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remilevesque/Documents/uni/tractoracle_irt/results/"/>
    </mc:Choice>
  </mc:AlternateContent>
  <xr:revisionPtr revIDLastSave="0" documentId="13_ncr:1_{7A8F1E6C-05BD-CD45-B7C5-0C5C9AECC58B}" xr6:coauthVersionLast="47" xr6:coauthVersionMax="47" xr10:uidLastSave="{00000000-0000-0000-0000-000000000000}"/>
  <bookViews>
    <workbookView xWindow="-51200" yWindow="-8660" windowWidth="51200" windowHeight="28300" activeTab="9" xr2:uid="{E93B1030-5A15-FC4B-B741-697F28FE3C05}"/>
  </bookViews>
  <sheets>
    <sheet name="ISMRM" sheetId="7" r:id="rId1"/>
    <sheet name="(RBX) Inferno" sheetId="9" r:id="rId2"/>
    <sheet name="(RBX) HCP" sheetId="10" r:id="rId3"/>
    <sheet name="(RBX) Inferno from HCP" sheetId="11" r:id="rId4"/>
    <sheet name="(RBX) HCP from Inferno" sheetId="12" r:id="rId5"/>
    <sheet name="(RBX) Penthera from Inferno" sheetId="13" r:id="rId6"/>
    <sheet name="(EXT) Inferno" sheetId="14" r:id="rId7"/>
    <sheet name="(EXT) HCP" sheetId="15" r:id="rId8"/>
    <sheet name="(VER) Inferno" sheetId="16" r:id="rId9"/>
    <sheet name="(VER) HCP" sheetId="17" r:id="rId10"/>
    <sheet name="Count interface vs WM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4" l="1"/>
  <c r="K279" i="16"/>
  <c r="C152" i="17"/>
  <c r="C135" i="17"/>
  <c r="G135" i="17"/>
  <c r="G152" i="17"/>
  <c r="K135" i="17"/>
  <c r="K152" i="17"/>
  <c r="G118" i="17"/>
  <c r="K152" i="10"/>
  <c r="J152" i="10"/>
  <c r="K135" i="10"/>
  <c r="J135" i="10"/>
  <c r="K118" i="10"/>
  <c r="J118" i="10"/>
  <c r="K101" i="10"/>
  <c r="J101" i="10"/>
  <c r="K84" i="10"/>
  <c r="J84" i="10"/>
  <c r="K67" i="10"/>
  <c r="I87" i="7"/>
  <c r="H87" i="7"/>
  <c r="G87" i="7"/>
  <c r="F87" i="7"/>
  <c r="E87" i="7"/>
  <c r="D87" i="7"/>
  <c r="C87" i="7"/>
  <c r="B87" i="7"/>
  <c r="I86" i="7"/>
  <c r="H86" i="7"/>
  <c r="G86" i="7"/>
  <c r="F86" i="7"/>
  <c r="E86" i="7"/>
  <c r="D86" i="7"/>
  <c r="C86" i="7"/>
  <c r="B86" i="7"/>
  <c r="G118" i="10"/>
  <c r="B56" i="15"/>
  <c r="B57" i="15"/>
  <c r="B58" i="15"/>
  <c r="B59" i="15"/>
  <c r="B60" i="15"/>
  <c r="B61" i="15"/>
  <c r="B62" i="15"/>
  <c r="B63" i="15"/>
  <c r="B64" i="15"/>
  <c r="B65" i="15"/>
  <c r="K16" i="10"/>
  <c r="K33" i="10"/>
  <c r="G118" i="15"/>
  <c r="J152" i="17"/>
  <c r="F152" i="17"/>
  <c r="B152" i="17"/>
  <c r="J135" i="17"/>
  <c r="F135" i="17"/>
  <c r="B135" i="17"/>
  <c r="K118" i="17"/>
  <c r="J118" i="17"/>
  <c r="F118" i="17"/>
  <c r="C118" i="17"/>
  <c r="B118" i="17"/>
  <c r="K101" i="17"/>
  <c r="J101" i="17"/>
  <c r="G101" i="17"/>
  <c r="F101" i="17"/>
  <c r="C101" i="17"/>
  <c r="B101" i="17"/>
  <c r="K84" i="17"/>
  <c r="J84" i="17"/>
  <c r="G84" i="17"/>
  <c r="F84" i="17"/>
  <c r="C84" i="17"/>
  <c r="B84" i="17"/>
  <c r="K65" i="17"/>
  <c r="J65" i="17"/>
  <c r="G65" i="17"/>
  <c r="F65" i="17"/>
  <c r="C65" i="17"/>
  <c r="B65" i="17"/>
  <c r="K64" i="17"/>
  <c r="J64" i="17"/>
  <c r="G64" i="17"/>
  <c r="F64" i="17"/>
  <c r="C64" i="17"/>
  <c r="B64" i="17"/>
  <c r="K63" i="17"/>
  <c r="J63" i="17"/>
  <c r="G63" i="17"/>
  <c r="F63" i="17"/>
  <c r="C63" i="17"/>
  <c r="B63" i="17"/>
  <c r="K62" i="17"/>
  <c r="J62" i="17"/>
  <c r="G62" i="17"/>
  <c r="F62" i="17"/>
  <c r="C62" i="17"/>
  <c r="B62" i="17"/>
  <c r="K61" i="17"/>
  <c r="J61" i="17"/>
  <c r="G61" i="17"/>
  <c r="F61" i="17"/>
  <c r="C61" i="17"/>
  <c r="B61" i="17"/>
  <c r="K60" i="17"/>
  <c r="J60" i="17"/>
  <c r="G60" i="17"/>
  <c r="F60" i="17"/>
  <c r="C60" i="17"/>
  <c r="B60" i="17"/>
  <c r="K59" i="17"/>
  <c r="J59" i="17"/>
  <c r="G59" i="17"/>
  <c r="F59" i="17"/>
  <c r="C59" i="17"/>
  <c r="B59" i="17"/>
  <c r="K58" i="17"/>
  <c r="J58" i="17"/>
  <c r="G58" i="17"/>
  <c r="F58" i="17"/>
  <c r="C58" i="17"/>
  <c r="B58" i="17"/>
  <c r="K57" i="17"/>
  <c r="J57" i="17"/>
  <c r="G57" i="17"/>
  <c r="F57" i="17"/>
  <c r="C57" i="17"/>
  <c r="B57" i="17"/>
  <c r="K56" i="17"/>
  <c r="J56" i="17"/>
  <c r="G56" i="17"/>
  <c r="F56" i="17"/>
  <c r="C56" i="17"/>
  <c r="B56" i="17"/>
  <c r="C50" i="17"/>
  <c r="K48" i="17"/>
  <c r="J48" i="17"/>
  <c r="G48" i="17"/>
  <c r="F48" i="17"/>
  <c r="C48" i="17"/>
  <c r="B48" i="17"/>
  <c r="K47" i="17"/>
  <c r="J47" i="17"/>
  <c r="G47" i="17"/>
  <c r="F47" i="17"/>
  <c r="C47" i="17"/>
  <c r="B47" i="17"/>
  <c r="K46" i="17"/>
  <c r="J46" i="17"/>
  <c r="G46" i="17"/>
  <c r="F46" i="17"/>
  <c r="C46" i="17"/>
  <c r="B46" i="17"/>
  <c r="K45" i="17"/>
  <c r="J45" i="17"/>
  <c r="G45" i="17"/>
  <c r="F45" i="17"/>
  <c r="C45" i="17"/>
  <c r="B45" i="17"/>
  <c r="K44" i="17"/>
  <c r="J44" i="17"/>
  <c r="G44" i="17"/>
  <c r="F44" i="17"/>
  <c r="C44" i="17"/>
  <c r="B44" i="17"/>
  <c r="K43" i="17"/>
  <c r="J43" i="17"/>
  <c r="G43" i="17"/>
  <c r="F43" i="17"/>
  <c r="C43" i="17"/>
  <c r="B43" i="17"/>
  <c r="K42" i="17"/>
  <c r="J42" i="17"/>
  <c r="G42" i="17"/>
  <c r="F42" i="17"/>
  <c r="C42" i="17"/>
  <c r="B42" i="17"/>
  <c r="K41" i="17"/>
  <c r="J41" i="17"/>
  <c r="G41" i="17"/>
  <c r="F41" i="17"/>
  <c r="C41" i="17"/>
  <c r="B41" i="17"/>
  <c r="K40" i="17"/>
  <c r="J40" i="17"/>
  <c r="G40" i="17"/>
  <c r="F40" i="17"/>
  <c r="C40" i="17"/>
  <c r="B40" i="17"/>
  <c r="K39" i="17"/>
  <c r="J39" i="17"/>
  <c r="K50" i="17" s="1"/>
  <c r="G39" i="17"/>
  <c r="F39" i="17"/>
  <c r="F50" i="17" s="1"/>
  <c r="C39" i="17"/>
  <c r="B39" i="17"/>
  <c r="B50" i="17" s="1"/>
  <c r="K31" i="17"/>
  <c r="J31" i="17"/>
  <c r="G31" i="17"/>
  <c r="F31" i="17"/>
  <c r="C31" i="17"/>
  <c r="B31" i="17"/>
  <c r="K30" i="17"/>
  <c r="J30" i="17"/>
  <c r="G30" i="17"/>
  <c r="F30" i="17"/>
  <c r="C30" i="17"/>
  <c r="B30" i="17"/>
  <c r="K29" i="17"/>
  <c r="J29" i="17"/>
  <c r="G29" i="17"/>
  <c r="F29" i="17"/>
  <c r="C29" i="17"/>
  <c r="B29" i="17"/>
  <c r="K28" i="17"/>
  <c r="J28" i="17"/>
  <c r="G28" i="17"/>
  <c r="F28" i="17"/>
  <c r="C28" i="17"/>
  <c r="B28" i="17"/>
  <c r="K27" i="17"/>
  <c r="J27" i="17"/>
  <c r="G27" i="17"/>
  <c r="F27" i="17"/>
  <c r="C27" i="17"/>
  <c r="B27" i="17"/>
  <c r="K26" i="17"/>
  <c r="J26" i="17"/>
  <c r="G26" i="17"/>
  <c r="F26" i="17"/>
  <c r="C26" i="17"/>
  <c r="B26" i="17"/>
  <c r="K25" i="17"/>
  <c r="J25" i="17"/>
  <c r="G25" i="17"/>
  <c r="F25" i="17"/>
  <c r="C25" i="17"/>
  <c r="B25" i="17"/>
  <c r="K24" i="17"/>
  <c r="J24" i="17"/>
  <c r="G24" i="17"/>
  <c r="F24" i="17"/>
  <c r="C24" i="17"/>
  <c r="B24" i="17"/>
  <c r="K23" i="17"/>
  <c r="J23" i="17"/>
  <c r="G23" i="17"/>
  <c r="F23" i="17"/>
  <c r="C23" i="17"/>
  <c r="B23" i="17"/>
  <c r="K22" i="17"/>
  <c r="J22" i="17"/>
  <c r="G22" i="17"/>
  <c r="F22" i="17"/>
  <c r="F33" i="17" s="1"/>
  <c r="C22" i="17"/>
  <c r="B22" i="17"/>
  <c r="C33" i="17" s="1"/>
  <c r="G16" i="17"/>
  <c r="K14" i="17"/>
  <c r="J14" i="17"/>
  <c r="G14" i="17"/>
  <c r="F14" i="17"/>
  <c r="C14" i="17"/>
  <c r="B14" i="17"/>
  <c r="K13" i="17"/>
  <c r="J13" i="17"/>
  <c r="G13" i="17"/>
  <c r="F13" i="17"/>
  <c r="C13" i="17"/>
  <c r="B13" i="17"/>
  <c r="K12" i="17"/>
  <c r="J12" i="17"/>
  <c r="G12" i="17"/>
  <c r="F12" i="17"/>
  <c r="C12" i="17"/>
  <c r="B12" i="17"/>
  <c r="K11" i="17"/>
  <c r="J11" i="17"/>
  <c r="G11" i="17"/>
  <c r="F11" i="17"/>
  <c r="C11" i="17"/>
  <c r="B11" i="17"/>
  <c r="K10" i="17"/>
  <c r="J10" i="17"/>
  <c r="G10" i="17"/>
  <c r="F10" i="17"/>
  <c r="C10" i="17"/>
  <c r="B10" i="17"/>
  <c r="K9" i="17"/>
  <c r="J9" i="17"/>
  <c r="G9" i="17"/>
  <c r="F9" i="17"/>
  <c r="C9" i="17"/>
  <c r="B9" i="17"/>
  <c r="K8" i="17"/>
  <c r="J8" i="17"/>
  <c r="G8" i="17"/>
  <c r="F8" i="17"/>
  <c r="C8" i="17"/>
  <c r="B8" i="17"/>
  <c r="K7" i="17"/>
  <c r="J7" i="17"/>
  <c r="G7" i="17"/>
  <c r="F7" i="17"/>
  <c r="C7" i="17"/>
  <c r="B7" i="17"/>
  <c r="K6" i="17"/>
  <c r="J6" i="17"/>
  <c r="G6" i="17"/>
  <c r="F6" i="17"/>
  <c r="C6" i="17"/>
  <c r="B6" i="17"/>
  <c r="K5" i="17"/>
  <c r="J5" i="17"/>
  <c r="G5" i="17"/>
  <c r="F5" i="17"/>
  <c r="F16" i="17" s="1"/>
  <c r="C5" i="17"/>
  <c r="B5" i="17"/>
  <c r="C16" i="17" s="1"/>
  <c r="K314" i="16"/>
  <c r="J314" i="16"/>
  <c r="G314" i="16"/>
  <c r="F314" i="16"/>
  <c r="C314" i="16"/>
  <c r="B314" i="16"/>
  <c r="J279" i="16"/>
  <c r="G279" i="16"/>
  <c r="F279" i="16"/>
  <c r="C279" i="16"/>
  <c r="B279" i="16"/>
  <c r="K244" i="16"/>
  <c r="J244" i="16"/>
  <c r="G244" i="16"/>
  <c r="F244" i="16"/>
  <c r="C244" i="16"/>
  <c r="B244" i="16"/>
  <c r="K209" i="16"/>
  <c r="J209" i="16"/>
  <c r="G209" i="16"/>
  <c r="F209" i="16"/>
  <c r="C209" i="16"/>
  <c r="B209" i="16"/>
  <c r="K174" i="16"/>
  <c r="J174" i="16"/>
  <c r="G174" i="16"/>
  <c r="F174" i="16"/>
  <c r="C174" i="16"/>
  <c r="B174" i="16"/>
  <c r="K137" i="16"/>
  <c r="J137" i="16"/>
  <c r="G137" i="16"/>
  <c r="F137" i="16"/>
  <c r="C137" i="16"/>
  <c r="B137" i="16"/>
  <c r="K136" i="16"/>
  <c r="J136" i="16"/>
  <c r="G136" i="16"/>
  <c r="F136" i="16"/>
  <c r="C136" i="16"/>
  <c r="B136" i="16"/>
  <c r="K135" i="16"/>
  <c r="J135" i="16"/>
  <c r="G135" i="16"/>
  <c r="F135" i="16"/>
  <c r="C135" i="16"/>
  <c r="B135" i="16"/>
  <c r="K134" i="16"/>
  <c r="J134" i="16"/>
  <c r="G134" i="16"/>
  <c r="F134" i="16"/>
  <c r="C134" i="16"/>
  <c r="B134" i="16"/>
  <c r="K133" i="16"/>
  <c r="J133" i="16"/>
  <c r="G133" i="16"/>
  <c r="F133" i="16"/>
  <c r="C133" i="16"/>
  <c r="B133" i="16"/>
  <c r="B139" i="16" s="1"/>
  <c r="K132" i="16"/>
  <c r="J132" i="16"/>
  <c r="G132" i="16"/>
  <c r="F132" i="16"/>
  <c r="C132" i="16"/>
  <c r="B132" i="16"/>
  <c r="K131" i="16"/>
  <c r="J131" i="16"/>
  <c r="G131" i="16"/>
  <c r="F131" i="16"/>
  <c r="C131" i="16"/>
  <c r="B131" i="16"/>
  <c r="K130" i="16"/>
  <c r="J130" i="16"/>
  <c r="G130" i="16"/>
  <c r="F130" i="16"/>
  <c r="C130" i="16"/>
  <c r="B130" i="16"/>
  <c r="K129" i="16"/>
  <c r="J129" i="16"/>
  <c r="G129" i="16"/>
  <c r="F129" i="16"/>
  <c r="C129" i="16"/>
  <c r="B129" i="16"/>
  <c r="K128" i="16"/>
  <c r="J128" i="16"/>
  <c r="G128" i="16"/>
  <c r="F128" i="16"/>
  <c r="C128" i="16"/>
  <c r="B128" i="16"/>
  <c r="K127" i="16"/>
  <c r="J127" i="16"/>
  <c r="G127" i="16"/>
  <c r="F127" i="16"/>
  <c r="C127" i="16"/>
  <c r="B127" i="16"/>
  <c r="K126" i="16"/>
  <c r="J126" i="16"/>
  <c r="G126" i="16"/>
  <c r="F126" i="16"/>
  <c r="C126" i="16"/>
  <c r="B126" i="16"/>
  <c r="K125" i="16"/>
  <c r="J125" i="16"/>
  <c r="G125" i="16"/>
  <c r="F125" i="16"/>
  <c r="C125" i="16"/>
  <c r="B125" i="16"/>
  <c r="K124" i="16"/>
  <c r="J124" i="16"/>
  <c r="G124" i="16"/>
  <c r="F124" i="16"/>
  <c r="C124" i="16"/>
  <c r="B124" i="16"/>
  <c r="K123" i="16"/>
  <c r="J123" i="16"/>
  <c r="G123" i="16"/>
  <c r="F123" i="16"/>
  <c r="C123" i="16"/>
  <c r="B123" i="16"/>
  <c r="K122" i="16"/>
  <c r="J122" i="16"/>
  <c r="G122" i="16"/>
  <c r="F122" i="16"/>
  <c r="C122" i="16"/>
  <c r="B122" i="16"/>
  <c r="K121" i="16"/>
  <c r="J121" i="16"/>
  <c r="G121" i="16"/>
  <c r="F121" i="16"/>
  <c r="C121" i="16"/>
  <c r="B121" i="16"/>
  <c r="K120" i="16"/>
  <c r="J120" i="16"/>
  <c r="G120" i="16"/>
  <c r="F120" i="16"/>
  <c r="C120" i="16"/>
  <c r="B120" i="16"/>
  <c r="K119" i="16"/>
  <c r="J119" i="16"/>
  <c r="G119" i="16"/>
  <c r="F119" i="16"/>
  <c r="C119" i="16"/>
  <c r="B119" i="16"/>
  <c r="K118" i="16"/>
  <c r="J118" i="16"/>
  <c r="G118" i="16"/>
  <c r="F118" i="16"/>
  <c r="C118" i="16"/>
  <c r="B118" i="16"/>
  <c r="K117" i="16"/>
  <c r="J117" i="16"/>
  <c r="G117" i="16"/>
  <c r="F117" i="16"/>
  <c r="C117" i="16"/>
  <c r="B117" i="16"/>
  <c r="K116" i="16"/>
  <c r="J116" i="16"/>
  <c r="G116" i="16"/>
  <c r="F116" i="16"/>
  <c r="C116" i="16"/>
  <c r="B116" i="16"/>
  <c r="K115" i="16"/>
  <c r="J115" i="16"/>
  <c r="G115" i="16"/>
  <c r="F115" i="16"/>
  <c r="C115" i="16"/>
  <c r="B115" i="16"/>
  <c r="K114" i="16"/>
  <c r="J114" i="16"/>
  <c r="G114" i="16"/>
  <c r="F114" i="16"/>
  <c r="C114" i="16"/>
  <c r="B114" i="16"/>
  <c r="K113" i="16"/>
  <c r="J113" i="16"/>
  <c r="G113" i="16"/>
  <c r="F113" i="16"/>
  <c r="C113" i="16"/>
  <c r="B113" i="16"/>
  <c r="C139" i="16" s="1"/>
  <c r="K112" i="16"/>
  <c r="J112" i="16"/>
  <c r="G112" i="16"/>
  <c r="F112" i="16"/>
  <c r="C112" i="16"/>
  <c r="B112" i="16"/>
  <c r="K111" i="16"/>
  <c r="J111" i="16"/>
  <c r="K139" i="16" s="1"/>
  <c r="G111" i="16"/>
  <c r="F111" i="16"/>
  <c r="G139" i="16" s="1"/>
  <c r="C111" i="16"/>
  <c r="B111" i="16"/>
  <c r="K110" i="16"/>
  <c r="J110" i="16"/>
  <c r="G110" i="16"/>
  <c r="F110" i="16"/>
  <c r="C110" i="16"/>
  <c r="B110" i="16"/>
  <c r="G104" i="16"/>
  <c r="K102" i="16"/>
  <c r="J102" i="16"/>
  <c r="G102" i="16"/>
  <c r="F102" i="16"/>
  <c r="C102" i="16"/>
  <c r="B102" i="16"/>
  <c r="K101" i="16"/>
  <c r="J101" i="16"/>
  <c r="G101" i="16"/>
  <c r="F101" i="16"/>
  <c r="C101" i="16"/>
  <c r="B101" i="16"/>
  <c r="K100" i="16"/>
  <c r="J100" i="16"/>
  <c r="G100" i="16"/>
  <c r="F100" i="16"/>
  <c r="C100" i="16"/>
  <c r="B100" i="16"/>
  <c r="K99" i="16"/>
  <c r="J99" i="16"/>
  <c r="G99" i="16"/>
  <c r="F99" i="16"/>
  <c r="C99" i="16"/>
  <c r="B99" i="16"/>
  <c r="K98" i="16"/>
  <c r="J98" i="16"/>
  <c r="G98" i="16"/>
  <c r="F98" i="16"/>
  <c r="C98" i="16"/>
  <c r="B98" i="16"/>
  <c r="K97" i="16"/>
  <c r="J97" i="16"/>
  <c r="G97" i="16"/>
  <c r="F97" i="16"/>
  <c r="C97" i="16"/>
  <c r="B97" i="16"/>
  <c r="K96" i="16"/>
  <c r="J96" i="16"/>
  <c r="G96" i="16"/>
  <c r="F96" i="16"/>
  <c r="C96" i="16"/>
  <c r="B96" i="16"/>
  <c r="K95" i="16"/>
  <c r="J95" i="16"/>
  <c r="G95" i="16"/>
  <c r="F95" i="16"/>
  <c r="C95" i="16"/>
  <c r="B95" i="16"/>
  <c r="K94" i="16"/>
  <c r="J94" i="16"/>
  <c r="G94" i="16"/>
  <c r="F94" i="16"/>
  <c r="C94" i="16"/>
  <c r="B94" i="16"/>
  <c r="K93" i="16"/>
  <c r="J93" i="16"/>
  <c r="G93" i="16"/>
  <c r="F93" i="16"/>
  <c r="C93" i="16"/>
  <c r="B93" i="16"/>
  <c r="K92" i="16"/>
  <c r="J92" i="16"/>
  <c r="G92" i="16"/>
  <c r="F92" i="16"/>
  <c r="C92" i="16"/>
  <c r="B92" i="16"/>
  <c r="K91" i="16"/>
  <c r="J91" i="16"/>
  <c r="G91" i="16"/>
  <c r="F91" i="16"/>
  <c r="C91" i="16"/>
  <c r="B91" i="16"/>
  <c r="K90" i="16"/>
  <c r="J90" i="16"/>
  <c r="G90" i="16"/>
  <c r="F90" i="16"/>
  <c r="C90" i="16"/>
  <c r="B90" i="16"/>
  <c r="K89" i="16"/>
  <c r="J89" i="16"/>
  <c r="G89" i="16"/>
  <c r="F89" i="16"/>
  <c r="C89" i="16"/>
  <c r="B89" i="16"/>
  <c r="K88" i="16"/>
  <c r="J88" i="16"/>
  <c r="G88" i="16"/>
  <c r="F88" i="16"/>
  <c r="C88" i="16"/>
  <c r="B88" i="16"/>
  <c r="K87" i="16"/>
  <c r="J87" i="16"/>
  <c r="G87" i="16"/>
  <c r="F87" i="16"/>
  <c r="C87" i="16"/>
  <c r="B87" i="16"/>
  <c r="K86" i="16"/>
  <c r="J86" i="16"/>
  <c r="G86" i="16"/>
  <c r="F86" i="16"/>
  <c r="C86" i="16"/>
  <c r="B86" i="16"/>
  <c r="K85" i="16"/>
  <c r="J85" i="16"/>
  <c r="G85" i="16"/>
  <c r="F85" i="16"/>
  <c r="C85" i="16"/>
  <c r="B85" i="16"/>
  <c r="K84" i="16"/>
  <c r="J84" i="16"/>
  <c r="G84" i="16"/>
  <c r="F84" i="16"/>
  <c r="C84" i="16"/>
  <c r="B84" i="16"/>
  <c r="K83" i="16"/>
  <c r="J83" i="16"/>
  <c r="G83" i="16"/>
  <c r="F83" i="16"/>
  <c r="C83" i="16"/>
  <c r="B83" i="16"/>
  <c r="K82" i="16"/>
  <c r="J82" i="16"/>
  <c r="G82" i="16"/>
  <c r="F82" i="16"/>
  <c r="C82" i="16"/>
  <c r="B82" i="16"/>
  <c r="K81" i="16"/>
  <c r="J81" i="16"/>
  <c r="G81" i="16"/>
  <c r="F81" i="16"/>
  <c r="C81" i="16"/>
  <c r="B81" i="16"/>
  <c r="K80" i="16"/>
  <c r="J80" i="16"/>
  <c r="G80" i="16"/>
  <c r="F80" i="16"/>
  <c r="C80" i="16"/>
  <c r="B80" i="16"/>
  <c r="K79" i="16"/>
  <c r="J79" i="16"/>
  <c r="G79" i="16"/>
  <c r="F79" i="16"/>
  <c r="C79" i="16"/>
  <c r="B79" i="16"/>
  <c r="K78" i="16"/>
  <c r="J78" i="16"/>
  <c r="J104" i="16" s="1"/>
  <c r="G78" i="16"/>
  <c r="F78" i="16"/>
  <c r="C78" i="16"/>
  <c r="B78" i="16"/>
  <c r="K77" i="16"/>
  <c r="J77" i="16"/>
  <c r="G77" i="16"/>
  <c r="F77" i="16"/>
  <c r="C77" i="16"/>
  <c r="B77" i="16"/>
  <c r="K76" i="16"/>
  <c r="J76" i="16"/>
  <c r="G76" i="16"/>
  <c r="F76" i="16"/>
  <c r="C76" i="16"/>
  <c r="B76" i="16"/>
  <c r="B104" i="16" s="1"/>
  <c r="K75" i="16"/>
  <c r="J75" i="16"/>
  <c r="G75" i="16"/>
  <c r="F75" i="16"/>
  <c r="F104" i="16" s="1"/>
  <c r="C75" i="16"/>
  <c r="B75" i="16"/>
  <c r="C104" i="16" s="1"/>
  <c r="K67" i="16"/>
  <c r="J67" i="16"/>
  <c r="G67" i="16"/>
  <c r="F67" i="16"/>
  <c r="C67" i="16"/>
  <c r="B67" i="16"/>
  <c r="K66" i="16"/>
  <c r="J66" i="16"/>
  <c r="G66" i="16"/>
  <c r="F66" i="16"/>
  <c r="C66" i="16"/>
  <c r="B66" i="16"/>
  <c r="K65" i="16"/>
  <c r="J65" i="16"/>
  <c r="G65" i="16"/>
  <c r="F65" i="16"/>
  <c r="C65" i="16"/>
  <c r="B65" i="16"/>
  <c r="K64" i="16"/>
  <c r="J64" i="16"/>
  <c r="G64" i="16"/>
  <c r="F64" i="16"/>
  <c r="C64" i="16"/>
  <c r="B64" i="16"/>
  <c r="K63" i="16"/>
  <c r="J63" i="16"/>
  <c r="G63" i="16"/>
  <c r="F63" i="16"/>
  <c r="C63" i="16"/>
  <c r="B63" i="16"/>
  <c r="K62" i="16"/>
  <c r="J62" i="16"/>
  <c r="G62" i="16"/>
  <c r="F62" i="16"/>
  <c r="C62" i="16"/>
  <c r="B62" i="16"/>
  <c r="K61" i="16"/>
  <c r="J61" i="16"/>
  <c r="G61" i="16"/>
  <c r="F61" i="16"/>
  <c r="C61" i="16"/>
  <c r="B61" i="16"/>
  <c r="K60" i="16"/>
  <c r="J60" i="16"/>
  <c r="G60" i="16"/>
  <c r="F60" i="16"/>
  <c r="C60" i="16"/>
  <c r="B60" i="16"/>
  <c r="K59" i="16"/>
  <c r="J59" i="16"/>
  <c r="G59" i="16"/>
  <c r="F59" i="16"/>
  <c r="C59" i="16"/>
  <c r="B59" i="16"/>
  <c r="K58" i="16"/>
  <c r="J58" i="16"/>
  <c r="G58" i="16"/>
  <c r="F58" i="16"/>
  <c r="C58" i="16"/>
  <c r="B58" i="16"/>
  <c r="K57" i="16"/>
  <c r="J57" i="16"/>
  <c r="G57" i="16"/>
  <c r="F57" i="16"/>
  <c r="C57" i="16"/>
  <c r="B57" i="16"/>
  <c r="K56" i="16"/>
  <c r="J56" i="16"/>
  <c r="G56" i="16"/>
  <c r="F56" i="16"/>
  <c r="C56" i="16"/>
  <c r="B56" i="16"/>
  <c r="K55" i="16"/>
  <c r="J55" i="16"/>
  <c r="G55" i="16"/>
  <c r="F55" i="16"/>
  <c r="C55" i="16"/>
  <c r="B55" i="16"/>
  <c r="K54" i="16"/>
  <c r="J54" i="16"/>
  <c r="G54" i="16"/>
  <c r="F54" i="16"/>
  <c r="C54" i="16"/>
  <c r="B54" i="16"/>
  <c r="K53" i="16"/>
  <c r="J53" i="16"/>
  <c r="G53" i="16"/>
  <c r="F53" i="16"/>
  <c r="C53" i="16"/>
  <c r="B53" i="16"/>
  <c r="K52" i="16"/>
  <c r="J52" i="16"/>
  <c r="G52" i="16"/>
  <c r="F52" i="16"/>
  <c r="C52" i="16"/>
  <c r="B52" i="16"/>
  <c r="K51" i="16"/>
  <c r="J51" i="16"/>
  <c r="G51" i="16"/>
  <c r="F51" i="16"/>
  <c r="C51" i="16"/>
  <c r="B51" i="16"/>
  <c r="K50" i="16"/>
  <c r="J50" i="16"/>
  <c r="G50" i="16"/>
  <c r="F50" i="16"/>
  <c r="C50" i="16"/>
  <c r="B50" i="16"/>
  <c r="K49" i="16"/>
  <c r="J49" i="16"/>
  <c r="G49" i="16"/>
  <c r="F49" i="16"/>
  <c r="C49" i="16"/>
  <c r="B49" i="16"/>
  <c r="K48" i="16"/>
  <c r="J48" i="16"/>
  <c r="G48" i="16"/>
  <c r="F48" i="16"/>
  <c r="C48" i="16"/>
  <c r="B48" i="16"/>
  <c r="K47" i="16"/>
  <c r="J47" i="16"/>
  <c r="G47" i="16"/>
  <c r="F47" i="16"/>
  <c r="C47" i="16"/>
  <c r="B47" i="16"/>
  <c r="K46" i="16"/>
  <c r="J46" i="16"/>
  <c r="G46" i="16"/>
  <c r="F46" i="16"/>
  <c r="C46" i="16"/>
  <c r="B46" i="16"/>
  <c r="K45" i="16"/>
  <c r="J45" i="16"/>
  <c r="G45" i="16"/>
  <c r="F45" i="16"/>
  <c r="C45" i="16"/>
  <c r="B45" i="16"/>
  <c r="K44" i="16"/>
  <c r="J44" i="16"/>
  <c r="G44" i="16"/>
  <c r="F44" i="16"/>
  <c r="C44" i="16"/>
  <c r="B44" i="16"/>
  <c r="K43" i="16"/>
  <c r="J43" i="16"/>
  <c r="G43" i="16"/>
  <c r="F43" i="16"/>
  <c r="C43" i="16"/>
  <c r="B43" i="16"/>
  <c r="K42" i="16"/>
  <c r="J42" i="16"/>
  <c r="G42" i="16"/>
  <c r="F42" i="16"/>
  <c r="C42" i="16"/>
  <c r="B42" i="16"/>
  <c r="K41" i="16"/>
  <c r="J41" i="16"/>
  <c r="J69" i="16" s="1"/>
  <c r="G41" i="16"/>
  <c r="F41" i="16"/>
  <c r="G69" i="16" s="1"/>
  <c r="C41" i="16"/>
  <c r="B41" i="16"/>
  <c r="C69" i="16" s="1"/>
  <c r="K40" i="16"/>
  <c r="J40" i="16"/>
  <c r="K69" i="16" s="1"/>
  <c r="G40" i="16"/>
  <c r="F40" i="16"/>
  <c r="C40" i="16"/>
  <c r="B40" i="16"/>
  <c r="C34" i="16"/>
  <c r="K32" i="16"/>
  <c r="J32" i="16"/>
  <c r="G32" i="16"/>
  <c r="F32" i="16"/>
  <c r="C32" i="16"/>
  <c r="B32" i="16"/>
  <c r="K31" i="16"/>
  <c r="J31" i="16"/>
  <c r="G31" i="16"/>
  <c r="F31" i="16"/>
  <c r="C31" i="16"/>
  <c r="B31" i="16"/>
  <c r="K30" i="16"/>
  <c r="J30" i="16"/>
  <c r="G30" i="16"/>
  <c r="F30" i="16"/>
  <c r="C30" i="16"/>
  <c r="B30" i="16"/>
  <c r="K29" i="16"/>
  <c r="J29" i="16"/>
  <c r="G29" i="16"/>
  <c r="F29" i="16"/>
  <c r="C29" i="16"/>
  <c r="B29" i="16"/>
  <c r="K28" i="16"/>
  <c r="J28" i="16"/>
  <c r="G28" i="16"/>
  <c r="F28" i="16"/>
  <c r="C28" i="16"/>
  <c r="B28" i="16"/>
  <c r="K27" i="16"/>
  <c r="J27" i="16"/>
  <c r="G27" i="16"/>
  <c r="F27" i="16"/>
  <c r="C27" i="16"/>
  <c r="B27" i="16"/>
  <c r="K26" i="16"/>
  <c r="J26" i="16"/>
  <c r="G26" i="16"/>
  <c r="F26" i="16"/>
  <c r="C26" i="16"/>
  <c r="B26" i="16"/>
  <c r="K25" i="16"/>
  <c r="J25" i="16"/>
  <c r="G25" i="16"/>
  <c r="F25" i="16"/>
  <c r="C25" i="16"/>
  <c r="B25" i="16"/>
  <c r="K24" i="16"/>
  <c r="J24" i="16"/>
  <c r="G24" i="16"/>
  <c r="F24" i="16"/>
  <c r="C24" i="16"/>
  <c r="B24" i="16"/>
  <c r="K23" i="16"/>
  <c r="J23" i="16"/>
  <c r="G23" i="16"/>
  <c r="F23" i="16"/>
  <c r="C23" i="16"/>
  <c r="B23" i="16"/>
  <c r="K22" i="16"/>
  <c r="J22" i="16"/>
  <c r="G22" i="16"/>
  <c r="F22" i="16"/>
  <c r="C22" i="16"/>
  <c r="B22" i="16"/>
  <c r="K21" i="16"/>
  <c r="J21" i="16"/>
  <c r="G21" i="16"/>
  <c r="F21" i="16"/>
  <c r="C21" i="16"/>
  <c r="B21" i="16"/>
  <c r="K20" i="16"/>
  <c r="J20" i="16"/>
  <c r="G20" i="16"/>
  <c r="F20" i="16"/>
  <c r="C20" i="16"/>
  <c r="B20" i="16"/>
  <c r="K19" i="16"/>
  <c r="J19" i="16"/>
  <c r="G19" i="16"/>
  <c r="F19" i="16"/>
  <c r="C19" i="16"/>
  <c r="B19" i="16"/>
  <c r="K18" i="16"/>
  <c r="J18" i="16"/>
  <c r="G18" i="16"/>
  <c r="F18" i="16"/>
  <c r="C18" i="16"/>
  <c r="B18" i="16"/>
  <c r="K17" i="16"/>
  <c r="J17" i="16"/>
  <c r="G17" i="16"/>
  <c r="F17" i="16"/>
  <c r="C17" i="16"/>
  <c r="B17" i="16"/>
  <c r="K16" i="16"/>
  <c r="J16" i="16"/>
  <c r="G16" i="16"/>
  <c r="F16" i="16"/>
  <c r="C16" i="16"/>
  <c r="B16" i="16"/>
  <c r="K15" i="16"/>
  <c r="J15" i="16"/>
  <c r="G15" i="16"/>
  <c r="F15" i="16"/>
  <c r="C15" i="16"/>
  <c r="B15" i="16"/>
  <c r="K14" i="16"/>
  <c r="J14" i="16"/>
  <c r="G14" i="16"/>
  <c r="F14" i="16"/>
  <c r="C14" i="16"/>
  <c r="B14" i="16"/>
  <c r="K13" i="16"/>
  <c r="J13" i="16"/>
  <c r="G13" i="16"/>
  <c r="F13" i="16"/>
  <c r="C13" i="16"/>
  <c r="B13" i="16"/>
  <c r="K12" i="16"/>
  <c r="J12" i="16"/>
  <c r="G12" i="16"/>
  <c r="F12" i="16"/>
  <c r="C12" i="16"/>
  <c r="B12" i="16"/>
  <c r="K11" i="16"/>
  <c r="J11" i="16"/>
  <c r="G11" i="16"/>
  <c r="F11" i="16"/>
  <c r="C11" i="16"/>
  <c r="B11" i="16"/>
  <c r="K10" i="16"/>
  <c r="J10" i="16"/>
  <c r="G10" i="16"/>
  <c r="F10" i="16"/>
  <c r="C10" i="16"/>
  <c r="B10" i="16"/>
  <c r="K9" i="16"/>
  <c r="J9" i="16"/>
  <c r="G9" i="16"/>
  <c r="F9" i="16"/>
  <c r="C9" i="16"/>
  <c r="B9" i="16"/>
  <c r="K8" i="16"/>
  <c r="J8" i="16"/>
  <c r="G8" i="16"/>
  <c r="F8" i="16"/>
  <c r="G34" i="16" s="1"/>
  <c r="C8" i="16"/>
  <c r="B8" i="16"/>
  <c r="K7" i="16"/>
  <c r="J7" i="16"/>
  <c r="G7" i="16"/>
  <c r="F7" i="16"/>
  <c r="C7" i="16"/>
  <c r="B7" i="16"/>
  <c r="K6" i="16"/>
  <c r="J6" i="16"/>
  <c r="K34" i="16" s="1"/>
  <c r="G6" i="16"/>
  <c r="F6" i="16"/>
  <c r="C6" i="16"/>
  <c r="B6" i="16"/>
  <c r="K5" i="16"/>
  <c r="J5" i="16"/>
  <c r="G5" i="16"/>
  <c r="F5" i="16"/>
  <c r="C5" i="16"/>
  <c r="B5" i="16"/>
  <c r="B34" i="16" s="1"/>
  <c r="K152" i="15"/>
  <c r="J152" i="15"/>
  <c r="K135" i="15"/>
  <c r="J135" i="15"/>
  <c r="K118" i="15"/>
  <c r="J118" i="15"/>
  <c r="K101" i="15"/>
  <c r="J101" i="15"/>
  <c r="K84" i="15"/>
  <c r="K65" i="15"/>
  <c r="J65" i="15"/>
  <c r="K64" i="15"/>
  <c r="J64" i="15"/>
  <c r="K63" i="15"/>
  <c r="J63" i="15"/>
  <c r="K62" i="15"/>
  <c r="J62" i="15"/>
  <c r="K61" i="15"/>
  <c r="J61" i="15"/>
  <c r="K60" i="15"/>
  <c r="J60" i="15"/>
  <c r="K59" i="15"/>
  <c r="J59" i="15"/>
  <c r="K58" i="15"/>
  <c r="J58" i="15"/>
  <c r="K57" i="15"/>
  <c r="J57" i="15"/>
  <c r="K56" i="15"/>
  <c r="J56" i="15"/>
  <c r="G65" i="15"/>
  <c r="F65" i="15"/>
  <c r="G64" i="15"/>
  <c r="F64" i="15"/>
  <c r="G63" i="15"/>
  <c r="F63" i="15"/>
  <c r="G62" i="15"/>
  <c r="F62" i="15"/>
  <c r="G61" i="15"/>
  <c r="F61" i="15"/>
  <c r="G60" i="15"/>
  <c r="F60" i="15"/>
  <c r="G59" i="15"/>
  <c r="F59" i="15"/>
  <c r="G58" i="15"/>
  <c r="F58" i="15"/>
  <c r="G57" i="15"/>
  <c r="F57" i="15"/>
  <c r="G56" i="15"/>
  <c r="F56" i="15"/>
  <c r="C65" i="15"/>
  <c r="C64" i="15"/>
  <c r="C63" i="15"/>
  <c r="C62" i="15"/>
  <c r="C61" i="15"/>
  <c r="C60" i="15"/>
  <c r="C59" i="15"/>
  <c r="C58" i="15"/>
  <c r="C57" i="15"/>
  <c r="C56" i="15"/>
  <c r="G48" i="15"/>
  <c r="F48" i="15"/>
  <c r="G47" i="15"/>
  <c r="F47" i="15"/>
  <c r="G46" i="15"/>
  <c r="F46" i="15"/>
  <c r="G45" i="15"/>
  <c r="F45" i="15"/>
  <c r="G44" i="15"/>
  <c r="F44" i="15"/>
  <c r="G43" i="15"/>
  <c r="F43" i="15"/>
  <c r="G42" i="15"/>
  <c r="F42" i="15"/>
  <c r="G41" i="15"/>
  <c r="F41" i="15"/>
  <c r="G40" i="15"/>
  <c r="F40" i="15"/>
  <c r="G39" i="15"/>
  <c r="F39" i="15"/>
  <c r="K48" i="15"/>
  <c r="J48" i="15"/>
  <c r="K47" i="15"/>
  <c r="J47" i="15"/>
  <c r="K46" i="15"/>
  <c r="J46" i="15"/>
  <c r="K45" i="15"/>
  <c r="J45" i="15"/>
  <c r="K44" i="15"/>
  <c r="J44" i="15"/>
  <c r="K43" i="15"/>
  <c r="J43" i="15"/>
  <c r="K42" i="15"/>
  <c r="J42" i="15"/>
  <c r="K41" i="15"/>
  <c r="J41" i="15"/>
  <c r="K40" i="15"/>
  <c r="J40" i="15"/>
  <c r="K39" i="15"/>
  <c r="J3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K31" i="15"/>
  <c r="J31" i="15"/>
  <c r="K30" i="15"/>
  <c r="J30" i="15"/>
  <c r="K29" i="15"/>
  <c r="J29" i="15"/>
  <c r="K28" i="15"/>
  <c r="J28" i="15"/>
  <c r="K27" i="15"/>
  <c r="J27" i="15"/>
  <c r="K26" i="15"/>
  <c r="J26" i="15"/>
  <c r="K25" i="15"/>
  <c r="J25" i="15"/>
  <c r="K24" i="15"/>
  <c r="J24" i="15"/>
  <c r="K23" i="15"/>
  <c r="J23" i="15"/>
  <c r="K22" i="15"/>
  <c r="J2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K14" i="15"/>
  <c r="J14" i="15"/>
  <c r="K13" i="15"/>
  <c r="J13" i="15"/>
  <c r="K12" i="15"/>
  <c r="J12" i="15"/>
  <c r="K11" i="15"/>
  <c r="J11" i="15"/>
  <c r="K10" i="15"/>
  <c r="J10" i="15"/>
  <c r="K9" i="15"/>
  <c r="J9" i="15"/>
  <c r="K8" i="15"/>
  <c r="J8" i="15"/>
  <c r="K7" i="15"/>
  <c r="J7" i="15"/>
  <c r="K6" i="15"/>
  <c r="J6" i="15"/>
  <c r="K5" i="15"/>
  <c r="J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F6" i="15"/>
  <c r="G5" i="15"/>
  <c r="F5" i="15"/>
  <c r="C6" i="15"/>
  <c r="C7" i="15"/>
  <c r="C8" i="15"/>
  <c r="C9" i="15"/>
  <c r="C10" i="15"/>
  <c r="C11" i="15"/>
  <c r="C12" i="15"/>
  <c r="C13" i="15"/>
  <c r="C14" i="15"/>
  <c r="C5" i="15"/>
  <c r="B6" i="15"/>
  <c r="B7" i="15"/>
  <c r="B8" i="15"/>
  <c r="B9" i="15"/>
  <c r="B10" i="15"/>
  <c r="B11" i="15"/>
  <c r="B12" i="15"/>
  <c r="B13" i="15"/>
  <c r="B14" i="15"/>
  <c r="B5" i="15"/>
  <c r="K137" i="14"/>
  <c r="J137" i="14"/>
  <c r="K136" i="14"/>
  <c r="J136" i="14"/>
  <c r="K135" i="14"/>
  <c r="J135" i="14"/>
  <c r="K134" i="14"/>
  <c r="J134" i="14"/>
  <c r="K133" i="14"/>
  <c r="J133" i="14"/>
  <c r="K132" i="14"/>
  <c r="J132" i="14"/>
  <c r="K131" i="14"/>
  <c r="J131" i="14"/>
  <c r="K130" i="14"/>
  <c r="J130" i="14"/>
  <c r="K129" i="14"/>
  <c r="J129" i="14"/>
  <c r="K128" i="14"/>
  <c r="J128" i="14"/>
  <c r="K127" i="14"/>
  <c r="J127" i="14"/>
  <c r="K126" i="14"/>
  <c r="J126" i="14"/>
  <c r="K125" i="14"/>
  <c r="J125" i="14"/>
  <c r="K124" i="14"/>
  <c r="J124" i="14"/>
  <c r="K123" i="14"/>
  <c r="J123" i="14"/>
  <c r="K122" i="14"/>
  <c r="J122" i="14"/>
  <c r="K121" i="14"/>
  <c r="J121" i="14"/>
  <c r="K120" i="14"/>
  <c r="J120" i="14"/>
  <c r="K119" i="14"/>
  <c r="J119" i="14"/>
  <c r="K118" i="14"/>
  <c r="J118" i="14"/>
  <c r="K117" i="14"/>
  <c r="J117" i="14"/>
  <c r="K116" i="14"/>
  <c r="J116" i="14"/>
  <c r="K115" i="14"/>
  <c r="J115" i="14"/>
  <c r="K114" i="14"/>
  <c r="J114" i="14"/>
  <c r="K113" i="14"/>
  <c r="J113" i="14"/>
  <c r="K139" i="14" s="1"/>
  <c r="K112" i="14"/>
  <c r="J112" i="14"/>
  <c r="K111" i="14"/>
  <c r="J111" i="14"/>
  <c r="K110" i="14"/>
  <c r="J110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F139" i="14" s="1"/>
  <c r="C137" i="14"/>
  <c r="B137" i="14"/>
  <c r="C136" i="14"/>
  <c r="B136" i="14"/>
  <c r="C135" i="14"/>
  <c r="B135" i="14"/>
  <c r="C134" i="14"/>
  <c r="B134" i="14"/>
  <c r="C133" i="14"/>
  <c r="B133" i="14"/>
  <c r="C132" i="14"/>
  <c r="B132" i="14"/>
  <c r="C131" i="14"/>
  <c r="B131" i="14"/>
  <c r="C130" i="14"/>
  <c r="B130" i="14"/>
  <c r="C129" i="14"/>
  <c r="B129" i="14"/>
  <c r="C128" i="14"/>
  <c r="B128" i="14"/>
  <c r="B139" i="14" s="1"/>
  <c r="C127" i="14"/>
  <c r="B127" i="14"/>
  <c r="C126" i="14"/>
  <c r="B126" i="14"/>
  <c r="C125" i="14"/>
  <c r="B125" i="14"/>
  <c r="C124" i="14"/>
  <c r="B124" i="14"/>
  <c r="C123" i="14"/>
  <c r="B123" i="14"/>
  <c r="C122" i="14"/>
  <c r="B122" i="14"/>
  <c r="C121" i="14"/>
  <c r="B121" i="14"/>
  <c r="C120" i="14"/>
  <c r="B120" i="14"/>
  <c r="C119" i="14"/>
  <c r="B119" i="14"/>
  <c r="C118" i="14"/>
  <c r="B118" i="14"/>
  <c r="C117" i="14"/>
  <c r="B117" i="14"/>
  <c r="C116" i="14"/>
  <c r="B116" i="14"/>
  <c r="C115" i="14"/>
  <c r="B115" i="14"/>
  <c r="C114" i="14"/>
  <c r="B114" i="14"/>
  <c r="C113" i="14"/>
  <c r="B113" i="14"/>
  <c r="C139" i="14" s="1"/>
  <c r="C112" i="14"/>
  <c r="B112" i="14"/>
  <c r="C111" i="14"/>
  <c r="B111" i="14"/>
  <c r="C110" i="14"/>
  <c r="B110" i="14"/>
  <c r="K102" i="14"/>
  <c r="J102" i="14"/>
  <c r="K101" i="14"/>
  <c r="J101" i="14"/>
  <c r="K100" i="14"/>
  <c r="J100" i="14"/>
  <c r="K99" i="14"/>
  <c r="J99" i="14"/>
  <c r="K98" i="14"/>
  <c r="J98" i="14"/>
  <c r="K97" i="14"/>
  <c r="J97" i="14"/>
  <c r="K96" i="14"/>
  <c r="J96" i="14"/>
  <c r="K95" i="14"/>
  <c r="J95" i="14"/>
  <c r="K94" i="14"/>
  <c r="J94" i="14"/>
  <c r="K93" i="14"/>
  <c r="J93" i="14"/>
  <c r="K92" i="14"/>
  <c r="J92" i="14"/>
  <c r="K91" i="14"/>
  <c r="J91" i="14"/>
  <c r="K90" i="14"/>
  <c r="J90" i="14"/>
  <c r="K89" i="14"/>
  <c r="J89" i="14"/>
  <c r="K88" i="14"/>
  <c r="J88" i="14"/>
  <c r="K87" i="14"/>
  <c r="J87" i="14"/>
  <c r="K86" i="14"/>
  <c r="J86" i="14"/>
  <c r="K85" i="14"/>
  <c r="J85" i="14"/>
  <c r="K84" i="14"/>
  <c r="J84" i="14"/>
  <c r="K83" i="14"/>
  <c r="J83" i="14"/>
  <c r="K82" i="14"/>
  <c r="J82" i="14"/>
  <c r="K81" i="14"/>
  <c r="J81" i="14"/>
  <c r="K80" i="14"/>
  <c r="J80" i="14"/>
  <c r="K79" i="14"/>
  <c r="J79" i="14"/>
  <c r="K78" i="14"/>
  <c r="J78" i="14"/>
  <c r="J104" i="14" s="1"/>
  <c r="K77" i="14"/>
  <c r="J77" i="14"/>
  <c r="K76" i="14"/>
  <c r="J76" i="14"/>
  <c r="K75" i="14"/>
  <c r="J75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9" i="14"/>
  <c r="F89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104" i="14" s="1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104" i="14" s="1"/>
  <c r="C77" i="14"/>
  <c r="B77" i="14"/>
  <c r="C76" i="14"/>
  <c r="B76" i="14"/>
  <c r="C75" i="14"/>
  <c r="B75" i="14"/>
  <c r="K67" i="14"/>
  <c r="J67" i="14"/>
  <c r="K66" i="14"/>
  <c r="J66" i="14"/>
  <c r="K65" i="14"/>
  <c r="J65" i="14"/>
  <c r="K64" i="14"/>
  <c r="J64" i="14"/>
  <c r="K63" i="14"/>
  <c r="J63" i="14"/>
  <c r="K62" i="14"/>
  <c r="J62" i="14"/>
  <c r="K61" i="14"/>
  <c r="J61" i="14"/>
  <c r="K60" i="14"/>
  <c r="J60" i="14"/>
  <c r="K59" i="14"/>
  <c r="J59" i="14"/>
  <c r="K58" i="14"/>
  <c r="J58" i="14"/>
  <c r="K57" i="14"/>
  <c r="J57" i="14"/>
  <c r="K56" i="14"/>
  <c r="J56" i="14"/>
  <c r="K55" i="14"/>
  <c r="J55" i="14"/>
  <c r="K54" i="14"/>
  <c r="J54" i="14"/>
  <c r="K53" i="14"/>
  <c r="J53" i="14"/>
  <c r="K52" i="14"/>
  <c r="J52" i="14"/>
  <c r="K51" i="14"/>
  <c r="J51" i="14"/>
  <c r="K50" i="14"/>
  <c r="J50" i="14"/>
  <c r="K49" i="14"/>
  <c r="J49" i="14"/>
  <c r="K48" i="14"/>
  <c r="J48" i="14"/>
  <c r="K47" i="14"/>
  <c r="J47" i="14"/>
  <c r="K46" i="14"/>
  <c r="J46" i="14"/>
  <c r="K45" i="14"/>
  <c r="J45" i="14"/>
  <c r="K44" i="14"/>
  <c r="J44" i="14"/>
  <c r="K43" i="14"/>
  <c r="J43" i="14"/>
  <c r="K42" i="14"/>
  <c r="J42" i="14"/>
  <c r="K41" i="14"/>
  <c r="J41" i="14"/>
  <c r="K40" i="14"/>
  <c r="J40" i="14"/>
  <c r="K69" i="14" s="1"/>
  <c r="G67" i="14"/>
  <c r="F67" i="14"/>
  <c r="G66" i="14"/>
  <c r="F66" i="14"/>
  <c r="G65" i="14"/>
  <c r="F65" i="14"/>
  <c r="G64" i="14"/>
  <c r="F64" i="14"/>
  <c r="G63" i="14"/>
  <c r="F63" i="14"/>
  <c r="F69" i="14" s="1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69" i="14" s="1"/>
  <c r="G42" i="14"/>
  <c r="F42" i="14"/>
  <c r="G41" i="14"/>
  <c r="F41" i="14"/>
  <c r="G40" i="14"/>
  <c r="F40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B69" i="14" s="1"/>
  <c r="C42" i="14"/>
  <c r="B42" i="14"/>
  <c r="C41" i="14"/>
  <c r="B41" i="14"/>
  <c r="C40" i="14"/>
  <c r="B40" i="14"/>
  <c r="C69" i="14" s="1"/>
  <c r="K32" i="14"/>
  <c r="J32" i="14"/>
  <c r="K31" i="14"/>
  <c r="J31" i="14"/>
  <c r="K30" i="14"/>
  <c r="J30" i="14"/>
  <c r="K29" i="14"/>
  <c r="J29" i="14"/>
  <c r="K28" i="14"/>
  <c r="J28" i="14"/>
  <c r="K27" i="14"/>
  <c r="J27" i="14"/>
  <c r="K26" i="14"/>
  <c r="J26" i="14"/>
  <c r="K25" i="14"/>
  <c r="J25" i="14"/>
  <c r="K24" i="14"/>
  <c r="J24" i="14"/>
  <c r="K23" i="14"/>
  <c r="J23" i="14"/>
  <c r="K22" i="14"/>
  <c r="J22" i="14"/>
  <c r="K21" i="14"/>
  <c r="J21" i="14"/>
  <c r="K20" i="14"/>
  <c r="J20" i="14"/>
  <c r="K19" i="14"/>
  <c r="J19" i="14"/>
  <c r="K18" i="14"/>
  <c r="J18" i="14"/>
  <c r="K17" i="14"/>
  <c r="J17" i="14"/>
  <c r="K16" i="14"/>
  <c r="J16" i="14"/>
  <c r="K15" i="14"/>
  <c r="J15" i="14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34" i="14" s="1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34" i="14" s="1"/>
  <c r="G7" i="14"/>
  <c r="F7" i="14"/>
  <c r="G6" i="14"/>
  <c r="F6" i="14"/>
  <c r="G5" i="14"/>
  <c r="F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5" i="14"/>
  <c r="B6" i="14"/>
  <c r="B7" i="14"/>
  <c r="B8" i="14"/>
  <c r="B9" i="14"/>
  <c r="B10" i="14"/>
  <c r="B11" i="14"/>
  <c r="B12" i="14"/>
  <c r="C34" i="14" s="1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5" i="14"/>
  <c r="G152" i="15"/>
  <c r="F152" i="15"/>
  <c r="C152" i="15"/>
  <c r="B152" i="15"/>
  <c r="G135" i="15"/>
  <c r="F135" i="15"/>
  <c r="C135" i="15"/>
  <c r="B135" i="15"/>
  <c r="F118" i="15"/>
  <c r="C118" i="15"/>
  <c r="B118" i="15"/>
  <c r="G101" i="15"/>
  <c r="F101" i="15"/>
  <c r="C101" i="15"/>
  <c r="B101" i="15"/>
  <c r="J84" i="15"/>
  <c r="G84" i="15"/>
  <c r="F84" i="15"/>
  <c r="C84" i="15"/>
  <c r="B84" i="15"/>
  <c r="K314" i="14"/>
  <c r="J314" i="14"/>
  <c r="G314" i="14"/>
  <c r="F314" i="14"/>
  <c r="C314" i="14"/>
  <c r="B314" i="14"/>
  <c r="K279" i="14"/>
  <c r="J279" i="14"/>
  <c r="G279" i="14"/>
  <c r="F279" i="14"/>
  <c r="C279" i="14"/>
  <c r="B279" i="14"/>
  <c r="K244" i="14"/>
  <c r="J244" i="14"/>
  <c r="G244" i="14"/>
  <c r="F244" i="14"/>
  <c r="C244" i="14"/>
  <c r="B244" i="14"/>
  <c r="K209" i="14"/>
  <c r="J209" i="14"/>
  <c r="G209" i="14"/>
  <c r="F209" i="14"/>
  <c r="C209" i="14"/>
  <c r="B209" i="14"/>
  <c r="K174" i="14"/>
  <c r="J174" i="14"/>
  <c r="G174" i="14"/>
  <c r="F174" i="14"/>
  <c r="C174" i="14"/>
  <c r="B174" i="14"/>
  <c r="J39" i="12"/>
  <c r="J41" i="12"/>
  <c r="J279" i="9"/>
  <c r="J314" i="9"/>
  <c r="J244" i="9"/>
  <c r="K244" i="9"/>
  <c r="K50" i="10"/>
  <c r="B34" i="9"/>
  <c r="B69" i="9"/>
  <c r="C34" i="9"/>
  <c r="G33" i="10"/>
  <c r="C33" i="10"/>
  <c r="C16" i="10"/>
  <c r="B16" i="10"/>
  <c r="B33" i="10"/>
  <c r="G50" i="10"/>
  <c r="G152" i="10"/>
  <c r="F152" i="10"/>
  <c r="F101" i="10"/>
  <c r="G101" i="10"/>
  <c r="G84" i="10"/>
  <c r="G67" i="10"/>
  <c r="G135" i="10"/>
  <c r="K61" i="13"/>
  <c r="J61" i="13"/>
  <c r="G61" i="13"/>
  <c r="F61" i="13"/>
  <c r="C61" i="13"/>
  <c r="B61" i="13"/>
  <c r="G118" i="12"/>
  <c r="K67" i="12"/>
  <c r="K84" i="12"/>
  <c r="K101" i="12"/>
  <c r="K118" i="12"/>
  <c r="K135" i="12"/>
  <c r="K152" i="12"/>
  <c r="G152" i="12"/>
  <c r="G67" i="12"/>
  <c r="G84" i="12"/>
  <c r="G101" i="12"/>
  <c r="G135" i="12"/>
  <c r="C152" i="12"/>
  <c r="C135" i="12"/>
  <c r="C118" i="12"/>
  <c r="C101" i="12"/>
  <c r="J31" i="12"/>
  <c r="J30" i="12"/>
  <c r="J29" i="12"/>
  <c r="J28" i="12"/>
  <c r="J27" i="12"/>
  <c r="J26" i="12"/>
  <c r="J25" i="12"/>
  <c r="J24" i="12"/>
  <c r="J23" i="12"/>
  <c r="J22" i="12"/>
  <c r="F31" i="12"/>
  <c r="F30" i="12"/>
  <c r="F29" i="12"/>
  <c r="F28" i="12"/>
  <c r="F27" i="12"/>
  <c r="F26" i="12"/>
  <c r="F25" i="12"/>
  <c r="F24" i="12"/>
  <c r="F23" i="12"/>
  <c r="F22" i="12"/>
  <c r="B31" i="12"/>
  <c r="B30" i="12"/>
  <c r="B29" i="12"/>
  <c r="B28" i="12"/>
  <c r="B27" i="12"/>
  <c r="B26" i="12"/>
  <c r="B25" i="12"/>
  <c r="B24" i="12"/>
  <c r="B23" i="12"/>
  <c r="B22" i="12"/>
  <c r="J14" i="12"/>
  <c r="J13" i="12"/>
  <c r="J12" i="12"/>
  <c r="J11" i="12"/>
  <c r="J10" i="12"/>
  <c r="J9" i="12"/>
  <c r="J8" i="12"/>
  <c r="J7" i="12"/>
  <c r="J6" i="12"/>
  <c r="J5" i="12"/>
  <c r="F14" i="12"/>
  <c r="F13" i="12"/>
  <c r="F12" i="12"/>
  <c r="F11" i="12"/>
  <c r="F10" i="12"/>
  <c r="F9" i="12"/>
  <c r="F8" i="12"/>
  <c r="F7" i="12"/>
  <c r="F6" i="12"/>
  <c r="F5" i="12"/>
  <c r="B6" i="12"/>
  <c r="B7" i="12"/>
  <c r="B8" i="12"/>
  <c r="B9" i="12"/>
  <c r="B10" i="12"/>
  <c r="B11" i="12"/>
  <c r="B12" i="12"/>
  <c r="B13" i="12"/>
  <c r="B14" i="12"/>
  <c r="B5" i="12"/>
  <c r="J40" i="12"/>
  <c r="J42" i="12"/>
  <c r="J43" i="12"/>
  <c r="J44" i="12"/>
  <c r="J45" i="12"/>
  <c r="J46" i="12"/>
  <c r="J47" i="12"/>
  <c r="J48" i="12"/>
  <c r="F41" i="12"/>
  <c r="F42" i="12"/>
  <c r="F43" i="12"/>
  <c r="F44" i="12"/>
  <c r="F45" i="12"/>
  <c r="F46" i="12"/>
  <c r="F47" i="12"/>
  <c r="F48" i="12"/>
  <c r="F40" i="12"/>
  <c r="F39" i="12"/>
  <c r="B41" i="12"/>
  <c r="B42" i="12"/>
  <c r="B43" i="12"/>
  <c r="B44" i="12"/>
  <c r="B45" i="12"/>
  <c r="B46" i="12"/>
  <c r="B47" i="12"/>
  <c r="B48" i="12"/>
  <c r="B40" i="12"/>
  <c r="B39" i="12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76" i="11"/>
  <c r="J75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76" i="11"/>
  <c r="F75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41" i="11"/>
  <c r="J40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41" i="11"/>
  <c r="F40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6" i="11"/>
  <c r="J5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6" i="11"/>
  <c r="F5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6" i="11"/>
  <c r="B5" i="11"/>
  <c r="B80" i="11"/>
  <c r="B87" i="11"/>
  <c r="B79" i="11"/>
  <c r="B81" i="11"/>
  <c r="B82" i="11"/>
  <c r="B83" i="11"/>
  <c r="B84" i="11"/>
  <c r="B85" i="11"/>
  <c r="B86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78" i="11"/>
  <c r="B77" i="11"/>
  <c r="B76" i="11"/>
  <c r="B75" i="11"/>
  <c r="C69" i="11"/>
  <c r="B69" i="11"/>
  <c r="C50" i="10"/>
  <c r="C152" i="10"/>
  <c r="C135" i="10"/>
  <c r="C101" i="10"/>
  <c r="C118" i="10"/>
  <c r="B67" i="10"/>
  <c r="J33" i="10"/>
  <c r="F33" i="10"/>
  <c r="C104" i="9"/>
  <c r="B244" i="9"/>
  <c r="K104" i="9"/>
  <c r="J104" i="9"/>
  <c r="G104" i="9"/>
  <c r="F104" i="9"/>
  <c r="B104" i="9"/>
  <c r="C314" i="9"/>
  <c r="B314" i="9"/>
  <c r="B279" i="9"/>
  <c r="C244" i="9"/>
  <c r="B209" i="9"/>
  <c r="B174" i="9"/>
  <c r="B139" i="9"/>
  <c r="B314" i="11"/>
  <c r="B279" i="11"/>
  <c r="B244" i="11"/>
  <c r="B209" i="11"/>
  <c r="B174" i="11"/>
  <c r="B139" i="11"/>
  <c r="K314" i="11"/>
  <c r="G314" i="11"/>
  <c r="F314" i="11"/>
  <c r="C314" i="11"/>
  <c r="K279" i="11"/>
  <c r="G279" i="11"/>
  <c r="F279" i="11"/>
  <c r="C279" i="11"/>
  <c r="K244" i="11"/>
  <c r="G244" i="11"/>
  <c r="F244" i="11"/>
  <c r="C244" i="11"/>
  <c r="K209" i="11"/>
  <c r="J209" i="11"/>
  <c r="G209" i="11"/>
  <c r="F209" i="11"/>
  <c r="C209" i="11"/>
  <c r="K174" i="11"/>
  <c r="J174" i="11"/>
  <c r="G174" i="11"/>
  <c r="F174" i="11"/>
  <c r="C174" i="11"/>
  <c r="K139" i="11"/>
  <c r="J139" i="11"/>
  <c r="G139" i="11"/>
  <c r="F139" i="11"/>
  <c r="C139" i="11"/>
  <c r="F92" i="13"/>
  <c r="K278" i="13"/>
  <c r="J278" i="13"/>
  <c r="G278" i="13"/>
  <c r="F278" i="13"/>
  <c r="C278" i="13"/>
  <c r="B278" i="13"/>
  <c r="K247" i="13"/>
  <c r="J247" i="13"/>
  <c r="G247" i="13"/>
  <c r="F247" i="13"/>
  <c r="C247" i="13"/>
  <c r="B247" i="13"/>
  <c r="K216" i="13"/>
  <c r="J216" i="13"/>
  <c r="G216" i="13"/>
  <c r="F216" i="13"/>
  <c r="C216" i="13"/>
  <c r="B216" i="13"/>
  <c r="K185" i="13"/>
  <c r="J185" i="13"/>
  <c r="G185" i="13"/>
  <c r="F185" i="13"/>
  <c r="C185" i="13"/>
  <c r="B185" i="13"/>
  <c r="K154" i="13"/>
  <c r="J154" i="13"/>
  <c r="G154" i="13"/>
  <c r="F154" i="13"/>
  <c r="C154" i="13"/>
  <c r="B154" i="13"/>
  <c r="K123" i="13"/>
  <c r="J123" i="13"/>
  <c r="G123" i="13"/>
  <c r="F123" i="13"/>
  <c r="C123" i="13"/>
  <c r="B123" i="13"/>
  <c r="B92" i="13"/>
  <c r="K92" i="13"/>
  <c r="J92" i="13"/>
  <c r="G92" i="13"/>
  <c r="C92" i="13"/>
  <c r="K30" i="13"/>
  <c r="J30" i="13"/>
  <c r="G30" i="13"/>
  <c r="F30" i="13"/>
  <c r="B30" i="13"/>
  <c r="C30" i="13"/>
  <c r="J152" i="12"/>
  <c r="F152" i="12"/>
  <c r="B152" i="12"/>
  <c r="J135" i="12"/>
  <c r="F135" i="12"/>
  <c r="B135" i="12"/>
  <c r="J118" i="12"/>
  <c r="F118" i="12"/>
  <c r="B118" i="12"/>
  <c r="J101" i="12"/>
  <c r="F101" i="12"/>
  <c r="B101" i="12"/>
  <c r="J84" i="12"/>
  <c r="F84" i="12"/>
  <c r="C84" i="12"/>
  <c r="B84" i="12"/>
  <c r="J67" i="12"/>
  <c r="F67" i="12"/>
  <c r="C67" i="12"/>
  <c r="B67" i="12"/>
  <c r="B152" i="10"/>
  <c r="F135" i="10"/>
  <c r="B135" i="10"/>
  <c r="F118" i="10"/>
  <c r="B118" i="10"/>
  <c r="B101" i="10"/>
  <c r="F84" i="10"/>
  <c r="C84" i="10"/>
  <c r="B84" i="10"/>
  <c r="J67" i="10"/>
  <c r="F67" i="10"/>
  <c r="C67" i="10"/>
  <c r="J50" i="10"/>
  <c r="F50" i="10"/>
  <c r="B50" i="10"/>
  <c r="J16" i="10"/>
  <c r="F16" i="10"/>
  <c r="K314" i="9"/>
  <c r="G314" i="9"/>
  <c r="F314" i="9"/>
  <c r="K279" i="9"/>
  <c r="G279" i="9"/>
  <c r="F279" i="9"/>
  <c r="C279" i="9"/>
  <c r="G244" i="9"/>
  <c r="F244" i="9"/>
  <c r="K209" i="9"/>
  <c r="J209" i="9"/>
  <c r="G209" i="9"/>
  <c r="F209" i="9"/>
  <c r="C209" i="9"/>
  <c r="K174" i="9"/>
  <c r="J174" i="9"/>
  <c r="G174" i="9"/>
  <c r="F174" i="9"/>
  <c r="C174" i="9"/>
  <c r="K139" i="9"/>
  <c r="J139" i="9"/>
  <c r="G139" i="9"/>
  <c r="F139" i="9"/>
  <c r="C139" i="9"/>
  <c r="K69" i="9"/>
  <c r="J69" i="9"/>
  <c r="G69" i="9"/>
  <c r="F69" i="9"/>
  <c r="C69" i="9"/>
  <c r="K34" i="9"/>
  <c r="J34" i="9"/>
  <c r="G34" i="9"/>
  <c r="F34" i="9"/>
  <c r="S65" i="7"/>
  <c r="R65" i="7"/>
  <c r="Q65" i="7"/>
  <c r="P65" i="7"/>
  <c r="O65" i="7"/>
  <c r="N65" i="7"/>
  <c r="M65" i="7"/>
  <c r="L65" i="7"/>
  <c r="S64" i="7"/>
  <c r="R64" i="7"/>
  <c r="Q64" i="7"/>
  <c r="P64" i="7"/>
  <c r="O64" i="7"/>
  <c r="N64" i="7"/>
  <c r="M64" i="7"/>
  <c r="L64" i="7"/>
  <c r="I54" i="7"/>
  <c r="H54" i="7"/>
  <c r="G54" i="7"/>
  <c r="F54" i="7"/>
  <c r="E54" i="7"/>
  <c r="D54" i="7"/>
  <c r="C54" i="7"/>
  <c r="B54" i="7"/>
  <c r="I53" i="7"/>
  <c r="H53" i="7"/>
  <c r="G53" i="7"/>
  <c r="F53" i="7"/>
  <c r="E53" i="7"/>
  <c r="D53" i="7"/>
  <c r="C53" i="7"/>
  <c r="B53" i="7"/>
  <c r="I76" i="7"/>
  <c r="H76" i="7"/>
  <c r="G76" i="7"/>
  <c r="F76" i="7"/>
  <c r="E76" i="7"/>
  <c r="D76" i="7"/>
  <c r="C76" i="7"/>
  <c r="B76" i="7"/>
  <c r="I75" i="7"/>
  <c r="H75" i="7"/>
  <c r="G75" i="7"/>
  <c r="F75" i="7"/>
  <c r="E75" i="7"/>
  <c r="D75" i="7"/>
  <c r="C75" i="7"/>
  <c r="B75" i="7"/>
  <c r="I65" i="7"/>
  <c r="H65" i="7"/>
  <c r="G65" i="7"/>
  <c r="F65" i="7"/>
  <c r="E65" i="7"/>
  <c r="D65" i="7"/>
  <c r="C65" i="7"/>
  <c r="B65" i="7"/>
  <c r="I64" i="7"/>
  <c r="H64" i="7"/>
  <c r="G64" i="7"/>
  <c r="F64" i="7"/>
  <c r="E64" i="7"/>
  <c r="D64" i="7"/>
  <c r="C64" i="7"/>
  <c r="B64" i="7"/>
  <c r="C31" i="7"/>
  <c r="I43" i="7"/>
  <c r="H43" i="7"/>
  <c r="G43" i="7"/>
  <c r="F43" i="7"/>
  <c r="E43" i="7"/>
  <c r="D43" i="7"/>
  <c r="C43" i="7"/>
  <c r="B43" i="7"/>
  <c r="I42" i="7"/>
  <c r="H42" i="7"/>
  <c r="G42" i="7"/>
  <c r="F42" i="7"/>
  <c r="E42" i="7"/>
  <c r="D42" i="7"/>
  <c r="C42" i="7"/>
  <c r="B42" i="7"/>
  <c r="I32" i="7"/>
  <c r="H32" i="7"/>
  <c r="G32" i="7"/>
  <c r="F32" i="7"/>
  <c r="E32" i="7"/>
  <c r="D32" i="7"/>
  <c r="C32" i="7"/>
  <c r="B32" i="7"/>
  <c r="I31" i="7"/>
  <c r="H31" i="7"/>
  <c r="G31" i="7"/>
  <c r="F31" i="7"/>
  <c r="E31" i="7"/>
  <c r="D31" i="7"/>
  <c r="B31" i="7"/>
  <c r="I21" i="7"/>
  <c r="H21" i="7"/>
  <c r="G21" i="7"/>
  <c r="F21" i="7"/>
  <c r="E21" i="7"/>
  <c r="D21" i="7"/>
  <c r="C21" i="7"/>
  <c r="B21" i="7"/>
  <c r="I20" i="7"/>
  <c r="H20" i="7"/>
  <c r="G20" i="7"/>
  <c r="F20" i="7"/>
  <c r="E20" i="7"/>
  <c r="D20" i="7"/>
  <c r="C20" i="7"/>
  <c r="B20" i="7"/>
  <c r="C9" i="7"/>
  <c r="D9" i="7"/>
  <c r="E9" i="7"/>
  <c r="F9" i="7"/>
  <c r="G9" i="7"/>
  <c r="H9" i="7"/>
  <c r="I9" i="7"/>
  <c r="C10" i="7"/>
  <c r="D10" i="7"/>
  <c r="E10" i="7"/>
  <c r="F10" i="7"/>
  <c r="G10" i="7"/>
  <c r="H10" i="7"/>
  <c r="I10" i="7"/>
  <c r="B9" i="7"/>
  <c r="B10" i="7"/>
  <c r="M27" i="2"/>
  <c r="L27" i="2"/>
  <c r="K27" i="2"/>
  <c r="M26" i="2"/>
  <c r="L26" i="2"/>
  <c r="K26" i="2"/>
  <c r="M25" i="2"/>
  <c r="L25" i="2"/>
  <c r="K25" i="2"/>
  <c r="M24" i="2"/>
  <c r="L24" i="2"/>
  <c r="K24" i="2"/>
  <c r="M21" i="2"/>
  <c r="L21" i="2"/>
  <c r="K21" i="2"/>
  <c r="M20" i="2"/>
  <c r="M19" i="2"/>
  <c r="M18" i="2"/>
  <c r="L20" i="2"/>
  <c r="L19" i="2"/>
  <c r="L18" i="2"/>
  <c r="K20" i="2"/>
  <c r="K19" i="2"/>
  <c r="K18" i="2"/>
  <c r="J15" i="2"/>
  <c r="J14" i="2"/>
  <c r="J13" i="2"/>
  <c r="F47" i="2"/>
  <c r="C47" i="2"/>
  <c r="B4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D47" i="2" s="1"/>
  <c r="D4" i="2"/>
  <c r="D5" i="2"/>
  <c r="D6" i="2"/>
  <c r="D7" i="2"/>
  <c r="D8" i="2"/>
  <c r="D9" i="2"/>
  <c r="D10" i="2"/>
  <c r="D11" i="2"/>
  <c r="D12" i="2"/>
  <c r="E12" i="2" s="1"/>
  <c r="D3" i="2"/>
  <c r="F14" i="2"/>
  <c r="E4" i="2"/>
  <c r="E5" i="2"/>
  <c r="E6" i="2"/>
  <c r="E7" i="2"/>
  <c r="E8" i="2"/>
  <c r="E9" i="2"/>
  <c r="E10" i="2"/>
  <c r="E11" i="2"/>
  <c r="E3" i="2"/>
  <c r="C14" i="2"/>
  <c r="B14" i="2"/>
  <c r="K67" i="17" l="1"/>
  <c r="J67" i="17"/>
  <c r="J16" i="17"/>
  <c r="K104" i="14"/>
  <c r="K16" i="15"/>
  <c r="G16" i="15"/>
  <c r="G67" i="17"/>
  <c r="C67" i="17"/>
  <c r="K33" i="17"/>
  <c r="J16" i="15"/>
  <c r="G33" i="15"/>
  <c r="K33" i="15"/>
  <c r="C50" i="15"/>
  <c r="K50" i="15"/>
  <c r="G50" i="15"/>
  <c r="G67" i="15"/>
  <c r="K67" i="15"/>
  <c r="F16" i="15"/>
  <c r="C67" i="15"/>
  <c r="B16" i="15"/>
  <c r="C33" i="15"/>
  <c r="K16" i="17"/>
  <c r="G50" i="17"/>
  <c r="F34" i="16"/>
  <c r="K104" i="16"/>
  <c r="J34" i="16"/>
  <c r="B69" i="16"/>
  <c r="F139" i="16"/>
  <c r="B33" i="17"/>
  <c r="J50" i="17"/>
  <c r="G33" i="17"/>
  <c r="F69" i="16"/>
  <c r="B16" i="17"/>
  <c r="J33" i="17"/>
  <c r="F67" i="17"/>
  <c r="J139" i="16"/>
  <c r="B67" i="17"/>
  <c r="J67" i="15"/>
  <c r="F67" i="15"/>
  <c r="B67" i="15"/>
  <c r="F50" i="15"/>
  <c r="J50" i="15"/>
  <c r="B50" i="15"/>
  <c r="J33" i="15"/>
  <c r="F33" i="15"/>
  <c r="B33" i="15"/>
  <c r="C16" i="15"/>
  <c r="J139" i="14"/>
  <c r="G139" i="14"/>
  <c r="F104" i="14"/>
  <c r="B104" i="14"/>
  <c r="J69" i="14"/>
  <c r="J34" i="14"/>
  <c r="F34" i="14"/>
  <c r="B104" i="11"/>
  <c r="C34" i="11"/>
  <c r="K69" i="11"/>
  <c r="K34" i="11"/>
  <c r="K104" i="11"/>
  <c r="F34" i="11"/>
  <c r="B34" i="11"/>
  <c r="G69" i="11"/>
  <c r="J69" i="11"/>
  <c r="C104" i="11"/>
  <c r="J34" i="11"/>
  <c r="G104" i="11"/>
  <c r="C50" i="12"/>
  <c r="K50" i="12"/>
  <c r="C16" i="12"/>
  <c r="K16" i="12"/>
  <c r="C33" i="12"/>
  <c r="G33" i="12"/>
  <c r="G50" i="12"/>
  <c r="F33" i="12"/>
  <c r="G16" i="12"/>
  <c r="K33" i="12"/>
  <c r="J16" i="12"/>
  <c r="F50" i="12"/>
  <c r="B16" i="12"/>
  <c r="B50" i="12"/>
  <c r="J50" i="12"/>
  <c r="J33" i="12"/>
  <c r="B33" i="12"/>
  <c r="F16" i="12"/>
  <c r="J104" i="11"/>
  <c r="F104" i="11"/>
  <c r="F69" i="11"/>
  <c r="G34" i="11"/>
  <c r="E18" i="2"/>
  <c r="E47" i="2" s="1"/>
  <c r="E14" i="2"/>
  <c r="D14" i="2"/>
</calcChain>
</file>

<file path=xl/sharedStrings.xml><?xml version="1.0" encoding="utf-8"?>
<sst xmlns="http://schemas.openxmlformats.org/spreadsheetml/2006/main" count="4905" uniqueCount="112">
  <si>
    <t>Subject</t>
  </si>
  <si>
    <t>Nb streamlines recovered</t>
  </si>
  <si>
    <t>Nb streamlines originally</t>
  </si>
  <si>
    <t>Total</t>
  </si>
  <si>
    <t>Interface</t>
  </si>
  <si>
    <t>WM</t>
  </si>
  <si>
    <t>HCP Count non-zero voxels</t>
  </si>
  <si>
    <t>Ratio</t>
  </si>
  <si>
    <t>NPV WM</t>
  </si>
  <si>
    <t>NPV INTERFACE</t>
  </si>
  <si>
    <t>Average</t>
  </si>
  <si>
    <r>
      <rPr>
        <b/>
        <u/>
        <sz val="12"/>
        <color theme="1"/>
        <rFont val="Aptos Narrow (Body)"/>
      </rPr>
      <t>TractoInferno</t>
    </r>
    <r>
      <rPr>
        <b/>
        <sz val="12"/>
        <color theme="1"/>
        <rFont val="Aptos Narrow"/>
        <scheme val="minor"/>
      </rPr>
      <t xml:space="preserve"> Count non-zero voxels</t>
    </r>
  </si>
  <si>
    <t>sub-1006</t>
  </si>
  <si>
    <t>sub-1019</t>
  </si>
  <si>
    <t>sub-1024</t>
  </si>
  <si>
    <t>sub-1046</t>
  </si>
  <si>
    <t>sub-1047</t>
  </si>
  <si>
    <t>sub-1049</t>
  </si>
  <si>
    <t>sub-1050</t>
  </si>
  <si>
    <t>sub-1061</t>
  </si>
  <si>
    <t>sub-1066</t>
  </si>
  <si>
    <t>sub-1080</t>
  </si>
  <si>
    <t>sub-1115</t>
  </si>
  <si>
    <t>sub-1124</t>
  </si>
  <si>
    <t>sub-1135</t>
  </si>
  <si>
    <t>sub-1146</t>
  </si>
  <si>
    <t>sub-1149</t>
  </si>
  <si>
    <t>sub-1156</t>
  </si>
  <si>
    <t>sub-1164</t>
  </si>
  <si>
    <t>sub-1175</t>
  </si>
  <si>
    <t>sub-1178</t>
  </si>
  <si>
    <t>sub-1191</t>
  </si>
  <si>
    <t>sub-1209</t>
  </si>
  <si>
    <t>sub-1217</t>
  </si>
  <si>
    <t>sub-1222</t>
  </si>
  <si>
    <t>sub-1232</t>
  </si>
  <si>
    <t>sub-1235</t>
  </si>
  <si>
    <t>sub-1245</t>
  </si>
  <si>
    <t>sub-1263</t>
  </si>
  <si>
    <t>sub-1281</t>
  </si>
  <si>
    <t xml:space="preserve">On average, TractoInferno has </t>
  </si>
  <si>
    <t xml:space="preserve">TractoInferno has </t>
  </si>
  <si>
    <t>more subjects</t>
  </si>
  <si>
    <t>more seeding points for the interface</t>
  </si>
  <si>
    <t>more seeding points for the WM</t>
  </si>
  <si>
    <t>TractoInferno average per subject</t>
  </si>
  <si>
    <t>sd_stream</t>
  </si>
  <si>
    <t>ifod2</t>
  </si>
  <si>
    <t>TrackToLearn</t>
  </si>
  <si>
    <t>Recobundles</t>
  </si>
  <si>
    <t>extractor_flow</t>
  </si>
  <si>
    <t>TractOracle-Net</t>
  </si>
  <si>
    <t>TractOracle</t>
  </si>
  <si>
    <t>HCP should have an average per subject of</t>
  </si>
  <si>
    <t>SAC 3K</t>
  </si>
  <si>
    <t>CrossQ 3K</t>
  </si>
  <si>
    <t>CrossQ + RLHF</t>
  </si>
  <si>
    <t>SAC-1K</t>
  </si>
  <si>
    <t>SAC-3K</t>
  </si>
  <si>
    <t>DroQ-1K</t>
  </si>
  <si>
    <t>CrossQ-3K</t>
  </si>
  <si>
    <t>Run</t>
  </si>
  <si>
    <t>VC</t>
  </si>
  <si>
    <t>VB</t>
  </si>
  <si>
    <t>IC</t>
  </si>
  <si>
    <t>IB</t>
  </si>
  <si>
    <t>OL</t>
  </si>
  <si>
    <t>OR</t>
  </si>
  <si>
    <t>F1</t>
  </si>
  <si>
    <t>NC</t>
  </si>
  <si>
    <t>Mean</t>
  </si>
  <si>
    <t>Std</t>
  </si>
  <si>
    <t>IRA-SAC</t>
  </si>
  <si>
    <t>CrossQ + FODF-AE + normal signal</t>
  </si>
  <si>
    <t>CrossQ + FODF-AE (only latent space)</t>
  </si>
  <si>
    <t>IRA-CrossQ</t>
  </si>
  <si>
    <t>CrossQ + FODF-AE + normal signal (idk how I got this)</t>
  </si>
  <si>
    <t>SAC + RLHF</t>
  </si>
  <si>
    <t>CrossQ RLHF</t>
  </si>
  <si>
    <t>SAC RLHF</t>
  </si>
  <si>
    <t>SAC 1K</t>
  </si>
  <si>
    <t>RBX</t>
  </si>
  <si>
    <t>TractOracleNet</t>
  </si>
  <si>
    <t>sub-PT001_ses-1_run-1</t>
  </si>
  <si>
    <t>sub-PT001_ses-1_run-2</t>
  </si>
  <si>
    <t>sub-PT002_ses-1_run-1</t>
  </si>
  <si>
    <t>sub-PT002_ses-1_run-2</t>
  </si>
  <si>
    <t>sub-PT003_ses-1_run-1</t>
  </si>
  <si>
    <t>sub-PT003_ses-1_run-2</t>
  </si>
  <si>
    <t>sub-PT004_ses-1_run-1</t>
  </si>
  <si>
    <t>sub-PT004_ses-1_run-2</t>
  </si>
  <si>
    <t>sub-PT005_ses-1_run-1</t>
  </si>
  <si>
    <t>sub-PT005_ses-1_run-2</t>
  </si>
  <si>
    <t>sub-PT006_ses-1_run-1</t>
  </si>
  <si>
    <t>sub-PT006_ses-1_run-2</t>
  </si>
  <si>
    <t>sub-PT007_ses-1_run-1</t>
  </si>
  <si>
    <t>sub-PT007_ses-1_run-2</t>
  </si>
  <si>
    <t>sub-PT008_ses-1_run-1</t>
  </si>
  <si>
    <t>sub-PT008_ses-1_run-2</t>
  </si>
  <si>
    <t>sub-PT009_ses-1_run-1</t>
  </si>
  <si>
    <t>sub-PT009_ses-1_run-2</t>
  </si>
  <si>
    <t>sub-PT010_ses-1_run-1</t>
  </si>
  <si>
    <t>sub-PT010_ses-1_run-2</t>
  </si>
  <si>
    <t>sub-PT011_ses-1_run-1</t>
  </si>
  <si>
    <t>sub-PT011_ses-1_run-2</t>
  </si>
  <si>
    <t>sub-PT012_ses-1_run-1</t>
  </si>
  <si>
    <t>sub-PT012_ses-1_run-2</t>
  </si>
  <si>
    <t>Extractor</t>
  </si>
  <si>
    <t>PTT</t>
  </si>
  <si>
    <t>Verifyber</t>
  </si>
  <si>
    <t>2 oracles</t>
  </si>
  <si>
    <t>Another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</si>
</sst>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_);_(* \(#,##0\);_(* &quot;-&quot;??_);_(@_)"/>
  </numFmts>
  <fonts count="1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 (Body)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family val="2"/>
      <scheme val="minor"/>
    </font>
    <font>
      <b/>
      <sz val="22"/>
      <color theme="1"/>
      <name val="Aptos Narrow"/>
      <scheme val="minor"/>
    </font>
    <font>
      <b/>
      <sz val="24"/>
      <color theme="1"/>
      <name val="Aptos Narrow"/>
      <scheme val="minor"/>
    </font>
    <font>
      <b/>
      <sz val="12"/>
      <name val="Aptos Narrow"/>
      <scheme val="minor"/>
    </font>
    <font>
      <b/>
      <sz val="24"/>
      <color theme="1"/>
      <name val="Aptos Narrow (Body)"/>
    </font>
    <font>
      <sz val="8"/>
      <name val="Aptos Narrow"/>
      <family val="2"/>
      <scheme val="minor"/>
    </font>
    <font>
      <sz val="1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D0D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9">
    <xf numFmtId="0" fontId="0" fillId="0" borderId="0" xfId="0"/>
    <xf numFmtId="0" fontId="0" fillId="0" borderId="2" xfId="0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ill="1" applyBorder="1"/>
    <xf numFmtId="0" fontId="1" fillId="2" borderId="3" xfId="0" applyFont="1" applyFill="1" applyBorder="1" applyAlignment="1">
      <alignment horizontal="right"/>
    </xf>
    <xf numFmtId="0" fontId="0" fillId="3" borderId="0" xfId="0" applyFill="1"/>
    <xf numFmtId="0" fontId="3" fillId="0" borderId="0" xfId="0" applyFont="1" applyAlignment="1">
      <alignment horizontal="left"/>
    </xf>
    <xf numFmtId="1" fontId="0" fillId="0" borderId="0" xfId="0" applyNumberFormat="1"/>
    <xf numFmtId="1" fontId="1" fillId="0" borderId="0" xfId="0" applyNumberFormat="1" applyFont="1"/>
    <xf numFmtId="0" fontId="3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4" borderId="1" xfId="0" applyFont="1" applyFill="1" applyBorder="1"/>
    <xf numFmtId="0" fontId="5" fillId="0" borderId="0" xfId="0" applyFont="1"/>
    <xf numFmtId="0" fontId="5" fillId="0" borderId="2" xfId="0" applyFont="1" applyBorder="1"/>
    <xf numFmtId="0" fontId="4" fillId="4" borderId="3" xfId="0" applyFont="1" applyFill="1" applyBorder="1" applyAlignment="1">
      <alignment horizontal="right"/>
    </xf>
    <xf numFmtId="0" fontId="0" fillId="5" borderId="0" xfId="0" applyFill="1"/>
    <xf numFmtId="0" fontId="4" fillId="0" borderId="0" xfId="0" applyFont="1"/>
    <xf numFmtId="0" fontId="4" fillId="0" borderId="2" xfId="0" applyFont="1" applyBorder="1"/>
    <xf numFmtId="0" fontId="0" fillId="5" borderId="2" xfId="0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6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6" fillId="0" borderId="0" xfId="0" applyFont="1"/>
    <xf numFmtId="0" fontId="1" fillId="0" borderId="10" xfId="0" applyFont="1" applyBorder="1"/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64" fontId="3" fillId="0" borderId="0" xfId="0" applyNumberFormat="1" applyFont="1"/>
    <xf numFmtId="164" fontId="3" fillId="0" borderId="2" xfId="0" applyNumberFormat="1" applyFont="1" applyBorder="1"/>
    <xf numFmtId="164" fontId="3" fillId="0" borderId="4" xfId="0" applyNumberFormat="1" applyFont="1" applyBorder="1"/>
    <xf numFmtId="1" fontId="3" fillId="0" borderId="0" xfId="0" applyNumberFormat="1" applyFont="1"/>
    <xf numFmtId="164" fontId="3" fillId="0" borderId="5" xfId="0" applyNumberFormat="1" applyFont="1" applyBorder="1"/>
    <xf numFmtId="10" fontId="3" fillId="0" borderId="0" xfId="1" applyNumberFormat="1" applyFont="1" applyBorder="1"/>
    <xf numFmtId="10" fontId="3" fillId="0" borderId="4" xfId="1" applyNumberFormat="1" applyFont="1" applyBorder="1"/>
    <xf numFmtId="10" fontId="3" fillId="0" borderId="2" xfId="1" applyNumberFormat="1" applyFont="1" applyBorder="1"/>
    <xf numFmtId="10" fontId="3" fillId="0" borderId="5" xfId="1" applyNumberFormat="1" applyFont="1" applyBorder="1"/>
    <xf numFmtId="0" fontId="5" fillId="4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6" fillId="0" borderId="2" xfId="0" applyFont="1" applyBorder="1"/>
    <xf numFmtId="1" fontId="1" fillId="0" borderId="5" xfId="0" applyNumberFormat="1" applyFont="1" applyBorder="1"/>
    <xf numFmtId="0" fontId="0" fillId="5" borderId="1" xfId="0" applyFill="1" applyBorder="1" applyAlignment="1">
      <alignment horizontal="right"/>
    </xf>
    <xf numFmtId="0" fontId="6" fillId="5" borderId="0" xfId="0" applyFont="1" applyFill="1"/>
    <xf numFmtId="0" fontId="0" fillId="5" borderId="12" xfId="0" applyFill="1" applyBorder="1" applyAlignment="1">
      <alignment horizontal="right"/>
    </xf>
    <xf numFmtId="0" fontId="1" fillId="5" borderId="0" xfId="0" applyFont="1" applyFill="1" applyAlignment="1">
      <alignment horizontal="right"/>
    </xf>
    <xf numFmtId="1" fontId="0" fillId="5" borderId="0" xfId="0" applyNumberFormat="1" applyFill="1"/>
    <xf numFmtId="0" fontId="5" fillId="2" borderId="1" xfId="0" applyFont="1" applyFill="1" applyBorder="1"/>
    <xf numFmtId="0" fontId="4" fillId="2" borderId="3" xfId="0" applyFont="1" applyFill="1" applyBorder="1" applyAlignment="1">
      <alignment horizontal="right"/>
    </xf>
    <xf numFmtId="0" fontId="1" fillId="0" borderId="5" xfId="0" applyFont="1" applyBorder="1"/>
    <xf numFmtId="0" fontId="5" fillId="6" borderId="13" xfId="0" applyFont="1" applyFill="1" applyBorder="1" applyAlignment="1">
      <alignment horizontal="right"/>
    </xf>
    <xf numFmtId="0" fontId="0" fillId="0" borderId="12" xfId="0" applyBorder="1"/>
    <xf numFmtId="0" fontId="5" fillId="0" borderId="14" xfId="0" applyFont="1" applyBorder="1"/>
    <xf numFmtId="0" fontId="5" fillId="0" borderId="12" xfId="0" applyFont="1" applyBorder="1"/>
    <xf numFmtId="0" fontId="0" fillId="0" borderId="14" xfId="0" applyBorder="1"/>
    <xf numFmtId="165" fontId="1" fillId="0" borderId="4" xfId="2" applyNumberFormat="1" applyFont="1" applyBorder="1"/>
    <xf numFmtId="165" fontId="1" fillId="0" borderId="5" xfId="2" applyNumberFormat="1" applyFont="1" applyBorder="1"/>
    <xf numFmtId="165" fontId="4" fillId="0" borderId="4" xfId="2" applyNumberFormat="1" applyFont="1" applyBorder="1"/>
    <xf numFmtId="165" fontId="5" fillId="0" borderId="5" xfId="2" applyNumberFormat="1" applyFont="1" applyBorder="1"/>
    <xf numFmtId="165" fontId="10" fillId="0" borderId="4" xfId="2" applyNumberFormat="1" applyFont="1" applyBorder="1"/>
    <xf numFmtId="0" fontId="4" fillId="0" borderId="5" xfId="0" applyFont="1" applyBorder="1" applyAlignment="1">
      <alignment horizontal="right"/>
    </xf>
    <xf numFmtId="0" fontId="13" fillId="0" borderId="0" xfId="0" applyFont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4C12-E45D-AA41-909C-4ED0712C9A46}">
  <dimension ref="A1:S87"/>
  <sheetViews>
    <sheetView zoomScale="160" zoomScaleNormal="160" workbookViewId="0">
      <selection activeCell="H88" sqref="H88"/>
    </sheetView>
  </sheetViews>
  <sheetFormatPr baseColWidth="10" defaultRowHeight="16" x14ac:dyDescent="0.2"/>
  <sheetData>
    <row r="1" spans="1:9" ht="30" thickBot="1" x14ac:dyDescent="0.4">
      <c r="A1" s="69" t="s">
        <v>58</v>
      </c>
      <c r="B1" s="70"/>
      <c r="C1" s="70"/>
      <c r="D1" s="70"/>
      <c r="E1" s="70"/>
      <c r="F1" s="70"/>
      <c r="G1" s="70"/>
      <c r="H1" s="70"/>
      <c r="I1" s="71"/>
    </row>
    <row r="2" spans="1:9" ht="17" thickBot="1" x14ac:dyDescent="0.25">
      <c r="A2" s="3" t="s">
        <v>61</v>
      </c>
      <c r="B2" s="4" t="s">
        <v>62</v>
      </c>
      <c r="C2" s="4" t="s">
        <v>63</v>
      </c>
      <c r="D2" s="4" t="s">
        <v>64</v>
      </c>
      <c r="E2" s="4" t="s">
        <v>65</v>
      </c>
      <c r="F2" s="4" t="s">
        <v>66</v>
      </c>
      <c r="G2" s="4" t="s">
        <v>67</v>
      </c>
      <c r="H2" s="4" t="s">
        <v>68</v>
      </c>
      <c r="I2" s="5" t="s">
        <v>69</v>
      </c>
    </row>
    <row r="3" spans="1:9" x14ac:dyDescent="0.2">
      <c r="A3" s="33">
        <v>1</v>
      </c>
      <c r="B3" s="41">
        <v>0.90754625459081095</v>
      </c>
      <c r="C3" s="39">
        <v>19</v>
      </c>
      <c r="D3" s="41">
        <v>9.0464971242464096E-2</v>
      </c>
      <c r="E3" s="39">
        <v>153</v>
      </c>
      <c r="F3" s="41">
        <v>0.35456262576583802</v>
      </c>
      <c r="G3" s="41">
        <v>0.14808528131573301</v>
      </c>
      <c r="H3" s="41">
        <v>0.45928389104197498</v>
      </c>
      <c r="I3" s="43">
        <v>1.9887741667244099E-3</v>
      </c>
    </row>
    <row r="4" spans="1:9" x14ac:dyDescent="0.2">
      <c r="A4" s="33">
        <v>2</v>
      </c>
      <c r="B4" s="41">
        <v>0.907963460057848</v>
      </c>
      <c r="C4" s="39">
        <v>19</v>
      </c>
      <c r="D4" s="41">
        <v>9.0087465579069298E-2</v>
      </c>
      <c r="E4" s="39">
        <v>152</v>
      </c>
      <c r="F4" s="41">
        <v>0.354541404103283</v>
      </c>
      <c r="G4" s="41">
        <v>0.15507022261113901</v>
      </c>
      <c r="H4" s="41">
        <v>0.45841043621762301</v>
      </c>
      <c r="I4" s="43">
        <v>1.94907436308272E-3</v>
      </c>
    </row>
    <row r="5" spans="1:9" x14ac:dyDescent="0.2">
      <c r="A5" s="33">
        <v>3</v>
      </c>
      <c r="B5" s="41">
        <v>0.90707878720660995</v>
      </c>
      <c r="C5" s="39">
        <v>19</v>
      </c>
      <c r="D5" s="41">
        <v>9.1188254703248206E-2</v>
      </c>
      <c r="E5" s="39">
        <v>149</v>
      </c>
      <c r="F5" s="41">
        <v>0.35451659834139898</v>
      </c>
      <c r="G5" s="41">
        <v>0.15179877684172</v>
      </c>
      <c r="H5" s="41">
        <v>0.45911565123951698</v>
      </c>
      <c r="I5" s="43">
        <v>1.73295809014154E-3</v>
      </c>
    </row>
    <row r="6" spans="1:9" x14ac:dyDescent="0.2">
      <c r="A6" s="33">
        <v>4</v>
      </c>
      <c r="B6" s="41">
        <v>0.90677537211511094</v>
      </c>
      <c r="C6" s="39">
        <v>19</v>
      </c>
      <c r="D6" s="41">
        <v>9.1269593671789898E-2</v>
      </c>
      <c r="E6" s="39">
        <v>153</v>
      </c>
      <c r="F6" s="41">
        <v>0.35385878551414002</v>
      </c>
      <c r="G6" s="41">
        <v>0.15235145490608201</v>
      </c>
      <c r="H6" s="41">
        <v>0.458343137249768</v>
      </c>
      <c r="I6" s="43">
        <v>1.9550342130987201E-3</v>
      </c>
    </row>
    <row r="7" spans="1:9" x14ac:dyDescent="0.2">
      <c r="A7" s="33">
        <v>5</v>
      </c>
      <c r="B7" s="41">
        <v>0.90703895437881499</v>
      </c>
      <c r="C7" s="39">
        <v>19</v>
      </c>
      <c r="D7" s="41">
        <v>9.1034463640962696E-2</v>
      </c>
      <c r="E7" s="39">
        <v>149</v>
      </c>
      <c r="F7" s="41">
        <v>0.35420403355680702</v>
      </c>
      <c r="G7" s="41">
        <v>0.15511938899239799</v>
      </c>
      <c r="H7" s="41">
        <v>0.45819481838816301</v>
      </c>
      <c r="I7" s="43">
        <v>1.92658198022134E-3</v>
      </c>
    </row>
    <row r="8" spans="1:9" x14ac:dyDescent="0.2">
      <c r="A8" s="33"/>
      <c r="B8" s="41"/>
      <c r="C8" s="36"/>
      <c r="D8" s="41"/>
      <c r="E8" s="36"/>
      <c r="F8" s="41"/>
      <c r="G8" s="41"/>
      <c r="H8" s="41"/>
      <c r="I8" s="43"/>
    </row>
    <row r="9" spans="1:9" x14ac:dyDescent="0.2">
      <c r="A9" s="34" t="s">
        <v>70</v>
      </c>
      <c r="B9" s="41">
        <f>AVERAGE(B3:B7)</f>
        <v>0.90728056566983883</v>
      </c>
      <c r="C9" s="36">
        <f t="shared" ref="C9:I9" si="0">AVERAGE(C3:C7)</f>
        <v>19</v>
      </c>
      <c r="D9" s="41">
        <f t="shared" si="0"/>
        <v>9.0808949767506836E-2</v>
      </c>
      <c r="E9" s="36">
        <f t="shared" si="0"/>
        <v>151.19999999999999</v>
      </c>
      <c r="F9" s="41">
        <f t="shared" si="0"/>
        <v>0.35433668945629343</v>
      </c>
      <c r="G9" s="41">
        <f t="shared" si="0"/>
        <v>0.1524850249334144</v>
      </c>
      <c r="H9" s="41">
        <f t="shared" si="0"/>
        <v>0.45866958682740916</v>
      </c>
      <c r="I9" s="43">
        <f t="shared" si="0"/>
        <v>1.9104845626537459E-3</v>
      </c>
    </row>
    <row r="10" spans="1:9" ht="17" thickBot="1" x14ac:dyDescent="0.25">
      <c r="A10" s="35" t="s">
        <v>71</v>
      </c>
      <c r="B10" s="42">
        <f>STDEV(B3:B7)</f>
        <v>4.7202924692585753E-4</v>
      </c>
      <c r="C10" s="38">
        <f t="shared" ref="C10:I10" si="1">STDEV(C3:C7)</f>
        <v>0</v>
      </c>
      <c r="D10" s="42">
        <f t="shared" si="1"/>
        <v>5.1131746689506033E-4</v>
      </c>
      <c r="E10" s="38">
        <f t="shared" si="1"/>
        <v>2.0493901531919199</v>
      </c>
      <c r="F10" s="42">
        <f t="shared" si="1"/>
        <v>3.0467699092519995E-4</v>
      </c>
      <c r="G10" s="42">
        <f t="shared" si="1"/>
        <v>2.8926476766563342E-3</v>
      </c>
      <c r="H10" s="42">
        <f t="shared" si="1"/>
        <v>4.9383108548907624E-4</v>
      </c>
      <c r="I10" s="44">
        <f t="shared" si="1"/>
        <v>1.0170776943335162E-4</v>
      </c>
    </row>
    <row r="11" spans="1:9" ht="17" thickBot="1" x14ac:dyDescent="0.25"/>
    <row r="12" spans="1:9" ht="30" thickBot="1" x14ac:dyDescent="0.4">
      <c r="A12" s="69" t="s">
        <v>60</v>
      </c>
      <c r="B12" s="70"/>
      <c r="C12" s="70"/>
      <c r="D12" s="70"/>
      <c r="E12" s="70"/>
      <c r="F12" s="70"/>
      <c r="G12" s="70"/>
      <c r="H12" s="70"/>
      <c r="I12" s="71"/>
    </row>
    <row r="13" spans="1:9" ht="17" thickBot="1" x14ac:dyDescent="0.25">
      <c r="A13" s="3" t="s">
        <v>61</v>
      </c>
      <c r="B13" s="4" t="s">
        <v>62</v>
      </c>
      <c r="C13" s="4" t="s">
        <v>63</v>
      </c>
      <c r="D13" s="4" t="s">
        <v>64</v>
      </c>
      <c r="E13" s="4" t="s">
        <v>65</v>
      </c>
      <c r="F13" s="4" t="s">
        <v>66</v>
      </c>
      <c r="G13" s="4" t="s">
        <v>67</v>
      </c>
      <c r="H13" s="4" t="s">
        <v>68</v>
      </c>
      <c r="I13" s="5" t="s">
        <v>69</v>
      </c>
    </row>
    <row r="14" spans="1:9" x14ac:dyDescent="0.2">
      <c r="A14" s="33">
        <v>1</v>
      </c>
      <c r="B14" s="36">
        <v>0.91610918771293304</v>
      </c>
      <c r="C14" s="39">
        <v>19</v>
      </c>
      <c r="D14" s="36">
        <v>8.1256293190250906E-2</v>
      </c>
      <c r="E14" s="39">
        <v>157</v>
      </c>
      <c r="F14" s="36">
        <v>0.33156939971266702</v>
      </c>
      <c r="G14" s="36">
        <v>0.15471613685253399</v>
      </c>
      <c r="H14" s="36">
        <v>0.432793863055634</v>
      </c>
      <c r="I14" s="37">
        <v>2.6345190968151198E-3</v>
      </c>
    </row>
    <row r="15" spans="1:9" x14ac:dyDescent="0.2">
      <c r="A15" s="33">
        <v>2</v>
      </c>
      <c r="B15" s="36">
        <v>0.91588559447697404</v>
      </c>
      <c r="C15" s="39">
        <v>19</v>
      </c>
      <c r="D15" s="36">
        <v>8.1472898691660897E-2</v>
      </c>
      <c r="E15" s="39">
        <v>155</v>
      </c>
      <c r="F15" s="36">
        <v>0.331113018691433</v>
      </c>
      <c r="G15" s="36">
        <v>0.157188228637786</v>
      </c>
      <c r="H15" s="36">
        <v>0.431497111098949</v>
      </c>
      <c r="I15" s="37">
        <v>2.64150683136427E-3</v>
      </c>
    </row>
    <row r="16" spans="1:9" x14ac:dyDescent="0.2">
      <c r="A16" s="33">
        <v>3</v>
      </c>
      <c r="B16" s="36">
        <v>0.91670286482573105</v>
      </c>
      <c r="C16" s="39">
        <v>19</v>
      </c>
      <c r="D16" s="36">
        <v>8.0773606370875994E-2</v>
      </c>
      <c r="E16" s="39">
        <v>162</v>
      </c>
      <c r="F16" s="36">
        <v>0.332220628415481</v>
      </c>
      <c r="G16" s="36">
        <v>0.15443196784653801</v>
      </c>
      <c r="H16" s="36">
        <v>0.43289221870026501</v>
      </c>
      <c r="I16" s="37">
        <v>2.5235288033922799E-3</v>
      </c>
    </row>
    <row r="17" spans="1:9" x14ac:dyDescent="0.2">
      <c r="A17" s="33">
        <v>4</v>
      </c>
      <c r="B17" s="36">
        <v>0.916772457568649</v>
      </c>
      <c r="C17" s="39">
        <v>19</v>
      </c>
      <c r="D17" s="36">
        <v>8.0826548916793098E-2</v>
      </c>
      <c r="E17" s="39">
        <v>166</v>
      </c>
      <c r="F17" s="36">
        <v>0.33317497082158298</v>
      </c>
      <c r="G17" s="36">
        <v>0.155606778707507</v>
      </c>
      <c r="H17" s="36">
        <v>0.43386033586737599</v>
      </c>
      <c r="I17" s="37">
        <v>2.4009935145577399E-3</v>
      </c>
    </row>
    <row r="18" spans="1:9" x14ac:dyDescent="0.2">
      <c r="A18" s="33">
        <v>5</v>
      </c>
      <c r="B18" s="36">
        <v>0.91631306312511995</v>
      </c>
      <c r="C18" s="39">
        <v>19</v>
      </c>
      <c r="D18" s="36">
        <v>8.1172677926872897E-2</v>
      </c>
      <c r="E18" s="39">
        <v>157</v>
      </c>
      <c r="F18" s="36">
        <v>0.33194046421038798</v>
      </c>
      <c r="G18" s="36">
        <v>0.15464394071073401</v>
      </c>
      <c r="H18" s="36">
        <v>0.43264540444081401</v>
      </c>
      <c r="I18" s="37">
        <v>2.5142589480064998E-3</v>
      </c>
    </row>
    <row r="19" spans="1:9" x14ac:dyDescent="0.2">
      <c r="A19" s="33"/>
      <c r="B19" s="36"/>
      <c r="C19" s="36"/>
      <c r="D19" s="36"/>
      <c r="E19" s="36"/>
      <c r="F19" s="36"/>
      <c r="G19" s="36"/>
      <c r="H19" s="36"/>
      <c r="I19" s="37"/>
    </row>
    <row r="20" spans="1:9" x14ac:dyDescent="0.2">
      <c r="A20" s="34" t="s">
        <v>70</v>
      </c>
      <c r="B20" s="36">
        <f>AVERAGE(B14:B18)</f>
        <v>0.91635663354188135</v>
      </c>
      <c r="C20" s="36">
        <f t="shared" ref="C20:I20" si="2">AVERAGE(C14:C18)</f>
        <v>19</v>
      </c>
      <c r="D20" s="36">
        <f t="shared" si="2"/>
        <v>8.110040501929075E-2</v>
      </c>
      <c r="E20" s="36">
        <f t="shared" si="2"/>
        <v>159.4</v>
      </c>
      <c r="F20" s="36">
        <f t="shared" si="2"/>
        <v>0.33200369637031041</v>
      </c>
      <c r="G20" s="36">
        <f t="shared" si="2"/>
        <v>0.15531741055101983</v>
      </c>
      <c r="H20" s="36">
        <f t="shared" si="2"/>
        <v>0.43273778663260759</v>
      </c>
      <c r="I20" s="37">
        <f t="shared" si="2"/>
        <v>2.5429614388271819E-3</v>
      </c>
    </row>
    <row r="21" spans="1:9" ht="17" thickBot="1" x14ac:dyDescent="0.25">
      <c r="A21" s="35" t="s">
        <v>71</v>
      </c>
      <c r="B21" s="38">
        <f>STDEV(B14:B18)</f>
        <v>3.800629366640822E-4</v>
      </c>
      <c r="C21" s="38">
        <f t="shared" ref="C21:I21" si="3">STDEV(C14:C18)</f>
        <v>0</v>
      </c>
      <c r="D21" s="38">
        <f t="shared" si="3"/>
        <v>2.9583380150533607E-4</v>
      </c>
      <c r="E21" s="38">
        <f t="shared" si="3"/>
        <v>4.5055521304275237</v>
      </c>
      <c r="F21" s="38">
        <f t="shared" si="3"/>
        <v>7.7538086979317476E-4</v>
      </c>
      <c r="G21" s="38">
        <f t="shared" si="3"/>
        <v>1.1382876078726502E-3</v>
      </c>
      <c r="H21" s="38">
        <f t="shared" si="3"/>
        <v>8.4186116171241457E-4</v>
      </c>
      <c r="I21" s="40">
        <f t="shared" si="3"/>
        <v>9.9310562060583686E-5</v>
      </c>
    </row>
    <row r="22" spans="1:9" ht="17" thickBot="1" x14ac:dyDescent="0.25"/>
    <row r="23" spans="1:9" ht="30" thickBot="1" x14ac:dyDescent="0.4">
      <c r="A23" s="69" t="s">
        <v>59</v>
      </c>
      <c r="B23" s="70"/>
      <c r="C23" s="70"/>
      <c r="D23" s="70"/>
      <c r="E23" s="70"/>
      <c r="F23" s="70"/>
      <c r="G23" s="70"/>
      <c r="H23" s="70"/>
      <c r="I23" s="71"/>
    </row>
    <row r="24" spans="1:9" ht="17" thickBot="1" x14ac:dyDescent="0.25">
      <c r="A24" s="3" t="s">
        <v>61</v>
      </c>
      <c r="B24" s="4" t="s">
        <v>62</v>
      </c>
      <c r="C24" s="4" t="s">
        <v>63</v>
      </c>
      <c r="D24" s="4" t="s">
        <v>64</v>
      </c>
      <c r="E24" s="4" t="s">
        <v>65</v>
      </c>
      <c r="F24" s="4" t="s">
        <v>66</v>
      </c>
      <c r="G24" s="4" t="s">
        <v>67</v>
      </c>
      <c r="H24" s="4" t="s">
        <v>68</v>
      </c>
      <c r="I24" s="5" t="s">
        <v>69</v>
      </c>
    </row>
    <row r="25" spans="1:9" x14ac:dyDescent="0.2">
      <c r="A25" s="33">
        <v>1</v>
      </c>
      <c r="B25" s="36">
        <v>0.84760396978721297</v>
      </c>
      <c r="C25" s="39">
        <v>19</v>
      </c>
      <c r="D25" s="36">
        <v>0.14892281511755201</v>
      </c>
      <c r="E25" s="39">
        <v>169</v>
      </c>
      <c r="F25" s="36">
        <v>0.381952294150744</v>
      </c>
      <c r="G25" s="36">
        <v>0.212013718586024</v>
      </c>
      <c r="H25" s="36">
        <v>0.46953294370057203</v>
      </c>
      <c r="I25" s="37">
        <v>3.4732150952344401E-3</v>
      </c>
    </row>
    <row r="26" spans="1:9" x14ac:dyDescent="0.2">
      <c r="A26" s="33">
        <v>2</v>
      </c>
      <c r="B26" s="36">
        <v>0.84746034401048198</v>
      </c>
      <c r="C26" s="39">
        <v>19</v>
      </c>
      <c r="D26" s="36">
        <v>0.14917342700231301</v>
      </c>
      <c r="E26" s="39">
        <v>173</v>
      </c>
      <c r="F26" s="36">
        <v>0.38343622044619202</v>
      </c>
      <c r="G26" s="36">
        <v>0.21023376003142699</v>
      </c>
      <c r="H26" s="36">
        <v>0.47098045545036499</v>
      </c>
      <c r="I26" s="37">
        <v>3.3662289872041398E-3</v>
      </c>
    </row>
    <row r="27" spans="1:9" x14ac:dyDescent="0.2">
      <c r="A27" s="33">
        <v>3</v>
      </c>
      <c r="B27" s="36">
        <v>0.84874160547291699</v>
      </c>
      <c r="C27" s="39">
        <v>19</v>
      </c>
      <c r="D27" s="36">
        <v>0.147918017810693</v>
      </c>
      <c r="E27" s="39">
        <v>168</v>
      </c>
      <c r="F27" s="36">
        <v>0.38113061675638399</v>
      </c>
      <c r="G27" s="36">
        <v>0.21115276657806101</v>
      </c>
      <c r="H27" s="36">
        <v>0.46910380862874801</v>
      </c>
      <c r="I27" s="37">
        <v>3.3403767163887599E-3</v>
      </c>
    </row>
    <row r="28" spans="1:9" x14ac:dyDescent="0.2">
      <c r="A28" s="33">
        <v>4</v>
      </c>
      <c r="B28" s="36">
        <v>0.84792703844705597</v>
      </c>
      <c r="C28" s="39">
        <v>19</v>
      </c>
      <c r="D28" s="36">
        <v>0.14841930580540699</v>
      </c>
      <c r="E28" s="39">
        <v>170</v>
      </c>
      <c r="F28" s="36">
        <v>0.38236763224771297</v>
      </c>
      <c r="G28" s="36">
        <v>0.208909284807865</v>
      </c>
      <c r="H28" s="36">
        <v>0.470308074524806</v>
      </c>
      <c r="I28" s="37">
        <v>3.6536557475351701E-3</v>
      </c>
    </row>
    <row r="29" spans="1:9" x14ac:dyDescent="0.2">
      <c r="A29" s="33">
        <v>5</v>
      </c>
      <c r="B29" s="36">
        <v>0.84806134481339002</v>
      </c>
      <c r="C29" s="39">
        <v>19</v>
      </c>
      <c r="D29" s="36">
        <v>0.14855464307393801</v>
      </c>
      <c r="E29" s="39">
        <v>176</v>
      </c>
      <c r="F29" s="36">
        <v>0.383009743544933</v>
      </c>
      <c r="G29" s="36">
        <v>0.21269986560707499</v>
      </c>
      <c r="H29" s="36">
        <v>0.46991354384894102</v>
      </c>
      <c r="I29" s="37">
        <v>3.3840121126701601E-3</v>
      </c>
    </row>
    <row r="30" spans="1:9" x14ac:dyDescent="0.2">
      <c r="A30" s="33"/>
      <c r="B30" s="36"/>
      <c r="C30" s="36"/>
      <c r="D30" s="36"/>
      <c r="E30" s="36"/>
      <c r="F30" s="36"/>
      <c r="G30" s="36"/>
      <c r="H30" s="36"/>
      <c r="I30" s="37"/>
    </row>
    <row r="31" spans="1:9" x14ac:dyDescent="0.2">
      <c r="A31" s="34" t="s">
        <v>70</v>
      </c>
      <c r="B31" s="36">
        <f>AVERAGE(B25:B29)</f>
        <v>0.84795886050621161</v>
      </c>
      <c r="C31" s="36">
        <f t="shared" ref="C31:I31" si="4">AVERAGE(C25:C29)</f>
        <v>19</v>
      </c>
      <c r="D31" s="36">
        <f t="shared" si="4"/>
        <v>0.14859764176198059</v>
      </c>
      <c r="E31" s="36">
        <f t="shared" si="4"/>
        <v>171.2</v>
      </c>
      <c r="F31" s="36">
        <f t="shared" si="4"/>
        <v>0.38237930142919324</v>
      </c>
      <c r="G31" s="36">
        <f t="shared" si="4"/>
        <v>0.2110018791220904</v>
      </c>
      <c r="H31" s="36">
        <f t="shared" si="4"/>
        <v>0.4699677652306864</v>
      </c>
      <c r="I31" s="37">
        <f t="shared" si="4"/>
        <v>3.4434977318065344E-3</v>
      </c>
    </row>
    <row r="32" spans="1:9" ht="17" thickBot="1" x14ac:dyDescent="0.25">
      <c r="A32" s="35" t="s">
        <v>71</v>
      </c>
      <c r="B32" s="38">
        <f>STDEV(B25:B29)</f>
        <v>4.9966775924489891E-4</v>
      </c>
      <c r="C32" s="38">
        <f t="shared" ref="C32:I32" si="5">STDEV(C25:C29)</f>
        <v>0</v>
      </c>
      <c r="D32" s="38">
        <f t="shared" si="5"/>
        <v>4.8290984404503515E-4</v>
      </c>
      <c r="E32" s="38">
        <f t="shared" si="5"/>
        <v>3.271085446759225</v>
      </c>
      <c r="F32" s="38">
        <f t="shared" si="5"/>
        <v>9.0224994701383783E-4</v>
      </c>
      <c r="G32" s="38">
        <f t="shared" si="5"/>
        <v>1.4915346232742214E-3</v>
      </c>
      <c r="H32" s="38">
        <f t="shared" si="5"/>
        <v>7.2107257402066684E-4</v>
      </c>
      <c r="I32" s="40">
        <f t="shared" si="5"/>
        <v>1.2766406587345208E-4</v>
      </c>
    </row>
    <row r="33" spans="1:9" ht="17" thickBot="1" x14ac:dyDescent="0.25"/>
    <row r="34" spans="1:9" ht="30" thickBot="1" x14ac:dyDescent="0.4">
      <c r="A34" s="69" t="s">
        <v>72</v>
      </c>
      <c r="B34" s="70"/>
      <c r="C34" s="70"/>
      <c r="D34" s="70"/>
      <c r="E34" s="70"/>
      <c r="F34" s="70"/>
      <c r="G34" s="70"/>
      <c r="H34" s="70"/>
      <c r="I34" s="71"/>
    </row>
    <row r="35" spans="1:9" ht="17" thickBot="1" x14ac:dyDescent="0.25">
      <c r="A35" s="3" t="s">
        <v>61</v>
      </c>
      <c r="B35" s="4" t="s">
        <v>62</v>
      </c>
      <c r="C35" s="4" t="s">
        <v>63</v>
      </c>
      <c r="D35" s="4" t="s">
        <v>64</v>
      </c>
      <c r="E35" s="4" t="s">
        <v>65</v>
      </c>
      <c r="F35" s="4" t="s">
        <v>66</v>
      </c>
      <c r="G35" s="4" t="s">
        <v>67</v>
      </c>
      <c r="H35" s="4" t="s">
        <v>68</v>
      </c>
      <c r="I35" s="5" t="s">
        <v>69</v>
      </c>
    </row>
    <row r="36" spans="1:9" x14ac:dyDescent="0.2">
      <c r="A36" s="33">
        <v>1</v>
      </c>
      <c r="B36" s="36">
        <v>0.89199618302001105</v>
      </c>
      <c r="C36" s="39">
        <v>19</v>
      </c>
      <c r="D36" s="36">
        <v>0.10543362425036</v>
      </c>
      <c r="E36" s="39">
        <v>169</v>
      </c>
      <c r="F36" s="36">
        <v>0.355669190377849</v>
      </c>
      <c r="G36" s="36">
        <v>0.152155695999662</v>
      </c>
      <c r="H36" s="36">
        <v>0.456003389872295</v>
      </c>
      <c r="I36" s="37">
        <v>2.5701927296282599E-3</v>
      </c>
    </row>
    <row r="37" spans="1:9" x14ac:dyDescent="0.2">
      <c r="A37" s="33">
        <v>2</v>
      </c>
      <c r="B37" s="36">
        <v>0.89143139754386702</v>
      </c>
      <c r="C37" s="39">
        <v>19</v>
      </c>
      <c r="D37" s="36">
        <v>0.105775325824225</v>
      </c>
      <c r="E37" s="39">
        <v>175</v>
      </c>
      <c r="F37" s="36">
        <v>0.35814104720712803</v>
      </c>
      <c r="G37" s="36">
        <v>0.150616147032127</v>
      </c>
      <c r="H37" s="36">
        <v>0.45906701160353502</v>
      </c>
      <c r="I37" s="37">
        <v>2.7932766319074299E-3</v>
      </c>
    </row>
    <row r="38" spans="1:9" x14ac:dyDescent="0.2">
      <c r="A38" s="33">
        <v>3</v>
      </c>
      <c r="B38" s="36">
        <v>0.89160125643364996</v>
      </c>
      <c r="C38" s="39">
        <v>19</v>
      </c>
      <c r="D38" s="36">
        <v>0.105968059840786</v>
      </c>
      <c r="E38" s="39">
        <v>175</v>
      </c>
      <c r="F38" s="36">
        <v>0.35755005718430199</v>
      </c>
      <c r="G38" s="36">
        <v>0.150527383847913</v>
      </c>
      <c r="H38" s="36">
        <v>0.458389419287834</v>
      </c>
      <c r="I38" s="37">
        <v>2.43068372556257E-3</v>
      </c>
    </row>
    <row r="39" spans="1:9" x14ac:dyDescent="0.2">
      <c r="A39" s="33">
        <v>4</v>
      </c>
      <c r="B39" s="36">
        <v>0.89189622483689202</v>
      </c>
      <c r="C39" s="39">
        <v>19</v>
      </c>
      <c r="D39" s="36">
        <v>0.105622316399933</v>
      </c>
      <c r="E39" s="39">
        <v>172</v>
      </c>
      <c r="F39" s="36">
        <v>0.35835434641643599</v>
      </c>
      <c r="G39" s="36">
        <v>0.150655978221853</v>
      </c>
      <c r="H39" s="36">
        <v>0.45939180977017302</v>
      </c>
      <c r="I39" s="37">
        <v>2.4814587631740298E-3</v>
      </c>
    </row>
    <row r="40" spans="1:9" x14ac:dyDescent="0.2">
      <c r="A40" s="33">
        <v>5</v>
      </c>
      <c r="B40" s="36">
        <v>0.89145153875088801</v>
      </c>
      <c r="C40" s="39">
        <v>19</v>
      </c>
      <c r="D40" s="36">
        <v>0.10610345644269201</v>
      </c>
      <c r="E40" s="39">
        <v>177</v>
      </c>
      <c r="F40" s="36">
        <v>0.35869717798614298</v>
      </c>
      <c r="G40" s="36">
        <v>0.14848989275833599</v>
      </c>
      <c r="H40" s="36">
        <v>0.45958646784790302</v>
      </c>
      <c r="I40" s="37">
        <v>2.4450048064196999E-3</v>
      </c>
    </row>
    <row r="41" spans="1:9" x14ac:dyDescent="0.2">
      <c r="A41" s="33"/>
      <c r="B41" s="36"/>
      <c r="C41" s="36"/>
      <c r="D41" s="36"/>
      <c r="E41" s="36"/>
      <c r="F41" s="36"/>
      <c r="G41" s="36"/>
      <c r="H41" s="36"/>
      <c r="I41" s="37"/>
    </row>
    <row r="42" spans="1:9" x14ac:dyDescent="0.2">
      <c r="A42" s="34" t="s">
        <v>70</v>
      </c>
      <c r="B42" s="36">
        <f>AVERAGE(B36:B40)</f>
        <v>0.89167532011706163</v>
      </c>
      <c r="C42" s="36">
        <f t="shared" ref="C42:I42" si="6">AVERAGE(C36:C40)</f>
        <v>19</v>
      </c>
      <c r="D42" s="36">
        <f t="shared" si="6"/>
        <v>0.10578055655159921</v>
      </c>
      <c r="E42" s="36">
        <f t="shared" si="6"/>
        <v>173.6</v>
      </c>
      <c r="F42" s="36">
        <f t="shared" si="6"/>
        <v>0.35768236383437163</v>
      </c>
      <c r="G42" s="36">
        <f t="shared" si="6"/>
        <v>0.15048901957197822</v>
      </c>
      <c r="H42" s="36">
        <f t="shared" si="6"/>
        <v>0.45848761967634799</v>
      </c>
      <c r="I42" s="37">
        <f t="shared" si="6"/>
        <v>2.5441233313383978E-3</v>
      </c>
    </row>
    <row r="43" spans="1:9" ht="17" thickBot="1" x14ac:dyDescent="0.25">
      <c r="A43" s="35" t="s">
        <v>71</v>
      </c>
      <c r="B43" s="38">
        <f>STDEV(B36:B40)</f>
        <v>2.5827003721559769E-4</v>
      </c>
      <c r="C43" s="38">
        <f t="shared" ref="C43:I43" si="7">STDEV(C36:C40)</f>
        <v>0</v>
      </c>
      <c r="D43" s="38">
        <f t="shared" si="7"/>
        <v>2.6685724220777116E-4</v>
      </c>
      <c r="E43" s="38">
        <f t="shared" si="7"/>
        <v>3.1304951684997055</v>
      </c>
      <c r="F43" s="38">
        <f t="shared" si="7"/>
        <v>1.2002261459175512E-3</v>
      </c>
      <c r="G43" s="38">
        <f t="shared" si="7"/>
        <v>1.30573989859964E-3</v>
      </c>
      <c r="H43" s="38">
        <f t="shared" si="7"/>
        <v>1.4613147394418617E-3</v>
      </c>
      <c r="I43" s="40">
        <f t="shared" si="7"/>
        <v>1.4947981047243338E-4</v>
      </c>
    </row>
    <row r="44" spans="1:9" ht="17" thickBot="1" x14ac:dyDescent="0.25"/>
    <row r="45" spans="1:9" ht="30" thickBot="1" x14ac:dyDescent="0.4">
      <c r="A45" s="69" t="s">
        <v>75</v>
      </c>
      <c r="B45" s="70"/>
      <c r="C45" s="70"/>
      <c r="D45" s="70"/>
      <c r="E45" s="70"/>
      <c r="F45" s="70"/>
      <c r="G45" s="70"/>
      <c r="H45" s="70"/>
      <c r="I45" s="71"/>
    </row>
    <row r="46" spans="1:9" ht="17" thickBot="1" x14ac:dyDescent="0.25">
      <c r="A46" s="3" t="s">
        <v>61</v>
      </c>
      <c r="B46" s="4" t="s">
        <v>62</v>
      </c>
      <c r="C46" s="4" t="s">
        <v>63</v>
      </c>
      <c r="D46" s="4" t="s">
        <v>64</v>
      </c>
      <c r="E46" s="4" t="s">
        <v>65</v>
      </c>
      <c r="F46" s="4" t="s">
        <v>66</v>
      </c>
      <c r="G46" s="4" t="s">
        <v>67</v>
      </c>
      <c r="H46" s="4" t="s">
        <v>68</v>
      </c>
      <c r="I46" s="5" t="s">
        <v>69</v>
      </c>
    </row>
    <row r="47" spans="1:9" x14ac:dyDescent="0.2">
      <c r="A47" s="33">
        <v>1</v>
      </c>
      <c r="B47" s="36">
        <v>0.84449564843218605</v>
      </c>
      <c r="C47" s="39">
        <v>19</v>
      </c>
      <c r="D47" s="36">
        <v>0.15025054481351399</v>
      </c>
      <c r="E47" s="39">
        <v>177</v>
      </c>
      <c r="F47" s="36">
        <v>0.33730361898743899</v>
      </c>
      <c r="G47" s="36">
        <v>0.14953223320008099</v>
      </c>
      <c r="H47" s="36">
        <v>0.44062299849872499</v>
      </c>
      <c r="I47" s="37">
        <v>5.2538067542995098E-3</v>
      </c>
    </row>
    <row r="48" spans="1:9" x14ac:dyDescent="0.2">
      <c r="A48" s="33">
        <v>2</v>
      </c>
      <c r="B48" s="36">
        <v>0.84538777887969596</v>
      </c>
      <c r="C48" s="39">
        <v>19</v>
      </c>
      <c r="D48" s="36">
        <v>0.149022490689561</v>
      </c>
      <c r="E48" s="39">
        <v>182</v>
      </c>
      <c r="F48" s="36">
        <v>0.33951289032979798</v>
      </c>
      <c r="G48" s="36">
        <v>0.15557361800335701</v>
      </c>
      <c r="H48" s="36">
        <v>0.44215626378679901</v>
      </c>
      <c r="I48" s="37">
        <v>5.5897304307421297E-3</v>
      </c>
    </row>
    <row r="49" spans="1:19" x14ac:dyDescent="0.2">
      <c r="A49" s="33">
        <v>3</v>
      </c>
      <c r="B49" s="36">
        <v>0.84477665756008202</v>
      </c>
      <c r="C49" s="39">
        <v>19</v>
      </c>
      <c r="D49" s="36">
        <v>0.14982179755647701</v>
      </c>
      <c r="E49" s="39">
        <v>173</v>
      </c>
      <c r="F49" s="36">
        <v>0.33901071572380798</v>
      </c>
      <c r="G49" s="36">
        <v>0.15489762571613699</v>
      </c>
      <c r="H49" s="36">
        <v>0.44231240699251201</v>
      </c>
      <c r="I49" s="37">
        <v>5.4015448834403403E-3</v>
      </c>
    </row>
    <row r="50" spans="1:19" x14ac:dyDescent="0.2">
      <c r="A50" s="33">
        <v>4</v>
      </c>
      <c r="B50" s="36">
        <v>0.84368845865808595</v>
      </c>
      <c r="C50" s="39">
        <v>19</v>
      </c>
      <c r="D50" s="36">
        <v>0.150854297839292</v>
      </c>
      <c r="E50" s="39">
        <v>161</v>
      </c>
      <c r="F50" s="36">
        <v>0.339134320197513</v>
      </c>
      <c r="G50" s="36">
        <v>0.151566619336235</v>
      </c>
      <c r="H50" s="36">
        <v>0.44238573498157602</v>
      </c>
      <c r="I50" s="37">
        <v>5.4572435026211397E-3</v>
      </c>
    </row>
    <row r="51" spans="1:19" x14ac:dyDescent="0.2">
      <c r="A51" s="33">
        <v>5</v>
      </c>
      <c r="B51" s="36">
        <v>0.84437440119968299</v>
      </c>
      <c r="C51" s="39">
        <v>19</v>
      </c>
      <c r="D51" s="36">
        <v>0.15019647592996199</v>
      </c>
      <c r="E51" s="39">
        <v>169</v>
      </c>
      <c r="F51" s="36">
        <v>0.34005213963091502</v>
      </c>
      <c r="G51" s="36">
        <v>0.15146145497076399</v>
      </c>
      <c r="H51" s="36">
        <v>0.44357444821493403</v>
      </c>
      <c r="I51" s="37">
        <v>5.42912287035365E-3</v>
      </c>
    </row>
    <row r="52" spans="1:19" x14ac:dyDescent="0.2">
      <c r="A52" s="33"/>
      <c r="B52" s="36"/>
      <c r="C52" s="36"/>
      <c r="D52" s="36"/>
      <c r="E52" s="36"/>
      <c r="F52" s="36"/>
      <c r="G52" s="36"/>
      <c r="H52" s="36"/>
      <c r="I52" s="37"/>
    </row>
    <row r="53" spans="1:19" x14ac:dyDescent="0.2">
      <c r="A53" s="34" t="s">
        <v>70</v>
      </c>
      <c r="B53" s="36">
        <f>AVERAGE(B47:B51)</f>
        <v>0.84454458894594653</v>
      </c>
      <c r="C53" s="36">
        <f t="shared" ref="C53:I53" si="8">AVERAGE(C47:C51)</f>
        <v>19</v>
      </c>
      <c r="D53" s="36">
        <f t="shared" si="8"/>
        <v>0.15002912136576121</v>
      </c>
      <c r="E53" s="36">
        <f t="shared" si="8"/>
        <v>172.4</v>
      </c>
      <c r="F53" s="36">
        <f t="shared" si="8"/>
        <v>0.3390027369738946</v>
      </c>
      <c r="G53" s="36">
        <f t="shared" si="8"/>
        <v>0.15260631024531479</v>
      </c>
      <c r="H53" s="36">
        <f t="shared" si="8"/>
        <v>0.44221037049490919</v>
      </c>
      <c r="I53" s="37">
        <f t="shared" si="8"/>
        <v>5.4262896882913535E-3</v>
      </c>
    </row>
    <row r="54" spans="1:19" ht="17" thickBot="1" x14ac:dyDescent="0.25">
      <c r="A54" s="35" t="s">
        <v>71</v>
      </c>
      <c r="B54" s="38">
        <f>STDEV(B47:B51)</f>
        <v>6.1829265293645186E-4</v>
      </c>
      <c r="C54" s="38">
        <f t="shared" ref="C54:I54" si="9">STDEV(C47:C51)</f>
        <v>0</v>
      </c>
      <c r="D54" s="38">
        <f t="shared" si="9"/>
        <v>6.7346874203738497E-4</v>
      </c>
      <c r="E54" s="38">
        <f t="shared" si="9"/>
        <v>7.9874902190863439</v>
      </c>
      <c r="F54" s="38">
        <f t="shared" si="9"/>
        <v>1.0327006003902999E-3</v>
      </c>
      <c r="G54" s="38">
        <f t="shared" si="9"/>
        <v>2.5444371864859427E-3</v>
      </c>
      <c r="H54" s="38">
        <f t="shared" si="9"/>
        <v>1.0517306649550828E-3</v>
      </c>
      <c r="I54" s="40">
        <f t="shared" si="9"/>
        <v>1.2045923555353841E-4</v>
      </c>
    </row>
    <row r="55" spans="1:19" ht="17" thickBot="1" x14ac:dyDescent="0.25"/>
    <row r="56" spans="1:19" ht="30" thickBot="1" x14ac:dyDescent="0.4">
      <c r="A56" s="69" t="s">
        <v>73</v>
      </c>
      <c r="B56" s="70"/>
      <c r="C56" s="70"/>
      <c r="D56" s="70"/>
      <c r="E56" s="70"/>
      <c r="F56" s="70"/>
      <c r="G56" s="70"/>
      <c r="H56" s="70"/>
      <c r="I56" s="71"/>
      <c r="K56" s="69" t="s">
        <v>76</v>
      </c>
      <c r="L56" s="70"/>
      <c r="M56" s="70"/>
      <c r="N56" s="70"/>
      <c r="O56" s="70"/>
      <c r="P56" s="70"/>
      <c r="Q56" s="70"/>
      <c r="R56" s="70"/>
      <c r="S56" s="71"/>
    </row>
    <row r="57" spans="1:19" ht="17" thickBot="1" x14ac:dyDescent="0.25">
      <c r="A57" s="3" t="s">
        <v>61</v>
      </c>
      <c r="B57" s="4" t="s">
        <v>62</v>
      </c>
      <c r="C57" s="4" t="s">
        <v>63</v>
      </c>
      <c r="D57" s="4" t="s">
        <v>64</v>
      </c>
      <c r="E57" s="4" t="s">
        <v>65</v>
      </c>
      <c r="F57" s="4" t="s">
        <v>66</v>
      </c>
      <c r="G57" s="4" t="s">
        <v>67</v>
      </c>
      <c r="H57" s="4" t="s">
        <v>68</v>
      </c>
      <c r="I57" s="5" t="s">
        <v>69</v>
      </c>
      <c r="K57" s="3" t="s">
        <v>61</v>
      </c>
      <c r="L57" s="4" t="s">
        <v>62</v>
      </c>
      <c r="M57" s="4" t="s">
        <v>63</v>
      </c>
      <c r="N57" s="4" t="s">
        <v>64</v>
      </c>
      <c r="O57" s="4" t="s">
        <v>65</v>
      </c>
      <c r="P57" s="4" t="s">
        <v>66</v>
      </c>
      <c r="Q57" s="4" t="s">
        <v>67</v>
      </c>
      <c r="R57" s="4" t="s">
        <v>68</v>
      </c>
      <c r="S57" s="5" t="s">
        <v>69</v>
      </c>
    </row>
    <row r="58" spans="1:19" x14ac:dyDescent="0.2">
      <c r="A58" s="33">
        <v>1</v>
      </c>
      <c r="B58" s="36">
        <v>0.78295215114702299</v>
      </c>
      <c r="C58" s="39">
        <v>15</v>
      </c>
      <c r="D58" s="36">
        <v>0.214078591445479</v>
      </c>
      <c r="E58" s="39">
        <v>122</v>
      </c>
      <c r="F58" s="36">
        <v>0.20541620832010499</v>
      </c>
      <c r="G58" s="36">
        <v>0.20030569315979499</v>
      </c>
      <c r="H58" s="36">
        <v>0.270245852714256</v>
      </c>
      <c r="I58" s="37">
        <v>2.9692574074975399E-3</v>
      </c>
      <c r="K58" s="33">
        <v>1</v>
      </c>
      <c r="L58" s="36">
        <v>0.891330236574715</v>
      </c>
      <c r="M58" s="39">
        <v>19</v>
      </c>
      <c r="N58" s="36">
        <v>0.10621835630366799</v>
      </c>
      <c r="O58" s="39">
        <v>170</v>
      </c>
      <c r="P58" s="36">
        <v>0.35723583383338697</v>
      </c>
      <c r="Q58" s="36">
        <v>0.14968845769200501</v>
      </c>
      <c r="R58" s="36">
        <v>0.458177415775469</v>
      </c>
      <c r="S58" s="37">
        <v>2.4514071216162501E-3</v>
      </c>
    </row>
    <row r="59" spans="1:19" x14ac:dyDescent="0.2">
      <c r="A59" s="33">
        <v>2</v>
      </c>
      <c r="B59" s="36">
        <v>0.78288984740194301</v>
      </c>
      <c r="C59" s="39">
        <v>14</v>
      </c>
      <c r="D59" s="36">
        <v>0.21416515596674299</v>
      </c>
      <c r="E59" s="39">
        <v>122</v>
      </c>
      <c r="F59" s="36">
        <v>0.204186915573775</v>
      </c>
      <c r="G59" s="36">
        <v>0.18306439705441299</v>
      </c>
      <c r="H59" s="36">
        <v>0.26814581079937899</v>
      </c>
      <c r="I59" s="37">
        <v>2.9449966313128098E-3</v>
      </c>
      <c r="K59" s="33">
        <v>2</v>
      </c>
      <c r="L59" s="36">
        <v>0.89090503509860297</v>
      </c>
      <c r="M59" s="39">
        <v>19</v>
      </c>
      <c r="N59" s="36">
        <v>0.10675273434504599</v>
      </c>
      <c r="O59" s="39">
        <v>169</v>
      </c>
      <c r="P59" s="36">
        <v>0.35860374549732699</v>
      </c>
      <c r="Q59" s="36">
        <v>0.148585410979518</v>
      </c>
      <c r="R59" s="36">
        <v>0.46020225541003101</v>
      </c>
      <c r="S59" s="37">
        <v>2.3422305563494598E-3</v>
      </c>
    </row>
    <row r="60" spans="1:19" x14ac:dyDescent="0.2">
      <c r="A60" s="33">
        <v>3</v>
      </c>
      <c r="B60" s="36">
        <v>0.78295021289622302</v>
      </c>
      <c r="C60" s="39">
        <v>15</v>
      </c>
      <c r="D60" s="36">
        <v>0.21422508557593201</v>
      </c>
      <c r="E60" s="39">
        <v>118</v>
      </c>
      <c r="F60" s="36">
        <v>0.206081693109819</v>
      </c>
      <c r="G60" s="36">
        <v>0.19471134616643301</v>
      </c>
      <c r="H60" s="36">
        <v>0.271665331938439</v>
      </c>
      <c r="I60" s="37">
        <v>2.8247015278434801E-3</v>
      </c>
      <c r="K60" s="33">
        <v>3</v>
      </c>
      <c r="L60" s="36">
        <v>0.89164065113167501</v>
      </c>
      <c r="M60" s="39">
        <v>19</v>
      </c>
      <c r="N60" s="36">
        <v>0.105753149737986</v>
      </c>
      <c r="O60" s="39">
        <v>167</v>
      </c>
      <c r="P60" s="36">
        <v>0.35727147360348899</v>
      </c>
      <c r="Q60" s="36">
        <v>0.150134397694281</v>
      </c>
      <c r="R60" s="36">
        <v>0.45825141845547401</v>
      </c>
      <c r="S60" s="37">
        <v>2.60619913033783E-3</v>
      </c>
    </row>
    <row r="61" spans="1:19" x14ac:dyDescent="0.2">
      <c r="A61" s="33">
        <v>4</v>
      </c>
      <c r="B61" s="36">
        <v>0.78368905301370695</v>
      </c>
      <c r="C61" s="39">
        <v>15</v>
      </c>
      <c r="D61" s="36">
        <v>0.213369218251236</v>
      </c>
      <c r="E61" s="39">
        <v>121</v>
      </c>
      <c r="F61" s="36">
        <v>0.20593830714644301</v>
      </c>
      <c r="G61" s="36">
        <v>0.195830304632474</v>
      </c>
      <c r="H61" s="36">
        <v>0.27107431308670299</v>
      </c>
      <c r="I61" s="37">
        <v>2.9417287350566399E-3</v>
      </c>
      <c r="K61" s="33">
        <v>4</v>
      </c>
      <c r="L61" s="36">
        <v>0.89298397092205495</v>
      </c>
      <c r="M61" s="39">
        <v>19</v>
      </c>
      <c r="N61" s="36">
        <v>0.104578940771791</v>
      </c>
      <c r="O61" s="39">
        <v>171</v>
      </c>
      <c r="P61" s="36">
        <v>0.35719466932583199</v>
      </c>
      <c r="Q61" s="36">
        <v>0.15289103494699499</v>
      </c>
      <c r="R61" s="36">
        <v>0.45741568681615802</v>
      </c>
      <c r="S61" s="37">
        <v>2.4370883061539902E-3</v>
      </c>
    </row>
    <row r="62" spans="1:19" x14ac:dyDescent="0.2">
      <c r="A62" s="33">
        <v>5</v>
      </c>
      <c r="B62" s="36">
        <v>0.78364110589462699</v>
      </c>
      <c r="C62" s="39">
        <v>15</v>
      </c>
      <c r="D62" s="36">
        <v>0.21352808207268301</v>
      </c>
      <c r="E62" s="39">
        <v>128</v>
      </c>
      <c r="F62" s="36">
        <v>0.20565010617945101</v>
      </c>
      <c r="G62" s="36">
        <v>0.196493333837576</v>
      </c>
      <c r="H62" s="36">
        <v>0.27081904302950699</v>
      </c>
      <c r="I62" s="37">
        <v>2.8308120326899599E-3</v>
      </c>
      <c r="K62" s="33">
        <v>5</v>
      </c>
      <c r="L62" s="36">
        <v>0.891667770011776</v>
      </c>
      <c r="M62" s="39">
        <v>19</v>
      </c>
      <c r="N62" s="36">
        <v>0.10589325658697001</v>
      </c>
      <c r="O62" s="39">
        <v>171</v>
      </c>
      <c r="P62" s="36">
        <v>0.35666986852299698</v>
      </c>
      <c r="Q62" s="36">
        <v>0.149838855655543</v>
      </c>
      <c r="R62" s="36">
        <v>0.45756715308938301</v>
      </c>
      <c r="S62" s="37">
        <v>2.4389734012529298E-3</v>
      </c>
    </row>
    <row r="63" spans="1:19" x14ac:dyDescent="0.2">
      <c r="A63" s="33"/>
      <c r="B63" s="36"/>
      <c r="C63" s="36"/>
      <c r="D63" s="36"/>
      <c r="E63" s="36"/>
      <c r="F63" s="36"/>
      <c r="G63" s="36"/>
      <c r="H63" s="36"/>
      <c r="I63" s="37"/>
      <c r="K63" s="33"/>
      <c r="L63" s="36"/>
      <c r="M63" s="36"/>
      <c r="N63" s="36"/>
      <c r="O63" s="36"/>
      <c r="P63" s="36"/>
      <c r="Q63" s="36"/>
      <c r="R63" s="36"/>
      <c r="S63" s="37"/>
    </row>
    <row r="64" spans="1:19" x14ac:dyDescent="0.2">
      <c r="A64" s="34" t="s">
        <v>70</v>
      </c>
      <c r="B64" s="36">
        <f>AVERAGE(B58:B62)</f>
        <v>0.78322447407070461</v>
      </c>
      <c r="C64" s="36">
        <f t="shared" ref="C64:I64" si="10">AVERAGE(C58:C62)</f>
        <v>14.8</v>
      </c>
      <c r="D64" s="36">
        <f t="shared" si="10"/>
        <v>0.2138732266624146</v>
      </c>
      <c r="E64" s="36">
        <f t="shared" si="10"/>
        <v>122.2</v>
      </c>
      <c r="F64" s="36">
        <f t="shared" si="10"/>
        <v>0.20545464606591862</v>
      </c>
      <c r="G64" s="36">
        <f t="shared" si="10"/>
        <v>0.19408101497013819</v>
      </c>
      <c r="H64" s="36">
        <f t="shared" si="10"/>
        <v>0.27039007031365681</v>
      </c>
      <c r="I64" s="37">
        <f t="shared" si="10"/>
        <v>2.9022992668800859E-3</v>
      </c>
      <c r="K64" s="34" t="s">
        <v>70</v>
      </c>
      <c r="L64" s="36">
        <f>AVERAGE(L58:L62)</f>
        <v>0.89170553274776476</v>
      </c>
      <c r="M64" s="36">
        <f t="shared" ref="M64:S64" si="11">AVERAGE(M58:M62)</f>
        <v>19</v>
      </c>
      <c r="N64" s="36">
        <f t="shared" si="11"/>
        <v>0.10583928754909219</v>
      </c>
      <c r="O64" s="36">
        <f t="shared" si="11"/>
        <v>169.6</v>
      </c>
      <c r="P64" s="36">
        <f t="shared" si="11"/>
        <v>0.35739511815660641</v>
      </c>
      <c r="Q64" s="36">
        <f t="shared" si="11"/>
        <v>0.1502276313936684</v>
      </c>
      <c r="R64" s="36">
        <f t="shared" si="11"/>
        <v>0.45832278590930303</v>
      </c>
      <c r="S64" s="37">
        <f t="shared" si="11"/>
        <v>2.4551797031420923E-3</v>
      </c>
    </row>
    <row r="65" spans="1:19" ht="17" thickBot="1" x14ac:dyDescent="0.25">
      <c r="A65" s="35" t="s">
        <v>71</v>
      </c>
      <c r="B65" s="38">
        <f>STDEV(B58:B62)</f>
        <v>4.0335147360059096E-4</v>
      </c>
      <c r="C65" s="38">
        <f t="shared" ref="C65:I65" si="12">STDEV(C58:C62)</f>
        <v>0.44721359549995793</v>
      </c>
      <c r="D65" s="38">
        <f t="shared" si="12"/>
        <v>3.9507954079848168E-4</v>
      </c>
      <c r="E65" s="38">
        <f t="shared" si="12"/>
        <v>3.6331804249169899</v>
      </c>
      <c r="F65" s="38">
        <f t="shared" si="12"/>
        <v>7.539792359664597E-4</v>
      </c>
      <c r="G65" s="38">
        <f t="shared" si="12"/>
        <v>6.5074784464460638E-3</v>
      </c>
      <c r="H65" s="38">
        <f t="shared" si="12"/>
        <v>1.3542523267891552E-3</v>
      </c>
      <c r="I65" s="40">
        <f t="shared" si="12"/>
        <v>6.8907500028807771E-5</v>
      </c>
      <c r="K65" s="35" t="s">
        <v>71</v>
      </c>
      <c r="L65" s="38">
        <f>STDEV(L58:L62)</f>
        <v>7.7808796379933061E-4</v>
      </c>
      <c r="M65" s="38">
        <f t="shared" ref="M65:S65" si="13">STDEV(M58:M62)</f>
        <v>0</v>
      </c>
      <c r="N65" s="38">
        <f t="shared" si="13"/>
        <v>8.0263387486746349E-4</v>
      </c>
      <c r="O65" s="38">
        <f t="shared" si="13"/>
        <v>1.6733200530681511</v>
      </c>
      <c r="P65" s="38">
        <f t="shared" si="13"/>
        <v>7.1895867139318542E-4</v>
      </c>
      <c r="Q65" s="38">
        <f t="shared" si="13"/>
        <v>1.6000901345195257E-3</v>
      </c>
      <c r="R65" s="38">
        <f t="shared" si="13"/>
        <v>1.1127040393528334E-3</v>
      </c>
      <c r="S65" s="40">
        <f t="shared" si="13"/>
        <v>9.5090157730683724E-5</v>
      </c>
    </row>
    <row r="66" spans="1:19" ht="17" thickBot="1" x14ac:dyDescent="0.25"/>
    <row r="67" spans="1:19" ht="30" thickBot="1" x14ac:dyDescent="0.4">
      <c r="A67" s="69" t="s">
        <v>74</v>
      </c>
      <c r="B67" s="70"/>
      <c r="C67" s="70"/>
      <c r="D67" s="70"/>
      <c r="E67" s="70"/>
      <c r="F67" s="70"/>
      <c r="G67" s="70"/>
      <c r="H67" s="70"/>
      <c r="I67" s="71"/>
    </row>
    <row r="68" spans="1:19" ht="17" thickBot="1" x14ac:dyDescent="0.25">
      <c r="A68" s="3" t="s">
        <v>61</v>
      </c>
      <c r="B68" s="4" t="s">
        <v>62</v>
      </c>
      <c r="C68" s="4" t="s">
        <v>63</v>
      </c>
      <c r="D68" s="4" t="s">
        <v>64</v>
      </c>
      <c r="E68" s="4" t="s">
        <v>65</v>
      </c>
      <c r="F68" s="4" t="s">
        <v>66</v>
      </c>
      <c r="G68" s="4" t="s">
        <v>67</v>
      </c>
      <c r="H68" s="4" t="s">
        <v>68</v>
      </c>
      <c r="I68" s="5" t="s">
        <v>69</v>
      </c>
    </row>
    <row r="69" spans="1:19" x14ac:dyDescent="0.2">
      <c r="A69" s="33">
        <v>1</v>
      </c>
      <c r="B69" s="36">
        <v>0.85907516549816998</v>
      </c>
      <c r="C69" s="39">
        <v>17</v>
      </c>
      <c r="D69" s="36">
        <v>0.136260160330717</v>
      </c>
      <c r="E69" s="39">
        <v>142</v>
      </c>
      <c r="F69" s="36">
        <v>0.25602461430745199</v>
      </c>
      <c r="G69" s="36">
        <v>0.23674192120698401</v>
      </c>
      <c r="H69" s="36">
        <v>0.30982393182934398</v>
      </c>
      <c r="I69" s="37">
        <v>4.6646741711125301E-3</v>
      </c>
    </row>
    <row r="70" spans="1:19" x14ac:dyDescent="0.2">
      <c r="A70" s="33">
        <v>2</v>
      </c>
      <c r="B70" s="36">
        <v>0.85836148884483199</v>
      </c>
      <c r="C70" s="39">
        <v>17</v>
      </c>
      <c r="D70" s="36">
        <v>0.13706614916371099</v>
      </c>
      <c r="E70" s="39">
        <v>145</v>
      </c>
      <c r="F70" s="36">
        <v>0.25679462965586097</v>
      </c>
      <c r="G70" s="36">
        <v>0.234402358888706</v>
      </c>
      <c r="H70" s="36">
        <v>0.31138598532971801</v>
      </c>
      <c r="I70" s="37">
        <v>4.5723619914556099E-3</v>
      </c>
    </row>
    <row r="71" spans="1:19" x14ac:dyDescent="0.2">
      <c r="A71" s="33">
        <v>3</v>
      </c>
      <c r="B71" s="36">
        <v>0.85919829102789602</v>
      </c>
      <c r="C71" s="39">
        <v>17</v>
      </c>
      <c r="D71" s="36">
        <v>0.13626399709586401</v>
      </c>
      <c r="E71" s="39">
        <v>144</v>
      </c>
      <c r="F71" s="36">
        <v>0.25575546532680499</v>
      </c>
      <c r="G71" s="36">
        <v>0.23654394148542099</v>
      </c>
      <c r="H71" s="36">
        <v>0.30960883681835599</v>
      </c>
      <c r="I71" s="37">
        <v>4.5377118762391401E-3</v>
      </c>
    </row>
    <row r="72" spans="1:19" x14ac:dyDescent="0.2">
      <c r="A72" s="33">
        <v>4</v>
      </c>
      <c r="B72" s="36">
        <v>0.85881146254160301</v>
      </c>
      <c r="C72" s="39">
        <v>17</v>
      </c>
      <c r="D72" s="36">
        <v>0.136702042297252</v>
      </c>
      <c r="E72" s="39">
        <v>144</v>
      </c>
      <c r="F72" s="36">
        <v>0.256991847314125</v>
      </c>
      <c r="G72" s="36">
        <v>0.23496244031270699</v>
      </c>
      <c r="H72" s="36">
        <v>0.31134671637230599</v>
      </c>
      <c r="I72" s="37">
        <v>4.4864951611440201E-3</v>
      </c>
    </row>
    <row r="73" spans="1:19" x14ac:dyDescent="0.2">
      <c r="A73" s="33">
        <v>5</v>
      </c>
      <c r="B73" s="36">
        <v>0.85856682162750697</v>
      </c>
      <c r="C73" s="39">
        <v>17</v>
      </c>
      <c r="D73" s="36">
        <v>0.136826234451564</v>
      </c>
      <c r="E73" s="39">
        <v>135</v>
      </c>
      <c r="F73" s="36">
        <v>0.25601646747145701</v>
      </c>
      <c r="G73" s="36">
        <v>0.23806260442010699</v>
      </c>
      <c r="H73" s="36">
        <v>0.31006184352025701</v>
      </c>
      <c r="I73" s="37">
        <v>4.60694392092808E-3</v>
      </c>
    </row>
    <row r="74" spans="1:19" x14ac:dyDescent="0.2">
      <c r="A74" s="33"/>
      <c r="B74" s="36"/>
      <c r="C74" s="36"/>
      <c r="D74" s="36"/>
      <c r="E74" s="36"/>
      <c r="F74" s="36"/>
      <c r="G74" s="36"/>
      <c r="H74" s="36"/>
      <c r="I74" s="37"/>
    </row>
    <row r="75" spans="1:19" x14ac:dyDescent="0.2">
      <c r="A75" s="34" t="s">
        <v>70</v>
      </c>
      <c r="B75" s="36">
        <f>AVERAGE(B69:B73)</f>
        <v>0.85880264590800159</v>
      </c>
      <c r="C75" s="36">
        <f t="shared" ref="C75:I75" si="14">AVERAGE(C69:C73)</f>
        <v>17</v>
      </c>
      <c r="D75" s="36">
        <f t="shared" si="14"/>
        <v>0.13662371666782161</v>
      </c>
      <c r="E75" s="36">
        <f t="shared" si="14"/>
        <v>142</v>
      </c>
      <c r="F75" s="36">
        <f t="shared" si="14"/>
        <v>0.25631660481514001</v>
      </c>
      <c r="G75" s="36">
        <f t="shared" si="14"/>
        <v>0.236142653262785</v>
      </c>
      <c r="H75" s="36">
        <f t="shared" si="14"/>
        <v>0.31044546277399621</v>
      </c>
      <c r="I75" s="37">
        <f t="shared" si="14"/>
        <v>4.573637424175876E-3</v>
      </c>
    </row>
    <row r="76" spans="1:19" ht="17" thickBot="1" x14ac:dyDescent="0.25">
      <c r="A76" s="35" t="s">
        <v>71</v>
      </c>
      <c r="B76" s="38">
        <f>STDEV(B69:B73)</f>
        <v>3.4681131995838919E-4</v>
      </c>
      <c r="C76" s="38">
        <f t="shared" ref="C76:I76" si="15">STDEV(C69:C73)</f>
        <v>0</v>
      </c>
      <c r="D76" s="38">
        <f t="shared" si="15"/>
        <v>3.5512893823046144E-4</v>
      </c>
      <c r="E76" s="38">
        <f t="shared" si="15"/>
        <v>4.0620192023179804</v>
      </c>
      <c r="F76" s="38">
        <f t="shared" si="15"/>
        <v>5.419129514515409E-4</v>
      </c>
      <c r="G76" s="38">
        <f t="shared" si="15"/>
        <v>1.4686638373923196E-3</v>
      </c>
      <c r="H76" s="38">
        <f t="shared" si="15"/>
        <v>8.5589838224791703E-4</v>
      </c>
      <c r="I76" s="40">
        <f t="shared" si="15"/>
        <v>6.7607428859935159E-5</v>
      </c>
    </row>
    <row r="77" spans="1:19" ht="17" thickBot="1" x14ac:dyDescent="0.25"/>
    <row r="78" spans="1:19" ht="30" thickBot="1" x14ac:dyDescent="0.4">
      <c r="A78" s="69" t="s">
        <v>108</v>
      </c>
      <c r="B78" s="70"/>
      <c r="C78" s="70"/>
      <c r="D78" s="70"/>
      <c r="E78" s="70"/>
      <c r="F78" s="70"/>
      <c r="G78" s="70"/>
      <c r="H78" s="70"/>
      <c r="I78" s="71"/>
    </row>
    <row r="79" spans="1:19" ht="17" thickBot="1" x14ac:dyDescent="0.25">
      <c r="A79" s="3" t="s">
        <v>61</v>
      </c>
      <c r="B79" s="4" t="s">
        <v>62</v>
      </c>
      <c r="C79" s="4" t="s">
        <v>63</v>
      </c>
      <c r="D79" s="4" t="s">
        <v>64</v>
      </c>
      <c r="E79" s="4" t="s">
        <v>65</v>
      </c>
      <c r="F79" s="4" t="s">
        <v>66</v>
      </c>
      <c r="G79" s="4" t="s">
        <v>67</v>
      </c>
      <c r="H79" s="4" t="s">
        <v>68</v>
      </c>
      <c r="I79" s="5" t="s">
        <v>69</v>
      </c>
    </row>
    <row r="80" spans="1:19" x14ac:dyDescent="0.2">
      <c r="A80" s="33">
        <v>1</v>
      </c>
      <c r="B80" s="36">
        <v>0.26402257442086102</v>
      </c>
      <c r="C80" s="39">
        <v>19</v>
      </c>
      <c r="D80" s="36">
        <v>0.54490532647772805</v>
      </c>
      <c r="E80" s="39">
        <v>461</v>
      </c>
      <c r="F80" s="36">
        <v>0.75182528728874498</v>
      </c>
      <c r="G80" s="36">
        <v>0.31463284410951797</v>
      </c>
      <c r="H80" s="36">
        <v>0.65609296258827898</v>
      </c>
      <c r="I80" s="37">
        <v>0.19107209910140999</v>
      </c>
    </row>
    <row r="81" spans="1:9" x14ac:dyDescent="0.2">
      <c r="A81" s="33">
        <v>2</v>
      </c>
      <c r="B81" s="36">
        <v>0.26355193680512001</v>
      </c>
      <c r="C81" s="39">
        <v>19</v>
      </c>
      <c r="D81" s="36">
        <v>0.54440292682684999</v>
      </c>
      <c r="E81" s="39">
        <v>454</v>
      </c>
      <c r="F81" s="36">
        <v>0.75265547408810696</v>
      </c>
      <c r="G81" s="36">
        <v>0.31251278036867097</v>
      </c>
      <c r="H81" s="36">
        <v>0.65788367989144503</v>
      </c>
      <c r="I81" s="37">
        <v>0.192045136368028</v>
      </c>
    </row>
    <row r="82" spans="1:9" x14ac:dyDescent="0.2">
      <c r="A82" s="33">
        <v>3</v>
      </c>
      <c r="B82" s="36">
        <v>0.26454554563346</v>
      </c>
      <c r="C82" s="39">
        <v>20</v>
      </c>
      <c r="D82" s="36">
        <v>0.54402660039658102</v>
      </c>
      <c r="E82" s="39">
        <v>460</v>
      </c>
      <c r="F82" s="36">
        <v>0.75365316292195195</v>
      </c>
      <c r="G82" s="36">
        <v>0.34307075435520901</v>
      </c>
      <c r="H82" s="36">
        <v>0.65754413351338203</v>
      </c>
      <c r="I82" s="37">
        <v>0.19142785396995801</v>
      </c>
    </row>
    <row r="83" spans="1:9" x14ac:dyDescent="0.2">
      <c r="A83" s="33">
        <v>4</v>
      </c>
      <c r="B83" s="36">
        <v>0.26369166347845502</v>
      </c>
      <c r="C83" s="39">
        <v>19</v>
      </c>
      <c r="D83" s="36">
        <v>0.54423689088146898</v>
      </c>
      <c r="E83" s="39">
        <v>461</v>
      </c>
      <c r="F83" s="36">
        <v>0.75249136031309904</v>
      </c>
      <c r="G83" s="36">
        <v>0.315371126475047</v>
      </c>
      <c r="H83" s="36">
        <v>0.65580019624153196</v>
      </c>
      <c r="I83" s="37">
        <v>0.192071445640075</v>
      </c>
    </row>
    <row r="84" spans="1:9" x14ac:dyDescent="0.2">
      <c r="A84" s="33">
        <v>5</v>
      </c>
      <c r="B84" s="36">
        <v>0.26454851486620001</v>
      </c>
      <c r="C84" s="39">
        <v>20</v>
      </c>
      <c r="D84" s="36">
        <v>0.54452552755628503</v>
      </c>
      <c r="E84" s="39">
        <v>451</v>
      </c>
      <c r="F84" s="36">
        <v>0.75544446716247704</v>
      </c>
      <c r="G84" s="36">
        <v>0.33669584332203101</v>
      </c>
      <c r="H84" s="36">
        <v>0.66026783599973704</v>
      </c>
      <c r="I84" s="37">
        <v>0.19092595757751399</v>
      </c>
    </row>
    <row r="85" spans="1:9" x14ac:dyDescent="0.2">
      <c r="A85" s="33"/>
      <c r="B85" s="36"/>
      <c r="C85" s="36"/>
      <c r="D85" s="36"/>
      <c r="E85" s="36"/>
      <c r="F85" s="36"/>
      <c r="G85" s="36"/>
      <c r="H85" s="36"/>
      <c r="I85" s="37"/>
    </row>
    <row r="86" spans="1:9" x14ac:dyDescent="0.2">
      <c r="A86" s="34" t="s">
        <v>70</v>
      </c>
      <c r="B86" s="36">
        <f>AVERAGE(B80:B84)</f>
        <v>0.26407204704081921</v>
      </c>
      <c r="C86" s="36">
        <f t="shared" ref="C86:I86" si="16">AVERAGE(C80:C84)</f>
        <v>19.399999999999999</v>
      </c>
      <c r="D86" s="36">
        <f t="shared" si="16"/>
        <v>0.54441945442778261</v>
      </c>
      <c r="E86" s="36">
        <f t="shared" si="16"/>
        <v>457.4</v>
      </c>
      <c r="F86" s="36">
        <f t="shared" si="16"/>
        <v>0.75321395035487593</v>
      </c>
      <c r="G86" s="36">
        <f t="shared" si="16"/>
        <v>0.32445666972609521</v>
      </c>
      <c r="H86" s="36">
        <f t="shared" si="16"/>
        <v>0.65751776164687503</v>
      </c>
      <c r="I86" s="37">
        <f t="shared" si="16"/>
        <v>0.19150849853139698</v>
      </c>
    </row>
    <row r="87" spans="1:9" ht="17" thickBot="1" x14ac:dyDescent="0.25">
      <c r="A87" s="35" t="s">
        <v>71</v>
      </c>
      <c r="B87" s="38">
        <f>STDEV(B80:B84)</f>
        <v>4.6606768762095981E-4</v>
      </c>
      <c r="C87" s="38">
        <f t="shared" ref="C87:I87" si="17">STDEV(C80:C84)</f>
        <v>0.54772255750516607</v>
      </c>
      <c r="D87" s="38">
        <f t="shared" si="17"/>
        <v>3.2987120872205941E-4</v>
      </c>
      <c r="E87" s="38">
        <f t="shared" si="17"/>
        <v>4.6151923036857303</v>
      </c>
      <c r="F87" s="38">
        <f t="shared" si="17"/>
        <v>1.4080598467682483E-3</v>
      </c>
      <c r="G87" s="38">
        <f t="shared" si="17"/>
        <v>1.4300285449819186E-2</v>
      </c>
      <c r="H87" s="38">
        <f t="shared" si="17"/>
        <v>1.7802797436308384E-3</v>
      </c>
      <c r="I87" s="40">
        <f t="shared" si="17"/>
        <v>5.3413284527506087E-4</v>
      </c>
    </row>
  </sheetData>
  <mergeCells count="9">
    <mergeCell ref="A78:I78"/>
    <mergeCell ref="A67:I67"/>
    <mergeCell ref="A45:I45"/>
    <mergeCell ref="K56:S56"/>
    <mergeCell ref="A1:I1"/>
    <mergeCell ref="A12:I12"/>
    <mergeCell ref="A23:I23"/>
    <mergeCell ref="A34:I34"/>
    <mergeCell ref="A56:I5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89E6-AA0C-4B46-A2C0-6B004105DA85}">
  <sheetPr>
    <tabColor theme="9"/>
  </sheetPr>
  <dimension ref="A1:K153"/>
  <sheetViews>
    <sheetView tabSelected="1" zoomScale="120" zoomScaleNormal="120" workbookViewId="0">
      <selection activeCell="N6" sqref="N6"/>
    </sheetView>
  </sheetViews>
  <sheetFormatPr baseColWidth="10" defaultRowHeight="16" x14ac:dyDescent="0.2"/>
  <cols>
    <col min="2" max="2" width="22.6640625" bestFit="1" customWidth="1"/>
    <col min="3" max="3" width="22" bestFit="1" customWidth="1"/>
    <col min="6" max="6" width="22.6640625" bestFit="1" customWidth="1"/>
    <col min="7" max="7" width="22" bestFit="1" customWidth="1"/>
    <col min="10" max="10" width="22.6640625" bestFit="1" customWidth="1"/>
    <col min="11" max="11" width="22" bestFit="1" customWidth="1"/>
  </cols>
  <sheetData>
    <row r="1" spans="1:11" ht="16" customHeight="1" x14ac:dyDescent="0.2">
      <c r="A1" s="76" t="s">
        <v>46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16" customHeight="1" thickBo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1:11" ht="16" customHeight="1" thickBot="1" x14ac:dyDescent="0.25">
      <c r="A3" s="73" t="s">
        <v>81</v>
      </c>
      <c r="B3" s="74"/>
      <c r="C3" s="78"/>
      <c r="D3" s="22"/>
      <c r="E3" s="73" t="s">
        <v>107</v>
      </c>
      <c r="F3" s="74"/>
      <c r="G3" s="75"/>
      <c r="H3" s="22"/>
      <c r="I3" s="73" t="s">
        <v>109</v>
      </c>
      <c r="J3" s="74"/>
      <c r="K3" s="75"/>
    </row>
    <row r="4" spans="1:11" ht="17" customHeight="1" thickBot="1" x14ac:dyDescent="0.25">
      <c r="A4" s="15" t="s">
        <v>0</v>
      </c>
      <c r="B4" s="16" t="s">
        <v>1</v>
      </c>
      <c r="C4" s="67"/>
      <c r="D4" s="22"/>
      <c r="E4" s="15" t="s">
        <v>0</v>
      </c>
      <c r="F4" s="16" t="s">
        <v>1</v>
      </c>
      <c r="G4" s="17"/>
      <c r="H4" s="22"/>
      <c r="I4" s="15" t="s">
        <v>0</v>
      </c>
      <c r="J4" s="16" t="s">
        <v>1</v>
      </c>
      <c r="K4" s="17"/>
    </row>
    <row r="5" spans="1:11" x14ac:dyDescent="0.2">
      <c r="A5" s="18">
        <v>139435</v>
      </c>
      <c r="B5">
        <f>'(RBX) HCP'!B5</f>
        <v>75802</v>
      </c>
      <c r="C5" s="1">
        <f>'(RBX) HCP'!C5</f>
        <v>0</v>
      </c>
      <c r="D5" s="22"/>
      <c r="E5" s="18">
        <v>139435</v>
      </c>
      <c r="F5">
        <f>'(RBX) HCP'!F5</f>
        <v>92307</v>
      </c>
      <c r="G5" s="1">
        <f>'(RBX) HCP'!G5</f>
        <v>0</v>
      </c>
      <c r="H5" s="22"/>
      <c r="I5" s="18">
        <v>139435</v>
      </c>
      <c r="J5">
        <f>'(RBX) HCP'!J5</f>
        <v>566578</v>
      </c>
      <c r="K5" s="1">
        <f>'(RBX) HCP'!K5</f>
        <v>0</v>
      </c>
    </row>
    <row r="6" spans="1:11" x14ac:dyDescent="0.2">
      <c r="A6" s="18">
        <v>140117</v>
      </c>
      <c r="B6">
        <f>'(RBX) HCP'!B6</f>
        <v>57776</v>
      </c>
      <c r="C6" s="1">
        <f>'(RBX) HCP'!C6</f>
        <v>0</v>
      </c>
      <c r="D6" s="22"/>
      <c r="E6" s="18">
        <v>140117</v>
      </c>
      <c r="F6">
        <f>'(RBX) HCP'!F6</f>
        <v>82028</v>
      </c>
      <c r="G6" s="1">
        <f>'(RBX) HCP'!G6</f>
        <v>0</v>
      </c>
      <c r="H6" s="22"/>
      <c r="I6" s="18">
        <v>140117</v>
      </c>
      <c r="J6">
        <f>'(RBX) HCP'!J6</f>
        <v>515419</v>
      </c>
      <c r="K6" s="1">
        <f>'(RBX) HCP'!K6</f>
        <v>0</v>
      </c>
    </row>
    <row r="7" spans="1:11" x14ac:dyDescent="0.2">
      <c r="A7" s="18">
        <v>140420</v>
      </c>
      <c r="B7">
        <f>'(RBX) HCP'!B7</f>
        <v>82041</v>
      </c>
      <c r="C7" s="1">
        <f>'(RBX) HCP'!C7</f>
        <v>0</v>
      </c>
      <c r="D7" s="22"/>
      <c r="E7" s="18">
        <v>140420</v>
      </c>
      <c r="F7">
        <f>'(RBX) HCP'!F7</f>
        <v>100304</v>
      </c>
      <c r="G7" s="1">
        <f>'(RBX) HCP'!G7</f>
        <v>0</v>
      </c>
      <c r="H7" s="22"/>
      <c r="I7" s="18">
        <v>140420</v>
      </c>
      <c r="J7">
        <f>'(RBX) HCP'!J7</f>
        <v>644832</v>
      </c>
      <c r="K7" s="1">
        <f>'(RBX) HCP'!K7</f>
        <v>0</v>
      </c>
    </row>
    <row r="8" spans="1:11" x14ac:dyDescent="0.2">
      <c r="A8" s="18">
        <v>140824</v>
      </c>
      <c r="B8">
        <f>'(RBX) HCP'!B8</f>
        <v>72797</v>
      </c>
      <c r="C8" s="1">
        <f>'(RBX) HCP'!C8</f>
        <v>0</v>
      </c>
      <c r="D8" s="22"/>
      <c r="E8" s="18">
        <v>140824</v>
      </c>
      <c r="F8">
        <f>'(RBX) HCP'!F8</f>
        <v>93251</v>
      </c>
      <c r="G8" s="1">
        <f>'(RBX) HCP'!G8</f>
        <v>0</v>
      </c>
      <c r="H8" s="22"/>
      <c r="I8" s="18">
        <v>140824</v>
      </c>
      <c r="J8">
        <f>'(RBX) HCP'!J8</f>
        <v>676691</v>
      </c>
      <c r="K8" s="1">
        <f>'(RBX) HCP'!K8</f>
        <v>0</v>
      </c>
    </row>
    <row r="9" spans="1:11" x14ac:dyDescent="0.2">
      <c r="A9" s="18">
        <v>141422</v>
      </c>
      <c r="B9">
        <f>'(RBX) HCP'!B9</f>
        <v>49691</v>
      </c>
      <c r="C9" s="1">
        <f>'(RBX) HCP'!C9</f>
        <v>0</v>
      </c>
      <c r="D9" s="22"/>
      <c r="E9" s="18">
        <v>141422</v>
      </c>
      <c r="F9">
        <f>'(RBX) HCP'!F9</f>
        <v>71486</v>
      </c>
      <c r="G9" s="1">
        <f>'(RBX) HCP'!G9</f>
        <v>0</v>
      </c>
      <c r="H9" s="22"/>
      <c r="I9" s="18">
        <v>141422</v>
      </c>
      <c r="J9">
        <f>'(RBX) HCP'!J9</f>
        <v>532236</v>
      </c>
      <c r="K9" s="1">
        <f>'(RBX) HCP'!K9</f>
        <v>0</v>
      </c>
    </row>
    <row r="10" spans="1:11" x14ac:dyDescent="0.2">
      <c r="A10" s="18">
        <v>143325</v>
      </c>
      <c r="B10">
        <f>'(RBX) HCP'!B10</f>
        <v>72991</v>
      </c>
      <c r="C10" s="1">
        <f>'(RBX) HCP'!C10</f>
        <v>0</v>
      </c>
      <c r="D10" s="22"/>
      <c r="E10" s="18">
        <v>143325</v>
      </c>
      <c r="F10">
        <f>'(RBX) HCP'!F10</f>
        <v>82189</v>
      </c>
      <c r="G10" s="1">
        <f>'(RBX) HCP'!G10</f>
        <v>0</v>
      </c>
      <c r="H10" s="22"/>
      <c r="I10" s="18">
        <v>143325</v>
      </c>
      <c r="J10">
        <f>'(RBX) HCP'!J10</f>
        <v>497395</v>
      </c>
      <c r="K10" s="1">
        <f>'(RBX) HCP'!K10</f>
        <v>0</v>
      </c>
    </row>
    <row r="11" spans="1:11" x14ac:dyDescent="0.2">
      <c r="A11" s="18">
        <v>143830</v>
      </c>
      <c r="B11">
        <f>'(RBX) HCP'!B11</f>
        <v>64752</v>
      </c>
      <c r="C11" s="1">
        <f>'(RBX) HCP'!C11</f>
        <v>0</v>
      </c>
      <c r="D11" s="22"/>
      <c r="E11" s="18">
        <v>143830</v>
      </c>
      <c r="F11">
        <f>'(RBX) HCP'!F11</f>
        <v>86042</v>
      </c>
      <c r="G11" s="1">
        <f>'(RBX) HCP'!G11</f>
        <v>0</v>
      </c>
      <c r="H11" s="22"/>
      <c r="I11" s="18">
        <v>143830</v>
      </c>
      <c r="J11">
        <f>'(RBX) HCP'!J11</f>
        <v>538277</v>
      </c>
      <c r="K11" s="1">
        <f>'(RBX) HCP'!K11</f>
        <v>0</v>
      </c>
    </row>
    <row r="12" spans="1:11" x14ac:dyDescent="0.2">
      <c r="A12" s="18">
        <v>144428</v>
      </c>
      <c r="B12">
        <f>'(RBX) HCP'!B12</f>
        <v>76568</v>
      </c>
      <c r="C12" s="1">
        <f>'(RBX) HCP'!C12</f>
        <v>0</v>
      </c>
      <c r="D12" s="22"/>
      <c r="E12" s="18">
        <v>144428</v>
      </c>
      <c r="F12">
        <f>'(RBX) HCP'!F12</f>
        <v>101133</v>
      </c>
      <c r="G12" s="1">
        <f>'(RBX) HCP'!G12</f>
        <v>0</v>
      </c>
      <c r="H12" s="22"/>
      <c r="I12" s="18">
        <v>144428</v>
      </c>
      <c r="J12">
        <f>'(RBX) HCP'!J12</f>
        <v>676560</v>
      </c>
      <c r="K12" s="1">
        <f>'(RBX) HCP'!K12</f>
        <v>0</v>
      </c>
    </row>
    <row r="13" spans="1:11" x14ac:dyDescent="0.2">
      <c r="A13" s="18">
        <v>144731</v>
      </c>
      <c r="B13">
        <f>'(RBX) HCP'!B13</f>
        <v>66030</v>
      </c>
      <c r="C13" s="1">
        <f>'(RBX) HCP'!C13</f>
        <v>0</v>
      </c>
      <c r="D13" s="22"/>
      <c r="E13" s="18">
        <v>144731</v>
      </c>
      <c r="F13">
        <f>'(RBX) HCP'!F13</f>
        <v>89486</v>
      </c>
      <c r="G13" s="1">
        <f>'(RBX) HCP'!G13</f>
        <v>0</v>
      </c>
      <c r="H13" s="22"/>
      <c r="I13" s="18">
        <v>144731</v>
      </c>
      <c r="J13">
        <f>'(RBX) HCP'!J13</f>
        <v>597313</v>
      </c>
      <c r="K13" s="1">
        <f>'(RBX) HCP'!K13</f>
        <v>0</v>
      </c>
    </row>
    <row r="14" spans="1:11" x14ac:dyDescent="0.2">
      <c r="A14" s="18">
        <v>144832</v>
      </c>
      <c r="B14">
        <f>'(RBX) HCP'!B14</f>
        <v>69012</v>
      </c>
      <c r="C14" s="1">
        <f>'(RBX) HCP'!C14</f>
        <v>0</v>
      </c>
      <c r="D14" s="22"/>
      <c r="E14" s="18">
        <v>144832</v>
      </c>
      <c r="F14">
        <f>'(RBX) HCP'!F14</f>
        <v>81670</v>
      </c>
      <c r="G14" s="1">
        <f>'(RBX) HCP'!G14</f>
        <v>0</v>
      </c>
      <c r="H14" s="22"/>
      <c r="I14" s="18">
        <v>144832</v>
      </c>
      <c r="J14">
        <f>'(RBX) HCP'!J14</f>
        <v>601914</v>
      </c>
      <c r="K14" s="1">
        <f>'(RBX) HCP'!K14</f>
        <v>0</v>
      </c>
    </row>
    <row r="15" spans="1:11" x14ac:dyDescent="0.2">
      <c r="A15" s="18"/>
      <c r="B15" s="19"/>
      <c r="C15" s="20"/>
      <c r="D15" s="22"/>
      <c r="E15" s="18"/>
      <c r="F15" s="19"/>
      <c r="G15" s="20"/>
      <c r="H15" s="22"/>
      <c r="I15" s="18"/>
      <c r="J15" s="19"/>
      <c r="K15" s="20"/>
    </row>
    <row r="16" spans="1:11" ht="17" thickBot="1" x14ac:dyDescent="0.25">
      <c r="A16" s="21" t="s">
        <v>3</v>
      </c>
      <c r="B16" s="64">
        <f>SUM(B5:B14)</f>
        <v>687460</v>
      </c>
      <c r="C16" s="65">
        <f>AVERAGE(B5:B14)</f>
        <v>68746</v>
      </c>
      <c r="D16" s="22"/>
      <c r="E16" s="21" t="s">
        <v>3</v>
      </c>
      <c r="F16" s="66">
        <f>SUM(F5:F14)</f>
        <v>879896</v>
      </c>
      <c r="G16" s="65">
        <f>AVERAGE(F5:F14)</f>
        <v>87989.6</v>
      </c>
      <c r="H16" s="22"/>
      <c r="I16" s="21" t="s">
        <v>3</v>
      </c>
      <c r="J16" s="66">
        <f>SUM(J5:J14)</f>
        <v>5847215</v>
      </c>
      <c r="K16" s="65">
        <f>AVERAGE(J5:J14)</f>
        <v>584721.5</v>
      </c>
    </row>
    <row r="17" spans="1:11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2">
      <c r="A18" s="76" t="s">
        <v>47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ht="17" thickBot="1" x14ac:dyDescent="0.2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 ht="17" thickBot="1" x14ac:dyDescent="0.25">
      <c r="A20" s="73" t="s">
        <v>81</v>
      </c>
      <c r="B20" s="74"/>
      <c r="C20" s="78"/>
      <c r="D20" s="22"/>
      <c r="E20" s="73" t="s">
        <v>107</v>
      </c>
      <c r="F20" s="74"/>
      <c r="G20" s="75"/>
      <c r="H20" s="22"/>
      <c r="I20" s="73" t="s">
        <v>109</v>
      </c>
      <c r="J20" s="74"/>
      <c r="K20" s="75"/>
    </row>
    <row r="21" spans="1:11" ht="17" thickBot="1" x14ac:dyDescent="0.25">
      <c r="A21" s="15" t="s">
        <v>0</v>
      </c>
      <c r="B21" s="16" t="s">
        <v>1</v>
      </c>
      <c r="C21" s="67"/>
      <c r="D21" s="22"/>
      <c r="E21" s="15" t="s">
        <v>0</v>
      </c>
      <c r="F21" s="16" t="s">
        <v>1</v>
      </c>
      <c r="G21" s="17"/>
      <c r="H21" s="22"/>
      <c r="I21" s="15" t="s">
        <v>0</v>
      </c>
      <c r="J21" s="16" t="s">
        <v>1</v>
      </c>
      <c r="K21" s="17"/>
    </row>
    <row r="22" spans="1:11" x14ac:dyDescent="0.2">
      <c r="A22" s="18">
        <v>139435</v>
      </c>
      <c r="B22">
        <f>'(RBX) HCP'!B22</f>
        <v>75349</v>
      </c>
      <c r="C22" s="1">
        <f>'(RBX) HCP'!C22</f>
        <v>0</v>
      </c>
      <c r="D22" s="22"/>
      <c r="E22" s="18">
        <v>139435</v>
      </c>
      <c r="F22">
        <f>'(RBX) HCP'!F22</f>
        <v>149565</v>
      </c>
      <c r="G22" s="1">
        <f>'(RBX) HCP'!G22</f>
        <v>0</v>
      </c>
      <c r="H22" s="22"/>
      <c r="I22" s="18">
        <v>139435</v>
      </c>
      <c r="J22">
        <f>'(RBX) HCP'!J22</f>
        <v>1147748</v>
      </c>
      <c r="K22" s="1">
        <f>'(RBX) HCP'!K22</f>
        <v>0</v>
      </c>
    </row>
    <row r="23" spans="1:11" x14ac:dyDescent="0.2">
      <c r="A23" s="18">
        <v>140117</v>
      </c>
      <c r="B23">
        <f>'(RBX) HCP'!B23</f>
        <v>73085</v>
      </c>
      <c r="C23" s="1">
        <f>'(RBX) HCP'!C23</f>
        <v>0</v>
      </c>
      <c r="D23" s="22"/>
      <c r="E23" s="18">
        <v>140117</v>
      </c>
      <c r="F23">
        <f>'(RBX) HCP'!F23</f>
        <v>136511</v>
      </c>
      <c r="G23" s="1">
        <f>'(RBX) HCP'!G23</f>
        <v>0</v>
      </c>
      <c r="H23" s="22"/>
      <c r="I23" s="18">
        <v>140117</v>
      </c>
      <c r="J23">
        <f>'(RBX) HCP'!J23</f>
        <v>1071286</v>
      </c>
      <c r="K23" s="1">
        <f>'(RBX) HCP'!K23</f>
        <v>0</v>
      </c>
    </row>
    <row r="24" spans="1:11" x14ac:dyDescent="0.2">
      <c r="A24" s="18">
        <v>140420</v>
      </c>
      <c r="B24">
        <f>'(RBX) HCP'!B24</f>
        <v>92019</v>
      </c>
      <c r="C24" s="1">
        <f>'(RBX) HCP'!C24</f>
        <v>0</v>
      </c>
      <c r="D24" s="22"/>
      <c r="E24" s="18">
        <v>140420</v>
      </c>
      <c r="F24">
        <f>'(RBX) HCP'!F24</f>
        <v>175022</v>
      </c>
      <c r="G24" s="1">
        <f>'(RBX) HCP'!G24</f>
        <v>0</v>
      </c>
      <c r="H24" s="22"/>
      <c r="I24" s="18">
        <v>140420</v>
      </c>
      <c r="J24">
        <f>'(RBX) HCP'!J24</f>
        <v>1282444</v>
      </c>
      <c r="K24" s="1">
        <f>'(RBX) HCP'!K24</f>
        <v>0</v>
      </c>
    </row>
    <row r="25" spans="1:11" x14ac:dyDescent="0.2">
      <c r="A25" s="18">
        <v>140824</v>
      </c>
      <c r="B25">
        <f>'(RBX) HCP'!B25</f>
        <v>52022</v>
      </c>
      <c r="C25" s="1">
        <f>'(RBX) HCP'!C25</f>
        <v>0</v>
      </c>
      <c r="D25" s="22"/>
      <c r="E25" s="18">
        <v>140824</v>
      </c>
      <c r="F25">
        <f>'(RBX) HCP'!F25</f>
        <v>138971</v>
      </c>
      <c r="G25" s="1">
        <f>'(RBX) HCP'!G25</f>
        <v>0</v>
      </c>
      <c r="H25" s="22"/>
      <c r="I25" s="18">
        <v>140824</v>
      </c>
      <c r="J25">
        <f>'(RBX) HCP'!J25</f>
        <v>1244552</v>
      </c>
      <c r="K25" s="1">
        <f>'(RBX) HCP'!K25</f>
        <v>0</v>
      </c>
    </row>
    <row r="26" spans="1:11" x14ac:dyDescent="0.2">
      <c r="A26" s="18">
        <v>141422</v>
      </c>
      <c r="B26">
        <f>'(RBX) HCP'!B26</f>
        <v>54000</v>
      </c>
      <c r="C26" s="1">
        <f>'(RBX) HCP'!C26</f>
        <v>0</v>
      </c>
      <c r="D26" s="22"/>
      <c r="E26" s="18">
        <v>141422</v>
      </c>
      <c r="F26">
        <f>'(RBX) HCP'!F26</f>
        <v>112362</v>
      </c>
      <c r="G26" s="1">
        <f>'(RBX) HCP'!G26</f>
        <v>0</v>
      </c>
      <c r="H26" s="22"/>
      <c r="I26" s="18">
        <v>141422</v>
      </c>
      <c r="J26">
        <f>'(RBX) HCP'!J26</f>
        <v>1187341</v>
      </c>
      <c r="K26" s="1">
        <f>'(RBX) HCP'!K26</f>
        <v>0</v>
      </c>
    </row>
    <row r="27" spans="1:11" x14ac:dyDescent="0.2">
      <c r="A27" s="18">
        <v>143325</v>
      </c>
      <c r="B27">
        <f>'(RBX) HCP'!B27</f>
        <v>87142</v>
      </c>
      <c r="C27" s="1">
        <f>'(RBX) HCP'!C27</f>
        <v>0</v>
      </c>
      <c r="D27" s="22"/>
      <c r="E27" s="18">
        <v>143325</v>
      </c>
      <c r="F27">
        <f>'(RBX) HCP'!F27</f>
        <v>133961</v>
      </c>
      <c r="G27" s="1">
        <f>'(RBX) HCP'!G27</f>
        <v>0</v>
      </c>
      <c r="H27" s="22"/>
      <c r="I27" s="18">
        <v>143325</v>
      </c>
      <c r="J27">
        <f>'(RBX) HCP'!J27</f>
        <v>1060073</v>
      </c>
      <c r="K27" s="1">
        <f>'(RBX) HCP'!K27</f>
        <v>0</v>
      </c>
    </row>
    <row r="28" spans="1:11" x14ac:dyDescent="0.2">
      <c r="A28" s="18">
        <v>143830</v>
      </c>
      <c r="B28">
        <f>'(RBX) HCP'!B28</f>
        <v>93655</v>
      </c>
      <c r="C28" s="1">
        <f>'(RBX) HCP'!C28</f>
        <v>0</v>
      </c>
      <c r="D28" s="22"/>
      <c r="E28" s="18">
        <v>143830</v>
      </c>
      <c r="F28">
        <f>'(RBX) HCP'!F28</f>
        <v>158093</v>
      </c>
      <c r="G28" s="1">
        <f>'(RBX) HCP'!G28</f>
        <v>0</v>
      </c>
      <c r="H28" s="22"/>
      <c r="I28" s="18">
        <v>143830</v>
      </c>
      <c r="J28">
        <f>'(RBX) HCP'!J28</f>
        <v>1175664</v>
      </c>
      <c r="K28" s="1">
        <f>'(RBX) HCP'!K28</f>
        <v>0</v>
      </c>
    </row>
    <row r="29" spans="1:11" x14ac:dyDescent="0.2">
      <c r="A29" s="18">
        <v>144428</v>
      </c>
      <c r="B29">
        <f>'(RBX) HCP'!B29</f>
        <v>79095</v>
      </c>
      <c r="C29" s="1">
        <f>'(RBX) HCP'!C29</f>
        <v>0</v>
      </c>
      <c r="D29" s="22"/>
      <c r="E29" s="18">
        <v>144428</v>
      </c>
      <c r="F29">
        <f>'(RBX) HCP'!F29</f>
        <v>158556</v>
      </c>
      <c r="G29" s="1">
        <f>'(RBX) HCP'!G29</f>
        <v>0</v>
      </c>
      <c r="H29" s="22"/>
      <c r="I29" s="18">
        <v>144428</v>
      </c>
      <c r="J29">
        <f>'(RBX) HCP'!J29</f>
        <v>1344735</v>
      </c>
      <c r="K29" s="1">
        <f>'(RBX) HCP'!K29</f>
        <v>0</v>
      </c>
    </row>
    <row r="30" spans="1:11" x14ac:dyDescent="0.2">
      <c r="A30" s="18">
        <v>144731</v>
      </c>
      <c r="B30">
        <f>'(RBX) HCP'!B30</f>
        <v>81354</v>
      </c>
      <c r="C30" s="1">
        <f>'(RBX) HCP'!C30</f>
        <v>0</v>
      </c>
      <c r="D30" s="22"/>
      <c r="E30" s="18">
        <v>144731</v>
      </c>
      <c r="F30">
        <f>'(RBX) HCP'!F30</f>
        <v>156585</v>
      </c>
      <c r="G30" s="1">
        <f>'(RBX) HCP'!G30</f>
        <v>0</v>
      </c>
      <c r="H30" s="22"/>
      <c r="I30" s="18">
        <v>144731</v>
      </c>
      <c r="J30">
        <f>'(RBX) HCP'!J30</f>
        <v>1251073</v>
      </c>
      <c r="K30" s="1">
        <f>'(RBX) HCP'!K30</f>
        <v>0</v>
      </c>
    </row>
    <row r="31" spans="1:11" x14ac:dyDescent="0.2">
      <c r="A31" s="18">
        <v>144832</v>
      </c>
      <c r="B31">
        <f>'(RBX) HCP'!B31</f>
        <v>81937</v>
      </c>
      <c r="C31" s="1">
        <f>'(RBX) HCP'!C31</f>
        <v>0</v>
      </c>
      <c r="D31" s="22"/>
      <c r="E31" s="18">
        <v>144832</v>
      </c>
      <c r="F31">
        <f>'(RBX) HCP'!F31</f>
        <v>132202</v>
      </c>
      <c r="G31" s="1">
        <f>'(RBX) HCP'!G31</f>
        <v>0</v>
      </c>
      <c r="H31" s="22"/>
      <c r="I31" s="18">
        <v>144832</v>
      </c>
      <c r="J31">
        <f>'(RBX) HCP'!J31</f>
        <v>1237386</v>
      </c>
      <c r="K31" s="1">
        <f>'(RBX) HCP'!K31</f>
        <v>0</v>
      </c>
    </row>
    <row r="32" spans="1:11" x14ac:dyDescent="0.2">
      <c r="A32" s="18"/>
      <c r="B32" s="19"/>
      <c r="C32" s="20"/>
      <c r="D32" s="22"/>
      <c r="E32" s="18"/>
      <c r="F32" s="19"/>
      <c r="G32" s="20"/>
      <c r="H32" s="22"/>
      <c r="I32" s="18"/>
      <c r="J32" s="19"/>
      <c r="K32" s="20"/>
    </row>
    <row r="33" spans="1:11" ht="17" thickBot="1" x14ac:dyDescent="0.25">
      <c r="A33" s="21" t="s">
        <v>3</v>
      </c>
      <c r="B33" s="64">
        <f>SUM(B22:B31)</f>
        <v>769658</v>
      </c>
      <c r="C33" s="65">
        <f>AVERAGE(B22:B31)</f>
        <v>76965.8</v>
      </c>
      <c r="D33" s="22"/>
      <c r="E33" s="21" t="s">
        <v>3</v>
      </c>
      <c r="F33" s="64">
        <f>SUM(F22:F31)</f>
        <v>1451828</v>
      </c>
      <c r="G33" s="65">
        <f>AVERAGE(F22:F31)</f>
        <v>145182.79999999999</v>
      </c>
      <c r="H33" s="22"/>
      <c r="I33" s="21" t="s">
        <v>3</v>
      </c>
      <c r="J33" s="64">
        <f>SUM(J22:J31)</f>
        <v>12002302</v>
      </c>
      <c r="K33" s="65">
        <f>AVERAGE(J22:J31)</f>
        <v>1200230.2</v>
      </c>
    </row>
    <row r="34" spans="1:11" ht="16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1:11" ht="17" customHeight="1" x14ac:dyDescent="0.2">
      <c r="A35" s="76" t="s">
        <v>108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</row>
    <row r="36" spans="1:11" ht="16" customHeight="1" thickBot="1" x14ac:dyDescent="0.2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</row>
    <row r="37" spans="1:11" ht="17" customHeight="1" thickBot="1" x14ac:dyDescent="0.25">
      <c r="A37" s="73" t="s">
        <v>81</v>
      </c>
      <c r="B37" s="74"/>
      <c r="C37" s="75"/>
      <c r="D37" s="22"/>
      <c r="E37" s="73" t="s">
        <v>107</v>
      </c>
      <c r="F37" s="74"/>
      <c r="G37" s="75"/>
      <c r="H37" s="22"/>
      <c r="I37" s="73" t="s">
        <v>109</v>
      </c>
      <c r="J37" s="74"/>
      <c r="K37" s="75"/>
    </row>
    <row r="38" spans="1:11" ht="17" thickBot="1" x14ac:dyDescent="0.25">
      <c r="A38" s="15" t="s">
        <v>0</v>
      </c>
      <c r="B38" s="16" t="s">
        <v>1</v>
      </c>
      <c r="C38" s="17"/>
      <c r="D38" s="22"/>
      <c r="E38" s="15" t="s">
        <v>0</v>
      </c>
      <c r="F38" s="16" t="s">
        <v>1</v>
      </c>
      <c r="G38" s="17"/>
      <c r="H38" s="22"/>
      <c r="I38" s="15" t="s">
        <v>0</v>
      </c>
      <c r="J38" s="16" t="s">
        <v>1</v>
      </c>
      <c r="K38" s="17"/>
    </row>
    <row r="39" spans="1:11" x14ac:dyDescent="0.2">
      <c r="A39" s="18">
        <v>139435</v>
      </c>
      <c r="B39">
        <f>'(RBX) HCP'!B39</f>
        <v>212745</v>
      </c>
      <c r="C39" s="1">
        <f>'(RBX) HCP'!C39</f>
        <v>0</v>
      </c>
      <c r="D39" s="22"/>
      <c r="E39" s="18">
        <v>139435</v>
      </c>
      <c r="F39">
        <f>'(RBX) HCP'!F39</f>
        <v>200821</v>
      </c>
      <c r="G39" s="1">
        <f>'(RBX) HCP'!G39</f>
        <v>0</v>
      </c>
      <c r="H39" s="22"/>
      <c r="I39" s="18">
        <v>139435</v>
      </c>
      <c r="J39">
        <f>'(RBX) HCP'!J39</f>
        <v>1126998</v>
      </c>
      <c r="K39" s="1">
        <f>'(RBX) HCP'!K39</f>
        <v>0</v>
      </c>
    </row>
    <row r="40" spans="1:11" x14ac:dyDescent="0.2">
      <c r="A40" s="18">
        <v>140117</v>
      </c>
      <c r="B40">
        <f>'(RBX) HCP'!B40</f>
        <v>174604</v>
      </c>
      <c r="C40" s="1">
        <f>'(RBX) HCP'!C40</f>
        <v>0</v>
      </c>
      <c r="D40" s="22"/>
      <c r="E40" s="18">
        <v>140117</v>
      </c>
      <c r="F40">
        <f>'(RBX) HCP'!F40</f>
        <v>188998</v>
      </c>
      <c r="G40" s="1">
        <f>'(RBX) HCP'!G40</f>
        <v>0</v>
      </c>
      <c r="H40" s="22"/>
      <c r="I40" s="18">
        <v>140117</v>
      </c>
      <c r="J40">
        <f>'(RBX) HCP'!J40</f>
        <v>999796</v>
      </c>
      <c r="K40" s="1">
        <f>'(RBX) HCP'!K40</f>
        <v>0</v>
      </c>
    </row>
    <row r="41" spans="1:11" x14ac:dyDescent="0.2">
      <c r="A41" s="18">
        <v>140420</v>
      </c>
      <c r="B41">
        <f>'(RBX) HCP'!B41</f>
        <v>254119</v>
      </c>
      <c r="C41" s="1">
        <f>'(RBX) HCP'!C41</f>
        <v>0</v>
      </c>
      <c r="D41" s="22"/>
      <c r="E41" s="18">
        <v>140420</v>
      </c>
      <c r="F41">
        <f>'(RBX) HCP'!F41</f>
        <v>226202</v>
      </c>
      <c r="G41" s="1">
        <f>'(RBX) HCP'!G41</f>
        <v>0</v>
      </c>
      <c r="H41" s="22"/>
      <c r="I41" s="18">
        <v>140420</v>
      </c>
      <c r="J41">
        <f>'(RBX) HCP'!J41</f>
        <v>1226379</v>
      </c>
      <c r="K41" s="1">
        <f>'(RBX) HCP'!K41</f>
        <v>0</v>
      </c>
    </row>
    <row r="42" spans="1:11" x14ac:dyDescent="0.2">
      <c r="A42" s="18">
        <v>140824</v>
      </c>
      <c r="B42">
        <f>'(RBX) HCP'!B42</f>
        <v>207017</v>
      </c>
      <c r="C42" s="1">
        <f>'(RBX) HCP'!C42</f>
        <v>0</v>
      </c>
      <c r="D42" s="22"/>
      <c r="E42" s="18">
        <v>140824</v>
      </c>
      <c r="F42">
        <f>'(RBX) HCP'!F42</f>
        <v>219126</v>
      </c>
      <c r="G42" s="1">
        <f>'(RBX) HCP'!G42</f>
        <v>0</v>
      </c>
      <c r="H42" s="22"/>
      <c r="I42" s="18">
        <v>140824</v>
      </c>
      <c r="J42">
        <f>'(RBX) HCP'!J42</f>
        <v>1240120</v>
      </c>
      <c r="K42" s="1">
        <f>'(RBX) HCP'!K42</f>
        <v>0</v>
      </c>
    </row>
    <row r="43" spans="1:11" x14ac:dyDescent="0.2">
      <c r="A43" s="18">
        <v>141422</v>
      </c>
      <c r="B43">
        <f>'(RBX) HCP'!B43</f>
        <v>171386</v>
      </c>
      <c r="C43" s="1">
        <f>'(RBX) HCP'!C43</f>
        <v>0</v>
      </c>
      <c r="D43" s="22"/>
      <c r="E43" s="18">
        <v>141422</v>
      </c>
      <c r="F43">
        <f>'(RBX) HCP'!F43</f>
        <v>195402</v>
      </c>
      <c r="G43" s="1">
        <f>'(RBX) HCP'!G43</f>
        <v>0</v>
      </c>
      <c r="H43" s="22"/>
      <c r="I43" s="18">
        <v>141422</v>
      </c>
      <c r="J43">
        <f>'(RBX) HCP'!J43</f>
        <v>1139384</v>
      </c>
      <c r="K43" s="1">
        <f>'(RBX) HCP'!K43</f>
        <v>0</v>
      </c>
    </row>
    <row r="44" spans="1:11" x14ac:dyDescent="0.2">
      <c r="A44" s="18">
        <v>143325</v>
      </c>
      <c r="B44">
        <f>'(RBX) HCP'!B44</f>
        <v>222400</v>
      </c>
      <c r="C44" s="1">
        <f>'(RBX) HCP'!C44</f>
        <v>0</v>
      </c>
      <c r="D44" s="22"/>
      <c r="E44" s="18">
        <v>143325</v>
      </c>
      <c r="F44">
        <f>'(RBX) HCP'!F44</f>
        <v>196331</v>
      </c>
      <c r="G44" s="1">
        <f>'(RBX) HCP'!G44</f>
        <v>0</v>
      </c>
      <c r="H44" s="22"/>
      <c r="I44" s="18">
        <v>143325</v>
      </c>
      <c r="J44">
        <f>'(RBX) HCP'!J44</f>
        <v>990171</v>
      </c>
      <c r="K44" s="1">
        <f>'(RBX) HCP'!K44</f>
        <v>0</v>
      </c>
    </row>
    <row r="45" spans="1:11" x14ac:dyDescent="0.2">
      <c r="A45" s="18">
        <v>143830</v>
      </c>
      <c r="B45">
        <f>'(RBX) HCP'!B45</f>
        <v>179090</v>
      </c>
      <c r="C45" s="1">
        <f>'(RBX) HCP'!C45</f>
        <v>0</v>
      </c>
      <c r="D45" s="22"/>
      <c r="E45" s="18">
        <v>143830</v>
      </c>
      <c r="F45">
        <f>'(RBX) HCP'!F45</f>
        <v>212254</v>
      </c>
      <c r="G45" s="1">
        <f>'(RBX) HCP'!G45</f>
        <v>0</v>
      </c>
      <c r="H45" s="22"/>
      <c r="I45" s="18">
        <v>143830</v>
      </c>
      <c r="J45">
        <f>'(RBX) HCP'!J45</f>
        <v>1049526</v>
      </c>
      <c r="K45" s="1">
        <f>'(RBX) HCP'!K45</f>
        <v>0</v>
      </c>
    </row>
    <row r="46" spans="1:11" x14ac:dyDescent="0.2">
      <c r="A46" s="18">
        <v>144428</v>
      </c>
      <c r="B46">
        <f>'(RBX) HCP'!B46</f>
        <v>243431</v>
      </c>
      <c r="C46" s="1">
        <f>'(RBX) HCP'!C46</f>
        <v>0</v>
      </c>
      <c r="D46" s="22"/>
      <c r="E46" s="18">
        <v>144428</v>
      </c>
      <c r="F46">
        <f>'(RBX) HCP'!F46</f>
        <v>245481</v>
      </c>
      <c r="G46" s="1">
        <f>'(RBX) HCP'!G46</f>
        <v>0</v>
      </c>
      <c r="H46" s="22"/>
      <c r="I46" s="18">
        <v>144428</v>
      </c>
      <c r="J46">
        <f>'(RBX) HCP'!J46</f>
        <v>1245646</v>
      </c>
      <c r="K46" s="1">
        <f>'(RBX) HCP'!K46</f>
        <v>0</v>
      </c>
    </row>
    <row r="47" spans="1:11" x14ac:dyDescent="0.2">
      <c r="A47" s="18">
        <v>144731</v>
      </c>
      <c r="B47">
        <f>'(RBX) HCP'!B47</f>
        <v>213474</v>
      </c>
      <c r="C47" s="1">
        <f>'(RBX) HCP'!C47</f>
        <v>0</v>
      </c>
      <c r="D47" s="22"/>
      <c r="E47" s="18">
        <v>144731</v>
      </c>
      <c r="F47">
        <f>'(RBX) HCP'!F47</f>
        <v>216430</v>
      </c>
      <c r="G47" s="1">
        <f>'(RBX) HCP'!G47</f>
        <v>0</v>
      </c>
      <c r="H47" s="22"/>
      <c r="I47" s="18">
        <v>144731</v>
      </c>
      <c r="J47">
        <f>'(RBX) HCP'!J47</f>
        <v>1155362</v>
      </c>
      <c r="K47" s="1">
        <f>'(RBX) HCP'!K47</f>
        <v>0</v>
      </c>
    </row>
    <row r="48" spans="1:11" x14ac:dyDescent="0.2">
      <c r="A48" s="18">
        <v>144832</v>
      </c>
      <c r="B48">
        <f>'(RBX) HCP'!B48</f>
        <v>235031</v>
      </c>
      <c r="C48" s="1">
        <f>'(RBX) HCP'!C48</f>
        <v>0</v>
      </c>
      <c r="D48" s="22"/>
      <c r="E48" s="18">
        <v>144832</v>
      </c>
      <c r="F48">
        <f>'(RBX) HCP'!F48</f>
        <v>205832</v>
      </c>
      <c r="G48" s="1">
        <f>'(RBX) HCP'!G48</f>
        <v>0</v>
      </c>
      <c r="H48" s="22"/>
      <c r="I48" s="18">
        <v>144832</v>
      </c>
      <c r="J48">
        <f>'(RBX) HCP'!J48</f>
        <v>1185401</v>
      </c>
      <c r="K48" s="1">
        <f>'(RBX) HCP'!K48</f>
        <v>0</v>
      </c>
    </row>
    <row r="49" spans="1:11" x14ac:dyDescent="0.2">
      <c r="A49" s="18"/>
      <c r="B49" s="19"/>
      <c r="C49" s="20"/>
      <c r="D49" s="22"/>
      <c r="E49" s="18"/>
      <c r="F49" s="19"/>
      <c r="G49" s="20"/>
      <c r="H49" s="22"/>
      <c r="I49" s="18"/>
      <c r="J49" s="19"/>
      <c r="K49" s="20"/>
    </row>
    <row r="50" spans="1:11" ht="17" thickBot="1" x14ac:dyDescent="0.25">
      <c r="A50" s="21" t="s">
        <v>3</v>
      </c>
      <c r="B50" s="64">
        <f>SUM(B39:B48)</f>
        <v>2113297</v>
      </c>
      <c r="C50" s="65">
        <f>AVERAGE(B39:B48)</f>
        <v>211329.7</v>
      </c>
      <c r="D50" s="22"/>
      <c r="E50" s="21" t="s">
        <v>3</v>
      </c>
      <c r="F50" s="64">
        <f>SUM(F39:F48)</f>
        <v>2106877</v>
      </c>
      <c r="G50" s="65">
        <f>AVERAGE(F39:F48)</f>
        <v>210687.7</v>
      </c>
      <c r="H50" s="22"/>
      <c r="I50" s="21" t="s">
        <v>3</v>
      </c>
      <c r="J50" s="64">
        <f>SUM(J39:J48)</f>
        <v>11358783</v>
      </c>
      <c r="K50" s="65">
        <f>AVERAGE(J39:J48)</f>
        <v>1135878.3</v>
      </c>
    </row>
    <row r="51" spans="1:1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1" x14ac:dyDescent="0.2">
      <c r="A52" s="76" t="s">
        <v>48</v>
      </c>
      <c r="B52" s="76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16" customHeight="1" thickBot="1" x14ac:dyDescent="0.2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</row>
    <row r="54" spans="1:11" ht="17" thickBot="1" x14ac:dyDescent="0.25">
      <c r="A54" s="73" t="s">
        <v>81</v>
      </c>
      <c r="B54" s="74"/>
      <c r="C54" s="78"/>
      <c r="D54" s="22"/>
      <c r="E54" s="73" t="s">
        <v>107</v>
      </c>
      <c r="F54" s="74"/>
      <c r="G54" s="75"/>
      <c r="H54" s="22"/>
      <c r="I54" s="73" t="s">
        <v>109</v>
      </c>
      <c r="J54" s="74"/>
      <c r="K54" s="75"/>
    </row>
    <row r="55" spans="1:11" ht="17" thickBot="1" x14ac:dyDescent="0.25">
      <c r="A55" s="15" t="s">
        <v>0</v>
      </c>
      <c r="B55" s="16" t="s">
        <v>1</v>
      </c>
      <c r="C55" s="17"/>
      <c r="D55" s="22"/>
      <c r="E55" s="15" t="s">
        <v>0</v>
      </c>
      <c r="F55" s="16" t="s">
        <v>1</v>
      </c>
      <c r="G55" s="17"/>
      <c r="H55" s="22"/>
      <c r="I55" s="15" t="s">
        <v>0</v>
      </c>
      <c r="J55" s="16" t="s">
        <v>1</v>
      </c>
      <c r="K55" s="17"/>
    </row>
    <row r="56" spans="1:11" x14ac:dyDescent="0.2">
      <c r="A56" s="18">
        <v>139435</v>
      </c>
      <c r="B56">
        <f>'(RBX) HCP'!B56</f>
        <v>225841</v>
      </c>
      <c r="C56" s="1">
        <f>'(RBX) HCP'!C56</f>
        <v>0</v>
      </c>
      <c r="D56" s="22"/>
      <c r="E56" s="18">
        <v>139435</v>
      </c>
      <c r="F56">
        <f>'(RBX) HCP'!F56</f>
        <v>214284</v>
      </c>
      <c r="G56" s="1">
        <f>'(RBX) HCP'!G56</f>
        <v>0</v>
      </c>
      <c r="H56" s="22"/>
      <c r="I56" s="18">
        <v>139435</v>
      </c>
      <c r="J56">
        <f>'(RBX) HCP'!J56</f>
        <v>1003652</v>
      </c>
      <c r="K56" s="1">
        <f>'(RBX) HCP'!K56</f>
        <v>0</v>
      </c>
    </row>
    <row r="57" spans="1:11" x14ac:dyDescent="0.2">
      <c r="A57" s="18">
        <v>140117</v>
      </c>
      <c r="B57">
        <f>'(RBX) HCP'!B57</f>
        <v>239949</v>
      </c>
      <c r="C57" s="1">
        <f>'(RBX) HCP'!C57</f>
        <v>0</v>
      </c>
      <c r="D57" s="22"/>
      <c r="E57" s="18">
        <v>140117</v>
      </c>
      <c r="F57">
        <f>'(RBX) HCP'!F57</f>
        <v>242864</v>
      </c>
      <c r="G57" s="1">
        <f>'(RBX) HCP'!G57</f>
        <v>0</v>
      </c>
      <c r="H57" s="22"/>
      <c r="I57" s="18">
        <v>140117</v>
      </c>
      <c r="J57">
        <f>'(RBX) HCP'!J57</f>
        <v>1059193</v>
      </c>
      <c r="K57" s="1">
        <f>'(RBX) HCP'!K57</f>
        <v>0</v>
      </c>
    </row>
    <row r="58" spans="1:11" x14ac:dyDescent="0.2">
      <c r="A58" s="18">
        <v>140420</v>
      </c>
      <c r="B58">
        <f>'(RBX) HCP'!B58</f>
        <v>277496</v>
      </c>
      <c r="C58" s="1">
        <f>'(RBX) HCP'!C58</f>
        <v>0</v>
      </c>
      <c r="D58" s="22"/>
      <c r="E58" s="18">
        <v>140420</v>
      </c>
      <c r="F58">
        <f>'(RBX) HCP'!F58</f>
        <v>217291</v>
      </c>
      <c r="G58" s="1">
        <f>'(RBX) HCP'!G58</f>
        <v>0</v>
      </c>
      <c r="H58" s="22"/>
      <c r="I58" s="18">
        <v>140420</v>
      </c>
      <c r="J58">
        <f>'(RBX) HCP'!J58</f>
        <v>1100786</v>
      </c>
      <c r="K58" s="1">
        <f>'(RBX) HCP'!K58</f>
        <v>0</v>
      </c>
    </row>
    <row r="59" spans="1:11" x14ac:dyDescent="0.2">
      <c r="A59" s="18">
        <v>140824</v>
      </c>
      <c r="B59">
        <f>'(RBX) HCP'!B59</f>
        <v>234446</v>
      </c>
      <c r="C59" s="1">
        <f>'(RBX) HCP'!C59</f>
        <v>0</v>
      </c>
      <c r="D59" s="22"/>
      <c r="E59" s="18">
        <v>140824</v>
      </c>
      <c r="F59">
        <f>'(RBX) HCP'!F59</f>
        <v>244156</v>
      </c>
      <c r="G59" s="1">
        <f>'(RBX) HCP'!G59</f>
        <v>0</v>
      </c>
      <c r="H59" s="22"/>
      <c r="I59" s="18">
        <v>140824</v>
      </c>
      <c r="J59">
        <f>'(RBX) HCP'!J59</f>
        <v>1248601</v>
      </c>
      <c r="K59" s="1">
        <f>'(RBX) HCP'!K59</f>
        <v>0</v>
      </c>
    </row>
    <row r="60" spans="1:11" x14ac:dyDescent="0.2">
      <c r="A60" s="18">
        <v>141422</v>
      </c>
      <c r="B60">
        <f>'(RBX) HCP'!B60</f>
        <v>186565</v>
      </c>
      <c r="C60" s="1">
        <f>'(RBX) HCP'!C60</f>
        <v>0</v>
      </c>
      <c r="D60" s="22"/>
      <c r="E60" s="18">
        <v>141422</v>
      </c>
      <c r="F60">
        <f>'(RBX) HCP'!F60</f>
        <v>246043</v>
      </c>
      <c r="G60" s="1">
        <f>'(RBX) HCP'!G60</f>
        <v>0</v>
      </c>
      <c r="H60" s="22"/>
      <c r="I60" s="18">
        <v>141422</v>
      </c>
      <c r="J60">
        <f>'(RBX) HCP'!J60</f>
        <v>1202119</v>
      </c>
      <c r="K60" s="1">
        <f>'(RBX) HCP'!K60</f>
        <v>0</v>
      </c>
    </row>
    <row r="61" spans="1:11" x14ac:dyDescent="0.2">
      <c r="A61" s="18">
        <v>143325</v>
      </c>
      <c r="B61">
        <f>'(RBX) HCP'!B61</f>
        <v>230179</v>
      </c>
      <c r="C61" s="1">
        <f>'(RBX) HCP'!C61</f>
        <v>0</v>
      </c>
      <c r="D61" s="22"/>
      <c r="E61" s="18">
        <v>143325</v>
      </c>
      <c r="F61">
        <f>'(RBX) HCP'!F61</f>
        <v>230179</v>
      </c>
      <c r="G61" s="1">
        <f>'(RBX) HCP'!G61</f>
        <v>0</v>
      </c>
      <c r="H61" s="22"/>
      <c r="I61" s="18">
        <v>143325</v>
      </c>
      <c r="J61">
        <f>'(RBX) HCP'!J61</f>
        <v>1018552</v>
      </c>
      <c r="K61" s="1">
        <f>'(RBX) HCP'!K61</f>
        <v>0</v>
      </c>
    </row>
    <row r="62" spans="1:11" x14ac:dyDescent="0.2">
      <c r="A62" s="18">
        <v>143830</v>
      </c>
      <c r="B62">
        <f>'(RBX) HCP'!B62</f>
        <v>201404</v>
      </c>
      <c r="C62" s="1">
        <f>'(RBX) HCP'!C62</f>
        <v>0</v>
      </c>
      <c r="D62" s="22"/>
      <c r="E62" s="18">
        <v>143830</v>
      </c>
      <c r="F62">
        <f>'(RBX) HCP'!F62</f>
        <v>231717</v>
      </c>
      <c r="G62" s="1">
        <f>'(RBX) HCP'!G62</f>
        <v>0</v>
      </c>
      <c r="H62" s="22"/>
      <c r="I62" s="18">
        <v>143830</v>
      </c>
      <c r="J62">
        <f>'(RBX) HCP'!J62</f>
        <v>1078546</v>
      </c>
      <c r="K62" s="1">
        <f>'(RBX) HCP'!K62</f>
        <v>0</v>
      </c>
    </row>
    <row r="63" spans="1:11" x14ac:dyDescent="0.2">
      <c r="A63" s="18">
        <v>144428</v>
      </c>
      <c r="B63">
        <f>'(RBX) HCP'!B63</f>
        <v>181769</v>
      </c>
      <c r="C63" s="1">
        <f>'(RBX) HCP'!C63</f>
        <v>0</v>
      </c>
      <c r="D63" s="22"/>
      <c r="E63" s="18">
        <v>144428</v>
      </c>
      <c r="F63">
        <f>'(RBX) HCP'!F63</f>
        <v>255641</v>
      </c>
      <c r="G63" s="1">
        <f>'(RBX) HCP'!G63</f>
        <v>0</v>
      </c>
      <c r="H63" s="22"/>
      <c r="I63" s="18">
        <v>144428</v>
      </c>
      <c r="J63">
        <f>'(RBX) HCP'!J63</f>
        <v>1275098</v>
      </c>
      <c r="K63" s="1">
        <f>'(RBX) HCP'!K63</f>
        <v>0</v>
      </c>
    </row>
    <row r="64" spans="1:11" x14ac:dyDescent="0.2">
      <c r="A64" s="18">
        <v>144731</v>
      </c>
      <c r="B64">
        <f>'(RBX) HCP'!B64</f>
        <v>260504</v>
      </c>
      <c r="C64" s="1">
        <f>'(RBX) HCP'!C64</f>
        <v>0</v>
      </c>
      <c r="D64" s="22"/>
      <c r="E64" s="18">
        <v>144731</v>
      </c>
      <c r="F64">
        <f>'(RBX) HCP'!F64</f>
        <v>249343</v>
      </c>
      <c r="G64" s="1">
        <f>'(RBX) HCP'!G64</f>
        <v>0</v>
      </c>
      <c r="H64" s="22"/>
      <c r="I64" s="18">
        <v>144731</v>
      </c>
      <c r="J64">
        <f>'(RBX) HCP'!J64</f>
        <v>1208083</v>
      </c>
      <c r="K64" s="1">
        <f>'(RBX) HCP'!K64</f>
        <v>0</v>
      </c>
    </row>
    <row r="65" spans="1:11" x14ac:dyDescent="0.2">
      <c r="A65" s="18">
        <v>144832</v>
      </c>
      <c r="B65">
        <f>'(RBX) HCP'!B65</f>
        <v>170886</v>
      </c>
      <c r="C65" s="1">
        <f>'(RBX) HCP'!C65</f>
        <v>0</v>
      </c>
      <c r="D65" s="22"/>
      <c r="E65" s="18">
        <v>144832</v>
      </c>
      <c r="F65">
        <f>'(RBX) HCP'!F65</f>
        <v>204554</v>
      </c>
      <c r="G65" s="1">
        <f>'(RBX) HCP'!G65</f>
        <v>0</v>
      </c>
      <c r="H65" s="22"/>
      <c r="I65" s="18">
        <v>144832</v>
      </c>
      <c r="J65">
        <f>'(RBX) HCP'!J65</f>
        <v>1140107</v>
      </c>
      <c r="K65" s="1">
        <f>'(RBX) HCP'!K65</f>
        <v>0</v>
      </c>
    </row>
    <row r="66" spans="1:11" x14ac:dyDescent="0.2">
      <c r="A66" s="18"/>
      <c r="B66" s="19"/>
      <c r="C66" s="20"/>
      <c r="D66" s="22"/>
      <c r="E66" s="18"/>
      <c r="F66" s="19"/>
      <c r="G66" s="20"/>
      <c r="H66" s="22"/>
      <c r="I66" s="18"/>
      <c r="J66" s="19"/>
      <c r="K66" s="20"/>
    </row>
    <row r="67" spans="1:11" ht="17" thickBot="1" x14ac:dyDescent="0.25">
      <c r="A67" s="21" t="s">
        <v>3</v>
      </c>
      <c r="B67" s="64">
        <f>SUM(B56:B65)</f>
        <v>2209039</v>
      </c>
      <c r="C67" s="65">
        <f>AVERAGE(B56:B65)</f>
        <v>220903.9</v>
      </c>
      <c r="D67" s="22"/>
      <c r="E67" s="21" t="s">
        <v>3</v>
      </c>
      <c r="F67" s="64">
        <f>SUM(F56:F65)</f>
        <v>2336072</v>
      </c>
      <c r="G67" s="65">
        <f>AVERAGE(F56:F65)</f>
        <v>233607.2</v>
      </c>
      <c r="H67" s="22"/>
      <c r="I67" s="21" t="s">
        <v>3</v>
      </c>
      <c r="J67" s="64">
        <f>SUM(J56:J65)</f>
        <v>11334737</v>
      </c>
      <c r="K67" s="65">
        <f>AVERAGE(J56:J65)</f>
        <v>1133473.7</v>
      </c>
    </row>
    <row r="68" spans="1:1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</row>
    <row r="69" spans="1:11" x14ac:dyDescent="0.2">
      <c r="A69" s="76" t="s">
        <v>57</v>
      </c>
      <c r="B69" s="76"/>
      <c r="C69" s="76"/>
      <c r="D69" s="76"/>
      <c r="E69" s="76"/>
      <c r="F69" s="76"/>
      <c r="G69" s="76"/>
      <c r="H69" s="76"/>
      <c r="I69" s="76"/>
      <c r="J69" s="76"/>
      <c r="K69" s="76"/>
    </row>
    <row r="70" spans="1:11" ht="16" customHeight="1" thickBot="1" x14ac:dyDescent="0.25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</row>
    <row r="71" spans="1:11" ht="17" thickBot="1" x14ac:dyDescent="0.25">
      <c r="A71" s="73" t="s">
        <v>81</v>
      </c>
      <c r="B71" s="74"/>
      <c r="C71" s="78"/>
      <c r="D71" s="22"/>
      <c r="E71" s="73"/>
      <c r="F71" s="74"/>
      <c r="G71" s="75"/>
      <c r="H71" s="22"/>
      <c r="I71" s="73" t="s">
        <v>109</v>
      </c>
      <c r="J71" s="74"/>
      <c r="K71" s="75"/>
    </row>
    <row r="72" spans="1:11" ht="17" thickBot="1" x14ac:dyDescent="0.25">
      <c r="A72" s="15" t="s">
        <v>0</v>
      </c>
      <c r="B72" s="16" t="s">
        <v>1</v>
      </c>
      <c r="C72" s="17"/>
      <c r="D72" s="22"/>
      <c r="E72" s="15"/>
      <c r="F72" s="16"/>
      <c r="G72" s="17"/>
      <c r="H72" s="22"/>
      <c r="I72" s="15" t="s">
        <v>0</v>
      </c>
      <c r="J72" s="16" t="s">
        <v>1</v>
      </c>
      <c r="K72" s="17"/>
    </row>
    <row r="73" spans="1:11" x14ac:dyDescent="0.2">
      <c r="A73" s="18">
        <v>139435</v>
      </c>
      <c r="B73" s="19">
        <v>108584</v>
      </c>
      <c r="C73" s="20"/>
      <c r="D73" s="22"/>
      <c r="E73" s="18">
        <v>139435</v>
      </c>
      <c r="F73" s="19">
        <v>199959</v>
      </c>
      <c r="G73" s="20"/>
      <c r="H73" s="22"/>
      <c r="I73" s="18">
        <v>139435</v>
      </c>
      <c r="J73" s="19">
        <v>1276548</v>
      </c>
      <c r="K73" s="20"/>
    </row>
    <row r="74" spans="1:11" x14ac:dyDescent="0.2">
      <c r="A74" s="18">
        <v>140117</v>
      </c>
      <c r="B74" s="19">
        <v>122435</v>
      </c>
      <c r="C74" s="20"/>
      <c r="D74" s="22"/>
      <c r="E74" s="18">
        <v>140117</v>
      </c>
      <c r="F74" s="19">
        <v>222273</v>
      </c>
      <c r="G74" s="20"/>
      <c r="H74" s="22"/>
      <c r="I74" s="18">
        <v>140117</v>
      </c>
      <c r="J74" s="19">
        <v>1383753</v>
      </c>
      <c r="K74" s="20"/>
    </row>
    <row r="75" spans="1:11" x14ac:dyDescent="0.2">
      <c r="A75" s="18">
        <v>140420</v>
      </c>
      <c r="B75" s="19">
        <v>124365</v>
      </c>
      <c r="C75" s="20"/>
      <c r="D75" s="22"/>
      <c r="E75" s="18">
        <v>140420</v>
      </c>
      <c r="F75" s="19">
        <v>232623</v>
      </c>
      <c r="G75" s="20"/>
      <c r="H75" s="22"/>
      <c r="I75" s="18">
        <v>140420</v>
      </c>
      <c r="J75" s="19">
        <v>1407690</v>
      </c>
      <c r="K75" s="20"/>
    </row>
    <row r="76" spans="1:11" x14ac:dyDescent="0.2">
      <c r="A76" s="18">
        <v>140824</v>
      </c>
      <c r="B76" s="19">
        <v>143822</v>
      </c>
      <c r="C76" s="20"/>
      <c r="D76" s="22"/>
      <c r="E76" s="18">
        <v>140824</v>
      </c>
      <c r="F76" s="19">
        <v>230977</v>
      </c>
      <c r="G76" s="20"/>
      <c r="H76" s="22"/>
      <c r="I76" s="18">
        <v>140824</v>
      </c>
      <c r="J76" s="19">
        <v>1510919</v>
      </c>
      <c r="K76" s="20"/>
    </row>
    <row r="77" spans="1:11" x14ac:dyDescent="0.2">
      <c r="A77" s="18">
        <v>141422</v>
      </c>
      <c r="B77" s="19">
        <v>80259</v>
      </c>
      <c r="C77" s="20"/>
      <c r="D77" s="22"/>
      <c r="E77" s="18">
        <v>141422</v>
      </c>
      <c r="F77" s="19">
        <v>223055</v>
      </c>
      <c r="G77" s="20"/>
      <c r="H77" s="22"/>
      <c r="I77" s="18">
        <v>141422</v>
      </c>
      <c r="J77" s="19">
        <v>1531571</v>
      </c>
      <c r="K77" s="20"/>
    </row>
    <row r="78" spans="1:11" x14ac:dyDescent="0.2">
      <c r="A78" s="18">
        <v>143325</v>
      </c>
      <c r="B78" s="19">
        <v>143902</v>
      </c>
      <c r="C78" s="20"/>
      <c r="D78" s="22"/>
      <c r="E78" s="18">
        <v>143325</v>
      </c>
      <c r="F78" s="19">
        <v>202272</v>
      </c>
      <c r="G78" s="20"/>
      <c r="H78" s="22"/>
      <c r="I78" s="18">
        <v>143325</v>
      </c>
      <c r="J78" s="19">
        <v>1315346</v>
      </c>
      <c r="K78" s="20"/>
    </row>
    <row r="79" spans="1:11" x14ac:dyDescent="0.2">
      <c r="A79" s="18">
        <v>143830</v>
      </c>
      <c r="B79" s="19">
        <v>135756</v>
      </c>
      <c r="C79" s="20"/>
      <c r="D79" s="22"/>
      <c r="E79" s="18">
        <v>143830</v>
      </c>
      <c r="F79" s="19">
        <v>223293</v>
      </c>
      <c r="G79" s="20"/>
      <c r="H79" s="22"/>
      <c r="I79" s="18">
        <v>143830</v>
      </c>
      <c r="J79" s="19">
        <v>1419850</v>
      </c>
      <c r="K79" s="20"/>
    </row>
    <row r="80" spans="1:11" x14ac:dyDescent="0.2">
      <c r="A80" s="18">
        <v>144428</v>
      </c>
      <c r="B80" s="19">
        <v>142549</v>
      </c>
      <c r="C80" s="20"/>
      <c r="D80" s="22"/>
      <c r="E80" s="18">
        <v>144428</v>
      </c>
      <c r="F80" s="19">
        <v>286322</v>
      </c>
      <c r="G80" s="20"/>
      <c r="H80" s="22"/>
      <c r="I80" s="18">
        <v>144428</v>
      </c>
      <c r="J80" s="19">
        <v>1637764</v>
      </c>
      <c r="K80" s="20"/>
    </row>
    <row r="81" spans="1:11" x14ac:dyDescent="0.2">
      <c r="A81" s="18">
        <v>144731</v>
      </c>
      <c r="B81" s="19">
        <v>182978</v>
      </c>
      <c r="C81" s="20"/>
      <c r="D81" s="22"/>
      <c r="E81" s="18">
        <v>144731</v>
      </c>
      <c r="F81" s="19">
        <v>237861</v>
      </c>
      <c r="G81" s="20"/>
      <c r="H81" s="22"/>
      <c r="I81" s="18">
        <v>144731</v>
      </c>
      <c r="J81" s="19">
        <v>1544548</v>
      </c>
      <c r="K81" s="20"/>
    </row>
    <row r="82" spans="1:11" x14ac:dyDescent="0.2">
      <c r="A82" s="18">
        <v>144832</v>
      </c>
      <c r="B82" s="19">
        <v>104248</v>
      </c>
      <c r="C82" s="20"/>
      <c r="D82" s="22"/>
      <c r="E82" s="18">
        <v>144832</v>
      </c>
      <c r="F82" s="19">
        <v>196539</v>
      </c>
      <c r="G82" s="20"/>
      <c r="H82" s="22"/>
      <c r="I82" s="18">
        <v>144832</v>
      </c>
      <c r="J82" s="19">
        <v>1465757</v>
      </c>
      <c r="K82" s="20"/>
    </row>
    <row r="83" spans="1:11" x14ac:dyDescent="0.2">
      <c r="A83" s="18"/>
      <c r="B83" s="19"/>
      <c r="C83" s="20"/>
      <c r="D83" s="22"/>
      <c r="E83" s="18"/>
      <c r="F83" s="19"/>
      <c r="G83" s="20"/>
      <c r="H83" s="22"/>
      <c r="I83" s="18"/>
      <c r="J83" s="19"/>
      <c r="K83" s="20"/>
    </row>
    <row r="84" spans="1:11" ht="17" thickBot="1" x14ac:dyDescent="0.25">
      <c r="A84" s="21" t="s">
        <v>3</v>
      </c>
      <c r="B84" s="64">
        <f>SUM(B73:B82)</f>
        <v>1288898</v>
      </c>
      <c r="C84" s="65">
        <f>AVERAGE(B73:B82)</f>
        <v>128889.8</v>
      </c>
      <c r="D84" s="22"/>
      <c r="E84" s="21" t="s">
        <v>3</v>
      </c>
      <c r="F84" s="66">
        <f>SUM(F73:F82)</f>
        <v>2255174</v>
      </c>
      <c r="G84" s="65">
        <f>AVERAGE(F73:F82)</f>
        <v>225517.4</v>
      </c>
      <c r="H84" s="22"/>
      <c r="I84" s="21" t="s">
        <v>3</v>
      </c>
      <c r="J84" s="66">
        <f>SUM(J73:J82)</f>
        <v>14493746</v>
      </c>
      <c r="K84" s="65">
        <f>AVERAGE(J73:J82)</f>
        <v>1449374.6</v>
      </c>
    </row>
    <row r="85" spans="1:1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</row>
    <row r="86" spans="1:11" x14ac:dyDescent="0.2">
      <c r="A86" s="76" t="s">
        <v>58</v>
      </c>
      <c r="B86" s="76"/>
      <c r="C86" s="76"/>
      <c r="D86" s="76"/>
      <c r="E86" s="76"/>
      <c r="F86" s="76"/>
      <c r="G86" s="76"/>
      <c r="H86" s="76"/>
      <c r="I86" s="76"/>
      <c r="J86" s="76"/>
      <c r="K86" s="76"/>
    </row>
    <row r="87" spans="1:11" ht="16" customHeight="1" thickBot="1" x14ac:dyDescent="0.25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</row>
    <row r="88" spans="1:11" ht="17" thickBot="1" x14ac:dyDescent="0.25">
      <c r="A88" s="73" t="s">
        <v>81</v>
      </c>
      <c r="B88" s="74"/>
      <c r="C88" s="75"/>
      <c r="D88" s="22"/>
      <c r="E88" s="73" t="s">
        <v>107</v>
      </c>
      <c r="F88" s="74"/>
      <c r="G88" s="75"/>
      <c r="H88" s="22"/>
      <c r="I88" s="73" t="s">
        <v>109</v>
      </c>
      <c r="J88" s="74"/>
      <c r="K88" s="75"/>
    </row>
    <row r="89" spans="1:11" ht="17" thickBot="1" x14ac:dyDescent="0.25">
      <c r="A89" s="15" t="s">
        <v>0</v>
      </c>
      <c r="B89" s="16" t="s">
        <v>1</v>
      </c>
      <c r="C89" s="17"/>
      <c r="D89" s="22"/>
      <c r="E89" s="15" t="s">
        <v>0</v>
      </c>
      <c r="F89" s="16" t="s">
        <v>1</v>
      </c>
      <c r="G89" s="17"/>
      <c r="H89" s="22"/>
      <c r="I89" s="15" t="s">
        <v>0</v>
      </c>
      <c r="J89" s="16" t="s">
        <v>1</v>
      </c>
      <c r="K89" s="17"/>
    </row>
    <row r="90" spans="1:11" x14ac:dyDescent="0.2">
      <c r="A90" s="18">
        <v>139435</v>
      </c>
      <c r="B90" s="19">
        <v>404430</v>
      </c>
      <c r="C90" s="20"/>
      <c r="D90" s="22"/>
      <c r="E90" s="18">
        <v>139435</v>
      </c>
      <c r="F90" s="19">
        <v>236578</v>
      </c>
      <c r="G90" s="20"/>
      <c r="H90" s="22"/>
      <c r="I90" s="18">
        <v>139435</v>
      </c>
      <c r="J90" s="19">
        <v>1343047</v>
      </c>
      <c r="K90" s="20"/>
    </row>
    <row r="91" spans="1:11" x14ac:dyDescent="0.2">
      <c r="A91" s="18">
        <v>140117</v>
      </c>
      <c r="B91" s="19">
        <v>390868</v>
      </c>
      <c r="C91" s="20"/>
      <c r="D91" s="22"/>
      <c r="E91" s="18">
        <v>140117</v>
      </c>
      <c r="F91" s="19">
        <v>238675</v>
      </c>
      <c r="G91" s="20"/>
      <c r="H91" s="22"/>
      <c r="I91" s="18">
        <v>140117</v>
      </c>
      <c r="J91" s="19">
        <v>1474315</v>
      </c>
      <c r="K91" s="20"/>
    </row>
    <row r="92" spans="1:11" x14ac:dyDescent="0.2">
      <c r="A92" s="18">
        <v>140420</v>
      </c>
      <c r="B92" s="19">
        <v>418028</v>
      </c>
      <c r="C92" s="20"/>
      <c r="D92" s="22"/>
      <c r="E92" s="18">
        <v>140420</v>
      </c>
      <c r="F92" s="19">
        <v>246520</v>
      </c>
      <c r="G92" s="20"/>
      <c r="H92" s="22"/>
      <c r="I92" s="18">
        <v>140420</v>
      </c>
      <c r="J92" s="19">
        <v>1501957</v>
      </c>
      <c r="K92" s="20"/>
    </row>
    <row r="93" spans="1:11" x14ac:dyDescent="0.2">
      <c r="A93" s="18">
        <v>140824</v>
      </c>
      <c r="B93" s="19">
        <v>352920</v>
      </c>
      <c r="C93" s="20"/>
      <c r="D93" s="22"/>
      <c r="E93" s="18">
        <v>140824</v>
      </c>
      <c r="F93" s="19">
        <v>245347</v>
      </c>
      <c r="G93" s="20"/>
      <c r="H93" s="22"/>
      <c r="I93" s="18">
        <v>140824</v>
      </c>
      <c r="J93" s="19">
        <v>1610304</v>
      </c>
      <c r="K93" s="20"/>
    </row>
    <row r="94" spans="1:11" x14ac:dyDescent="0.2">
      <c r="A94" s="18">
        <v>141422</v>
      </c>
      <c r="B94" s="19">
        <v>383837</v>
      </c>
      <c r="C94" s="20"/>
      <c r="D94" s="22"/>
      <c r="E94" s="18">
        <v>141422</v>
      </c>
      <c r="F94" s="19">
        <v>275364</v>
      </c>
      <c r="G94" s="20"/>
      <c r="H94" s="22"/>
      <c r="I94" s="18">
        <v>141422</v>
      </c>
      <c r="J94" s="19">
        <v>1589386</v>
      </c>
      <c r="K94" s="20"/>
    </row>
    <row r="95" spans="1:11" x14ac:dyDescent="0.2">
      <c r="A95" s="18">
        <v>143325</v>
      </c>
      <c r="B95" s="19">
        <v>457027</v>
      </c>
      <c r="C95" s="20"/>
      <c r="D95" s="22"/>
      <c r="E95" s="18">
        <v>143325</v>
      </c>
      <c r="F95">
        <v>251072</v>
      </c>
      <c r="G95" s="20"/>
      <c r="H95" s="22"/>
      <c r="I95" s="18">
        <v>143325</v>
      </c>
      <c r="J95" s="19">
        <v>1391717</v>
      </c>
      <c r="K95" s="20"/>
    </row>
    <row r="96" spans="1:11" x14ac:dyDescent="0.2">
      <c r="A96" s="18">
        <v>143830</v>
      </c>
      <c r="B96" s="19">
        <v>470609</v>
      </c>
      <c r="C96" s="20"/>
      <c r="D96" s="22"/>
      <c r="E96" s="18">
        <v>143830</v>
      </c>
      <c r="F96" s="19">
        <v>248170</v>
      </c>
      <c r="G96" s="20"/>
      <c r="H96" s="22"/>
      <c r="I96" s="18">
        <v>143830</v>
      </c>
      <c r="J96" s="19">
        <v>1504581</v>
      </c>
      <c r="K96" s="20"/>
    </row>
    <row r="97" spans="1:11" x14ac:dyDescent="0.2">
      <c r="A97" s="18">
        <v>144428</v>
      </c>
      <c r="B97" s="19">
        <v>476132</v>
      </c>
      <c r="C97" s="20"/>
      <c r="D97" s="22"/>
      <c r="E97" s="18">
        <v>144428</v>
      </c>
      <c r="F97" s="19">
        <v>275884</v>
      </c>
      <c r="G97" s="20"/>
      <c r="H97" s="22"/>
      <c r="I97" s="18">
        <v>144428</v>
      </c>
      <c r="J97" s="19">
        <v>1735376</v>
      </c>
      <c r="K97" s="20"/>
    </row>
    <row r="98" spans="1:11" x14ac:dyDescent="0.2">
      <c r="A98" s="18">
        <v>144731</v>
      </c>
      <c r="B98" s="19">
        <v>550327</v>
      </c>
      <c r="C98" s="20"/>
      <c r="D98" s="22"/>
      <c r="E98" s="18">
        <v>144731</v>
      </c>
      <c r="F98" s="19">
        <v>294497</v>
      </c>
      <c r="G98" s="20"/>
      <c r="H98" s="22"/>
      <c r="I98" s="18">
        <v>144731</v>
      </c>
      <c r="J98" s="19">
        <v>1643529</v>
      </c>
      <c r="K98" s="20"/>
    </row>
    <row r="99" spans="1:11" x14ac:dyDescent="0.2">
      <c r="A99" s="18">
        <v>144832</v>
      </c>
      <c r="B99" s="19">
        <v>408101</v>
      </c>
      <c r="C99" s="20"/>
      <c r="D99" s="22"/>
      <c r="E99" s="18">
        <v>144832</v>
      </c>
      <c r="F99" s="19">
        <v>211893</v>
      </c>
      <c r="G99" s="20"/>
      <c r="H99" s="22"/>
      <c r="I99" s="18">
        <v>144832</v>
      </c>
      <c r="J99" s="19">
        <v>1558440</v>
      </c>
      <c r="K99" s="20"/>
    </row>
    <row r="100" spans="1:11" x14ac:dyDescent="0.2">
      <c r="A100" s="18"/>
      <c r="B100" s="19"/>
      <c r="C100" s="20"/>
      <c r="D100" s="22"/>
      <c r="E100" s="18"/>
      <c r="F100" s="19"/>
      <c r="G100" s="20"/>
      <c r="H100" s="22"/>
      <c r="I100" s="18"/>
      <c r="J100" s="19"/>
      <c r="K100" s="20"/>
    </row>
    <row r="101" spans="1:11" ht="17" thickBot="1" x14ac:dyDescent="0.25">
      <c r="A101" s="21" t="s">
        <v>3</v>
      </c>
      <c r="B101" s="64">
        <f>SUM(B90:B99)</f>
        <v>4312279</v>
      </c>
      <c r="C101" s="65">
        <f>AVERAGE(B90:B99)</f>
        <v>431227.9</v>
      </c>
      <c r="D101" s="22"/>
      <c r="E101" s="21" t="s">
        <v>3</v>
      </c>
      <c r="F101" s="66">
        <f>SUM(F90:F99)</f>
        <v>2524000</v>
      </c>
      <c r="G101" s="65">
        <f>AVERAGE(F90:F99)</f>
        <v>252400</v>
      </c>
      <c r="H101" s="22"/>
      <c r="I101" s="21" t="s">
        <v>3</v>
      </c>
      <c r="J101" s="66">
        <f>SUM(J90:J99)</f>
        <v>15352652</v>
      </c>
      <c r="K101" s="65">
        <f>AVERAGE(J90:J99)</f>
        <v>1535265.2</v>
      </c>
    </row>
    <row r="102" spans="1:1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1:11" x14ac:dyDescent="0.2">
      <c r="A103" s="76" t="s">
        <v>60</v>
      </c>
      <c r="B103" s="76"/>
      <c r="C103" s="76"/>
      <c r="D103" s="76"/>
      <c r="E103" s="76"/>
      <c r="F103" s="76"/>
      <c r="G103" s="76"/>
      <c r="H103" s="76"/>
      <c r="I103" s="76"/>
      <c r="J103" s="76"/>
      <c r="K103" s="76"/>
    </row>
    <row r="104" spans="1:11" ht="16" customHeight="1" thickBot="1" x14ac:dyDescent="0.2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</row>
    <row r="105" spans="1:11" ht="17" thickBot="1" x14ac:dyDescent="0.25">
      <c r="A105" s="73" t="s">
        <v>81</v>
      </c>
      <c r="B105" s="74"/>
      <c r="C105" s="78"/>
      <c r="D105" s="22"/>
      <c r="E105" s="73" t="s">
        <v>107</v>
      </c>
      <c r="F105" s="74"/>
      <c r="G105" s="75"/>
      <c r="H105" s="22"/>
      <c r="I105" s="73" t="s">
        <v>109</v>
      </c>
      <c r="J105" s="74"/>
      <c r="K105" s="75"/>
    </row>
    <row r="106" spans="1:11" ht="17" thickBot="1" x14ac:dyDescent="0.25">
      <c r="A106" s="15" t="s">
        <v>0</v>
      </c>
      <c r="B106" s="16" t="s">
        <v>1</v>
      </c>
      <c r="C106" s="17"/>
      <c r="D106" s="22"/>
      <c r="E106" s="15" t="s">
        <v>0</v>
      </c>
      <c r="F106" s="16" t="s">
        <v>1</v>
      </c>
      <c r="G106" s="17"/>
      <c r="H106" s="22"/>
      <c r="I106" s="15" t="s">
        <v>0</v>
      </c>
      <c r="J106" s="16" t="s">
        <v>1</v>
      </c>
      <c r="K106" s="17"/>
    </row>
    <row r="107" spans="1:11" x14ac:dyDescent="0.2">
      <c r="A107" s="18">
        <v>139435</v>
      </c>
      <c r="B107" s="19">
        <v>309136</v>
      </c>
      <c r="C107" s="20"/>
      <c r="D107" s="22"/>
      <c r="E107" s="18">
        <v>139435</v>
      </c>
      <c r="F107" s="19">
        <v>277683</v>
      </c>
      <c r="G107" s="20"/>
      <c r="H107" s="22"/>
      <c r="I107" s="18">
        <v>139435</v>
      </c>
      <c r="J107" s="19">
        <v>1337712</v>
      </c>
      <c r="K107" s="20"/>
    </row>
    <row r="108" spans="1:11" x14ac:dyDescent="0.2">
      <c r="A108" s="18">
        <v>140117</v>
      </c>
      <c r="B108" s="19">
        <v>344973</v>
      </c>
      <c r="C108" s="20"/>
      <c r="D108" s="22"/>
      <c r="E108" s="18">
        <v>140117</v>
      </c>
      <c r="F108" s="19">
        <v>293027</v>
      </c>
      <c r="G108" s="20"/>
      <c r="H108" s="22"/>
      <c r="I108" s="18">
        <v>140117</v>
      </c>
      <c r="J108" s="19">
        <v>1435051</v>
      </c>
      <c r="K108" s="20"/>
    </row>
    <row r="109" spans="1:11" x14ac:dyDescent="0.2">
      <c r="A109" s="18">
        <v>140420</v>
      </c>
      <c r="B109" s="19">
        <v>326054</v>
      </c>
      <c r="C109" s="20"/>
      <c r="D109" s="22"/>
      <c r="E109" s="18">
        <v>140420</v>
      </c>
      <c r="F109" s="19">
        <v>294764</v>
      </c>
      <c r="G109" s="20"/>
      <c r="H109" s="22"/>
      <c r="I109" s="18">
        <v>140420</v>
      </c>
      <c r="J109" s="19">
        <v>1488867</v>
      </c>
      <c r="K109" s="20"/>
    </row>
    <row r="110" spans="1:11" x14ac:dyDescent="0.2">
      <c r="A110" s="18">
        <v>140824</v>
      </c>
      <c r="B110" s="19">
        <v>288877</v>
      </c>
      <c r="C110" s="20"/>
      <c r="D110" s="22"/>
      <c r="E110" s="18">
        <v>140824</v>
      </c>
      <c r="F110" s="19">
        <v>294402</v>
      </c>
      <c r="G110" s="20"/>
      <c r="H110" s="22"/>
      <c r="I110" s="18">
        <v>140824</v>
      </c>
      <c r="J110" s="19">
        <v>1581384</v>
      </c>
      <c r="K110" s="20"/>
    </row>
    <row r="111" spans="1:11" x14ac:dyDescent="0.2">
      <c r="A111" s="18">
        <v>141422</v>
      </c>
      <c r="B111" s="19">
        <v>336205</v>
      </c>
      <c r="C111" s="20"/>
      <c r="D111" s="22"/>
      <c r="E111" s="18">
        <v>141422</v>
      </c>
      <c r="F111" s="19">
        <v>291771</v>
      </c>
      <c r="G111" s="20"/>
      <c r="H111" s="22"/>
      <c r="I111" s="18">
        <v>141422</v>
      </c>
      <c r="J111" s="19">
        <v>1598153</v>
      </c>
      <c r="K111" s="20"/>
    </row>
    <row r="112" spans="1:11" x14ac:dyDescent="0.2">
      <c r="A112" s="18">
        <v>143325</v>
      </c>
      <c r="B112" s="19">
        <v>462670</v>
      </c>
      <c r="C112" s="20"/>
      <c r="D112" s="22"/>
      <c r="E112" s="18">
        <v>143325</v>
      </c>
      <c r="F112" s="19">
        <v>299258</v>
      </c>
      <c r="G112" s="20"/>
      <c r="H112" s="22"/>
      <c r="I112" s="18">
        <v>143325</v>
      </c>
      <c r="J112" s="19">
        <v>1422873</v>
      </c>
      <c r="K112" s="20"/>
    </row>
    <row r="113" spans="1:11" x14ac:dyDescent="0.2">
      <c r="A113" s="18">
        <v>143830</v>
      </c>
      <c r="B113" s="19">
        <v>412308</v>
      </c>
      <c r="C113" s="20"/>
      <c r="D113" s="22"/>
      <c r="E113" s="18">
        <v>143830</v>
      </c>
      <c r="F113" s="19">
        <v>296886</v>
      </c>
      <c r="G113" s="20"/>
      <c r="H113" s="22"/>
      <c r="I113" s="18">
        <v>143830</v>
      </c>
      <c r="J113" s="19">
        <v>1501892</v>
      </c>
      <c r="K113" s="20"/>
    </row>
    <row r="114" spans="1:11" x14ac:dyDescent="0.2">
      <c r="A114" s="18">
        <v>144428</v>
      </c>
      <c r="B114" s="19">
        <v>417518</v>
      </c>
      <c r="C114" s="20"/>
      <c r="D114" s="22"/>
      <c r="E114" s="18">
        <v>144428</v>
      </c>
      <c r="F114" s="19">
        <v>308250</v>
      </c>
      <c r="G114" s="20"/>
      <c r="H114" s="22"/>
      <c r="I114" s="18">
        <v>144428</v>
      </c>
      <c r="J114" s="19">
        <v>1715077</v>
      </c>
      <c r="K114" s="20"/>
    </row>
    <row r="115" spans="1:11" x14ac:dyDescent="0.2">
      <c r="A115" s="18">
        <v>144731</v>
      </c>
      <c r="B115" s="19">
        <v>443687</v>
      </c>
      <c r="C115" s="20"/>
      <c r="D115" s="22"/>
      <c r="E115" s="18">
        <v>144731</v>
      </c>
      <c r="F115" s="19">
        <v>343358</v>
      </c>
      <c r="G115" s="20"/>
      <c r="H115" s="22"/>
      <c r="I115" s="18">
        <v>144731</v>
      </c>
      <c r="J115" s="19">
        <v>1639706</v>
      </c>
      <c r="K115" s="20"/>
    </row>
    <row r="116" spans="1:11" x14ac:dyDescent="0.2">
      <c r="A116" s="18">
        <v>144832</v>
      </c>
      <c r="B116" s="19">
        <v>349749</v>
      </c>
      <c r="C116" s="20"/>
      <c r="D116" s="22"/>
      <c r="E116" s="18">
        <v>144832</v>
      </c>
      <c r="F116" s="19">
        <v>240173</v>
      </c>
      <c r="G116" s="20"/>
      <c r="H116" s="22"/>
      <c r="I116" s="18">
        <v>144832</v>
      </c>
      <c r="J116" s="19">
        <v>1551140</v>
      </c>
      <c r="K116" s="20"/>
    </row>
    <row r="117" spans="1:11" x14ac:dyDescent="0.2">
      <c r="A117" s="18"/>
      <c r="B117" s="19"/>
      <c r="C117" s="20"/>
      <c r="D117" s="22"/>
      <c r="E117" s="18"/>
      <c r="F117" s="19"/>
      <c r="G117" s="20"/>
      <c r="H117" s="22"/>
      <c r="I117" s="18"/>
      <c r="J117" s="19"/>
      <c r="K117" s="20"/>
    </row>
    <row r="118" spans="1:11" ht="17" thickBot="1" x14ac:dyDescent="0.25">
      <c r="A118" s="21" t="s">
        <v>3</v>
      </c>
      <c r="B118" s="64">
        <f>SUM(B107:B116)</f>
        <v>3691177</v>
      </c>
      <c r="C118" s="65">
        <f>AVERAGE(B107:B116)</f>
        <v>369117.7</v>
      </c>
      <c r="D118" s="22"/>
      <c r="E118" s="21" t="s">
        <v>3</v>
      </c>
      <c r="F118" s="66">
        <f>SUM(F107:F116)</f>
        <v>2939572</v>
      </c>
      <c r="G118" s="65">
        <f>AVERAGE(F107:F116)</f>
        <v>293957.2</v>
      </c>
      <c r="H118" s="22"/>
      <c r="I118" s="21" t="s">
        <v>3</v>
      </c>
      <c r="J118" s="66">
        <f>SUM(J107:J116)</f>
        <v>15271855</v>
      </c>
      <c r="K118" s="65">
        <f>AVERAGE(J107:J116)</f>
        <v>1527185.5</v>
      </c>
    </row>
    <row r="119" spans="1:1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</row>
    <row r="120" spans="1:11" x14ac:dyDescent="0.2">
      <c r="A120" s="76" t="s">
        <v>79</v>
      </c>
      <c r="B120" s="76"/>
      <c r="C120" s="76"/>
      <c r="D120" s="76"/>
      <c r="E120" s="76"/>
      <c r="F120" s="76"/>
      <c r="G120" s="76"/>
      <c r="H120" s="76"/>
      <c r="I120" s="76"/>
      <c r="J120" s="76"/>
      <c r="K120" s="76"/>
    </row>
    <row r="121" spans="1:11" ht="17" thickBot="1" x14ac:dyDescent="0.2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</row>
    <row r="122" spans="1:11" ht="17" thickBot="1" x14ac:dyDescent="0.25">
      <c r="A122" s="73" t="s">
        <v>81</v>
      </c>
      <c r="B122" s="74"/>
      <c r="C122" s="75"/>
      <c r="D122" s="22"/>
      <c r="E122" s="73" t="s">
        <v>107</v>
      </c>
      <c r="F122" s="74"/>
      <c r="G122" s="75"/>
      <c r="H122" s="22"/>
      <c r="I122" s="73" t="s">
        <v>109</v>
      </c>
      <c r="J122" s="74"/>
      <c r="K122" s="75"/>
    </row>
    <row r="123" spans="1:11" ht="17" thickBot="1" x14ac:dyDescent="0.25">
      <c r="A123" s="15" t="s">
        <v>0</v>
      </c>
      <c r="B123" s="16" t="s">
        <v>1</v>
      </c>
      <c r="C123" s="17" t="s">
        <v>110</v>
      </c>
      <c r="D123" s="22"/>
      <c r="E123" s="15" t="s">
        <v>0</v>
      </c>
      <c r="F123" s="16" t="s">
        <v>1</v>
      </c>
      <c r="G123" s="17" t="s">
        <v>110</v>
      </c>
      <c r="H123" s="22"/>
      <c r="I123" s="15" t="s">
        <v>0</v>
      </c>
      <c r="J123" s="16" t="s">
        <v>1</v>
      </c>
      <c r="K123" s="17" t="s">
        <v>110</v>
      </c>
    </row>
    <row r="124" spans="1:11" x14ac:dyDescent="0.2">
      <c r="A124" s="18">
        <v>139435</v>
      </c>
      <c r="B124" s="19">
        <v>596887</v>
      </c>
      <c r="C124" s="20">
        <v>764783</v>
      </c>
      <c r="D124" s="22"/>
      <c r="E124" s="18">
        <v>139435</v>
      </c>
      <c r="F124" s="19">
        <v>294274</v>
      </c>
      <c r="G124" s="20">
        <v>265817</v>
      </c>
      <c r="H124" s="22"/>
      <c r="I124" s="18">
        <v>139435</v>
      </c>
      <c r="J124" s="19">
        <v>1408436</v>
      </c>
      <c r="K124" s="20">
        <v>1478091</v>
      </c>
    </row>
    <row r="125" spans="1:11" x14ac:dyDescent="0.2">
      <c r="A125" s="18">
        <v>140117</v>
      </c>
      <c r="B125" s="19">
        <v>556793</v>
      </c>
      <c r="C125" s="20">
        <v>720752</v>
      </c>
      <c r="D125" s="22"/>
      <c r="E125" s="18">
        <v>140117</v>
      </c>
      <c r="F125" s="19">
        <v>297336</v>
      </c>
      <c r="G125" s="20">
        <v>281335</v>
      </c>
      <c r="H125" s="22"/>
      <c r="I125" s="18">
        <v>140117</v>
      </c>
      <c r="J125" s="19">
        <v>1509716</v>
      </c>
      <c r="K125" s="20">
        <v>1565308</v>
      </c>
    </row>
    <row r="126" spans="1:11" x14ac:dyDescent="0.2">
      <c r="A126" s="18">
        <v>140420</v>
      </c>
      <c r="B126" s="19">
        <v>607208</v>
      </c>
      <c r="C126" s="20">
        <v>759670</v>
      </c>
      <c r="D126" s="22"/>
      <c r="E126" s="18">
        <v>140420</v>
      </c>
      <c r="F126" s="19">
        <v>272656</v>
      </c>
      <c r="G126" s="20">
        <v>260006</v>
      </c>
      <c r="H126" s="22"/>
      <c r="I126" s="18">
        <v>140420</v>
      </c>
      <c r="J126" s="19">
        <v>1556648</v>
      </c>
      <c r="K126" s="20">
        <v>1590291</v>
      </c>
    </row>
    <row r="127" spans="1:11" x14ac:dyDescent="0.2">
      <c r="A127" s="18">
        <v>140824</v>
      </c>
      <c r="B127" s="19">
        <v>528456</v>
      </c>
      <c r="C127" s="20">
        <v>626336</v>
      </c>
      <c r="D127" s="22"/>
      <c r="E127" s="18">
        <v>140824</v>
      </c>
      <c r="F127" s="19">
        <v>327385</v>
      </c>
      <c r="G127" s="20">
        <v>293786</v>
      </c>
      <c r="H127" s="22"/>
      <c r="I127" s="18">
        <v>140824</v>
      </c>
      <c r="J127" s="19">
        <v>1631152</v>
      </c>
      <c r="K127" s="20">
        <v>1658763</v>
      </c>
    </row>
    <row r="128" spans="1:11" x14ac:dyDescent="0.2">
      <c r="A128" s="18">
        <v>141422</v>
      </c>
      <c r="B128" s="19">
        <v>522053</v>
      </c>
      <c r="C128" s="20">
        <v>641724</v>
      </c>
      <c r="D128" s="22"/>
      <c r="E128" s="18">
        <v>141422</v>
      </c>
      <c r="F128" s="19">
        <v>329260</v>
      </c>
      <c r="G128" s="20">
        <v>312516</v>
      </c>
      <c r="H128" s="22"/>
      <c r="I128" s="18">
        <v>141422</v>
      </c>
      <c r="J128" s="19">
        <v>1659572</v>
      </c>
      <c r="K128" s="20">
        <v>1708582</v>
      </c>
    </row>
    <row r="129" spans="1:11" x14ac:dyDescent="0.2">
      <c r="A129" s="18">
        <v>143325</v>
      </c>
      <c r="B129" s="19">
        <v>669920</v>
      </c>
      <c r="C129" s="20">
        <v>809922</v>
      </c>
      <c r="D129" s="22"/>
      <c r="E129" s="18">
        <v>143325</v>
      </c>
      <c r="F129" s="19">
        <v>316810</v>
      </c>
      <c r="G129" s="20">
        <v>309685</v>
      </c>
      <c r="H129" s="22"/>
      <c r="I129" s="18">
        <v>143325</v>
      </c>
      <c r="J129" s="19">
        <v>1449581</v>
      </c>
      <c r="K129" s="20">
        <v>1507491</v>
      </c>
    </row>
    <row r="130" spans="1:11" x14ac:dyDescent="0.2">
      <c r="A130" s="18">
        <v>143830</v>
      </c>
      <c r="B130" s="19">
        <v>557082</v>
      </c>
      <c r="C130" s="20">
        <v>723604</v>
      </c>
      <c r="D130" s="22"/>
      <c r="E130" s="18">
        <v>143830</v>
      </c>
      <c r="F130" s="19">
        <v>322797</v>
      </c>
      <c r="G130" s="20">
        <v>316574</v>
      </c>
      <c r="H130" s="22"/>
      <c r="I130" s="18">
        <v>143830</v>
      </c>
      <c r="J130" s="19">
        <v>1540120</v>
      </c>
      <c r="K130" s="20">
        <v>1614879</v>
      </c>
    </row>
    <row r="131" spans="1:11" x14ac:dyDescent="0.2">
      <c r="A131" s="18">
        <v>144428</v>
      </c>
      <c r="B131" s="19">
        <v>633205</v>
      </c>
      <c r="C131" s="20">
        <v>793287</v>
      </c>
      <c r="D131" s="22"/>
      <c r="E131" s="18">
        <v>144428</v>
      </c>
      <c r="F131" s="19">
        <v>324937</v>
      </c>
      <c r="G131" s="20">
        <v>300001</v>
      </c>
      <c r="H131" s="22"/>
      <c r="I131" s="18">
        <v>144428</v>
      </c>
      <c r="J131" s="19">
        <v>1778326</v>
      </c>
      <c r="K131" s="20">
        <v>1829995</v>
      </c>
    </row>
    <row r="132" spans="1:11" x14ac:dyDescent="0.2">
      <c r="A132" s="18">
        <v>144731</v>
      </c>
      <c r="B132" s="19">
        <v>768287</v>
      </c>
      <c r="C132" s="20">
        <v>916008</v>
      </c>
      <c r="D132" s="22"/>
      <c r="E132" s="18">
        <v>144731</v>
      </c>
      <c r="F132" s="19">
        <v>370462</v>
      </c>
      <c r="G132" s="20">
        <v>306589</v>
      </c>
      <c r="H132" s="22"/>
      <c r="I132" s="18">
        <v>144731</v>
      </c>
      <c r="J132" s="19">
        <v>1694040</v>
      </c>
      <c r="K132" s="20">
        <v>1740103</v>
      </c>
    </row>
    <row r="133" spans="1:11" x14ac:dyDescent="0.2">
      <c r="A133" s="18">
        <v>144832</v>
      </c>
      <c r="B133" s="19">
        <v>557561</v>
      </c>
      <c r="C133" s="20">
        <v>766466</v>
      </c>
      <c r="D133" s="22"/>
      <c r="E133" s="18">
        <v>144832</v>
      </c>
      <c r="F133" s="19">
        <v>267760</v>
      </c>
      <c r="G133" s="20">
        <v>252554</v>
      </c>
      <c r="H133" s="22"/>
      <c r="I133" s="18">
        <v>144832</v>
      </c>
      <c r="J133" s="19">
        <v>1599436</v>
      </c>
      <c r="K133" s="20">
        <v>1664322</v>
      </c>
    </row>
    <row r="134" spans="1:11" x14ac:dyDescent="0.2">
      <c r="A134" s="18"/>
      <c r="B134" s="19"/>
      <c r="C134" s="20"/>
      <c r="D134" s="22"/>
      <c r="E134" s="18"/>
      <c r="F134" s="19"/>
      <c r="G134" s="20"/>
      <c r="H134" s="22"/>
      <c r="I134" s="18"/>
      <c r="J134" s="19"/>
      <c r="K134" s="20"/>
    </row>
    <row r="135" spans="1:11" ht="17" thickBot="1" x14ac:dyDescent="0.25">
      <c r="A135" s="21" t="s">
        <v>3</v>
      </c>
      <c r="B135" s="64">
        <f>SUM(B124:B133)</f>
        <v>5997452</v>
      </c>
      <c r="C135" s="65">
        <f>SUM(C124:C133)</f>
        <v>7522552</v>
      </c>
      <c r="D135" s="22"/>
      <c r="E135" s="21" t="s">
        <v>3</v>
      </c>
      <c r="F135" s="66">
        <f>SUM(F124:F133)</f>
        <v>3123677</v>
      </c>
      <c r="G135" s="65">
        <f>SUM(G124:G133)</f>
        <v>2898863</v>
      </c>
      <c r="H135" s="22"/>
      <c r="I135" s="21" t="s">
        <v>3</v>
      </c>
      <c r="J135" s="66">
        <f>SUM(J124:J133)</f>
        <v>15827027</v>
      </c>
      <c r="K135" s="65">
        <f>SUM(K124:K133)</f>
        <v>16357825</v>
      </c>
    </row>
    <row r="136" spans="1:1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1:11" x14ac:dyDescent="0.2">
      <c r="A137" s="76" t="s">
        <v>78</v>
      </c>
      <c r="B137" s="76"/>
      <c r="C137" s="76"/>
      <c r="D137" s="76"/>
      <c r="E137" s="76"/>
      <c r="F137" s="76"/>
      <c r="G137" s="76"/>
      <c r="H137" s="76"/>
      <c r="I137" s="76"/>
      <c r="J137" s="76"/>
      <c r="K137" s="76"/>
    </row>
    <row r="138" spans="1:11" ht="17" thickBot="1" x14ac:dyDescent="0.2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</row>
    <row r="139" spans="1:11" ht="17" thickBot="1" x14ac:dyDescent="0.25">
      <c r="A139" s="73" t="s">
        <v>81</v>
      </c>
      <c r="B139" s="74"/>
      <c r="C139" s="75"/>
      <c r="D139" s="22"/>
      <c r="E139" s="73" t="s">
        <v>107</v>
      </c>
      <c r="F139" s="74"/>
      <c r="G139" s="75"/>
      <c r="H139" s="22"/>
      <c r="I139" s="73" t="s">
        <v>109</v>
      </c>
      <c r="J139" s="74"/>
      <c r="K139" s="75"/>
    </row>
    <row r="140" spans="1:11" ht="17" thickBot="1" x14ac:dyDescent="0.25">
      <c r="A140" s="15" t="s">
        <v>0</v>
      </c>
      <c r="B140" s="16" t="s">
        <v>1</v>
      </c>
      <c r="C140" s="17" t="s">
        <v>110</v>
      </c>
      <c r="D140" s="22"/>
      <c r="E140" s="15" t="s">
        <v>0</v>
      </c>
      <c r="F140" s="16" t="s">
        <v>1</v>
      </c>
      <c r="G140" s="17" t="s">
        <v>110</v>
      </c>
      <c r="H140" s="22"/>
      <c r="I140" s="15" t="s">
        <v>0</v>
      </c>
      <c r="J140" s="16" t="s">
        <v>1</v>
      </c>
      <c r="K140" s="17" t="s">
        <v>110</v>
      </c>
    </row>
    <row r="141" spans="1:11" x14ac:dyDescent="0.2">
      <c r="A141" s="18">
        <v>139435</v>
      </c>
      <c r="B141" s="19">
        <v>698791</v>
      </c>
      <c r="C141" s="20">
        <v>570907</v>
      </c>
      <c r="D141" s="22"/>
      <c r="E141" s="18">
        <v>139435</v>
      </c>
      <c r="F141" s="19">
        <v>321766</v>
      </c>
      <c r="G141" s="20">
        <v>299532</v>
      </c>
      <c r="H141" s="22"/>
      <c r="I141" s="18">
        <v>139435</v>
      </c>
      <c r="J141" s="19">
        <v>1425821</v>
      </c>
      <c r="K141" s="20">
        <v>1460672</v>
      </c>
    </row>
    <row r="142" spans="1:11" x14ac:dyDescent="0.2">
      <c r="A142" s="18">
        <v>140117</v>
      </c>
      <c r="B142" s="19">
        <v>632900</v>
      </c>
      <c r="C142" s="20">
        <v>622084</v>
      </c>
      <c r="D142" s="22"/>
      <c r="E142" s="18">
        <v>140117</v>
      </c>
      <c r="F142" s="19">
        <v>359469</v>
      </c>
      <c r="G142" s="20">
        <v>303124</v>
      </c>
      <c r="H142" s="22"/>
      <c r="I142" s="18">
        <v>140117</v>
      </c>
      <c r="J142" s="19">
        <v>1510446</v>
      </c>
      <c r="K142" s="20">
        <v>1532154</v>
      </c>
    </row>
    <row r="143" spans="1:11" x14ac:dyDescent="0.2">
      <c r="A143" s="18">
        <v>140420</v>
      </c>
      <c r="B143" s="19">
        <v>697888</v>
      </c>
      <c r="C143" s="20">
        <v>661420</v>
      </c>
      <c r="D143" s="22"/>
      <c r="E143" s="18">
        <v>140420</v>
      </c>
      <c r="F143" s="19">
        <v>306288</v>
      </c>
      <c r="G143" s="20">
        <v>269293</v>
      </c>
      <c r="H143" s="22"/>
      <c r="I143" s="18">
        <v>140420</v>
      </c>
      <c r="J143" s="19">
        <v>1563563</v>
      </c>
      <c r="K143" s="20">
        <v>1568993</v>
      </c>
    </row>
    <row r="144" spans="1:11" x14ac:dyDescent="0.2">
      <c r="A144" s="18">
        <v>140824</v>
      </c>
      <c r="B144" s="19">
        <v>541331</v>
      </c>
      <c r="C144" s="20">
        <v>518301</v>
      </c>
      <c r="D144" s="22"/>
      <c r="E144" s="18">
        <v>140824</v>
      </c>
      <c r="F144" s="19">
        <v>332568</v>
      </c>
      <c r="G144" s="20">
        <v>319818</v>
      </c>
      <c r="H144" s="22"/>
      <c r="I144" s="18">
        <v>140824</v>
      </c>
      <c r="J144" s="19">
        <v>1638858</v>
      </c>
      <c r="K144" s="20">
        <v>1628042</v>
      </c>
    </row>
    <row r="145" spans="1:11" x14ac:dyDescent="0.2">
      <c r="A145" s="18">
        <v>141422</v>
      </c>
      <c r="B145" s="19">
        <v>663067</v>
      </c>
      <c r="C145" s="20">
        <v>626321</v>
      </c>
      <c r="D145" s="22"/>
      <c r="E145" s="18">
        <v>141422</v>
      </c>
      <c r="F145" s="19">
        <v>364600</v>
      </c>
      <c r="G145" s="20">
        <v>327980</v>
      </c>
      <c r="H145" s="22"/>
      <c r="I145" s="18">
        <v>141422</v>
      </c>
      <c r="J145" s="19">
        <v>1669761</v>
      </c>
      <c r="K145" s="20">
        <v>1700831</v>
      </c>
    </row>
    <row r="146" spans="1:11" x14ac:dyDescent="0.2">
      <c r="A146" s="18">
        <v>143325</v>
      </c>
      <c r="B146" s="19">
        <v>690299</v>
      </c>
      <c r="C146" s="20">
        <v>746990</v>
      </c>
      <c r="D146" s="22"/>
      <c r="E146" s="18">
        <v>143325</v>
      </c>
      <c r="F146" s="19">
        <v>355576</v>
      </c>
      <c r="G146" s="20">
        <v>337007</v>
      </c>
      <c r="H146" s="22"/>
      <c r="I146" s="18">
        <v>143325</v>
      </c>
      <c r="J146" s="19">
        <v>1459950</v>
      </c>
      <c r="K146" s="20">
        <v>1499867</v>
      </c>
    </row>
    <row r="147" spans="1:11" x14ac:dyDescent="0.2">
      <c r="A147" s="18">
        <v>143830</v>
      </c>
      <c r="B147" s="19">
        <v>689500</v>
      </c>
      <c r="C147" s="20">
        <v>653554</v>
      </c>
      <c r="D147" s="22"/>
      <c r="E147" s="18">
        <v>143830</v>
      </c>
      <c r="F147" s="19">
        <v>357173</v>
      </c>
      <c r="G147" s="20">
        <v>351080</v>
      </c>
      <c r="H147" s="22"/>
      <c r="I147" s="18">
        <v>143830</v>
      </c>
      <c r="J147" s="19">
        <v>1564820</v>
      </c>
      <c r="K147" s="20">
        <v>1562380</v>
      </c>
    </row>
    <row r="148" spans="1:11" x14ac:dyDescent="0.2">
      <c r="A148" s="18">
        <v>144428</v>
      </c>
      <c r="B148" s="19">
        <v>656862</v>
      </c>
      <c r="C148" s="20">
        <v>614914</v>
      </c>
      <c r="D148" s="22"/>
      <c r="E148" s="18">
        <v>144428</v>
      </c>
      <c r="F148" s="19">
        <v>336076</v>
      </c>
      <c r="G148" s="20">
        <v>317929</v>
      </c>
      <c r="H148" s="22"/>
      <c r="I148" s="18">
        <v>144428</v>
      </c>
      <c r="J148" s="19">
        <v>1799056</v>
      </c>
      <c r="K148" s="20">
        <v>1766694</v>
      </c>
    </row>
    <row r="149" spans="1:11" x14ac:dyDescent="0.2">
      <c r="A149" s="18">
        <v>144731</v>
      </c>
      <c r="B149" s="19">
        <v>799135</v>
      </c>
      <c r="C149" s="20">
        <v>819862</v>
      </c>
      <c r="D149" s="22"/>
      <c r="E149" s="18">
        <v>144731</v>
      </c>
      <c r="F149" s="19">
        <v>394690</v>
      </c>
      <c r="G149" s="20">
        <v>360761</v>
      </c>
      <c r="H149" s="22"/>
      <c r="I149" s="18">
        <v>144731</v>
      </c>
      <c r="J149" s="19">
        <v>1689275</v>
      </c>
      <c r="K149" s="20">
        <v>1690084</v>
      </c>
    </row>
    <row r="150" spans="1:11" x14ac:dyDescent="0.2">
      <c r="A150" s="18">
        <v>144832</v>
      </c>
      <c r="B150" s="19">
        <v>621320</v>
      </c>
      <c r="C150" s="20">
        <v>653551</v>
      </c>
      <c r="D150" s="22"/>
      <c r="E150" s="18">
        <v>144832</v>
      </c>
      <c r="F150" s="19">
        <v>305335</v>
      </c>
      <c r="G150" s="20">
        <v>284772</v>
      </c>
      <c r="H150" s="22"/>
      <c r="I150" s="18">
        <v>144832</v>
      </c>
      <c r="J150" s="19">
        <v>1590006</v>
      </c>
      <c r="K150" s="20">
        <v>1618129</v>
      </c>
    </row>
    <row r="151" spans="1:11" x14ac:dyDescent="0.2">
      <c r="A151" s="18"/>
      <c r="B151" s="19"/>
      <c r="C151" s="20"/>
      <c r="D151" s="22"/>
      <c r="E151" s="18"/>
      <c r="F151" s="19"/>
      <c r="G151" s="20"/>
      <c r="H151" s="22"/>
      <c r="I151" s="18"/>
      <c r="J151" s="19"/>
      <c r="K151" s="20"/>
    </row>
    <row r="152" spans="1:11" ht="17" thickBot="1" x14ac:dyDescent="0.25">
      <c r="A152" s="21" t="s">
        <v>3</v>
      </c>
      <c r="B152" s="64">
        <f>SUM(B141:B150)</f>
        <v>6691093</v>
      </c>
      <c r="C152" s="65">
        <f>SUM(C141:C150)</f>
        <v>6487904</v>
      </c>
      <c r="D152" s="22"/>
      <c r="E152" s="21" t="s">
        <v>3</v>
      </c>
      <c r="F152" s="66">
        <f>SUM(F141:F150)</f>
        <v>3433541</v>
      </c>
      <c r="G152" s="65">
        <f>SUM(G141:G150)</f>
        <v>3171296</v>
      </c>
      <c r="H152" s="22"/>
      <c r="I152" s="21" t="s">
        <v>3</v>
      </c>
      <c r="J152" s="66">
        <f>SUM(J141:J150)</f>
        <v>15911556</v>
      </c>
      <c r="K152" s="65">
        <f>SUM(K141:K150)</f>
        <v>16027846</v>
      </c>
    </row>
    <row r="153" spans="1:1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</sheetData>
  <mergeCells count="36">
    <mergeCell ref="A20:C20"/>
    <mergeCell ref="E20:G20"/>
    <mergeCell ref="I20:K20"/>
    <mergeCell ref="A1:K2"/>
    <mergeCell ref="A3:C3"/>
    <mergeCell ref="E3:G3"/>
    <mergeCell ref="I3:K3"/>
    <mergeCell ref="A18:K19"/>
    <mergeCell ref="A88:C88"/>
    <mergeCell ref="E88:G88"/>
    <mergeCell ref="I88:K88"/>
    <mergeCell ref="A35:K36"/>
    <mergeCell ref="A37:C37"/>
    <mergeCell ref="E37:G37"/>
    <mergeCell ref="I37:K37"/>
    <mergeCell ref="A52:K53"/>
    <mergeCell ref="A54:C54"/>
    <mergeCell ref="E54:G54"/>
    <mergeCell ref="I54:K54"/>
    <mergeCell ref="A69:K70"/>
    <mergeCell ref="A71:C71"/>
    <mergeCell ref="E71:G71"/>
    <mergeCell ref="I71:K71"/>
    <mergeCell ref="A86:K87"/>
    <mergeCell ref="A137:K138"/>
    <mergeCell ref="A139:C139"/>
    <mergeCell ref="E139:G139"/>
    <mergeCell ref="I139:K139"/>
    <mergeCell ref="A103:K104"/>
    <mergeCell ref="A105:C105"/>
    <mergeCell ref="E105:G105"/>
    <mergeCell ref="I105:K105"/>
    <mergeCell ref="A120:K121"/>
    <mergeCell ref="A122:C122"/>
    <mergeCell ref="E122:G122"/>
    <mergeCell ref="I122:K1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C0AC-C7B0-9540-9BE3-9F6290C2103B}">
  <sheetPr>
    <tabColor theme="2"/>
  </sheetPr>
  <dimension ref="A1:M47"/>
  <sheetViews>
    <sheetView zoomScale="150" workbookViewId="0">
      <selection activeCell="K44" sqref="K44"/>
    </sheetView>
  </sheetViews>
  <sheetFormatPr baseColWidth="10" defaultRowHeight="16" x14ac:dyDescent="0.2"/>
  <cols>
    <col min="2" max="2" width="22.6640625" bestFit="1" customWidth="1"/>
    <col min="3" max="3" width="22" bestFit="1" customWidth="1"/>
    <col min="5" max="6" width="14.5" bestFit="1" customWidth="1"/>
    <col min="9" max="9" width="34.6640625" customWidth="1"/>
    <col min="10" max="10" width="11.6640625" customWidth="1"/>
    <col min="11" max="11" width="14.33203125" customWidth="1"/>
    <col min="12" max="12" width="12.83203125" bestFit="1" customWidth="1"/>
    <col min="13" max="13" width="14.33203125" customWidth="1"/>
  </cols>
  <sheetData>
    <row r="1" spans="1:11" x14ac:dyDescent="0.2">
      <c r="A1" s="72" t="s">
        <v>6</v>
      </c>
      <c r="B1" s="72"/>
      <c r="C1" s="72"/>
      <c r="D1" s="72"/>
      <c r="E1" s="72"/>
      <c r="F1" s="72"/>
    </row>
    <row r="2" spans="1:11" x14ac:dyDescent="0.2">
      <c r="A2" s="6" t="s">
        <v>0</v>
      </c>
      <c r="B2" s="6" t="s">
        <v>4</v>
      </c>
      <c r="C2" s="6" t="s">
        <v>5</v>
      </c>
      <c r="D2" s="6" t="s">
        <v>7</v>
      </c>
      <c r="E2" s="6" t="s">
        <v>9</v>
      </c>
      <c r="F2" s="6" t="s">
        <v>8</v>
      </c>
    </row>
    <row r="3" spans="1:11" x14ac:dyDescent="0.2">
      <c r="A3">
        <v>139435</v>
      </c>
      <c r="B3">
        <v>109264</v>
      </c>
      <c r="C3">
        <v>214235</v>
      </c>
      <c r="D3">
        <f>B3/C3</f>
        <v>0.51001937125119612</v>
      </c>
      <c r="E3">
        <f>F3/D3</f>
        <v>19.607098403865866</v>
      </c>
      <c r="F3">
        <v>10</v>
      </c>
    </row>
    <row r="4" spans="1:11" x14ac:dyDescent="0.2">
      <c r="A4">
        <v>140117</v>
      </c>
      <c r="B4">
        <v>116196</v>
      </c>
      <c r="C4">
        <v>203361</v>
      </c>
      <c r="D4">
        <f t="shared" ref="D4:D12" si="0">B4/C4</f>
        <v>0.57137799283048374</v>
      </c>
      <c r="E4">
        <f t="shared" ref="E4:E12" si="1">F4/D4</f>
        <v>17.501549106681814</v>
      </c>
      <c r="F4">
        <v>10</v>
      </c>
    </row>
    <row r="5" spans="1:11" x14ac:dyDescent="0.2">
      <c r="A5">
        <v>140420</v>
      </c>
      <c r="B5">
        <v>120020</v>
      </c>
      <c r="C5">
        <v>232704</v>
      </c>
      <c r="D5">
        <f t="shared" si="0"/>
        <v>0.51576251375137516</v>
      </c>
      <c r="E5">
        <f t="shared" si="1"/>
        <v>19.388768538576905</v>
      </c>
      <c r="F5">
        <v>10</v>
      </c>
    </row>
    <row r="6" spans="1:11" x14ac:dyDescent="0.2">
      <c r="A6">
        <v>140824</v>
      </c>
      <c r="B6">
        <v>130435</v>
      </c>
      <c r="C6">
        <v>239417</v>
      </c>
      <c r="D6">
        <f t="shared" si="0"/>
        <v>0.54480258294106099</v>
      </c>
      <c r="E6">
        <f t="shared" si="1"/>
        <v>18.355272741212097</v>
      </c>
      <c r="F6">
        <v>10</v>
      </c>
    </row>
    <row r="7" spans="1:11" x14ac:dyDescent="0.2">
      <c r="A7">
        <v>141422</v>
      </c>
      <c r="B7">
        <v>129043</v>
      </c>
      <c r="C7">
        <v>229376</v>
      </c>
      <c r="D7">
        <f t="shared" si="0"/>
        <v>0.5625828334263393</v>
      </c>
      <c r="E7">
        <f t="shared" si="1"/>
        <v>17.775160217911857</v>
      </c>
      <c r="F7">
        <v>10</v>
      </c>
    </row>
    <row r="8" spans="1:11" x14ac:dyDescent="0.2">
      <c r="A8">
        <v>143325</v>
      </c>
      <c r="B8">
        <v>110932</v>
      </c>
      <c r="C8">
        <v>201181</v>
      </c>
      <c r="D8">
        <f t="shared" si="0"/>
        <v>0.55140395961845301</v>
      </c>
      <c r="E8">
        <f t="shared" si="1"/>
        <v>18.135524465438287</v>
      </c>
      <c r="F8">
        <v>10</v>
      </c>
    </row>
    <row r="9" spans="1:11" x14ac:dyDescent="0.2">
      <c r="A9">
        <v>143830</v>
      </c>
      <c r="B9">
        <v>116467</v>
      </c>
      <c r="C9">
        <v>220077</v>
      </c>
      <c r="D9">
        <f t="shared" si="0"/>
        <v>0.52921023096461695</v>
      </c>
      <c r="E9">
        <f t="shared" si="1"/>
        <v>18.896082152025894</v>
      </c>
      <c r="F9">
        <v>10</v>
      </c>
    </row>
    <row r="10" spans="1:11" x14ac:dyDescent="0.2">
      <c r="A10">
        <v>144428</v>
      </c>
      <c r="B10">
        <v>136896</v>
      </c>
      <c r="C10">
        <v>248812</v>
      </c>
      <c r="D10">
        <f t="shared" si="0"/>
        <v>0.5501985434786103</v>
      </c>
      <c r="E10">
        <f t="shared" si="1"/>
        <v>18.175257129499769</v>
      </c>
      <c r="F10">
        <v>10</v>
      </c>
    </row>
    <row r="11" spans="1:11" x14ac:dyDescent="0.2">
      <c r="A11">
        <v>144731</v>
      </c>
      <c r="B11">
        <v>125747</v>
      </c>
      <c r="C11">
        <v>230429</v>
      </c>
      <c r="D11">
        <f t="shared" si="0"/>
        <v>0.5457082224893568</v>
      </c>
      <c r="E11">
        <f t="shared" si="1"/>
        <v>18.324810929883018</v>
      </c>
      <c r="F11">
        <v>10</v>
      </c>
    </row>
    <row r="12" spans="1:11" x14ac:dyDescent="0.2">
      <c r="A12">
        <v>144832</v>
      </c>
      <c r="B12">
        <v>122661</v>
      </c>
      <c r="C12">
        <v>227971</v>
      </c>
      <c r="D12">
        <f t="shared" si="0"/>
        <v>0.53805527896092042</v>
      </c>
      <c r="E12">
        <f t="shared" si="1"/>
        <v>18.585450958332316</v>
      </c>
      <c r="F12">
        <v>10</v>
      </c>
    </row>
    <row r="13" spans="1:11" x14ac:dyDescent="0.2">
      <c r="I13" t="s">
        <v>41</v>
      </c>
      <c r="J13" s="6">
        <f>COUNTA(A18:A45)-COUNTA(A3:A12)</f>
        <v>18</v>
      </c>
      <c r="K13" s="6" t="s">
        <v>42</v>
      </c>
    </row>
    <row r="14" spans="1:11" x14ac:dyDescent="0.2">
      <c r="A14" s="7" t="s">
        <v>10</v>
      </c>
      <c r="B14" s="6">
        <f>AVERAGE(B3:B12)</f>
        <v>121766.1</v>
      </c>
      <c r="C14">
        <f>AVERAGE(C3:C12)</f>
        <v>224756.3</v>
      </c>
      <c r="D14">
        <f>AVERAGE(D3:D12)</f>
        <v>0.54191215297124129</v>
      </c>
      <c r="E14" s="10">
        <f>AVERAGE(E3:E12)</f>
        <v>18.474497464342782</v>
      </c>
      <c r="F14">
        <f>AVERAGE(F3:F12)</f>
        <v>10</v>
      </c>
      <c r="I14" t="s">
        <v>40</v>
      </c>
      <c r="J14" s="13">
        <f>B47-B14</f>
        <v>193957.79285714283</v>
      </c>
      <c r="K14" s="6" t="s">
        <v>43</v>
      </c>
    </row>
    <row r="15" spans="1:11" x14ac:dyDescent="0.2">
      <c r="J15" s="12">
        <f>C47-C14</f>
        <v>328735.05714285717</v>
      </c>
      <c r="K15" t="s">
        <v>44</v>
      </c>
    </row>
    <row r="16" spans="1:11" x14ac:dyDescent="0.2">
      <c r="A16" s="72" t="s">
        <v>11</v>
      </c>
      <c r="B16" s="72"/>
      <c r="C16" s="72"/>
      <c r="D16" s="72"/>
      <c r="E16" s="72"/>
      <c r="F16" s="72"/>
    </row>
    <row r="17" spans="1:13" x14ac:dyDescent="0.2">
      <c r="A17" s="6" t="s">
        <v>0</v>
      </c>
      <c r="B17" s="6" t="s">
        <v>4</v>
      </c>
      <c r="C17" s="6" t="s">
        <v>5</v>
      </c>
      <c r="D17" s="6" t="s">
        <v>7</v>
      </c>
      <c r="E17" s="6" t="s">
        <v>9</v>
      </c>
      <c r="F17" s="6" t="s">
        <v>8</v>
      </c>
      <c r="I17" s="14" t="s">
        <v>45</v>
      </c>
      <c r="J17" s="14"/>
      <c r="K17" s="6" t="s">
        <v>49</v>
      </c>
      <c r="L17" s="6" t="s">
        <v>50</v>
      </c>
      <c r="M17" s="6" t="s">
        <v>51</v>
      </c>
    </row>
    <row r="18" spans="1:13" x14ac:dyDescent="0.2">
      <c r="A18" t="s">
        <v>12</v>
      </c>
      <c r="B18">
        <v>266854</v>
      </c>
      <c r="C18">
        <v>452303</v>
      </c>
      <c r="D18">
        <f>B18/C18</f>
        <v>0.58998945397222657</v>
      </c>
      <c r="E18">
        <f>F18/D18</f>
        <v>16.949455507505977</v>
      </c>
      <c r="F18">
        <v>10</v>
      </c>
      <c r="J18" s="6" t="s">
        <v>46</v>
      </c>
      <c r="K18" s="12">
        <f>2713507/28</f>
        <v>96910.96428571429</v>
      </c>
      <c r="L18" s="12">
        <f>7698181/28</f>
        <v>274935.03571428574</v>
      </c>
      <c r="M18" s="12">
        <f>28901678/28</f>
        <v>1032202.7857142857</v>
      </c>
    </row>
    <row r="19" spans="1:13" x14ac:dyDescent="0.2">
      <c r="A19" t="s">
        <v>13</v>
      </c>
      <c r="B19">
        <v>284229</v>
      </c>
      <c r="C19">
        <v>472290</v>
      </c>
      <c r="D19">
        <f t="shared" ref="D19:D28" si="2">B19/C19</f>
        <v>0.60181032839992377</v>
      </c>
      <c r="E19">
        <f t="shared" ref="E19:E28" si="3">F19/D19</f>
        <v>16.616531036593734</v>
      </c>
      <c r="F19">
        <v>10</v>
      </c>
      <c r="J19" s="6" t="s">
        <v>47</v>
      </c>
      <c r="K19" s="12">
        <f>2362290/28</f>
        <v>84367.5</v>
      </c>
      <c r="L19" s="12">
        <f>15833504/28</f>
        <v>565482.28571428568</v>
      </c>
      <c r="M19" s="12">
        <f>24228612/28</f>
        <v>865307.57142857148</v>
      </c>
    </row>
    <row r="20" spans="1:13" x14ac:dyDescent="0.2">
      <c r="A20" t="s">
        <v>14</v>
      </c>
      <c r="B20">
        <v>279554</v>
      </c>
      <c r="C20">
        <v>468886</v>
      </c>
      <c r="D20">
        <f t="shared" si="2"/>
        <v>0.5962088865950359</v>
      </c>
      <c r="E20">
        <f t="shared" si="3"/>
        <v>16.772644998819548</v>
      </c>
      <c r="F20">
        <v>10</v>
      </c>
      <c r="J20" s="6" t="s">
        <v>48</v>
      </c>
      <c r="K20" s="12">
        <f>9309681/28</f>
        <v>332488.60714285716</v>
      </c>
      <c r="L20" s="12">
        <f>46135363/28</f>
        <v>1647691.5357142857</v>
      </c>
      <c r="M20" s="12">
        <f>85447863/28</f>
        <v>3051709.3928571427</v>
      </c>
    </row>
    <row r="21" spans="1:13" x14ac:dyDescent="0.2">
      <c r="A21" t="s">
        <v>15</v>
      </c>
      <c r="B21">
        <v>294822</v>
      </c>
      <c r="C21">
        <v>470729</v>
      </c>
      <c r="D21">
        <f t="shared" si="2"/>
        <v>0.62630940519916978</v>
      </c>
      <c r="E21">
        <f t="shared" si="3"/>
        <v>15.966549307717878</v>
      </c>
      <c r="F21">
        <v>10</v>
      </c>
      <c r="J21" s="6" t="s">
        <v>52</v>
      </c>
      <c r="K21" s="12">
        <f>25028287/28</f>
        <v>893867.39285714284</v>
      </c>
      <c r="L21" s="12">
        <f>55761074/28</f>
        <v>1991466.9285714286</v>
      </c>
      <c r="M21" s="12">
        <f>184355412/28</f>
        <v>6584121.8571428573</v>
      </c>
    </row>
    <row r="22" spans="1:13" x14ac:dyDescent="0.2">
      <c r="A22" t="s">
        <v>16</v>
      </c>
      <c r="B22">
        <v>336167</v>
      </c>
      <c r="C22">
        <v>556048</v>
      </c>
      <c r="D22">
        <f t="shared" si="2"/>
        <v>0.60456471383765431</v>
      </c>
      <c r="E22">
        <f t="shared" si="3"/>
        <v>16.540826434480483</v>
      </c>
      <c r="F22">
        <v>10</v>
      </c>
    </row>
    <row r="23" spans="1:13" x14ac:dyDescent="0.2">
      <c r="A23" t="s">
        <v>17</v>
      </c>
      <c r="B23">
        <v>266525</v>
      </c>
      <c r="C23">
        <v>457272</v>
      </c>
      <c r="D23">
        <f t="shared" si="2"/>
        <v>0.58285877989467971</v>
      </c>
      <c r="E23">
        <f t="shared" si="3"/>
        <v>17.156814557733796</v>
      </c>
      <c r="F23">
        <v>10</v>
      </c>
      <c r="I23" t="s">
        <v>53</v>
      </c>
      <c r="J23" s="14"/>
      <c r="K23" s="6" t="s">
        <v>49</v>
      </c>
      <c r="L23" s="6" t="s">
        <v>50</v>
      </c>
      <c r="M23" s="6" t="s">
        <v>51</v>
      </c>
    </row>
    <row r="24" spans="1:13" x14ac:dyDescent="0.2">
      <c r="A24" t="s">
        <v>18</v>
      </c>
      <c r="B24">
        <v>308454</v>
      </c>
      <c r="C24">
        <v>490959</v>
      </c>
      <c r="D24">
        <f t="shared" si="2"/>
        <v>0.6282683482734811</v>
      </c>
      <c r="E24">
        <f t="shared" si="3"/>
        <v>15.916765546888676</v>
      </c>
      <c r="F24">
        <v>10</v>
      </c>
      <c r="J24" s="6" t="s">
        <v>46</v>
      </c>
      <c r="K24" s="12">
        <f>K18*(C14/C47)</f>
        <v>39352.64657920842</v>
      </c>
      <c r="L24" s="12">
        <f>L18*(C14/C47)</f>
        <v>111642.9020436569</v>
      </c>
      <c r="M24" s="12">
        <f>M18*(C14/C47)</f>
        <v>419146.70567648555</v>
      </c>
    </row>
    <row r="25" spans="1:13" x14ac:dyDescent="0.2">
      <c r="A25" t="s">
        <v>19</v>
      </c>
      <c r="B25">
        <v>260546</v>
      </c>
      <c r="C25">
        <v>430093</v>
      </c>
      <c r="D25">
        <f t="shared" si="2"/>
        <v>0.60578991055422893</v>
      </c>
      <c r="E25">
        <f t="shared" si="3"/>
        <v>16.507372978284067</v>
      </c>
      <c r="F25">
        <v>10</v>
      </c>
      <c r="J25" s="6" t="s">
        <v>47</v>
      </c>
      <c r="K25" s="12">
        <f>K19*(C14/C47)</f>
        <v>34259.120572601532</v>
      </c>
      <c r="L25" s="12">
        <f>L19*(C14/C47)</f>
        <v>229625.45776461338</v>
      </c>
      <c r="M25" s="12">
        <f>M19*(C14/C47)</f>
        <v>351375.54653102724</v>
      </c>
    </row>
    <row r="26" spans="1:13" x14ac:dyDescent="0.2">
      <c r="A26" t="s">
        <v>20</v>
      </c>
      <c r="B26">
        <v>220192</v>
      </c>
      <c r="C26">
        <v>363251</v>
      </c>
      <c r="D26">
        <f t="shared" si="2"/>
        <v>0.60617038906981668</v>
      </c>
      <c r="E26">
        <f t="shared" si="3"/>
        <v>16.497011698880979</v>
      </c>
      <c r="F26">
        <v>10</v>
      </c>
      <c r="J26" s="6" t="s">
        <v>48</v>
      </c>
      <c r="K26" s="12">
        <f>K20*(B14/B47)</f>
        <v>128231.79335539452</v>
      </c>
      <c r="L26" s="12">
        <f>L20*(B14/B47)</f>
        <v>635469.71529874264</v>
      </c>
      <c r="M26" s="12">
        <f>M20*(B14/B47)</f>
        <v>1176961.1344229798</v>
      </c>
    </row>
    <row r="27" spans="1:13" x14ac:dyDescent="0.2">
      <c r="A27" t="s">
        <v>21</v>
      </c>
      <c r="B27">
        <v>276694</v>
      </c>
      <c r="C27">
        <v>494820</v>
      </c>
      <c r="D27">
        <f t="shared" si="2"/>
        <v>0.55918111636554702</v>
      </c>
      <c r="E27">
        <f t="shared" si="3"/>
        <v>17.883293457754778</v>
      </c>
      <c r="F27">
        <v>10</v>
      </c>
      <c r="J27" s="6" t="s">
        <v>52</v>
      </c>
      <c r="K27" s="12">
        <f>K21*(B14/B47)</f>
        <v>344740.28987926728</v>
      </c>
      <c r="L27" s="12">
        <f>L21*(B14/B47)</f>
        <v>768054.51426776731</v>
      </c>
      <c r="M27" s="12">
        <f>M21*(B14/B47)</f>
        <v>2539316.341293823</v>
      </c>
    </row>
    <row r="28" spans="1:13" x14ac:dyDescent="0.2">
      <c r="A28" t="s">
        <v>22</v>
      </c>
      <c r="B28">
        <v>331068</v>
      </c>
      <c r="C28">
        <v>612628</v>
      </c>
      <c r="D28">
        <f t="shared" si="2"/>
        <v>0.54040624979596097</v>
      </c>
      <c r="E28">
        <f t="shared" si="3"/>
        <v>18.504597242862495</v>
      </c>
      <c r="F28">
        <v>10</v>
      </c>
    </row>
    <row r="29" spans="1:13" x14ac:dyDescent="0.2">
      <c r="A29" s="11" t="s">
        <v>23</v>
      </c>
      <c r="B29">
        <v>349806</v>
      </c>
      <c r="C29">
        <v>608325</v>
      </c>
      <c r="D29">
        <f t="shared" ref="D29:D45" si="4">B29/C29</f>
        <v>0.57503143878683272</v>
      </c>
      <c r="E29">
        <f t="shared" ref="E29:E45" si="5">F29/D29</f>
        <v>17.390353510231385</v>
      </c>
      <c r="F29">
        <v>10</v>
      </c>
    </row>
    <row r="30" spans="1:13" x14ac:dyDescent="0.2">
      <c r="A30" t="s">
        <v>24</v>
      </c>
      <c r="B30">
        <v>302700</v>
      </c>
      <c r="C30">
        <v>656515</v>
      </c>
      <c r="D30">
        <f t="shared" si="4"/>
        <v>0.46107095801314518</v>
      </c>
      <c r="E30">
        <f t="shared" si="5"/>
        <v>21.688635612817972</v>
      </c>
      <c r="F30">
        <v>10</v>
      </c>
    </row>
    <row r="31" spans="1:13" x14ac:dyDescent="0.2">
      <c r="A31" t="s">
        <v>25</v>
      </c>
      <c r="B31">
        <v>356783</v>
      </c>
      <c r="C31">
        <v>638183</v>
      </c>
      <c r="D31">
        <f t="shared" si="4"/>
        <v>0.559060645614189</v>
      </c>
      <c r="E31">
        <f t="shared" si="5"/>
        <v>17.887147089407289</v>
      </c>
      <c r="F31">
        <v>10</v>
      </c>
    </row>
    <row r="32" spans="1:13" x14ac:dyDescent="0.2">
      <c r="A32" t="s">
        <v>26</v>
      </c>
      <c r="B32">
        <v>307667</v>
      </c>
      <c r="C32">
        <v>529616</v>
      </c>
      <c r="D32">
        <f t="shared" si="4"/>
        <v>0.58092466994954839</v>
      </c>
      <c r="E32">
        <f t="shared" si="5"/>
        <v>17.21393584622335</v>
      </c>
      <c r="F32">
        <v>10</v>
      </c>
    </row>
    <row r="33" spans="1:6" x14ac:dyDescent="0.2">
      <c r="A33" t="s">
        <v>27</v>
      </c>
      <c r="B33">
        <v>266350</v>
      </c>
      <c r="C33">
        <v>467393</v>
      </c>
      <c r="D33">
        <f t="shared" si="4"/>
        <v>0.56986304886893902</v>
      </c>
      <c r="E33">
        <f t="shared" si="5"/>
        <v>17.548075840060072</v>
      </c>
      <c r="F33">
        <v>10</v>
      </c>
    </row>
    <row r="34" spans="1:6" x14ac:dyDescent="0.2">
      <c r="A34" t="s">
        <v>28</v>
      </c>
      <c r="B34">
        <v>354963</v>
      </c>
      <c r="C34">
        <v>542502</v>
      </c>
      <c r="D34">
        <f t="shared" si="4"/>
        <v>0.65430726522667193</v>
      </c>
      <c r="E34">
        <f t="shared" si="5"/>
        <v>15.283339390302652</v>
      </c>
      <c r="F34">
        <v>10</v>
      </c>
    </row>
    <row r="35" spans="1:6" x14ac:dyDescent="0.2">
      <c r="A35" t="s">
        <v>29</v>
      </c>
      <c r="B35">
        <v>334978</v>
      </c>
      <c r="C35">
        <v>547786</v>
      </c>
      <c r="D35">
        <f t="shared" si="4"/>
        <v>0.61151252496412833</v>
      </c>
      <c r="E35">
        <f t="shared" si="5"/>
        <v>16.352894816973055</v>
      </c>
      <c r="F35">
        <v>10</v>
      </c>
    </row>
    <row r="36" spans="1:6" x14ac:dyDescent="0.2">
      <c r="A36" t="s">
        <v>30</v>
      </c>
      <c r="B36">
        <v>359074</v>
      </c>
      <c r="C36">
        <v>552538</v>
      </c>
      <c r="D36">
        <f t="shared" si="4"/>
        <v>0.64986299584824936</v>
      </c>
      <c r="E36">
        <f t="shared" si="5"/>
        <v>15.387858770058539</v>
      </c>
      <c r="F36">
        <v>10</v>
      </c>
    </row>
    <row r="37" spans="1:6" x14ac:dyDescent="0.2">
      <c r="A37" t="s">
        <v>31</v>
      </c>
      <c r="B37">
        <v>350418</v>
      </c>
      <c r="C37">
        <v>567515</v>
      </c>
      <c r="D37">
        <f t="shared" si="4"/>
        <v>0.6174603314449838</v>
      </c>
      <c r="E37">
        <f t="shared" si="5"/>
        <v>16.19537238383873</v>
      </c>
      <c r="F37">
        <v>10</v>
      </c>
    </row>
    <row r="38" spans="1:6" x14ac:dyDescent="0.2">
      <c r="A38" t="s">
        <v>32</v>
      </c>
      <c r="B38">
        <v>319855</v>
      </c>
      <c r="C38">
        <v>583352</v>
      </c>
      <c r="D38">
        <f t="shared" si="4"/>
        <v>0.54830531137289318</v>
      </c>
      <c r="E38">
        <f t="shared" si="5"/>
        <v>18.238014100139125</v>
      </c>
      <c r="F38">
        <v>10</v>
      </c>
    </row>
    <row r="39" spans="1:6" x14ac:dyDescent="0.2">
      <c r="A39" t="s">
        <v>33</v>
      </c>
      <c r="B39">
        <v>314414</v>
      </c>
      <c r="C39">
        <v>568392</v>
      </c>
      <c r="D39">
        <f t="shared" si="4"/>
        <v>0.55316401356810085</v>
      </c>
      <c r="E39">
        <f t="shared" si="5"/>
        <v>18.077820962170897</v>
      </c>
      <c r="F39">
        <v>10</v>
      </c>
    </row>
    <row r="40" spans="1:6" x14ac:dyDescent="0.2">
      <c r="A40" t="s">
        <v>34</v>
      </c>
      <c r="B40">
        <v>338909</v>
      </c>
      <c r="C40">
        <v>664440</v>
      </c>
      <c r="D40">
        <f t="shared" si="4"/>
        <v>0.51006712419481071</v>
      </c>
      <c r="E40">
        <f t="shared" si="5"/>
        <v>19.605262769652029</v>
      </c>
      <c r="F40">
        <v>10</v>
      </c>
    </row>
    <row r="41" spans="1:6" x14ac:dyDescent="0.2">
      <c r="A41" t="s">
        <v>35</v>
      </c>
      <c r="B41">
        <v>337340</v>
      </c>
      <c r="C41">
        <v>607159</v>
      </c>
      <c r="D41">
        <f t="shared" si="4"/>
        <v>0.55560405099817345</v>
      </c>
      <c r="E41">
        <f t="shared" si="5"/>
        <v>17.99842888480465</v>
      </c>
      <c r="F41">
        <v>10</v>
      </c>
    </row>
    <row r="42" spans="1:6" x14ac:dyDescent="0.2">
      <c r="A42" t="s">
        <v>36</v>
      </c>
      <c r="B42">
        <v>359681</v>
      </c>
      <c r="C42">
        <v>670086</v>
      </c>
      <c r="D42">
        <f t="shared" si="4"/>
        <v>0.53676841480048831</v>
      </c>
      <c r="E42">
        <f t="shared" si="5"/>
        <v>18.630008257316899</v>
      </c>
      <c r="F42">
        <v>10</v>
      </c>
    </row>
    <row r="43" spans="1:6" x14ac:dyDescent="0.2">
      <c r="A43" t="s">
        <v>37</v>
      </c>
      <c r="B43">
        <v>365199</v>
      </c>
      <c r="C43">
        <v>618902</v>
      </c>
      <c r="D43">
        <f t="shared" si="4"/>
        <v>0.59007565010292418</v>
      </c>
      <c r="E43">
        <f t="shared" si="5"/>
        <v>16.946979591948502</v>
      </c>
      <c r="F43">
        <v>10</v>
      </c>
    </row>
    <row r="44" spans="1:6" x14ac:dyDescent="0.2">
      <c r="A44" t="s">
        <v>38</v>
      </c>
      <c r="B44">
        <v>373130</v>
      </c>
      <c r="C44">
        <v>732998</v>
      </c>
      <c r="D44">
        <f t="shared" si="4"/>
        <v>0.50904640940357271</v>
      </c>
      <c r="E44">
        <f t="shared" si="5"/>
        <v>19.644574277061615</v>
      </c>
      <c r="F44">
        <v>10</v>
      </c>
    </row>
    <row r="45" spans="1:6" x14ac:dyDescent="0.2">
      <c r="A45" t="s">
        <v>39</v>
      </c>
      <c r="B45">
        <v>323897</v>
      </c>
      <c r="C45">
        <v>672777</v>
      </c>
      <c r="D45">
        <f t="shared" si="4"/>
        <v>0.48143292651205377</v>
      </c>
      <c r="E45">
        <f t="shared" si="5"/>
        <v>20.771325452227096</v>
      </c>
      <c r="F45">
        <v>10</v>
      </c>
    </row>
    <row r="47" spans="1:6" x14ac:dyDescent="0.2">
      <c r="A47" s="6" t="s">
        <v>10</v>
      </c>
      <c r="B47" s="6">
        <f>AVERAGE(B18:B45)</f>
        <v>315723.89285714284</v>
      </c>
      <c r="C47">
        <f>AVERAGE(C18:C45)</f>
        <v>553491.35714285716</v>
      </c>
      <c r="D47">
        <f>AVERAGE(D18:D45)</f>
        <v>0.57518269148669376</v>
      </c>
      <c r="E47" s="10">
        <f t="shared" ref="E47:F47" si="6">AVERAGE(E18:E45)</f>
        <v>17.506138940098435</v>
      </c>
      <c r="F47">
        <f t="shared" si="6"/>
        <v>10</v>
      </c>
    </row>
  </sheetData>
  <mergeCells count="2">
    <mergeCell ref="A1:F1"/>
    <mergeCell ref="A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FBCF-AE50-1C43-B157-F9CB2808FEFB}">
  <sheetPr>
    <tabColor theme="4" tint="0.39997558519241921"/>
  </sheetPr>
  <dimension ref="A1:K315"/>
  <sheetViews>
    <sheetView zoomScale="125" workbookViewId="0">
      <selection activeCell="I332" sqref="I332"/>
    </sheetView>
  </sheetViews>
  <sheetFormatPr baseColWidth="10" defaultRowHeight="16" x14ac:dyDescent="0.2"/>
  <cols>
    <col min="2" max="2" width="22.6640625" bestFit="1" customWidth="1"/>
    <col min="3" max="3" width="22" bestFit="1" customWidth="1"/>
    <col min="6" max="6" width="22.6640625" bestFit="1" customWidth="1"/>
    <col min="7" max="7" width="22" bestFit="1" customWidth="1"/>
    <col min="10" max="10" width="23" bestFit="1" customWidth="1"/>
    <col min="11" max="11" width="22" bestFit="1" customWidth="1"/>
  </cols>
  <sheetData>
    <row r="1" spans="1:11" x14ac:dyDescent="0.2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7" thickBot="1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ht="17" thickBot="1" x14ac:dyDescent="0.25">
      <c r="A3" s="73" t="s">
        <v>81</v>
      </c>
      <c r="B3" s="74"/>
      <c r="C3" s="78"/>
      <c r="D3" s="22"/>
      <c r="E3" s="73" t="s">
        <v>50</v>
      </c>
      <c r="F3" s="74"/>
      <c r="G3" s="78"/>
      <c r="H3" s="22"/>
      <c r="I3" s="73" t="s">
        <v>109</v>
      </c>
      <c r="J3" s="74"/>
      <c r="K3" s="78"/>
    </row>
    <row r="4" spans="1:11" ht="17" thickBot="1" x14ac:dyDescent="0.25">
      <c r="A4" s="26" t="s">
        <v>0</v>
      </c>
      <c r="B4" s="27" t="s">
        <v>1</v>
      </c>
      <c r="C4" s="28"/>
      <c r="D4" s="22"/>
      <c r="E4" s="26" t="s">
        <v>0</v>
      </c>
      <c r="F4" s="27" t="s">
        <v>1</v>
      </c>
      <c r="G4" s="28"/>
      <c r="H4" s="22"/>
      <c r="I4" s="26" t="s">
        <v>0</v>
      </c>
      <c r="J4" s="27" t="s">
        <v>1</v>
      </c>
      <c r="K4" s="28"/>
    </row>
    <row r="5" spans="1:11" x14ac:dyDescent="0.2">
      <c r="A5" s="57" t="s">
        <v>12</v>
      </c>
      <c r="B5">
        <v>90542</v>
      </c>
      <c r="C5" s="61"/>
      <c r="D5" s="22"/>
      <c r="E5" s="57" t="s">
        <v>12</v>
      </c>
      <c r="F5" s="60">
        <v>208751</v>
      </c>
      <c r="G5" s="59"/>
      <c r="H5" s="22"/>
      <c r="I5" s="29" t="s">
        <v>12</v>
      </c>
      <c r="J5" s="19">
        <v>1736374</v>
      </c>
      <c r="K5" s="20"/>
    </row>
    <row r="6" spans="1:11" x14ac:dyDescent="0.2">
      <c r="A6" s="29" t="s">
        <v>13</v>
      </c>
      <c r="B6">
        <v>14185</v>
      </c>
      <c r="C6" s="1"/>
      <c r="D6" s="22"/>
      <c r="E6" s="29" t="s">
        <v>13</v>
      </c>
      <c r="F6" s="19">
        <v>115206</v>
      </c>
      <c r="G6" s="20"/>
      <c r="H6" s="22"/>
      <c r="I6" s="29" t="s">
        <v>13</v>
      </c>
      <c r="J6" s="19">
        <v>1300660</v>
      </c>
      <c r="K6" s="20"/>
    </row>
    <row r="7" spans="1:11" x14ac:dyDescent="0.2">
      <c r="A7" s="29" t="s">
        <v>14</v>
      </c>
      <c r="B7">
        <v>50487</v>
      </c>
      <c r="C7" s="1"/>
      <c r="D7" s="22"/>
      <c r="E7" s="29" t="s">
        <v>14</v>
      </c>
      <c r="F7" s="19">
        <v>232093</v>
      </c>
      <c r="G7" s="20"/>
      <c r="H7" s="22"/>
      <c r="I7" s="29" t="s">
        <v>14</v>
      </c>
      <c r="J7" s="19">
        <v>1834119</v>
      </c>
      <c r="K7" s="20"/>
    </row>
    <row r="8" spans="1:11" x14ac:dyDescent="0.2">
      <c r="A8" s="29" t="s">
        <v>15</v>
      </c>
      <c r="B8">
        <v>78065</v>
      </c>
      <c r="C8" s="1"/>
      <c r="D8" s="22"/>
      <c r="E8" s="29" t="s">
        <v>15</v>
      </c>
      <c r="F8" s="19">
        <v>210880</v>
      </c>
      <c r="G8" s="20"/>
      <c r="H8" s="22"/>
      <c r="I8" s="29" t="s">
        <v>15</v>
      </c>
      <c r="J8" s="19">
        <v>1807528</v>
      </c>
      <c r="K8" s="20"/>
    </row>
    <row r="9" spans="1:11" x14ac:dyDescent="0.2">
      <c r="A9" s="29" t="s">
        <v>16</v>
      </c>
      <c r="B9">
        <v>96293</v>
      </c>
      <c r="C9" s="1"/>
      <c r="D9" s="22"/>
      <c r="E9" s="29" t="s">
        <v>16</v>
      </c>
      <c r="F9" s="19">
        <v>245449</v>
      </c>
      <c r="G9" s="20"/>
      <c r="H9" s="22"/>
      <c r="I9" s="29" t="s">
        <v>16</v>
      </c>
      <c r="J9" s="19">
        <v>2081632</v>
      </c>
      <c r="K9" s="20"/>
    </row>
    <row r="10" spans="1:11" x14ac:dyDescent="0.2">
      <c r="A10" s="29" t="s">
        <v>17</v>
      </c>
      <c r="B10">
        <v>134130</v>
      </c>
      <c r="C10" s="1"/>
      <c r="D10" s="22"/>
      <c r="E10" s="29" t="s">
        <v>17</v>
      </c>
      <c r="F10" s="19">
        <v>191790</v>
      </c>
      <c r="G10" s="20"/>
      <c r="H10" s="22"/>
      <c r="I10" s="29" t="s">
        <v>17</v>
      </c>
      <c r="J10" s="19">
        <v>1691308</v>
      </c>
      <c r="K10" s="20"/>
    </row>
    <row r="11" spans="1:11" x14ac:dyDescent="0.2">
      <c r="A11" s="29" t="s">
        <v>18</v>
      </c>
      <c r="B11">
        <v>63712</v>
      </c>
      <c r="C11" s="1"/>
      <c r="D11" s="22"/>
      <c r="E11" s="29" t="s">
        <v>18</v>
      </c>
      <c r="F11" s="19">
        <v>212955</v>
      </c>
      <c r="G11" s="20"/>
      <c r="H11" s="22"/>
      <c r="I11" s="29" t="s">
        <v>18</v>
      </c>
      <c r="J11" s="19">
        <v>1874398</v>
      </c>
      <c r="K11" s="20"/>
    </row>
    <row r="12" spans="1:11" x14ac:dyDescent="0.2">
      <c r="A12" s="29" t="s">
        <v>19</v>
      </c>
      <c r="B12">
        <v>119356</v>
      </c>
      <c r="C12" s="1"/>
      <c r="D12" s="22"/>
      <c r="E12" s="29" t="s">
        <v>19</v>
      </c>
      <c r="F12" s="19">
        <v>244306</v>
      </c>
      <c r="G12" s="20"/>
      <c r="H12" s="22"/>
      <c r="I12" s="29" t="s">
        <v>19</v>
      </c>
      <c r="J12" s="19">
        <v>1709653</v>
      </c>
      <c r="K12" s="20"/>
    </row>
    <row r="13" spans="1:11" x14ac:dyDescent="0.2">
      <c r="A13" s="29" t="s">
        <v>20</v>
      </c>
      <c r="B13">
        <v>97215</v>
      </c>
      <c r="C13" s="1"/>
      <c r="D13" s="22"/>
      <c r="E13" s="29" t="s">
        <v>20</v>
      </c>
      <c r="F13" s="19">
        <v>207305</v>
      </c>
      <c r="G13" s="20"/>
      <c r="H13" s="22"/>
      <c r="I13" s="29" t="s">
        <v>20</v>
      </c>
      <c r="J13" s="19">
        <v>1358129</v>
      </c>
      <c r="K13" s="20"/>
    </row>
    <row r="14" spans="1:11" x14ac:dyDescent="0.2">
      <c r="A14" s="29" t="s">
        <v>21</v>
      </c>
      <c r="B14">
        <v>91735</v>
      </c>
      <c r="C14" s="1"/>
      <c r="D14" s="22"/>
      <c r="E14" s="29" t="s">
        <v>21</v>
      </c>
      <c r="F14" s="19">
        <v>290348</v>
      </c>
      <c r="G14" s="20"/>
      <c r="H14" s="22"/>
      <c r="I14" s="29" t="s">
        <v>21</v>
      </c>
      <c r="J14" s="19">
        <v>1998652</v>
      </c>
      <c r="K14" s="20"/>
    </row>
    <row r="15" spans="1:11" x14ac:dyDescent="0.2">
      <c r="A15" s="29" t="s">
        <v>22</v>
      </c>
      <c r="B15">
        <v>10350</v>
      </c>
      <c r="C15" s="1"/>
      <c r="D15" s="22"/>
      <c r="E15" s="29" t="s">
        <v>22</v>
      </c>
      <c r="F15" s="19">
        <v>178863</v>
      </c>
      <c r="G15" s="20"/>
      <c r="H15" s="22"/>
      <c r="I15" s="29" t="s">
        <v>22</v>
      </c>
      <c r="J15" s="32">
        <v>2280030</v>
      </c>
      <c r="K15" s="20"/>
    </row>
    <row r="16" spans="1:11" x14ac:dyDescent="0.2">
      <c r="A16" s="30" t="s">
        <v>23</v>
      </c>
      <c r="B16">
        <v>9545</v>
      </c>
      <c r="C16" s="1"/>
      <c r="D16" s="22"/>
      <c r="E16" s="30" t="s">
        <v>23</v>
      </c>
      <c r="F16">
        <v>152075</v>
      </c>
      <c r="G16" s="20"/>
      <c r="H16" s="22"/>
      <c r="I16" s="30" t="s">
        <v>23</v>
      </c>
      <c r="J16" s="32">
        <v>2286118</v>
      </c>
      <c r="K16" s="20"/>
    </row>
    <row r="17" spans="1:11" x14ac:dyDescent="0.2">
      <c r="A17" s="31" t="s">
        <v>24</v>
      </c>
      <c r="B17">
        <v>14083</v>
      </c>
      <c r="C17" s="1"/>
      <c r="D17" s="22"/>
      <c r="E17" s="31" t="s">
        <v>24</v>
      </c>
      <c r="F17">
        <v>232566</v>
      </c>
      <c r="G17" s="1"/>
      <c r="H17" s="22"/>
      <c r="I17" s="31" t="s">
        <v>24</v>
      </c>
      <c r="J17" s="14">
        <v>2758523</v>
      </c>
      <c r="K17" s="1"/>
    </row>
    <row r="18" spans="1:11" x14ac:dyDescent="0.2">
      <c r="A18" s="31" t="s">
        <v>25</v>
      </c>
      <c r="B18">
        <v>9897</v>
      </c>
      <c r="C18" s="1"/>
      <c r="D18" s="22"/>
      <c r="E18" s="31" t="s">
        <v>25</v>
      </c>
      <c r="F18" s="32">
        <v>114701</v>
      </c>
      <c r="G18" s="24"/>
      <c r="H18" s="22"/>
      <c r="I18" s="31" t="s">
        <v>25</v>
      </c>
      <c r="J18" s="32">
        <v>2238022</v>
      </c>
      <c r="K18" s="24"/>
    </row>
    <row r="19" spans="1:11" x14ac:dyDescent="0.2">
      <c r="A19" s="31" t="s">
        <v>26</v>
      </c>
      <c r="B19">
        <v>16324</v>
      </c>
      <c r="C19" s="1"/>
      <c r="D19" s="22"/>
      <c r="E19" s="31" t="s">
        <v>26</v>
      </c>
      <c r="F19" s="32">
        <v>99462</v>
      </c>
      <c r="G19" s="24"/>
      <c r="H19" s="22"/>
      <c r="I19" s="31" t="s">
        <v>26</v>
      </c>
      <c r="J19" s="32">
        <v>1953941</v>
      </c>
      <c r="K19" s="24"/>
    </row>
    <row r="20" spans="1:11" x14ac:dyDescent="0.2">
      <c r="A20" s="31" t="s">
        <v>27</v>
      </c>
      <c r="B20">
        <v>11542</v>
      </c>
      <c r="C20" s="1"/>
      <c r="D20" s="22"/>
      <c r="E20" s="31" t="s">
        <v>27</v>
      </c>
      <c r="F20" s="19">
        <v>119893</v>
      </c>
      <c r="G20" s="20"/>
      <c r="H20" s="22"/>
      <c r="I20" s="31" t="s">
        <v>27</v>
      </c>
      <c r="J20" s="32">
        <v>1826761</v>
      </c>
      <c r="K20" s="20"/>
    </row>
    <row r="21" spans="1:11" x14ac:dyDescent="0.2">
      <c r="A21" s="31" t="s">
        <v>28</v>
      </c>
      <c r="B21">
        <v>9327</v>
      </c>
      <c r="C21" s="1"/>
      <c r="D21" s="22"/>
      <c r="E21" s="31" t="s">
        <v>28</v>
      </c>
      <c r="F21" s="19">
        <v>79330</v>
      </c>
      <c r="G21" s="20"/>
      <c r="H21" s="22"/>
      <c r="I21" s="31" t="s">
        <v>28</v>
      </c>
      <c r="J21" s="32">
        <v>1887850</v>
      </c>
      <c r="K21" s="20"/>
    </row>
    <row r="22" spans="1:11" x14ac:dyDescent="0.2">
      <c r="A22" s="31" t="s">
        <v>29</v>
      </c>
      <c r="B22">
        <v>11121</v>
      </c>
      <c r="C22" s="1"/>
      <c r="D22" s="22"/>
      <c r="E22" s="31" t="s">
        <v>29</v>
      </c>
      <c r="F22" s="19">
        <v>76799</v>
      </c>
      <c r="G22" s="20"/>
      <c r="H22" s="22"/>
      <c r="I22" s="31" t="s">
        <v>29</v>
      </c>
      <c r="J22" s="32">
        <v>1963769</v>
      </c>
      <c r="K22" s="20"/>
    </row>
    <row r="23" spans="1:11" x14ac:dyDescent="0.2">
      <c r="A23" s="31" t="s">
        <v>30</v>
      </c>
      <c r="B23">
        <v>22023</v>
      </c>
      <c r="C23" s="1"/>
      <c r="D23" s="22"/>
      <c r="E23" s="31" t="s">
        <v>30</v>
      </c>
      <c r="F23" s="19">
        <v>101125</v>
      </c>
      <c r="G23" s="20"/>
      <c r="H23" s="22"/>
      <c r="I23" s="31" t="s">
        <v>30</v>
      </c>
      <c r="J23" s="19">
        <v>1928314</v>
      </c>
      <c r="K23" s="20"/>
    </row>
    <row r="24" spans="1:11" x14ac:dyDescent="0.2">
      <c r="A24" s="31" t="s">
        <v>31</v>
      </c>
      <c r="B24">
        <v>13942</v>
      </c>
      <c r="C24" s="1"/>
      <c r="D24" s="22"/>
      <c r="E24" s="31" t="s">
        <v>31</v>
      </c>
      <c r="F24" s="19">
        <v>85063</v>
      </c>
      <c r="G24" s="20"/>
      <c r="H24" s="22"/>
      <c r="I24" s="31" t="s">
        <v>31</v>
      </c>
      <c r="J24" s="19">
        <v>2082858</v>
      </c>
      <c r="K24" s="20"/>
    </row>
    <row r="25" spans="1:11" x14ac:dyDescent="0.2">
      <c r="A25" s="31" t="s">
        <v>32</v>
      </c>
      <c r="B25">
        <v>9049</v>
      </c>
      <c r="C25" s="1"/>
      <c r="D25" s="22"/>
      <c r="E25" s="31" t="s">
        <v>32</v>
      </c>
      <c r="F25" s="19">
        <v>295525</v>
      </c>
      <c r="G25" s="20"/>
      <c r="H25" s="22"/>
      <c r="I25" s="31" t="s">
        <v>32</v>
      </c>
      <c r="J25" s="19">
        <v>1737159</v>
      </c>
      <c r="K25" s="20"/>
    </row>
    <row r="26" spans="1:11" x14ac:dyDescent="0.2">
      <c r="A26" s="31" t="s">
        <v>33</v>
      </c>
      <c r="B26">
        <v>6635</v>
      </c>
      <c r="C26" s="1"/>
      <c r="D26" s="22"/>
      <c r="E26" s="31" t="s">
        <v>33</v>
      </c>
      <c r="F26" s="19">
        <v>219431</v>
      </c>
      <c r="G26" s="20"/>
      <c r="H26" s="22"/>
      <c r="I26" s="31" t="s">
        <v>33</v>
      </c>
      <c r="J26" s="19">
        <v>1876547</v>
      </c>
      <c r="K26" s="20"/>
    </row>
    <row r="27" spans="1:11" x14ac:dyDescent="0.2">
      <c r="A27" s="31" t="s">
        <v>34</v>
      </c>
      <c r="B27">
        <v>2407</v>
      </c>
      <c r="C27" s="1"/>
      <c r="D27" s="22"/>
      <c r="E27" s="31" t="s">
        <v>34</v>
      </c>
      <c r="F27" s="19">
        <v>21037</v>
      </c>
      <c r="G27" s="20"/>
      <c r="H27" s="22"/>
      <c r="I27" s="31" t="s">
        <v>34</v>
      </c>
      <c r="J27" s="19">
        <v>1876547</v>
      </c>
      <c r="K27" s="20"/>
    </row>
    <row r="28" spans="1:11" x14ac:dyDescent="0.2">
      <c r="A28" s="31" t="s">
        <v>35</v>
      </c>
      <c r="B28">
        <v>135942</v>
      </c>
      <c r="C28" s="1"/>
      <c r="D28" s="22"/>
      <c r="E28" s="31" t="s">
        <v>35</v>
      </c>
      <c r="F28" s="19">
        <v>348959</v>
      </c>
      <c r="G28" s="20"/>
      <c r="H28" s="22"/>
      <c r="I28" s="31" t="s">
        <v>35</v>
      </c>
      <c r="J28" s="19">
        <v>1876547</v>
      </c>
      <c r="K28" s="20"/>
    </row>
    <row r="29" spans="1:11" x14ac:dyDescent="0.2">
      <c r="A29" s="31" t="s">
        <v>36</v>
      </c>
      <c r="B29">
        <v>76353</v>
      </c>
      <c r="C29" s="1"/>
      <c r="D29" s="22"/>
      <c r="E29" s="31" t="s">
        <v>36</v>
      </c>
      <c r="F29" s="32">
        <v>415704</v>
      </c>
      <c r="G29" s="20"/>
      <c r="H29" s="22"/>
      <c r="I29" s="31" t="s">
        <v>36</v>
      </c>
      <c r="J29" s="19">
        <v>1737159</v>
      </c>
      <c r="K29" s="20"/>
    </row>
    <row r="30" spans="1:11" x14ac:dyDescent="0.2">
      <c r="A30" s="31" t="s">
        <v>37</v>
      </c>
      <c r="B30">
        <v>111018</v>
      </c>
      <c r="C30" s="1"/>
      <c r="D30" s="22"/>
      <c r="E30" s="31" t="s">
        <v>37</v>
      </c>
      <c r="F30" s="19">
        <v>290166</v>
      </c>
      <c r="G30" s="20"/>
      <c r="H30" s="22"/>
      <c r="I30" s="31" t="s">
        <v>37</v>
      </c>
      <c r="J30" s="19">
        <v>2908300</v>
      </c>
      <c r="K30" s="20"/>
    </row>
    <row r="31" spans="1:11" x14ac:dyDescent="0.2">
      <c r="A31" s="31" t="s">
        <v>38</v>
      </c>
      <c r="B31">
        <v>124717</v>
      </c>
      <c r="C31" s="1"/>
      <c r="D31" s="22"/>
      <c r="E31" s="31" t="s">
        <v>38</v>
      </c>
      <c r="F31" s="32">
        <v>527599</v>
      </c>
      <c r="G31" s="20"/>
      <c r="H31" s="22"/>
      <c r="I31" s="31" t="s">
        <v>38</v>
      </c>
      <c r="J31" s="32">
        <v>2908300</v>
      </c>
      <c r="K31" s="20"/>
    </row>
    <row r="32" spans="1:11" x14ac:dyDescent="0.2">
      <c r="A32" s="31" t="s">
        <v>39</v>
      </c>
      <c r="B32">
        <v>131469</v>
      </c>
      <c r="C32" s="1"/>
      <c r="D32" s="22"/>
      <c r="E32" s="31" t="s">
        <v>39</v>
      </c>
      <c r="F32">
        <v>506892</v>
      </c>
      <c r="G32" s="1"/>
      <c r="H32" s="22"/>
      <c r="I32" s="31" t="s">
        <v>39</v>
      </c>
      <c r="J32">
        <v>3047530</v>
      </c>
      <c r="K32" s="1"/>
    </row>
    <row r="33" spans="1:11" x14ac:dyDescent="0.2">
      <c r="A33" s="8"/>
      <c r="C33" s="1"/>
      <c r="D33" s="22"/>
      <c r="E33" s="8"/>
      <c r="G33" s="1"/>
      <c r="H33" s="22"/>
      <c r="I33" s="8"/>
      <c r="K33" s="1"/>
    </row>
    <row r="34" spans="1:11" ht="17" thickBot="1" x14ac:dyDescent="0.25">
      <c r="A34" s="9" t="s">
        <v>3</v>
      </c>
      <c r="B34" s="62">
        <f>SUM(B5:B32)</f>
        <v>1561464</v>
      </c>
      <c r="C34" s="63">
        <f>AVERAGE(B5:B32)</f>
        <v>55766.571428571428</v>
      </c>
      <c r="D34" s="22"/>
      <c r="E34" s="9" t="s">
        <v>3</v>
      </c>
      <c r="F34" s="62">
        <f>SUM(F5:F32)</f>
        <v>6024273</v>
      </c>
      <c r="G34" s="63">
        <f>AVERAGE(F5:F32)</f>
        <v>215152.60714285713</v>
      </c>
      <c r="H34" s="22"/>
      <c r="I34" s="9" t="s">
        <v>3</v>
      </c>
      <c r="J34" s="62">
        <f>SUM(J5:J32)</f>
        <v>56566728</v>
      </c>
      <c r="K34" s="63">
        <f>AVERAGE(J5:J32)</f>
        <v>2020240.2857142857</v>
      </c>
    </row>
    <row r="35" spans="1:1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</row>
    <row r="36" spans="1:11" x14ac:dyDescent="0.2">
      <c r="A36" s="77" t="s">
        <v>47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1:11" ht="16" customHeight="1" thickBot="1" x14ac:dyDescent="0.2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1:11" ht="17" customHeight="1" thickBot="1" x14ac:dyDescent="0.25">
      <c r="A38" s="73" t="s">
        <v>81</v>
      </c>
      <c r="B38" s="74"/>
      <c r="C38" s="78"/>
      <c r="D38" s="22"/>
      <c r="E38" s="73" t="s">
        <v>50</v>
      </c>
      <c r="F38" s="74"/>
      <c r="G38" s="78"/>
      <c r="H38" s="22"/>
      <c r="I38" s="73" t="s">
        <v>109</v>
      </c>
      <c r="J38" s="74"/>
      <c r="K38" s="78"/>
    </row>
    <row r="39" spans="1:11" ht="17" thickBot="1" x14ac:dyDescent="0.25">
      <c r="A39" s="26" t="s">
        <v>0</v>
      </c>
      <c r="B39" s="27" t="s">
        <v>1</v>
      </c>
      <c r="C39" s="28"/>
      <c r="D39" s="22"/>
      <c r="E39" s="26" t="s">
        <v>0</v>
      </c>
      <c r="F39" s="27" t="s">
        <v>1</v>
      </c>
      <c r="G39" s="28"/>
      <c r="H39" s="22"/>
      <c r="I39" s="26" t="s">
        <v>0</v>
      </c>
      <c r="J39" s="27" t="s">
        <v>1</v>
      </c>
      <c r="K39" s="28"/>
    </row>
    <row r="40" spans="1:11" x14ac:dyDescent="0.2">
      <c r="A40" s="57" t="s">
        <v>12</v>
      </c>
      <c r="B40" s="58">
        <v>452278</v>
      </c>
      <c r="C40" s="59"/>
      <c r="D40" s="22"/>
      <c r="E40" s="29" t="s">
        <v>12</v>
      </c>
      <c r="F40" s="19">
        <v>350798</v>
      </c>
      <c r="G40" s="20"/>
      <c r="H40" s="22"/>
      <c r="I40" s="29" t="s">
        <v>12</v>
      </c>
      <c r="J40" s="19">
        <v>2556187</v>
      </c>
      <c r="K40" s="20"/>
    </row>
    <row r="41" spans="1:11" x14ac:dyDescent="0.2">
      <c r="A41" s="29" t="s">
        <v>13</v>
      </c>
      <c r="B41">
        <v>71574</v>
      </c>
      <c r="C41" s="20"/>
      <c r="D41" s="22"/>
      <c r="E41" s="29" t="s">
        <v>13</v>
      </c>
      <c r="F41" s="19">
        <v>152278</v>
      </c>
      <c r="G41" s="20"/>
      <c r="H41" s="22"/>
      <c r="I41" s="29" t="s">
        <v>13</v>
      </c>
      <c r="J41" s="19">
        <v>1882780</v>
      </c>
      <c r="K41" s="20"/>
    </row>
    <row r="42" spans="1:11" x14ac:dyDescent="0.2">
      <c r="A42" s="29" t="s">
        <v>14</v>
      </c>
      <c r="B42">
        <v>260288</v>
      </c>
      <c r="C42" s="20"/>
      <c r="D42" s="22"/>
      <c r="E42" s="29" t="s">
        <v>14</v>
      </c>
      <c r="F42" s="19">
        <v>383346</v>
      </c>
      <c r="G42" s="20"/>
      <c r="H42" s="22"/>
      <c r="I42" s="29" t="s">
        <v>14</v>
      </c>
      <c r="J42" s="19">
        <v>2676336</v>
      </c>
      <c r="K42" s="20"/>
    </row>
    <row r="43" spans="1:11" x14ac:dyDescent="0.2">
      <c r="A43" s="29" t="s">
        <v>15</v>
      </c>
      <c r="B43">
        <v>417940</v>
      </c>
      <c r="C43" s="20"/>
      <c r="D43" s="22"/>
      <c r="E43" s="29" t="s">
        <v>15</v>
      </c>
      <c r="F43" s="19">
        <v>363681</v>
      </c>
      <c r="G43" s="20"/>
      <c r="H43" s="22"/>
      <c r="I43" s="29" t="s">
        <v>15</v>
      </c>
      <c r="J43" s="19">
        <v>2647654</v>
      </c>
      <c r="K43" s="20"/>
    </row>
    <row r="44" spans="1:11" x14ac:dyDescent="0.2">
      <c r="A44" s="29" t="s">
        <v>16</v>
      </c>
      <c r="B44">
        <v>484825</v>
      </c>
      <c r="C44" s="20"/>
      <c r="D44" s="22"/>
      <c r="E44" s="29" t="s">
        <v>16</v>
      </c>
      <c r="F44" s="19">
        <v>432019</v>
      </c>
      <c r="G44" s="20"/>
      <c r="H44" s="22"/>
      <c r="I44" s="29" t="s">
        <v>16</v>
      </c>
      <c r="J44" s="19">
        <v>3168338</v>
      </c>
      <c r="K44" s="20"/>
    </row>
    <row r="45" spans="1:11" x14ac:dyDescent="0.2">
      <c r="A45" s="29" t="s">
        <v>17</v>
      </c>
      <c r="B45">
        <v>685212</v>
      </c>
      <c r="C45" s="20"/>
      <c r="D45" s="22"/>
      <c r="E45" s="29" t="s">
        <v>17</v>
      </c>
      <c r="F45" s="19">
        <v>334552</v>
      </c>
      <c r="G45" s="20"/>
      <c r="H45" s="22"/>
      <c r="I45" s="29" t="s">
        <v>17</v>
      </c>
      <c r="J45" s="19">
        <v>2572470</v>
      </c>
      <c r="K45" s="20"/>
    </row>
    <row r="46" spans="1:11" x14ac:dyDescent="0.2">
      <c r="A46" s="29" t="s">
        <v>18</v>
      </c>
      <c r="B46">
        <v>328499</v>
      </c>
      <c r="C46" s="20"/>
      <c r="D46" s="22"/>
      <c r="E46" s="29" t="s">
        <v>18</v>
      </c>
      <c r="F46" s="19">
        <v>369494</v>
      </c>
      <c r="G46" s="20"/>
      <c r="H46" s="22"/>
      <c r="I46" s="29" t="s">
        <v>18</v>
      </c>
      <c r="J46" s="19">
        <v>2818060</v>
      </c>
      <c r="K46" s="20"/>
    </row>
    <row r="47" spans="1:11" x14ac:dyDescent="0.2">
      <c r="A47" s="29" t="s">
        <v>19</v>
      </c>
      <c r="B47">
        <v>624504</v>
      </c>
      <c r="C47" s="20"/>
      <c r="D47" s="22"/>
      <c r="E47" s="29" t="s">
        <v>19</v>
      </c>
      <c r="F47" s="19">
        <v>370846</v>
      </c>
      <c r="G47" s="20"/>
      <c r="H47" s="22"/>
      <c r="I47" s="29" t="s">
        <v>19</v>
      </c>
      <c r="J47" s="19">
        <v>2504498</v>
      </c>
      <c r="K47" s="20"/>
    </row>
    <row r="48" spans="1:11" x14ac:dyDescent="0.2">
      <c r="A48" s="29" t="s">
        <v>20</v>
      </c>
      <c r="B48">
        <v>506942</v>
      </c>
      <c r="C48" s="20"/>
      <c r="D48" s="22"/>
      <c r="E48" s="29" t="s">
        <v>20</v>
      </c>
      <c r="F48" s="19">
        <v>312075</v>
      </c>
      <c r="G48" s="20"/>
      <c r="H48" s="22"/>
      <c r="I48" s="29" t="s">
        <v>20</v>
      </c>
      <c r="J48" s="19">
        <v>2111178</v>
      </c>
      <c r="K48" s="20"/>
    </row>
    <row r="49" spans="1:11" x14ac:dyDescent="0.2">
      <c r="A49" s="29" t="s">
        <v>21</v>
      </c>
      <c r="B49">
        <v>450018</v>
      </c>
      <c r="C49" s="20"/>
      <c r="D49" s="22"/>
      <c r="E49" s="29" t="s">
        <v>21</v>
      </c>
      <c r="F49" s="19">
        <v>487902</v>
      </c>
      <c r="G49" s="20"/>
      <c r="H49" s="22"/>
      <c r="I49" s="29" t="s">
        <v>21</v>
      </c>
      <c r="J49" s="19">
        <v>2910139</v>
      </c>
      <c r="K49" s="20"/>
    </row>
    <row r="50" spans="1:11" x14ac:dyDescent="0.2">
      <c r="A50" s="29" t="s">
        <v>22</v>
      </c>
      <c r="B50">
        <v>58884</v>
      </c>
      <c r="C50" s="20"/>
      <c r="D50" s="22"/>
      <c r="E50" s="29" t="s">
        <v>22</v>
      </c>
      <c r="F50" s="19">
        <v>286998</v>
      </c>
      <c r="G50" s="20"/>
      <c r="H50" s="22"/>
      <c r="I50" s="29" t="s">
        <v>22</v>
      </c>
      <c r="J50" s="19">
        <v>3425161</v>
      </c>
      <c r="K50" s="20"/>
    </row>
    <row r="51" spans="1:11" x14ac:dyDescent="0.2">
      <c r="A51" s="30" t="s">
        <v>23</v>
      </c>
      <c r="B51">
        <v>47810</v>
      </c>
      <c r="C51" s="47"/>
      <c r="D51" s="22"/>
      <c r="E51" s="30" t="s">
        <v>23</v>
      </c>
      <c r="F51">
        <v>258799</v>
      </c>
      <c r="G51" s="20"/>
      <c r="H51" s="22"/>
      <c r="I51" s="30" t="s">
        <v>23</v>
      </c>
      <c r="J51" s="32">
        <v>3303064</v>
      </c>
      <c r="K51" s="20"/>
    </row>
    <row r="52" spans="1:11" x14ac:dyDescent="0.2">
      <c r="A52" s="31" t="s">
        <v>24</v>
      </c>
      <c r="B52">
        <v>57230</v>
      </c>
      <c r="C52" s="47"/>
      <c r="D52" s="22"/>
      <c r="E52" s="31" t="s">
        <v>24</v>
      </c>
      <c r="F52">
        <v>363762</v>
      </c>
      <c r="G52" s="1"/>
      <c r="H52" s="22"/>
      <c r="I52" s="31" t="s">
        <v>24</v>
      </c>
      <c r="J52">
        <v>3707253</v>
      </c>
      <c r="K52" s="1"/>
    </row>
    <row r="53" spans="1:11" x14ac:dyDescent="0.2">
      <c r="A53" s="31" t="s">
        <v>25</v>
      </c>
      <c r="B53">
        <v>52302</v>
      </c>
      <c r="C53" s="24"/>
      <c r="D53" s="22"/>
      <c r="E53" s="31" t="s">
        <v>25</v>
      </c>
      <c r="F53" s="32">
        <v>193436</v>
      </c>
      <c r="G53" s="24"/>
      <c r="H53" s="22"/>
      <c r="I53" s="31" t="s">
        <v>25</v>
      </c>
      <c r="J53" s="32">
        <v>3389489</v>
      </c>
      <c r="K53" s="24"/>
    </row>
    <row r="54" spans="1:11" x14ac:dyDescent="0.2">
      <c r="A54" s="31" t="s">
        <v>26</v>
      </c>
      <c r="B54">
        <v>81179</v>
      </c>
      <c r="C54" s="24"/>
      <c r="D54" s="22"/>
      <c r="E54" s="31" t="s">
        <v>26</v>
      </c>
      <c r="F54" s="32">
        <v>179493</v>
      </c>
      <c r="G54" s="24"/>
      <c r="H54" s="22"/>
      <c r="I54" s="31" t="s">
        <v>26</v>
      </c>
      <c r="J54" s="32">
        <v>2899646</v>
      </c>
      <c r="K54" s="24"/>
    </row>
    <row r="55" spans="1:11" x14ac:dyDescent="0.2">
      <c r="A55" s="31" t="s">
        <v>27</v>
      </c>
      <c r="B55">
        <v>64351</v>
      </c>
      <c r="C55" s="20"/>
      <c r="D55" s="22"/>
      <c r="E55" s="31" t="s">
        <v>27</v>
      </c>
      <c r="F55" s="19">
        <v>191265</v>
      </c>
      <c r="G55" s="20"/>
      <c r="H55" s="22"/>
      <c r="I55" s="31" t="s">
        <v>27</v>
      </c>
      <c r="J55" s="19">
        <v>2690098</v>
      </c>
      <c r="K55" s="20"/>
    </row>
    <row r="56" spans="1:11" x14ac:dyDescent="0.2">
      <c r="A56" s="31" t="s">
        <v>28</v>
      </c>
      <c r="B56">
        <v>77322</v>
      </c>
      <c r="C56" s="20"/>
      <c r="D56" s="22"/>
      <c r="E56" s="31" t="s">
        <v>28</v>
      </c>
      <c r="F56" s="19">
        <v>151407</v>
      </c>
      <c r="G56" s="20"/>
      <c r="H56" s="22"/>
      <c r="I56" s="31" t="s">
        <v>28</v>
      </c>
      <c r="J56" s="19">
        <v>2983054</v>
      </c>
      <c r="K56" s="20"/>
    </row>
    <row r="57" spans="1:11" x14ac:dyDescent="0.2">
      <c r="A57" s="31" t="s">
        <v>29</v>
      </c>
      <c r="B57">
        <v>54714</v>
      </c>
      <c r="C57" s="20"/>
      <c r="D57" s="22"/>
      <c r="E57" s="31" t="s">
        <v>29</v>
      </c>
      <c r="F57" s="19">
        <v>137516</v>
      </c>
      <c r="G57" s="20"/>
      <c r="H57" s="22"/>
      <c r="I57" s="31" t="s">
        <v>29</v>
      </c>
      <c r="J57" s="19">
        <v>3062391</v>
      </c>
      <c r="K57" s="20"/>
    </row>
    <row r="58" spans="1:11" x14ac:dyDescent="0.2">
      <c r="A58" s="31" t="s">
        <v>30</v>
      </c>
      <c r="B58">
        <v>114787</v>
      </c>
      <c r="C58" s="20"/>
      <c r="D58" s="22"/>
      <c r="E58" s="31" t="s">
        <v>30</v>
      </c>
      <c r="F58" s="19">
        <v>182764</v>
      </c>
      <c r="G58" s="20"/>
      <c r="H58" s="22"/>
      <c r="I58" s="31" t="s">
        <v>30</v>
      </c>
      <c r="J58" s="19">
        <v>3069144</v>
      </c>
      <c r="K58" s="20"/>
    </row>
    <row r="59" spans="1:11" x14ac:dyDescent="0.2">
      <c r="A59" s="31" t="s">
        <v>31</v>
      </c>
      <c r="B59">
        <v>74433</v>
      </c>
      <c r="C59" s="20"/>
      <c r="D59" s="22"/>
      <c r="E59" s="31" t="s">
        <v>31</v>
      </c>
      <c r="F59" s="19">
        <v>174325</v>
      </c>
      <c r="G59" s="20"/>
      <c r="H59" s="22"/>
      <c r="I59" s="31" t="s">
        <v>31</v>
      </c>
      <c r="J59" s="19">
        <v>3124144</v>
      </c>
      <c r="K59" s="20"/>
    </row>
    <row r="60" spans="1:11" x14ac:dyDescent="0.2">
      <c r="A60" s="31" t="s">
        <v>32</v>
      </c>
      <c r="B60">
        <v>36422</v>
      </c>
      <c r="C60" s="20"/>
      <c r="D60" s="22"/>
      <c r="E60" s="31" t="s">
        <v>32</v>
      </c>
      <c r="F60" s="19">
        <v>450131</v>
      </c>
      <c r="G60" s="20"/>
      <c r="H60" s="22"/>
      <c r="I60" s="31" t="s">
        <v>32</v>
      </c>
      <c r="J60" s="19">
        <v>2555632</v>
      </c>
      <c r="K60" s="20"/>
    </row>
    <row r="61" spans="1:11" x14ac:dyDescent="0.2">
      <c r="A61" s="31" t="s">
        <v>33</v>
      </c>
      <c r="B61">
        <v>50857</v>
      </c>
      <c r="C61" s="20"/>
      <c r="D61" s="22"/>
      <c r="E61" s="31" t="s">
        <v>33</v>
      </c>
      <c r="F61" s="19">
        <v>359594</v>
      </c>
      <c r="G61" s="20"/>
      <c r="H61" s="22"/>
      <c r="I61" s="31" t="s">
        <v>33</v>
      </c>
      <c r="J61" s="19">
        <v>2779699</v>
      </c>
      <c r="K61" s="20"/>
    </row>
    <row r="62" spans="1:11" x14ac:dyDescent="0.2">
      <c r="A62" s="31" t="s">
        <v>34</v>
      </c>
      <c r="B62">
        <v>10338</v>
      </c>
      <c r="C62" s="20"/>
      <c r="D62" s="22"/>
      <c r="E62" s="31" t="s">
        <v>34</v>
      </c>
      <c r="F62" s="19">
        <v>17994</v>
      </c>
      <c r="G62" s="20"/>
      <c r="H62" s="22"/>
      <c r="I62" s="31" t="s">
        <v>34</v>
      </c>
      <c r="J62" s="19">
        <v>2779699</v>
      </c>
      <c r="K62" s="20"/>
    </row>
    <row r="63" spans="1:11" x14ac:dyDescent="0.2">
      <c r="A63" s="31" t="s">
        <v>35</v>
      </c>
      <c r="B63">
        <v>655980</v>
      </c>
      <c r="C63" s="20"/>
      <c r="D63" s="22"/>
      <c r="E63" s="31" t="s">
        <v>35</v>
      </c>
      <c r="F63" s="19">
        <v>547579</v>
      </c>
      <c r="G63" s="20"/>
      <c r="H63" s="22"/>
      <c r="I63" s="31" t="s">
        <v>35</v>
      </c>
      <c r="J63" s="19">
        <v>2779699</v>
      </c>
      <c r="K63" s="20"/>
    </row>
    <row r="64" spans="1:11" x14ac:dyDescent="0.2">
      <c r="A64" s="31" t="s">
        <v>36</v>
      </c>
      <c r="B64">
        <v>427404</v>
      </c>
      <c r="C64" s="20"/>
      <c r="D64" s="22"/>
      <c r="E64" s="31" t="s">
        <v>36</v>
      </c>
      <c r="F64" s="32">
        <v>669018</v>
      </c>
      <c r="G64" s="20"/>
      <c r="H64" s="22"/>
      <c r="I64" s="31" t="s">
        <v>36</v>
      </c>
      <c r="J64" s="19">
        <v>2555632</v>
      </c>
      <c r="K64" s="20"/>
    </row>
    <row r="65" spans="1:11" x14ac:dyDescent="0.2">
      <c r="A65" s="31" t="s">
        <v>37</v>
      </c>
      <c r="B65">
        <v>562478</v>
      </c>
      <c r="C65" s="20"/>
      <c r="D65" s="22"/>
      <c r="E65" s="31" t="s">
        <v>37</v>
      </c>
      <c r="F65" s="19">
        <v>489265</v>
      </c>
      <c r="G65" s="20"/>
      <c r="H65" s="22"/>
      <c r="I65" s="31" t="s">
        <v>37</v>
      </c>
      <c r="J65" s="19">
        <v>4005462</v>
      </c>
      <c r="K65" s="20"/>
    </row>
    <row r="66" spans="1:11" x14ac:dyDescent="0.2">
      <c r="A66" s="31" t="s">
        <v>38</v>
      </c>
      <c r="B66">
        <v>640067</v>
      </c>
      <c r="C66" s="47"/>
      <c r="D66" s="22"/>
      <c r="E66" s="31" t="s">
        <v>38</v>
      </c>
      <c r="F66" s="32">
        <v>737413</v>
      </c>
      <c r="G66" s="20"/>
      <c r="H66" s="22"/>
      <c r="I66" s="31" t="s">
        <v>38</v>
      </c>
      <c r="J66" s="32">
        <v>4005462</v>
      </c>
      <c r="K66" s="20"/>
    </row>
    <row r="67" spans="1:11" x14ac:dyDescent="0.2">
      <c r="A67" s="31" t="s">
        <v>39</v>
      </c>
      <c r="B67">
        <v>677212</v>
      </c>
      <c r="C67" s="1"/>
      <c r="D67" s="22"/>
      <c r="E67" s="31" t="s">
        <v>39</v>
      </c>
      <c r="F67">
        <v>732597</v>
      </c>
      <c r="G67" s="1"/>
      <c r="H67" s="22"/>
      <c r="I67" s="31" t="s">
        <v>39</v>
      </c>
      <c r="J67">
        <v>3999331</v>
      </c>
      <c r="K67" s="1"/>
    </row>
    <row r="68" spans="1:11" x14ac:dyDescent="0.2">
      <c r="A68" s="8"/>
      <c r="C68" s="1"/>
      <c r="D68" s="22"/>
      <c r="E68" s="8"/>
      <c r="G68" s="1"/>
      <c r="H68" s="22"/>
      <c r="I68" s="8"/>
      <c r="K68" s="1"/>
    </row>
    <row r="69" spans="1:11" ht="17" thickBot="1" x14ac:dyDescent="0.25">
      <c r="A69" s="9" t="s">
        <v>3</v>
      </c>
      <c r="B69" s="62">
        <f>SUM(B40:B67)</f>
        <v>8025850</v>
      </c>
      <c r="C69" s="63">
        <f>AVERAGE(B40:B67)</f>
        <v>286637.5</v>
      </c>
      <c r="D69" s="22"/>
      <c r="E69" s="9" t="s">
        <v>3</v>
      </c>
      <c r="F69" s="62">
        <f>SUM(F40:F67)</f>
        <v>9680347</v>
      </c>
      <c r="G69" s="63">
        <f>AVERAGE(F40:F67)</f>
        <v>345726.67857142858</v>
      </c>
      <c r="H69" s="22"/>
      <c r="I69" s="9" t="s">
        <v>3</v>
      </c>
      <c r="J69" s="62">
        <f>SUM(J40:J67)</f>
        <v>82961700</v>
      </c>
      <c r="K69" s="63">
        <f>AVERAGE(J40:J67)</f>
        <v>2962917.8571428573</v>
      </c>
    </row>
    <row r="70" spans="1:11" x14ac:dyDescent="0.2">
      <c r="A70" s="52"/>
      <c r="B70" s="22"/>
      <c r="C70" s="53"/>
      <c r="D70" s="22"/>
      <c r="E70" s="52"/>
      <c r="F70" s="22"/>
      <c r="G70" s="22"/>
      <c r="H70" s="22"/>
      <c r="I70" s="52"/>
      <c r="J70" s="22"/>
      <c r="K70" s="53"/>
    </row>
    <row r="71" spans="1:11" x14ac:dyDescent="0.2">
      <c r="A71" s="77" t="s">
        <v>108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1:11" ht="16" customHeight="1" thickBot="1" x14ac:dyDescent="0.2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1:11" ht="17" customHeight="1" thickBot="1" x14ac:dyDescent="0.25">
      <c r="A73" s="73" t="s">
        <v>81</v>
      </c>
      <c r="B73" s="74"/>
      <c r="C73" s="78"/>
      <c r="D73" s="22"/>
      <c r="E73" s="73" t="s">
        <v>50</v>
      </c>
      <c r="F73" s="74"/>
      <c r="G73" s="78"/>
      <c r="H73" s="22"/>
      <c r="I73" s="73" t="s">
        <v>109</v>
      </c>
      <c r="J73" s="74"/>
      <c r="K73" s="78"/>
    </row>
    <row r="74" spans="1:11" ht="17" thickBot="1" x14ac:dyDescent="0.25">
      <c r="A74" s="26" t="s">
        <v>0</v>
      </c>
      <c r="B74" s="27" t="s">
        <v>1</v>
      </c>
      <c r="C74" s="28"/>
      <c r="D74" s="22"/>
      <c r="E74" s="26" t="s">
        <v>0</v>
      </c>
      <c r="F74" s="27" t="s">
        <v>1</v>
      </c>
      <c r="G74" s="28"/>
      <c r="H74" s="22"/>
      <c r="I74" s="26" t="s">
        <v>0</v>
      </c>
      <c r="J74" s="27" t="s">
        <v>1</v>
      </c>
      <c r="K74" s="28"/>
    </row>
    <row r="75" spans="1:11" x14ac:dyDescent="0.2">
      <c r="A75" s="57" t="s">
        <v>12</v>
      </c>
      <c r="B75" s="58">
        <v>234981</v>
      </c>
      <c r="C75" s="59"/>
      <c r="D75" s="22"/>
      <c r="E75" s="29" t="s">
        <v>12</v>
      </c>
      <c r="F75" s="19">
        <v>383330</v>
      </c>
      <c r="G75" s="20"/>
      <c r="H75" s="22"/>
      <c r="I75" s="29" t="s">
        <v>12</v>
      </c>
      <c r="J75" s="19">
        <v>2450016</v>
      </c>
      <c r="K75" s="20"/>
    </row>
    <row r="76" spans="1:11" x14ac:dyDescent="0.2">
      <c r="A76" s="29" t="s">
        <v>13</v>
      </c>
      <c r="B76">
        <v>184083</v>
      </c>
      <c r="C76" s="20"/>
      <c r="D76" s="22"/>
      <c r="E76" s="29" t="s">
        <v>13</v>
      </c>
      <c r="F76" s="19">
        <v>475308</v>
      </c>
      <c r="G76" s="20"/>
      <c r="H76" s="22"/>
      <c r="I76" s="29" t="s">
        <v>13</v>
      </c>
      <c r="J76" s="19">
        <v>2441814</v>
      </c>
      <c r="K76" s="20"/>
    </row>
    <row r="77" spans="1:11" x14ac:dyDescent="0.2">
      <c r="A77" s="29" t="s">
        <v>14</v>
      </c>
      <c r="B77">
        <v>202351</v>
      </c>
      <c r="C77" s="20"/>
      <c r="D77" s="22"/>
      <c r="E77" s="29" t="s">
        <v>14</v>
      </c>
      <c r="F77" s="19">
        <v>471205</v>
      </c>
      <c r="G77" s="20"/>
      <c r="H77" s="22"/>
      <c r="I77" s="29" t="s">
        <v>14</v>
      </c>
      <c r="J77" s="19">
        <v>2314619</v>
      </c>
      <c r="K77" s="20"/>
    </row>
    <row r="78" spans="1:11" x14ac:dyDescent="0.2">
      <c r="A78" s="29" t="s">
        <v>15</v>
      </c>
      <c r="B78">
        <v>231279</v>
      </c>
      <c r="C78" s="20"/>
      <c r="D78" s="22"/>
      <c r="E78" s="29" t="s">
        <v>15</v>
      </c>
      <c r="F78" s="19">
        <v>436901</v>
      </c>
      <c r="G78" s="20"/>
      <c r="H78" s="22"/>
      <c r="I78" s="29" t="s">
        <v>15</v>
      </c>
      <c r="J78" s="19">
        <v>2410907</v>
      </c>
      <c r="K78" s="20"/>
    </row>
    <row r="79" spans="1:11" x14ac:dyDescent="0.2">
      <c r="A79" s="29" t="s">
        <v>16</v>
      </c>
      <c r="B79">
        <v>254721</v>
      </c>
      <c r="C79" s="20"/>
      <c r="D79" s="22"/>
      <c r="E79" s="29" t="s">
        <v>16</v>
      </c>
      <c r="F79" s="19">
        <v>468041</v>
      </c>
      <c r="G79" s="20"/>
      <c r="H79" s="22"/>
      <c r="I79" s="29" t="s">
        <v>16</v>
      </c>
      <c r="J79" s="19">
        <v>2912332</v>
      </c>
      <c r="K79" s="20"/>
    </row>
    <row r="80" spans="1:11" x14ac:dyDescent="0.2">
      <c r="A80" s="29" t="s">
        <v>17</v>
      </c>
      <c r="B80">
        <v>290597</v>
      </c>
      <c r="C80" s="20"/>
      <c r="D80" s="22"/>
      <c r="E80" s="29" t="s">
        <v>17</v>
      </c>
      <c r="F80" s="19">
        <v>368175</v>
      </c>
      <c r="G80" s="20"/>
      <c r="H80" s="22"/>
      <c r="I80" s="29" t="s">
        <v>17</v>
      </c>
      <c r="J80" s="19">
        <v>2364834</v>
      </c>
      <c r="K80" s="20"/>
    </row>
    <row r="81" spans="1:11" x14ac:dyDescent="0.2">
      <c r="A81" s="29" t="s">
        <v>18</v>
      </c>
      <c r="B81">
        <v>203829</v>
      </c>
      <c r="C81" s="20"/>
      <c r="D81" s="22"/>
      <c r="E81" s="29" t="s">
        <v>18</v>
      </c>
      <c r="F81" s="19">
        <v>471747</v>
      </c>
      <c r="G81" s="20"/>
      <c r="H81" s="22"/>
      <c r="I81" s="29" t="s">
        <v>18</v>
      </c>
      <c r="J81" s="19">
        <v>2573934</v>
      </c>
      <c r="K81" s="20"/>
    </row>
    <row r="82" spans="1:11" x14ac:dyDescent="0.2">
      <c r="A82" s="29" t="s">
        <v>19</v>
      </c>
      <c r="B82">
        <v>291528</v>
      </c>
      <c r="C82" s="20"/>
      <c r="D82" s="22"/>
      <c r="E82" s="29" t="s">
        <v>19</v>
      </c>
      <c r="F82" s="19">
        <v>432013</v>
      </c>
      <c r="G82" s="20"/>
      <c r="H82" s="22"/>
      <c r="I82" s="29" t="s">
        <v>19</v>
      </c>
      <c r="J82" s="19">
        <v>2292752</v>
      </c>
      <c r="K82" s="20"/>
    </row>
    <row r="83" spans="1:11" x14ac:dyDescent="0.2">
      <c r="A83" s="29" t="s">
        <v>20</v>
      </c>
      <c r="B83">
        <v>200130</v>
      </c>
      <c r="C83" s="20"/>
      <c r="D83" s="22"/>
      <c r="E83" s="29" t="s">
        <v>20</v>
      </c>
      <c r="F83" s="19">
        <v>377225</v>
      </c>
      <c r="G83" s="20"/>
      <c r="H83" s="22"/>
      <c r="I83" s="29" t="s">
        <v>20</v>
      </c>
      <c r="J83" s="19">
        <v>1937630</v>
      </c>
      <c r="K83" s="20"/>
    </row>
    <row r="84" spans="1:11" x14ac:dyDescent="0.2">
      <c r="A84" s="29" t="s">
        <v>21</v>
      </c>
      <c r="B84">
        <v>242496</v>
      </c>
      <c r="C84" s="20"/>
      <c r="D84" s="22"/>
      <c r="E84" s="29" t="s">
        <v>21</v>
      </c>
      <c r="F84" s="19">
        <v>602128</v>
      </c>
      <c r="G84" s="20"/>
      <c r="H84" s="22"/>
      <c r="I84" s="29" t="s">
        <v>21</v>
      </c>
      <c r="J84" s="19">
        <v>2687363</v>
      </c>
      <c r="K84" s="20"/>
    </row>
    <row r="85" spans="1:11" x14ac:dyDescent="0.2">
      <c r="A85" s="29" t="s">
        <v>22</v>
      </c>
      <c r="B85">
        <v>327833</v>
      </c>
      <c r="C85" s="20"/>
      <c r="D85" s="22"/>
      <c r="E85" s="29" t="s">
        <v>22</v>
      </c>
      <c r="F85" s="19">
        <v>667878</v>
      </c>
      <c r="G85" s="20"/>
      <c r="H85" s="22"/>
      <c r="I85" s="29" t="s">
        <v>22</v>
      </c>
      <c r="J85" s="19">
        <v>3167531</v>
      </c>
      <c r="K85" s="20"/>
    </row>
    <row r="86" spans="1:11" x14ac:dyDescent="0.2">
      <c r="A86" s="30" t="s">
        <v>23</v>
      </c>
      <c r="B86">
        <v>331056</v>
      </c>
      <c r="C86" s="47"/>
      <c r="D86" s="22"/>
      <c r="E86" s="30" t="s">
        <v>23</v>
      </c>
      <c r="F86">
        <v>647160</v>
      </c>
      <c r="G86" s="20"/>
      <c r="H86" s="22"/>
      <c r="I86" s="30" t="s">
        <v>23</v>
      </c>
      <c r="J86" s="32">
        <v>3109881</v>
      </c>
      <c r="K86" s="20"/>
    </row>
    <row r="87" spans="1:11" x14ac:dyDescent="0.2">
      <c r="A87" s="31" t="s">
        <v>24</v>
      </c>
      <c r="B87">
        <v>334948</v>
      </c>
      <c r="C87" s="47"/>
      <c r="D87" s="22"/>
      <c r="E87" s="31" t="s">
        <v>24</v>
      </c>
      <c r="F87">
        <v>641611</v>
      </c>
      <c r="G87" s="1"/>
      <c r="H87" s="22"/>
      <c r="I87" s="31" t="s">
        <v>24</v>
      </c>
      <c r="J87">
        <v>3499484</v>
      </c>
      <c r="K87" s="1"/>
    </row>
    <row r="88" spans="1:11" x14ac:dyDescent="0.2">
      <c r="A88" s="31" t="s">
        <v>25</v>
      </c>
      <c r="B88">
        <v>293574</v>
      </c>
      <c r="C88" s="24"/>
      <c r="D88" s="22"/>
      <c r="E88" s="31" t="s">
        <v>25</v>
      </c>
      <c r="F88" s="32">
        <v>514780</v>
      </c>
      <c r="G88" s="24"/>
      <c r="H88" s="22"/>
      <c r="I88" s="31" t="s">
        <v>25</v>
      </c>
      <c r="J88" s="32">
        <v>3234521</v>
      </c>
      <c r="K88" s="24"/>
    </row>
    <row r="89" spans="1:11" x14ac:dyDescent="0.2">
      <c r="A89" s="31" t="s">
        <v>26</v>
      </c>
      <c r="B89">
        <v>293832</v>
      </c>
      <c r="C89" s="24"/>
      <c r="D89" s="22"/>
      <c r="E89" s="31" t="s">
        <v>26</v>
      </c>
      <c r="F89" s="32">
        <v>456962</v>
      </c>
      <c r="G89" s="24"/>
      <c r="H89" s="22"/>
      <c r="I89" s="31" t="s">
        <v>26</v>
      </c>
      <c r="J89" s="32">
        <v>2816517</v>
      </c>
      <c r="K89" s="24"/>
    </row>
    <row r="90" spans="1:11" x14ac:dyDescent="0.2">
      <c r="A90" s="31" t="s">
        <v>27</v>
      </c>
      <c r="B90">
        <v>291542</v>
      </c>
      <c r="C90" s="20"/>
      <c r="D90" s="22"/>
      <c r="E90" s="31" t="s">
        <v>27</v>
      </c>
      <c r="F90" s="19">
        <v>479878</v>
      </c>
      <c r="G90" s="20"/>
      <c r="H90" s="22"/>
      <c r="I90" s="31" t="s">
        <v>27</v>
      </c>
      <c r="J90" s="19">
        <v>2403777</v>
      </c>
      <c r="K90" s="20"/>
    </row>
    <row r="91" spans="1:11" x14ac:dyDescent="0.2">
      <c r="A91" s="31" t="s">
        <v>28</v>
      </c>
      <c r="B91">
        <v>404968</v>
      </c>
      <c r="C91" s="20"/>
      <c r="D91" s="22"/>
      <c r="E91" s="31" t="s">
        <v>28</v>
      </c>
      <c r="F91" s="19">
        <v>539767</v>
      </c>
      <c r="G91" s="20"/>
      <c r="H91" s="22"/>
      <c r="I91" s="31" t="s">
        <v>28</v>
      </c>
      <c r="J91" s="19">
        <v>2924394</v>
      </c>
      <c r="K91" s="20"/>
    </row>
    <row r="92" spans="1:11" x14ac:dyDescent="0.2">
      <c r="A92" s="31" t="s">
        <v>29</v>
      </c>
      <c r="B92">
        <v>402155</v>
      </c>
      <c r="C92" s="20"/>
      <c r="D92" s="22"/>
      <c r="E92" s="31" t="s">
        <v>29</v>
      </c>
      <c r="F92" s="19">
        <v>562295</v>
      </c>
      <c r="G92" s="20"/>
      <c r="H92" s="22"/>
      <c r="I92" s="31" t="s">
        <v>29</v>
      </c>
      <c r="J92" s="19">
        <v>2903854</v>
      </c>
      <c r="K92" s="20"/>
    </row>
    <row r="93" spans="1:11" x14ac:dyDescent="0.2">
      <c r="A93" s="31" t="s">
        <v>30</v>
      </c>
      <c r="B93">
        <v>472579</v>
      </c>
      <c r="C93" s="20"/>
      <c r="D93" s="22"/>
      <c r="E93" s="31" t="s">
        <v>30</v>
      </c>
      <c r="F93" s="19">
        <v>555938</v>
      </c>
      <c r="G93" s="20"/>
      <c r="H93" s="22"/>
      <c r="I93" s="31" t="s">
        <v>30</v>
      </c>
      <c r="J93" s="19">
        <v>2996799</v>
      </c>
      <c r="K93" s="20"/>
    </row>
    <row r="94" spans="1:11" x14ac:dyDescent="0.2">
      <c r="A94" s="31" t="s">
        <v>31</v>
      </c>
      <c r="B94">
        <v>445675</v>
      </c>
      <c r="C94" s="20"/>
      <c r="D94" s="22"/>
      <c r="E94" s="31" t="s">
        <v>31</v>
      </c>
      <c r="F94" s="19">
        <v>587007</v>
      </c>
      <c r="G94" s="20"/>
      <c r="H94" s="22"/>
      <c r="I94" s="31" t="s">
        <v>31</v>
      </c>
      <c r="J94" s="19">
        <v>3151120</v>
      </c>
      <c r="K94" s="20"/>
    </row>
    <row r="95" spans="1:11" x14ac:dyDescent="0.2">
      <c r="A95" s="31" t="s">
        <v>32</v>
      </c>
      <c r="B95">
        <v>379886</v>
      </c>
      <c r="C95" s="20"/>
      <c r="D95" s="22"/>
      <c r="E95" s="31" t="s">
        <v>32</v>
      </c>
      <c r="F95" s="19">
        <v>817712</v>
      </c>
      <c r="G95" s="20"/>
      <c r="H95" s="22"/>
      <c r="I95" s="31" t="s">
        <v>32</v>
      </c>
      <c r="J95" s="19">
        <v>3212023</v>
      </c>
      <c r="K95" s="20"/>
    </row>
    <row r="96" spans="1:11" x14ac:dyDescent="0.2">
      <c r="A96" s="31" t="s">
        <v>33</v>
      </c>
      <c r="B96">
        <v>368639</v>
      </c>
      <c r="C96" s="20"/>
      <c r="D96" s="22"/>
      <c r="E96" s="31" t="s">
        <v>33</v>
      </c>
      <c r="F96" s="19">
        <v>689803</v>
      </c>
      <c r="G96" s="20"/>
      <c r="H96" s="22"/>
      <c r="I96" s="31" t="s">
        <v>33</v>
      </c>
      <c r="J96" s="19">
        <v>3151315</v>
      </c>
      <c r="K96" s="20"/>
    </row>
    <row r="97" spans="1:11" x14ac:dyDescent="0.2">
      <c r="A97" s="31" t="s">
        <v>34</v>
      </c>
      <c r="B97">
        <v>238780</v>
      </c>
      <c r="C97" s="20"/>
      <c r="D97" s="22"/>
      <c r="E97" s="31" t="s">
        <v>34</v>
      </c>
      <c r="F97" s="19">
        <v>899450</v>
      </c>
      <c r="G97" s="20"/>
      <c r="H97" s="22"/>
      <c r="I97" s="31" t="s">
        <v>34</v>
      </c>
      <c r="J97" s="19">
        <v>3882000</v>
      </c>
      <c r="K97" s="20"/>
    </row>
    <row r="98" spans="1:11" x14ac:dyDescent="0.2">
      <c r="A98" s="31" t="s">
        <v>35</v>
      </c>
      <c r="B98">
        <v>430330</v>
      </c>
      <c r="C98" s="20"/>
      <c r="D98" s="22"/>
      <c r="E98" s="31" t="s">
        <v>35</v>
      </c>
      <c r="F98" s="19">
        <v>582269</v>
      </c>
      <c r="G98" s="20"/>
      <c r="H98" s="22"/>
      <c r="I98" s="31" t="s">
        <v>35</v>
      </c>
      <c r="J98" s="19">
        <v>3239911</v>
      </c>
      <c r="K98" s="20"/>
    </row>
    <row r="99" spans="1:11" x14ac:dyDescent="0.2">
      <c r="A99" s="31" t="s">
        <v>36</v>
      </c>
      <c r="B99">
        <v>264105</v>
      </c>
      <c r="C99" s="20"/>
      <c r="D99" s="22"/>
      <c r="E99" s="31" t="s">
        <v>36</v>
      </c>
      <c r="F99" s="32">
        <v>780675</v>
      </c>
      <c r="G99" s="20"/>
      <c r="H99" s="22"/>
      <c r="I99" s="31" t="s">
        <v>36</v>
      </c>
      <c r="J99" s="68">
        <v>3565862</v>
      </c>
      <c r="K99" s="24"/>
    </row>
    <row r="100" spans="1:11" x14ac:dyDescent="0.2">
      <c r="A100" s="31" t="s">
        <v>37</v>
      </c>
      <c r="B100">
        <v>331038</v>
      </c>
      <c r="C100" s="20"/>
      <c r="D100" s="22"/>
      <c r="E100" s="31" t="s">
        <v>37</v>
      </c>
      <c r="F100" s="19">
        <v>505976</v>
      </c>
      <c r="G100" s="20"/>
      <c r="H100" s="22"/>
      <c r="I100" s="31" t="s">
        <v>37</v>
      </c>
      <c r="J100" s="19">
        <v>3215660</v>
      </c>
      <c r="K100" s="20"/>
    </row>
    <row r="101" spans="1:11" x14ac:dyDescent="0.2">
      <c r="A101" s="31" t="s">
        <v>38</v>
      </c>
      <c r="B101">
        <v>432151</v>
      </c>
      <c r="C101" s="47"/>
      <c r="D101" s="22"/>
      <c r="E101" s="31" t="s">
        <v>38</v>
      </c>
      <c r="F101" s="32">
        <v>812512</v>
      </c>
      <c r="G101" s="20"/>
      <c r="H101" s="22"/>
      <c r="I101" s="31" t="s">
        <v>38</v>
      </c>
      <c r="J101" s="32">
        <v>4100208</v>
      </c>
      <c r="K101" s="20"/>
    </row>
    <row r="102" spans="1:11" x14ac:dyDescent="0.2">
      <c r="A102" s="31" t="s">
        <v>39</v>
      </c>
      <c r="B102">
        <v>330262</v>
      </c>
      <c r="C102" s="1"/>
      <c r="D102" s="22"/>
      <c r="E102" s="31" t="s">
        <v>39</v>
      </c>
      <c r="F102">
        <v>774782</v>
      </c>
      <c r="G102" s="1"/>
      <c r="H102" s="22"/>
      <c r="I102" s="31" t="s">
        <v>39</v>
      </c>
      <c r="J102">
        <v>3654887</v>
      </c>
      <c r="K102" s="1"/>
    </row>
    <row r="103" spans="1:11" x14ac:dyDescent="0.2">
      <c r="A103" s="8"/>
      <c r="C103" s="1"/>
      <c r="D103" s="22"/>
      <c r="E103" s="8"/>
      <c r="G103" s="1"/>
      <c r="H103" s="22"/>
      <c r="I103" s="8"/>
      <c r="K103" s="1"/>
    </row>
    <row r="104" spans="1:11" ht="17" thickBot="1" x14ac:dyDescent="0.25">
      <c r="A104" s="9" t="s">
        <v>3</v>
      </c>
      <c r="B104" s="62">
        <f>SUM(B75:B102)</f>
        <v>8709348</v>
      </c>
      <c r="C104" s="63">
        <f>AVERAGE(B75:B102)</f>
        <v>311048.14285714284</v>
      </c>
      <c r="D104" s="22"/>
      <c r="E104" s="9" t="s">
        <v>3</v>
      </c>
      <c r="F104" s="62">
        <f>SUM(F75:F102)</f>
        <v>16002528</v>
      </c>
      <c r="G104" s="63">
        <f>AVERAGE(F75:F102)</f>
        <v>571518.85714285716</v>
      </c>
      <c r="H104" s="22"/>
      <c r="I104" s="9" t="s">
        <v>3</v>
      </c>
      <c r="J104" s="62">
        <f>SUM(J75:J102)</f>
        <v>82615945</v>
      </c>
      <c r="K104" s="63">
        <f>AVERAGE(J75:J102)</f>
        <v>2950569.4642857141</v>
      </c>
    </row>
    <row r="105" spans="1:1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</row>
    <row r="106" spans="1:11" x14ac:dyDescent="0.2">
      <c r="A106" s="77" t="s">
        <v>48</v>
      </c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1:11" ht="16" customHeight="1" thickBot="1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1:11" ht="17" customHeight="1" thickBot="1" x14ac:dyDescent="0.25">
      <c r="A108" s="73" t="s">
        <v>81</v>
      </c>
      <c r="B108" s="74"/>
      <c r="C108" s="78"/>
      <c r="D108" s="22"/>
      <c r="E108" s="73" t="s">
        <v>50</v>
      </c>
      <c r="F108" s="74"/>
      <c r="G108" s="78"/>
      <c r="H108" s="22"/>
      <c r="I108" s="73" t="s">
        <v>109</v>
      </c>
      <c r="J108" s="74"/>
      <c r="K108" s="78"/>
    </row>
    <row r="109" spans="1:11" ht="17" thickBot="1" x14ac:dyDescent="0.25">
      <c r="A109" s="26" t="s">
        <v>0</v>
      </c>
      <c r="B109" s="27" t="s">
        <v>1</v>
      </c>
      <c r="C109" s="28"/>
      <c r="D109" s="22"/>
      <c r="E109" s="26" t="s">
        <v>0</v>
      </c>
      <c r="F109" s="27" t="s">
        <v>1</v>
      </c>
      <c r="G109" s="28"/>
      <c r="H109" s="22"/>
      <c r="I109" s="26" t="s">
        <v>0</v>
      </c>
      <c r="J109" s="27" t="s">
        <v>1</v>
      </c>
      <c r="K109" s="28"/>
    </row>
    <row r="110" spans="1:11" x14ac:dyDescent="0.2">
      <c r="A110" s="57" t="s">
        <v>12</v>
      </c>
      <c r="B110" s="58">
        <v>303243</v>
      </c>
      <c r="C110" s="59"/>
      <c r="D110" s="22"/>
      <c r="E110" s="29" t="s">
        <v>12</v>
      </c>
      <c r="F110" s="19">
        <v>400035</v>
      </c>
      <c r="G110" s="20"/>
      <c r="H110" s="22"/>
      <c r="I110" s="29" t="s">
        <v>12</v>
      </c>
      <c r="J110" s="19">
        <v>2613963</v>
      </c>
      <c r="K110" s="20"/>
    </row>
    <row r="111" spans="1:11" x14ac:dyDescent="0.2">
      <c r="A111" s="29" t="s">
        <v>13</v>
      </c>
      <c r="B111">
        <v>212321</v>
      </c>
      <c r="C111" s="20"/>
      <c r="D111" s="22"/>
      <c r="E111" s="29" t="s">
        <v>13</v>
      </c>
      <c r="F111" s="19">
        <v>434515</v>
      </c>
      <c r="G111" s="20"/>
      <c r="H111" s="22"/>
      <c r="I111" s="29" t="s">
        <v>13</v>
      </c>
      <c r="J111" s="19">
        <v>2701348</v>
      </c>
      <c r="K111" s="20"/>
    </row>
    <row r="112" spans="1:11" x14ac:dyDescent="0.2">
      <c r="A112" s="29" t="s">
        <v>14</v>
      </c>
      <c r="B112">
        <v>208218</v>
      </c>
      <c r="C112" s="20"/>
      <c r="D112" s="22"/>
      <c r="E112" s="29" t="s">
        <v>14</v>
      </c>
      <c r="F112" s="19">
        <v>467751</v>
      </c>
      <c r="G112" s="20"/>
      <c r="H112" s="22"/>
      <c r="I112" s="29" t="s">
        <v>14</v>
      </c>
      <c r="J112" s="19">
        <v>2562769</v>
      </c>
      <c r="K112" s="20"/>
    </row>
    <row r="113" spans="1:11" x14ac:dyDescent="0.2">
      <c r="A113" s="29" t="s">
        <v>15</v>
      </c>
      <c r="B113">
        <v>289487</v>
      </c>
      <c r="C113" s="20"/>
      <c r="D113" s="22"/>
      <c r="E113" s="29" t="s">
        <v>15</v>
      </c>
      <c r="F113" s="19">
        <v>455385</v>
      </c>
      <c r="G113" s="20"/>
      <c r="H113" s="22"/>
      <c r="I113" s="29" t="s">
        <v>15</v>
      </c>
      <c r="J113" s="19">
        <v>2868690</v>
      </c>
      <c r="K113" s="20"/>
    </row>
    <row r="114" spans="1:11" x14ac:dyDescent="0.2">
      <c r="A114" s="29" t="s">
        <v>16</v>
      </c>
      <c r="B114">
        <v>274787</v>
      </c>
      <c r="C114" s="20"/>
      <c r="D114" s="22"/>
      <c r="E114" s="29" t="s">
        <v>16</v>
      </c>
      <c r="F114" s="19">
        <v>429402</v>
      </c>
      <c r="G114" s="20"/>
      <c r="H114" s="22"/>
      <c r="I114" s="29" t="s">
        <v>16</v>
      </c>
      <c r="J114" s="19">
        <v>3308199</v>
      </c>
      <c r="K114" s="20"/>
    </row>
    <row r="115" spans="1:11" x14ac:dyDescent="0.2">
      <c r="A115" s="29" t="s">
        <v>17</v>
      </c>
      <c r="B115">
        <v>319875</v>
      </c>
      <c r="C115" s="20"/>
      <c r="D115" s="22"/>
      <c r="E115" s="29" t="s">
        <v>17</v>
      </c>
      <c r="F115" s="19">
        <v>358022</v>
      </c>
      <c r="G115" s="20"/>
      <c r="H115" s="22"/>
      <c r="I115" s="29" t="s">
        <v>17</v>
      </c>
      <c r="J115" s="19">
        <v>2543310</v>
      </c>
      <c r="K115" s="20"/>
    </row>
    <row r="116" spans="1:11" x14ac:dyDescent="0.2">
      <c r="A116" s="29" t="s">
        <v>18</v>
      </c>
      <c r="B116">
        <v>242665</v>
      </c>
      <c r="C116" s="20"/>
      <c r="D116" s="22"/>
      <c r="E116" s="29" t="s">
        <v>18</v>
      </c>
      <c r="F116" s="19">
        <v>410005</v>
      </c>
      <c r="G116" s="20"/>
      <c r="H116" s="22"/>
      <c r="I116" s="29" t="s">
        <v>18</v>
      </c>
      <c r="J116" s="19">
        <v>2857912</v>
      </c>
      <c r="K116" s="20"/>
    </row>
    <row r="117" spans="1:11" x14ac:dyDescent="0.2">
      <c r="A117" s="29" t="s">
        <v>19</v>
      </c>
      <c r="B117">
        <v>408471</v>
      </c>
      <c r="C117" s="20"/>
      <c r="D117" s="22"/>
      <c r="E117" s="29" t="s">
        <v>19</v>
      </c>
      <c r="F117" s="19">
        <v>414105</v>
      </c>
      <c r="G117" s="20"/>
      <c r="H117" s="22"/>
      <c r="I117" s="29" t="s">
        <v>19</v>
      </c>
      <c r="J117" s="19">
        <v>2556391</v>
      </c>
      <c r="K117" s="20"/>
    </row>
    <row r="118" spans="1:11" x14ac:dyDescent="0.2">
      <c r="A118" s="29" t="s">
        <v>20</v>
      </c>
      <c r="B118">
        <v>316383</v>
      </c>
      <c r="C118" s="20"/>
      <c r="D118" s="22"/>
      <c r="E118" s="29" t="s">
        <v>20</v>
      </c>
      <c r="F118" s="19">
        <v>338184</v>
      </c>
      <c r="G118" s="20"/>
      <c r="H118" s="22"/>
      <c r="I118" s="29" t="s">
        <v>20</v>
      </c>
      <c r="J118" s="19">
        <v>2141930</v>
      </c>
      <c r="K118" s="20"/>
    </row>
    <row r="119" spans="1:11" x14ac:dyDescent="0.2">
      <c r="A119" s="29" t="s">
        <v>21</v>
      </c>
      <c r="B119">
        <v>259388</v>
      </c>
      <c r="C119" s="20"/>
      <c r="D119" s="22"/>
      <c r="E119" s="29" t="s">
        <v>21</v>
      </c>
      <c r="F119" s="19">
        <v>394277</v>
      </c>
      <c r="G119" s="20"/>
      <c r="H119" s="22"/>
      <c r="I119" s="29" t="s">
        <v>21</v>
      </c>
      <c r="J119" s="19">
        <v>2603866</v>
      </c>
      <c r="K119" s="20"/>
    </row>
    <row r="120" spans="1:11" x14ac:dyDescent="0.2">
      <c r="A120" s="29" t="s">
        <v>22</v>
      </c>
      <c r="B120">
        <v>262597</v>
      </c>
      <c r="C120" s="20"/>
      <c r="D120" s="22"/>
      <c r="E120" s="29" t="s">
        <v>22</v>
      </c>
      <c r="F120" s="19">
        <v>464544</v>
      </c>
      <c r="G120" s="20"/>
      <c r="H120" s="22"/>
      <c r="I120" s="29" t="s">
        <v>22</v>
      </c>
      <c r="J120" s="19">
        <v>2950817</v>
      </c>
      <c r="K120" s="20"/>
    </row>
    <row r="121" spans="1:11" x14ac:dyDescent="0.2">
      <c r="A121" s="30" t="s">
        <v>23</v>
      </c>
      <c r="B121">
        <v>265384</v>
      </c>
      <c r="C121" s="47"/>
      <c r="D121" s="22"/>
      <c r="E121" s="30" t="s">
        <v>23</v>
      </c>
      <c r="F121">
        <v>410420</v>
      </c>
      <c r="G121" s="20"/>
      <c r="H121" s="22"/>
      <c r="I121" s="30" t="s">
        <v>23</v>
      </c>
      <c r="J121" s="32">
        <v>3092277</v>
      </c>
      <c r="K121" s="20"/>
    </row>
    <row r="122" spans="1:11" x14ac:dyDescent="0.2">
      <c r="A122" s="31" t="s">
        <v>24</v>
      </c>
      <c r="B122">
        <v>192615</v>
      </c>
      <c r="C122" s="47"/>
      <c r="D122" s="22"/>
      <c r="E122" s="31" t="s">
        <v>24</v>
      </c>
      <c r="F122">
        <v>283468</v>
      </c>
      <c r="G122" s="1"/>
      <c r="H122" s="22"/>
      <c r="I122" s="31" t="s">
        <v>24</v>
      </c>
      <c r="J122">
        <v>2679605</v>
      </c>
      <c r="K122" s="1"/>
    </row>
    <row r="123" spans="1:11" x14ac:dyDescent="0.2">
      <c r="A123" s="31" t="s">
        <v>25</v>
      </c>
      <c r="B123">
        <v>221178</v>
      </c>
      <c r="C123" s="24"/>
      <c r="D123" s="22"/>
      <c r="E123" s="31" t="s">
        <v>25</v>
      </c>
      <c r="F123" s="32">
        <v>286616</v>
      </c>
      <c r="G123" s="24"/>
      <c r="H123" s="22"/>
      <c r="I123" s="31" t="s">
        <v>25</v>
      </c>
      <c r="J123" s="32">
        <v>3068107</v>
      </c>
      <c r="K123" s="24"/>
    </row>
    <row r="124" spans="1:11" x14ac:dyDescent="0.2">
      <c r="A124" s="31" t="s">
        <v>26</v>
      </c>
      <c r="B124">
        <v>294501</v>
      </c>
      <c r="C124" s="24"/>
      <c r="D124" s="22"/>
      <c r="E124" s="31" t="s">
        <v>26</v>
      </c>
      <c r="F124" s="32">
        <v>408415</v>
      </c>
      <c r="G124" s="24"/>
      <c r="H124" s="22"/>
      <c r="I124" s="31" t="s">
        <v>26</v>
      </c>
      <c r="J124" s="32">
        <v>2990576</v>
      </c>
      <c r="K124" s="24"/>
    </row>
    <row r="125" spans="1:11" x14ac:dyDescent="0.2">
      <c r="A125" s="31" t="s">
        <v>27</v>
      </c>
      <c r="B125">
        <v>302168</v>
      </c>
      <c r="C125" s="20"/>
      <c r="D125" s="22"/>
      <c r="E125" s="31" t="s">
        <v>27</v>
      </c>
      <c r="F125" s="19">
        <v>349167</v>
      </c>
      <c r="G125" s="20"/>
      <c r="H125" s="22"/>
      <c r="I125" s="31" t="s">
        <v>27</v>
      </c>
      <c r="J125" s="19">
        <v>2386188</v>
      </c>
      <c r="K125" s="20"/>
    </row>
    <row r="126" spans="1:11" x14ac:dyDescent="0.2">
      <c r="A126" s="31" t="s">
        <v>28</v>
      </c>
      <c r="B126">
        <v>379889</v>
      </c>
      <c r="C126" s="20"/>
      <c r="D126" s="22"/>
      <c r="E126" s="31" t="s">
        <v>28</v>
      </c>
      <c r="F126" s="19">
        <v>568141</v>
      </c>
      <c r="G126" s="20"/>
      <c r="H126" s="22"/>
      <c r="I126" s="31" t="s">
        <v>28</v>
      </c>
      <c r="J126" s="19">
        <v>3469603</v>
      </c>
      <c r="K126" s="20"/>
    </row>
    <row r="127" spans="1:11" x14ac:dyDescent="0.2">
      <c r="A127" s="31" t="s">
        <v>29</v>
      </c>
      <c r="B127">
        <v>408724</v>
      </c>
      <c r="C127" s="20"/>
      <c r="D127" s="22"/>
      <c r="E127" s="31" t="s">
        <v>29</v>
      </c>
      <c r="F127" s="19">
        <v>581294</v>
      </c>
      <c r="G127" s="20"/>
      <c r="H127" s="22"/>
      <c r="I127" s="31" t="s">
        <v>29</v>
      </c>
      <c r="J127" s="19">
        <v>3432179</v>
      </c>
      <c r="K127" s="20"/>
    </row>
    <row r="128" spans="1:11" x14ac:dyDescent="0.2">
      <c r="A128" s="31" t="s">
        <v>30</v>
      </c>
      <c r="B128">
        <v>537454</v>
      </c>
      <c r="C128" s="20"/>
      <c r="D128" s="22"/>
      <c r="E128" s="31" t="s">
        <v>30</v>
      </c>
      <c r="F128" s="19">
        <v>558426</v>
      </c>
      <c r="G128" s="20"/>
      <c r="H128" s="22"/>
      <c r="I128" s="31" t="s">
        <v>30</v>
      </c>
      <c r="J128" s="19">
        <v>3496773</v>
      </c>
      <c r="K128" s="20"/>
    </row>
    <row r="129" spans="1:11" x14ac:dyDescent="0.2">
      <c r="A129" s="31" t="s">
        <v>31</v>
      </c>
      <c r="B129">
        <v>457459</v>
      </c>
      <c r="C129" s="20"/>
      <c r="D129" s="22"/>
      <c r="E129" s="31" t="s">
        <v>31</v>
      </c>
      <c r="F129" s="19">
        <v>614994</v>
      </c>
      <c r="G129" s="20"/>
      <c r="H129" s="22"/>
      <c r="I129" s="31" t="s">
        <v>31</v>
      </c>
      <c r="J129" s="19">
        <v>3548502</v>
      </c>
      <c r="K129" s="20"/>
    </row>
    <row r="130" spans="1:11" x14ac:dyDescent="0.2">
      <c r="A130" s="31" t="s">
        <v>32</v>
      </c>
      <c r="B130">
        <v>544725</v>
      </c>
      <c r="C130" s="20"/>
      <c r="D130" s="22"/>
      <c r="E130" s="31" t="s">
        <v>32</v>
      </c>
      <c r="F130" s="19">
        <v>489644</v>
      </c>
      <c r="G130" s="20"/>
      <c r="H130" s="22"/>
      <c r="I130" s="31" t="s">
        <v>32</v>
      </c>
      <c r="J130" s="19">
        <v>3282453</v>
      </c>
      <c r="K130" s="20"/>
    </row>
    <row r="131" spans="1:11" x14ac:dyDescent="0.2">
      <c r="A131" s="31" t="s">
        <v>33</v>
      </c>
      <c r="B131">
        <v>360939</v>
      </c>
      <c r="C131" s="20"/>
      <c r="D131" s="22"/>
      <c r="E131" s="31" t="s">
        <v>33</v>
      </c>
      <c r="F131" s="19">
        <v>482534</v>
      </c>
      <c r="G131" s="20"/>
      <c r="H131" s="22"/>
      <c r="I131" s="31" t="s">
        <v>33</v>
      </c>
      <c r="J131" s="19">
        <v>3088370</v>
      </c>
      <c r="K131" s="20"/>
    </row>
    <row r="132" spans="1:11" x14ac:dyDescent="0.2">
      <c r="A132" s="31" t="s">
        <v>34</v>
      </c>
      <c r="B132">
        <v>169631</v>
      </c>
      <c r="C132" s="20"/>
      <c r="D132" s="22"/>
      <c r="E132" s="31" t="s">
        <v>34</v>
      </c>
      <c r="F132" s="19">
        <v>513687</v>
      </c>
      <c r="G132" s="20"/>
      <c r="H132" s="22"/>
      <c r="I132" s="31" t="s">
        <v>34</v>
      </c>
      <c r="J132" s="19">
        <v>3171244</v>
      </c>
      <c r="K132" s="20"/>
    </row>
    <row r="133" spans="1:11" x14ac:dyDescent="0.2">
      <c r="A133" s="31" t="s">
        <v>35</v>
      </c>
      <c r="B133">
        <v>430396</v>
      </c>
      <c r="C133" s="20"/>
      <c r="D133" s="22"/>
      <c r="E133" s="31" t="s">
        <v>35</v>
      </c>
      <c r="F133" s="19">
        <v>573688</v>
      </c>
      <c r="G133" s="20"/>
      <c r="H133" s="22"/>
      <c r="I133" s="31" t="s">
        <v>35</v>
      </c>
      <c r="J133" s="19">
        <v>3388682</v>
      </c>
      <c r="K133" s="20"/>
    </row>
    <row r="134" spans="1:11" x14ac:dyDescent="0.2">
      <c r="A134" s="31" t="s">
        <v>36</v>
      </c>
      <c r="B134">
        <v>385259</v>
      </c>
      <c r="C134" s="20"/>
      <c r="D134" s="22"/>
      <c r="E134" s="31" t="s">
        <v>36</v>
      </c>
      <c r="F134" s="32">
        <v>529285</v>
      </c>
      <c r="G134" s="20"/>
      <c r="H134" s="22"/>
      <c r="I134" s="31" t="s">
        <v>36</v>
      </c>
      <c r="J134" s="19">
        <v>3405037</v>
      </c>
      <c r="K134" s="20"/>
    </row>
    <row r="135" spans="1:11" x14ac:dyDescent="0.2">
      <c r="A135" s="31" t="s">
        <v>37</v>
      </c>
      <c r="B135">
        <v>286292</v>
      </c>
      <c r="C135" s="20"/>
      <c r="D135" s="22"/>
      <c r="E135" s="31" t="s">
        <v>37</v>
      </c>
      <c r="F135" s="19">
        <v>388480</v>
      </c>
      <c r="G135" s="20"/>
      <c r="H135" s="22"/>
      <c r="I135" s="31" t="s">
        <v>37</v>
      </c>
      <c r="J135" s="19">
        <v>3419137</v>
      </c>
      <c r="K135" s="20"/>
    </row>
    <row r="136" spans="1:11" x14ac:dyDescent="0.2">
      <c r="A136" s="31" t="s">
        <v>38</v>
      </c>
      <c r="B136">
        <v>516706</v>
      </c>
      <c r="C136" s="47"/>
      <c r="D136" s="22"/>
      <c r="E136" s="31" t="s">
        <v>38</v>
      </c>
      <c r="F136" s="32">
        <v>453897</v>
      </c>
      <c r="G136" s="20"/>
      <c r="H136" s="22"/>
      <c r="I136" s="31" t="s">
        <v>38</v>
      </c>
      <c r="J136" s="32">
        <v>3711048</v>
      </c>
      <c r="K136" s="20"/>
    </row>
    <row r="137" spans="1:11" x14ac:dyDescent="0.2">
      <c r="A137" s="31" t="s">
        <v>39</v>
      </c>
      <c r="B137">
        <v>363770</v>
      </c>
      <c r="C137" s="1"/>
      <c r="D137" s="22"/>
      <c r="E137" s="31" t="s">
        <v>39</v>
      </c>
      <c r="F137">
        <v>385928</v>
      </c>
      <c r="G137" s="1"/>
      <c r="H137" s="22"/>
      <c r="I137" s="31" t="s">
        <v>39</v>
      </c>
      <c r="J137">
        <v>2987106</v>
      </c>
      <c r="K137" s="1"/>
    </row>
    <row r="138" spans="1:11" x14ac:dyDescent="0.2">
      <c r="A138" s="8"/>
      <c r="C138" s="1"/>
      <c r="D138" s="22"/>
      <c r="E138" s="8"/>
      <c r="G138" s="1"/>
      <c r="H138" s="22"/>
      <c r="I138" s="8"/>
      <c r="K138" s="1"/>
    </row>
    <row r="139" spans="1:11" ht="17" thickBot="1" x14ac:dyDescent="0.25">
      <c r="A139" s="9" t="s">
        <v>3</v>
      </c>
      <c r="B139" s="62">
        <f>SUM(B110:B137)</f>
        <v>9214525</v>
      </c>
      <c r="C139" s="63">
        <f>AVERAGE(B110:B137)</f>
        <v>329090.17857142858</v>
      </c>
      <c r="D139" s="22"/>
      <c r="E139" s="9" t="s">
        <v>3</v>
      </c>
      <c r="F139" s="62">
        <f>SUM(F110:F137)</f>
        <v>12444309</v>
      </c>
      <c r="G139" s="63">
        <f>AVERAGE(F110:F137)</f>
        <v>444439.60714285716</v>
      </c>
      <c r="H139" s="22"/>
      <c r="I139" s="9" t="s">
        <v>3</v>
      </c>
      <c r="J139" s="62">
        <f>SUM(J110:J137)</f>
        <v>84326082</v>
      </c>
      <c r="K139" s="63">
        <f>AVERAGE(J110:J137)</f>
        <v>3011645.7857142859</v>
      </c>
    </row>
    <row r="140" spans="1:1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</row>
    <row r="141" spans="1:11" x14ac:dyDescent="0.2">
      <c r="A141" s="77" t="s">
        <v>80</v>
      </c>
      <c r="B141" s="77"/>
      <c r="C141" s="77"/>
      <c r="D141" s="77"/>
      <c r="E141" s="77"/>
      <c r="F141" s="77"/>
      <c r="G141" s="77"/>
      <c r="H141" s="77"/>
      <c r="I141" s="77"/>
      <c r="J141" s="77"/>
      <c r="K141" s="77"/>
    </row>
    <row r="142" spans="1:11" ht="16" customHeight="1" thickBot="1" x14ac:dyDescent="0.2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</row>
    <row r="143" spans="1:11" ht="17" customHeight="1" thickBot="1" x14ac:dyDescent="0.25">
      <c r="A143" s="73" t="s">
        <v>81</v>
      </c>
      <c r="B143" s="74"/>
      <c r="C143" s="78"/>
      <c r="D143" s="22"/>
      <c r="E143" s="73" t="s">
        <v>50</v>
      </c>
      <c r="F143" s="74"/>
      <c r="G143" s="78"/>
      <c r="H143" s="22"/>
      <c r="I143" s="73" t="s">
        <v>109</v>
      </c>
      <c r="J143" s="74"/>
      <c r="K143" s="78"/>
    </row>
    <row r="144" spans="1:11" ht="17" thickBot="1" x14ac:dyDescent="0.25">
      <c r="A144" s="26" t="s">
        <v>0</v>
      </c>
      <c r="B144" s="27" t="s">
        <v>1</v>
      </c>
      <c r="C144" s="28"/>
      <c r="D144" s="22"/>
      <c r="E144" s="26" t="s">
        <v>0</v>
      </c>
      <c r="F144" s="27" t="s">
        <v>1</v>
      </c>
      <c r="G144" s="28"/>
      <c r="H144" s="22"/>
      <c r="I144" s="26" t="s">
        <v>0</v>
      </c>
      <c r="J144" s="27" t="s">
        <v>1</v>
      </c>
      <c r="K144" s="28"/>
    </row>
    <row r="145" spans="1:11" x14ac:dyDescent="0.2">
      <c r="A145" s="57" t="s">
        <v>12</v>
      </c>
      <c r="B145" s="58">
        <v>415573</v>
      </c>
      <c r="C145" s="59"/>
      <c r="D145" s="22"/>
      <c r="E145" s="29" t="s">
        <v>12</v>
      </c>
      <c r="F145" s="19">
        <v>633654</v>
      </c>
      <c r="G145" s="20"/>
      <c r="H145" s="22"/>
      <c r="I145" s="29" t="s">
        <v>12</v>
      </c>
      <c r="J145" s="19">
        <v>3089325</v>
      </c>
      <c r="K145" s="20"/>
    </row>
    <row r="146" spans="1:11" x14ac:dyDescent="0.2">
      <c r="A146" s="29" t="s">
        <v>13</v>
      </c>
      <c r="B146">
        <v>531705</v>
      </c>
      <c r="C146" s="20"/>
      <c r="D146" s="22"/>
      <c r="E146" s="29" t="s">
        <v>13</v>
      </c>
      <c r="F146" s="19">
        <v>750936</v>
      </c>
      <c r="G146" s="20"/>
      <c r="H146" s="22"/>
      <c r="I146" s="29" t="s">
        <v>13</v>
      </c>
      <c r="J146" s="19">
        <v>3322026</v>
      </c>
      <c r="K146" s="20"/>
    </row>
    <row r="147" spans="1:11" x14ac:dyDescent="0.2">
      <c r="A147" s="29" t="s">
        <v>14</v>
      </c>
      <c r="B147">
        <v>656621</v>
      </c>
      <c r="C147" s="20"/>
      <c r="D147" s="22"/>
      <c r="E147" s="29" t="s">
        <v>14</v>
      </c>
      <c r="F147" s="19">
        <v>755087</v>
      </c>
      <c r="G147" s="20"/>
      <c r="H147" s="22"/>
      <c r="I147" s="29" t="s">
        <v>14</v>
      </c>
      <c r="J147" s="19">
        <v>3164368</v>
      </c>
      <c r="K147" s="20"/>
    </row>
    <row r="148" spans="1:11" x14ac:dyDescent="0.2">
      <c r="A148" s="29" t="s">
        <v>15</v>
      </c>
      <c r="B148">
        <v>763806</v>
      </c>
      <c r="C148" s="20"/>
      <c r="D148" s="22"/>
      <c r="E148" s="29" t="s">
        <v>15</v>
      </c>
      <c r="F148" s="19">
        <v>739202</v>
      </c>
      <c r="G148" s="20"/>
      <c r="H148" s="22"/>
      <c r="I148" s="29" t="s">
        <v>15</v>
      </c>
      <c r="J148" s="19">
        <v>3364381</v>
      </c>
      <c r="K148" s="20"/>
    </row>
    <row r="149" spans="1:11" x14ac:dyDescent="0.2">
      <c r="A149" s="29" t="s">
        <v>16</v>
      </c>
      <c r="B149">
        <v>640182</v>
      </c>
      <c r="C149" s="20"/>
      <c r="D149" s="22"/>
      <c r="E149" s="29" t="s">
        <v>16</v>
      </c>
      <c r="F149" s="19">
        <v>653591</v>
      </c>
      <c r="G149" s="20"/>
      <c r="H149" s="22"/>
      <c r="I149" s="29" t="s">
        <v>16</v>
      </c>
      <c r="J149" s="19">
        <v>3864169</v>
      </c>
      <c r="K149" s="20"/>
    </row>
    <row r="150" spans="1:11" x14ac:dyDescent="0.2">
      <c r="A150" s="29" t="s">
        <v>17</v>
      </c>
      <c r="B150">
        <v>661462</v>
      </c>
      <c r="C150" s="20"/>
      <c r="D150" s="22"/>
      <c r="E150" s="29" t="s">
        <v>17</v>
      </c>
      <c r="F150" s="19">
        <v>707680</v>
      </c>
      <c r="G150" s="20"/>
      <c r="H150" s="22"/>
      <c r="I150" s="29" t="s">
        <v>17</v>
      </c>
      <c r="J150" s="19">
        <v>3126038</v>
      </c>
      <c r="K150" s="20"/>
    </row>
    <row r="151" spans="1:11" x14ac:dyDescent="0.2">
      <c r="A151" s="29" t="s">
        <v>18</v>
      </c>
      <c r="B151">
        <v>560096</v>
      </c>
      <c r="C151" s="20"/>
      <c r="D151" s="22"/>
      <c r="E151" s="29" t="s">
        <v>18</v>
      </c>
      <c r="F151" s="19">
        <v>744904</v>
      </c>
      <c r="G151" s="20"/>
      <c r="H151" s="22"/>
      <c r="I151" s="29" t="s">
        <v>18</v>
      </c>
      <c r="J151" s="19">
        <v>3351428</v>
      </c>
      <c r="K151" s="20"/>
    </row>
    <row r="152" spans="1:11" x14ac:dyDescent="0.2">
      <c r="A152" s="29" t="s">
        <v>19</v>
      </c>
      <c r="B152">
        <v>464141</v>
      </c>
      <c r="C152" s="20"/>
      <c r="D152" s="22"/>
      <c r="E152" s="29" t="s">
        <v>19</v>
      </c>
      <c r="F152" s="19">
        <v>694669</v>
      </c>
      <c r="G152" s="20"/>
      <c r="H152" s="22"/>
      <c r="I152" s="29" t="s">
        <v>19</v>
      </c>
      <c r="J152" s="19">
        <v>3106043</v>
      </c>
      <c r="K152" s="20"/>
    </row>
    <row r="153" spans="1:11" x14ac:dyDescent="0.2">
      <c r="A153" s="29" t="s">
        <v>20</v>
      </c>
      <c r="B153">
        <v>597170</v>
      </c>
      <c r="C153" s="20"/>
      <c r="D153" s="22"/>
      <c r="E153" s="29" t="s">
        <v>20</v>
      </c>
      <c r="F153" s="19">
        <v>548887</v>
      </c>
      <c r="G153" s="20"/>
      <c r="H153" s="22"/>
      <c r="I153" s="29" t="s">
        <v>20</v>
      </c>
      <c r="J153" s="19">
        <v>2647874</v>
      </c>
      <c r="K153" s="20"/>
    </row>
    <row r="154" spans="1:11" x14ac:dyDescent="0.2">
      <c r="A154" s="29" t="s">
        <v>21</v>
      </c>
      <c r="B154">
        <v>449220</v>
      </c>
      <c r="C154" s="20"/>
      <c r="D154" s="22"/>
      <c r="E154" s="29" t="s">
        <v>21</v>
      </c>
      <c r="F154" s="19">
        <v>613194</v>
      </c>
      <c r="G154" s="20"/>
      <c r="H154" s="22"/>
      <c r="I154" s="29" t="s">
        <v>21</v>
      </c>
      <c r="J154" s="19">
        <v>3163933</v>
      </c>
      <c r="K154" s="20"/>
    </row>
    <row r="155" spans="1:11" x14ac:dyDescent="0.2">
      <c r="A155" s="29" t="s">
        <v>22</v>
      </c>
      <c r="B155">
        <v>632010</v>
      </c>
      <c r="C155" s="20"/>
      <c r="D155" s="22"/>
      <c r="E155" s="29" t="s">
        <v>22</v>
      </c>
      <c r="F155" s="19">
        <v>859099</v>
      </c>
      <c r="G155" s="20"/>
      <c r="H155" s="22"/>
      <c r="I155" s="29" t="s">
        <v>22</v>
      </c>
      <c r="J155" s="19">
        <v>4022221</v>
      </c>
      <c r="K155" s="20"/>
    </row>
    <row r="156" spans="1:11" x14ac:dyDescent="0.2">
      <c r="A156" s="30" t="s">
        <v>23</v>
      </c>
      <c r="B156">
        <v>737242</v>
      </c>
      <c r="C156" s="47"/>
      <c r="D156" s="22"/>
      <c r="E156" s="30" t="s">
        <v>23</v>
      </c>
      <c r="F156">
        <v>878640</v>
      </c>
      <c r="G156" s="20"/>
      <c r="H156" s="22"/>
      <c r="I156" s="30" t="s">
        <v>23</v>
      </c>
      <c r="J156" s="32">
        <v>3963611</v>
      </c>
      <c r="K156" s="20"/>
    </row>
    <row r="157" spans="1:11" x14ac:dyDescent="0.2">
      <c r="A157" s="31" t="s">
        <v>24</v>
      </c>
      <c r="B157">
        <v>820204</v>
      </c>
      <c r="C157" s="47"/>
      <c r="D157" s="22"/>
      <c r="E157" s="31" t="s">
        <v>24</v>
      </c>
      <c r="F157">
        <v>567461</v>
      </c>
      <c r="G157" s="1"/>
      <c r="H157" s="22"/>
      <c r="I157" s="31" t="s">
        <v>24</v>
      </c>
      <c r="J157">
        <v>3636486</v>
      </c>
      <c r="K157" s="1"/>
    </row>
    <row r="158" spans="1:11" x14ac:dyDescent="0.2">
      <c r="A158" s="31" t="s">
        <v>25</v>
      </c>
      <c r="B158">
        <v>519864</v>
      </c>
      <c r="C158" s="24"/>
      <c r="D158" s="22"/>
      <c r="E158" s="31" t="s">
        <v>25</v>
      </c>
      <c r="F158" s="32">
        <v>692505</v>
      </c>
      <c r="G158" s="24"/>
      <c r="H158" s="22"/>
      <c r="I158" s="31" t="s">
        <v>25</v>
      </c>
      <c r="J158" s="32">
        <v>4409012</v>
      </c>
      <c r="K158" s="24"/>
    </row>
    <row r="159" spans="1:11" x14ac:dyDescent="0.2">
      <c r="A159" s="31" t="s">
        <v>26</v>
      </c>
      <c r="B159">
        <v>635132</v>
      </c>
      <c r="C159" s="24"/>
      <c r="D159" s="22"/>
      <c r="E159" s="31" t="s">
        <v>26</v>
      </c>
      <c r="F159" s="32">
        <v>726127</v>
      </c>
      <c r="G159" s="24"/>
      <c r="H159" s="22"/>
      <c r="I159" s="31" t="s">
        <v>26</v>
      </c>
      <c r="J159" s="32">
        <v>3661493</v>
      </c>
      <c r="K159" s="24"/>
    </row>
    <row r="160" spans="1:11" x14ac:dyDescent="0.2">
      <c r="A160" s="31" t="s">
        <v>27</v>
      </c>
      <c r="B160">
        <v>675702</v>
      </c>
      <c r="C160" s="20"/>
      <c r="D160" s="22"/>
      <c r="E160" s="31" t="s">
        <v>27</v>
      </c>
      <c r="F160" s="19">
        <v>666281</v>
      </c>
      <c r="G160" s="20"/>
      <c r="H160" s="22"/>
      <c r="I160" s="31" t="s">
        <v>27</v>
      </c>
      <c r="J160" s="19">
        <v>3328567</v>
      </c>
      <c r="K160" s="20"/>
    </row>
    <row r="161" spans="1:11" x14ac:dyDescent="0.2">
      <c r="A161" s="31" t="s">
        <v>28</v>
      </c>
      <c r="B161">
        <v>1002124</v>
      </c>
      <c r="C161" s="20"/>
      <c r="D161" s="22"/>
      <c r="E161" s="31" t="s">
        <v>28</v>
      </c>
      <c r="F161" s="19">
        <v>921121</v>
      </c>
      <c r="G161" s="20"/>
      <c r="H161" s="22"/>
      <c r="I161" s="31" t="s">
        <v>28</v>
      </c>
      <c r="J161" s="19">
        <v>4190132</v>
      </c>
      <c r="K161" s="20"/>
    </row>
    <row r="162" spans="1:11" x14ac:dyDescent="0.2">
      <c r="A162" s="31" t="s">
        <v>29</v>
      </c>
      <c r="B162">
        <v>795840</v>
      </c>
      <c r="C162" s="20"/>
      <c r="D162" s="22"/>
      <c r="E162" s="31" t="s">
        <v>29</v>
      </c>
      <c r="F162" s="19">
        <v>957772</v>
      </c>
      <c r="G162" s="20"/>
      <c r="H162" s="22"/>
      <c r="I162" s="31" t="s">
        <v>29</v>
      </c>
      <c r="J162" s="19">
        <v>4038229</v>
      </c>
      <c r="K162" s="20"/>
    </row>
    <row r="163" spans="1:11" x14ac:dyDescent="0.2">
      <c r="A163" s="31" t="s">
        <v>30</v>
      </c>
      <c r="B163">
        <v>1119690</v>
      </c>
      <c r="C163" s="20"/>
      <c r="D163" s="22"/>
      <c r="E163" s="31" t="s">
        <v>30</v>
      </c>
      <c r="F163" s="19">
        <v>909827</v>
      </c>
      <c r="G163" s="20"/>
      <c r="H163" s="22"/>
      <c r="I163" s="31" t="s">
        <v>30</v>
      </c>
      <c r="J163" s="19">
        <v>4246229</v>
      </c>
      <c r="K163" s="20"/>
    </row>
    <row r="164" spans="1:11" x14ac:dyDescent="0.2">
      <c r="A164" s="31" t="s">
        <v>31</v>
      </c>
      <c r="B164">
        <v>906850</v>
      </c>
      <c r="C164" s="20"/>
      <c r="D164" s="22"/>
      <c r="E164" s="31" t="s">
        <v>31</v>
      </c>
      <c r="F164" s="19">
        <v>945779</v>
      </c>
      <c r="G164" s="20"/>
      <c r="H164" s="22"/>
      <c r="I164" s="31" t="s">
        <v>31</v>
      </c>
      <c r="J164" s="19">
        <v>4277573</v>
      </c>
      <c r="K164" s="20"/>
    </row>
    <row r="165" spans="1:11" x14ac:dyDescent="0.2">
      <c r="A165" s="31" t="s">
        <v>32</v>
      </c>
      <c r="B165">
        <v>1162974</v>
      </c>
      <c r="C165" s="20"/>
      <c r="D165" s="22"/>
      <c r="E165" s="31" t="s">
        <v>32</v>
      </c>
      <c r="F165" s="19">
        <v>741634</v>
      </c>
      <c r="G165" s="20"/>
      <c r="H165" s="22"/>
      <c r="I165" s="31" t="s">
        <v>32</v>
      </c>
      <c r="J165" s="19">
        <v>3822847</v>
      </c>
      <c r="K165" s="20"/>
    </row>
    <row r="166" spans="1:11" x14ac:dyDescent="0.2">
      <c r="A166" s="31" t="s">
        <v>33</v>
      </c>
      <c r="B166">
        <v>736280</v>
      </c>
      <c r="C166" s="20"/>
      <c r="D166" s="22"/>
      <c r="E166" s="31" t="s">
        <v>33</v>
      </c>
      <c r="F166" s="19">
        <v>697873</v>
      </c>
      <c r="G166" s="20"/>
      <c r="H166" s="22"/>
      <c r="I166" s="31" t="s">
        <v>33</v>
      </c>
      <c r="J166" s="19">
        <v>3457848</v>
      </c>
      <c r="K166" s="20"/>
    </row>
    <row r="167" spans="1:11" x14ac:dyDescent="0.2">
      <c r="A167" s="31" t="s">
        <v>34</v>
      </c>
      <c r="B167">
        <v>535085</v>
      </c>
      <c r="C167" s="20"/>
      <c r="D167" s="22"/>
      <c r="E167" s="31" t="s">
        <v>34</v>
      </c>
      <c r="F167" s="19">
        <v>603720</v>
      </c>
      <c r="G167" s="20"/>
      <c r="H167" s="22"/>
      <c r="I167" s="31" t="s">
        <v>34</v>
      </c>
      <c r="J167" s="19">
        <v>3458702</v>
      </c>
      <c r="K167" s="20"/>
    </row>
    <row r="168" spans="1:11" x14ac:dyDescent="0.2">
      <c r="A168" s="31" t="s">
        <v>35</v>
      </c>
      <c r="B168">
        <v>991974</v>
      </c>
      <c r="C168" s="20"/>
      <c r="D168" s="22"/>
      <c r="E168" s="31" t="s">
        <v>35</v>
      </c>
      <c r="F168" s="19">
        <v>985105</v>
      </c>
      <c r="G168" s="20"/>
      <c r="H168" s="22"/>
      <c r="I168" s="31" t="s">
        <v>35</v>
      </c>
      <c r="J168" s="19">
        <v>4183153</v>
      </c>
      <c r="K168" s="20"/>
    </row>
    <row r="169" spans="1:11" x14ac:dyDescent="0.2">
      <c r="A169" s="31" t="s">
        <v>36</v>
      </c>
      <c r="B169">
        <v>712355</v>
      </c>
      <c r="C169" s="20"/>
      <c r="D169" s="22"/>
      <c r="E169" s="31" t="s">
        <v>36</v>
      </c>
      <c r="F169" s="32">
        <v>799732</v>
      </c>
      <c r="G169" s="20"/>
      <c r="H169" s="22"/>
      <c r="I169" s="31" t="s">
        <v>36</v>
      </c>
      <c r="J169" s="19">
        <v>4165266</v>
      </c>
      <c r="K169" s="20"/>
    </row>
    <row r="170" spans="1:11" x14ac:dyDescent="0.2">
      <c r="A170" s="31" t="s">
        <v>37</v>
      </c>
      <c r="B170">
        <v>890525</v>
      </c>
      <c r="C170" s="20"/>
      <c r="D170" s="22"/>
      <c r="E170" s="31" t="s">
        <v>37</v>
      </c>
      <c r="F170" s="19">
        <v>816329</v>
      </c>
      <c r="G170" s="20"/>
      <c r="H170" s="22"/>
      <c r="I170" s="31" t="s">
        <v>37</v>
      </c>
      <c r="J170" s="19">
        <v>4349652</v>
      </c>
      <c r="K170" s="20"/>
    </row>
    <row r="171" spans="1:11" x14ac:dyDescent="0.2">
      <c r="A171" s="31" t="s">
        <v>38</v>
      </c>
      <c r="B171">
        <v>1223435</v>
      </c>
      <c r="C171" s="47"/>
      <c r="D171" s="22"/>
      <c r="E171" s="31" t="s">
        <v>38</v>
      </c>
      <c r="F171" s="32">
        <v>680606</v>
      </c>
      <c r="G171" s="20"/>
      <c r="H171" s="22"/>
      <c r="I171" s="31" t="s">
        <v>38</v>
      </c>
      <c r="J171" s="32">
        <v>4295056</v>
      </c>
      <c r="K171" s="20"/>
    </row>
    <row r="172" spans="1:11" x14ac:dyDescent="0.2">
      <c r="A172" s="31" t="s">
        <v>39</v>
      </c>
      <c r="B172">
        <v>978668</v>
      </c>
      <c r="C172" s="1"/>
      <c r="D172" s="22"/>
      <c r="E172" s="31" t="s">
        <v>39</v>
      </c>
      <c r="F172">
        <v>708716</v>
      </c>
      <c r="G172" s="1"/>
      <c r="H172" s="22"/>
      <c r="I172" s="31" t="s">
        <v>39</v>
      </c>
      <c r="J172">
        <v>3973483</v>
      </c>
      <c r="K172" s="1"/>
    </row>
    <row r="173" spans="1:11" x14ac:dyDescent="0.2">
      <c r="A173" s="8"/>
      <c r="C173" s="1"/>
      <c r="D173" s="22"/>
      <c r="E173" s="8"/>
      <c r="G173" s="1"/>
      <c r="H173" s="22"/>
      <c r="I173" s="8"/>
      <c r="K173" s="1"/>
    </row>
    <row r="174" spans="1:11" ht="17" thickBot="1" x14ac:dyDescent="0.25">
      <c r="A174" s="9" t="s">
        <v>3</v>
      </c>
      <c r="B174" s="62">
        <f>SUM(B145:B172)</f>
        <v>20815930</v>
      </c>
      <c r="C174" s="63">
        <f>AVERAGE(B145:B172)</f>
        <v>743426.07142857148</v>
      </c>
      <c r="D174" s="22"/>
      <c r="E174" s="9" t="s">
        <v>3</v>
      </c>
      <c r="F174" s="62">
        <f>SUM(F145:F172)</f>
        <v>21000131</v>
      </c>
      <c r="G174" s="63">
        <f>AVERAGE(F145:F172)</f>
        <v>750004.67857142852</v>
      </c>
      <c r="H174" s="22"/>
      <c r="I174" s="9" t="s">
        <v>3</v>
      </c>
      <c r="J174" s="62">
        <f>SUM(J145:J172)</f>
        <v>103679145</v>
      </c>
      <c r="K174" s="63">
        <f>AVERAGE(J145:J172)</f>
        <v>3702826.6071428573</v>
      </c>
    </row>
    <row r="175" spans="1:1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  <row r="176" spans="1:11" x14ac:dyDescent="0.2">
      <c r="A176" s="77" t="s">
        <v>54</v>
      </c>
      <c r="B176" s="77"/>
      <c r="C176" s="77"/>
      <c r="D176" s="77"/>
      <c r="E176" s="77"/>
      <c r="F176" s="77"/>
      <c r="G176" s="77"/>
      <c r="H176" s="77"/>
      <c r="I176" s="77"/>
      <c r="J176" s="77"/>
      <c r="K176" s="77"/>
    </row>
    <row r="177" spans="1:11" ht="16" customHeight="1" thickBot="1" x14ac:dyDescent="0.25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</row>
    <row r="178" spans="1:11" ht="16" customHeight="1" thickBot="1" x14ac:dyDescent="0.25">
      <c r="A178" s="73" t="s">
        <v>81</v>
      </c>
      <c r="B178" s="74"/>
      <c r="C178" s="78"/>
      <c r="D178" s="22"/>
      <c r="E178" s="73" t="s">
        <v>50</v>
      </c>
      <c r="F178" s="74"/>
      <c r="G178" s="78"/>
      <c r="H178" s="22"/>
      <c r="I178" s="73" t="s">
        <v>109</v>
      </c>
      <c r="J178" s="74"/>
      <c r="K178" s="78"/>
    </row>
    <row r="179" spans="1:11" ht="17" thickBot="1" x14ac:dyDescent="0.25">
      <c r="A179" s="26" t="s">
        <v>0</v>
      </c>
      <c r="B179" s="27" t="s">
        <v>1</v>
      </c>
      <c r="C179" s="28"/>
      <c r="D179" s="22"/>
      <c r="E179" s="26" t="s">
        <v>0</v>
      </c>
      <c r="F179" s="27" t="s">
        <v>1</v>
      </c>
      <c r="G179" s="28"/>
      <c r="H179" s="22"/>
      <c r="I179" s="26" t="s">
        <v>0</v>
      </c>
      <c r="J179" s="27" t="s">
        <v>1</v>
      </c>
      <c r="K179" s="28"/>
    </row>
    <row r="180" spans="1:11" x14ac:dyDescent="0.2">
      <c r="A180" s="57" t="s">
        <v>12</v>
      </c>
      <c r="B180" s="58">
        <v>565168</v>
      </c>
      <c r="C180" s="59"/>
      <c r="D180" s="22"/>
      <c r="E180" s="29" t="s">
        <v>12</v>
      </c>
      <c r="F180" s="19">
        <v>377034</v>
      </c>
      <c r="G180" s="20"/>
      <c r="H180" s="22"/>
      <c r="I180" s="29" t="s">
        <v>12</v>
      </c>
      <c r="J180" s="19">
        <v>3043836</v>
      </c>
      <c r="K180" s="20"/>
    </row>
    <row r="181" spans="1:11" x14ac:dyDescent="0.2">
      <c r="A181" s="29" t="s">
        <v>13</v>
      </c>
      <c r="B181">
        <v>413479</v>
      </c>
      <c r="C181" s="20"/>
      <c r="D181" s="22"/>
      <c r="E181" s="29" t="s">
        <v>13</v>
      </c>
      <c r="F181" s="19">
        <v>452094</v>
      </c>
      <c r="G181" s="20"/>
      <c r="H181" s="22"/>
      <c r="I181" s="29" t="s">
        <v>13</v>
      </c>
      <c r="J181" s="19">
        <v>3020783</v>
      </c>
      <c r="K181" s="20"/>
    </row>
    <row r="182" spans="1:11" x14ac:dyDescent="0.2">
      <c r="A182" s="29" t="s">
        <v>14</v>
      </c>
      <c r="B182">
        <v>596812</v>
      </c>
      <c r="C182" s="20"/>
      <c r="D182" s="22"/>
      <c r="E182" s="29" t="s">
        <v>14</v>
      </c>
      <c r="F182" s="19">
        <v>410376</v>
      </c>
      <c r="G182" s="20"/>
      <c r="H182" s="22"/>
      <c r="I182" s="29" t="s">
        <v>14</v>
      </c>
      <c r="J182" s="19">
        <v>2909718</v>
      </c>
      <c r="K182" s="20"/>
    </row>
    <row r="183" spans="1:11" x14ac:dyDescent="0.2">
      <c r="A183" s="29" t="s">
        <v>15</v>
      </c>
      <c r="B183">
        <v>794293</v>
      </c>
      <c r="C183" s="20"/>
      <c r="D183" s="22"/>
      <c r="E183" s="29" t="s">
        <v>15</v>
      </c>
      <c r="F183" s="19">
        <v>492435</v>
      </c>
      <c r="G183" s="20"/>
      <c r="H183" s="22"/>
      <c r="I183" s="29" t="s">
        <v>15</v>
      </c>
      <c r="J183" s="19">
        <v>3135171</v>
      </c>
      <c r="K183" s="20"/>
    </row>
    <row r="184" spans="1:11" x14ac:dyDescent="0.2">
      <c r="A184" s="29" t="s">
        <v>16</v>
      </c>
      <c r="B184">
        <v>732384</v>
      </c>
      <c r="C184" s="20"/>
      <c r="D184" s="22"/>
      <c r="E184" s="29" t="s">
        <v>16</v>
      </c>
      <c r="F184" s="19">
        <v>446184</v>
      </c>
      <c r="G184" s="20"/>
      <c r="H184" s="22"/>
      <c r="I184" s="29" t="s">
        <v>16</v>
      </c>
      <c r="J184" s="19">
        <v>3705173</v>
      </c>
      <c r="K184" s="20"/>
    </row>
    <row r="185" spans="1:11" x14ac:dyDescent="0.2">
      <c r="A185" s="29" t="s">
        <v>17</v>
      </c>
      <c r="B185">
        <v>822298</v>
      </c>
      <c r="C185" s="20"/>
      <c r="D185" s="22"/>
      <c r="E185" s="29" t="s">
        <v>17</v>
      </c>
      <c r="F185" s="19">
        <v>425434</v>
      </c>
      <c r="G185" s="20"/>
      <c r="H185" s="22"/>
      <c r="I185" s="29" t="s">
        <v>17</v>
      </c>
      <c r="J185" s="19">
        <v>2875982</v>
      </c>
      <c r="K185" s="20"/>
    </row>
    <row r="186" spans="1:11" x14ac:dyDescent="0.2">
      <c r="A186" s="29" t="s">
        <v>18</v>
      </c>
      <c r="B186">
        <v>530764</v>
      </c>
      <c r="C186" s="20"/>
      <c r="D186" s="22"/>
      <c r="E186" s="29" t="s">
        <v>18</v>
      </c>
      <c r="F186" s="19">
        <v>443539</v>
      </c>
      <c r="G186" s="20"/>
      <c r="H186" s="22"/>
      <c r="I186" s="29" t="s">
        <v>18</v>
      </c>
      <c r="J186" s="19">
        <v>2985083</v>
      </c>
      <c r="K186" s="20"/>
    </row>
    <row r="187" spans="1:11" x14ac:dyDescent="0.2">
      <c r="A187" s="29" t="s">
        <v>19</v>
      </c>
      <c r="B187">
        <v>649672</v>
      </c>
      <c r="C187" s="20"/>
      <c r="D187" s="22"/>
      <c r="E187" s="29" t="s">
        <v>19</v>
      </c>
      <c r="F187" s="19">
        <v>390840</v>
      </c>
      <c r="G187" s="20"/>
      <c r="H187" s="22"/>
      <c r="I187" s="29" t="s">
        <v>19</v>
      </c>
      <c r="J187" s="19">
        <v>2765972</v>
      </c>
      <c r="K187" s="20"/>
    </row>
    <row r="188" spans="1:11" x14ac:dyDescent="0.2">
      <c r="A188" s="29" t="s">
        <v>20</v>
      </c>
      <c r="B188">
        <v>526232</v>
      </c>
      <c r="C188" s="20"/>
      <c r="D188" s="22"/>
      <c r="E188" s="29" t="s">
        <v>20</v>
      </c>
      <c r="F188" s="19">
        <v>318067</v>
      </c>
      <c r="G188" s="20"/>
      <c r="H188" s="22"/>
      <c r="I188" s="29" t="s">
        <v>20</v>
      </c>
      <c r="J188" s="19">
        <v>2317040</v>
      </c>
      <c r="K188" s="20"/>
    </row>
    <row r="189" spans="1:11" x14ac:dyDescent="0.2">
      <c r="A189" s="29" t="s">
        <v>21</v>
      </c>
      <c r="B189">
        <v>532533</v>
      </c>
      <c r="C189" s="20"/>
      <c r="D189" s="22"/>
      <c r="E189" s="29" t="s">
        <v>21</v>
      </c>
      <c r="F189" s="19">
        <v>405086</v>
      </c>
      <c r="G189" s="20"/>
      <c r="H189" s="22"/>
      <c r="I189" s="29" t="s">
        <v>21</v>
      </c>
      <c r="J189" s="19">
        <v>2902528</v>
      </c>
      <c r="K189" s="20"/>
    </row>
    <row r="190" spans="1:11" x14ac:dyDescent="0.2">
      <c r="A190" s="29" t="s">
        <v>22</v>
      </c>
      <c r="B190">
        <v>760238</v>
      </c>
      <c r="C190" s="20"/>
      <c r="D190" s="22"/>
      <c r="E190" s="29" t="s">
        <v>22</v>
      </c>
      <c r="F190" s="19">
        <v>510658</v>
      </c>
      <c r="G190" s="20"/>
      <c r="H190" s="22"/>
      <c r="I190" s="29" t="s">
        <v>22</v>
      </c>
      <c r="J190" s="19">
        <v>3761661</v>
      </c>
      <c r="K190" s="20"/>
    </row>
    <row r="191" spans="1:11" x14ac:dyDescent="0.2">
      <c r="A191" s="30" t="s">
        <v>23</v>
      </c>
      <c r="B191">
        <v>807948</v>
      </c>
      <c r="C191" s="47"/>
      <c r="D191" s="22"/>
      <c r="E191" s="30" t="s">
        <v>23</v>
      </c>
      <c r="F191" s="32">
        <v>555718</v>
      </c>
      <c r="G191" s="20"/>
      <c r="H191" s="22"/>
      <c r="I191" s="30" t="s">
        <v>23</v>
      </c>
      <c r="J191" s="32">
        <v>3518661</v>
      </c>
      <c r="K191" s="20"/>
    </row>
    <row r="192" spans="1:11" x14ac:dyDescent="0.2">
      <c r="A192" s="31" t="s">
        <v>24</v>
      </c>
      <c r="B192">
        <v>762684</v>
      </c>
      <c r="C192" s="47"/>
      <c r="D192" s="22"/>
      <c r="E192" s="31" t="s">
        <v>24</v>
      </c>
      <c r="F192">
        <v>346105</v>
      </c>
      <c r="G192" s="1"/>
      <c r="H192" s="22"/>
      <c r="I192" s="31" t="s">
        <v>24</v>
      </c>
      <c r="J192">
        <v>3132026</v>
      </c>
      <c r="K192" s="1"/>
    </row>
    <row r="193" spans="1:11" x14ac:dyDescent="0.2">
      <c r="A193" s="31" t="s">
        <v>25</v>
      </c>
      <c r="B193">
        <v>669173</v>
      </c>
      <c r="C193" s="24"/>
      <c r="D193" s="22"/>
      <c r="E193" s="31" t="s">
        <v>25</v>
      </c>
      <c r="F193" s="32">
        <v>411850</v>
      </c>
      <c r="G193" s="24"/>
      <c r="H193" s="22"/>
      <c r="I193" s="31" t="s">
        <v>25</v>
      </c>
      <c r="J193" s="32">
        <v>3928047</v>
      </c>
      <c r="K193" s="24"/>
    </row>
    <row r="194" spans="1:11" x14ac:dyDescent="0.2">
      <c r="A194" s="31" t="s">
        <v>26</v>
      </c>
      <c r="B194">
        <v>685965</v>
      </c>
      <c r="C194" s="24"/>
      <c r="D194" s="22"/>
      <c r="E194" s="31" t="s">
        <v>26</v>
      </c>
      <c r="F194" s="32">
        <v>491904</v>
      </c>
      <c r="G194" s="24"/>
      <c r="H194" s="22"/>
      <c r="I194" s="31" t="s">
        <v>26</v>
      </c>
      <c r="J194" s="32">
        <v>3191662</v>
      </c>
      <c r="K194" s="24"/>
    </row>
    <row r="195" spans="1:11" x14ac:dyDescent="0.2">
      <c r="A195" s="31" t="s">
        <v>27</v>
      </c>
      <c r="B195">
        <v>799620</v>
      </c>
      <c r="C195" s="20"/>
      <c r="D195" s="22"/>
      <c r="E195" s="31" t="s">
        <v>27</v>
      </c>
      <c r="F195" s="19">
        <v>412417</v>
      </c>
      <c r="G195" s="20"/>
      <c r="H195" s="22"/>
      <c r="I195" s="31" t="s">
        <v>27</v>
      </c>
      <c r="J195" s="19">
        <v>2816210</v>
      </c>
      <c r="K195" s="20"/>
    </row>
    <row r="196" spans="1:11" x14ac:dyDescent="0.2">
      <c r="A196" s="31" t="s">
        <v>28</v>
      </c>
      <c r="B196">
        <v>961628</v>
      </c>
      <c r="C196" s="20"/>
      <c r="D196" s="22"/>
      <c r="E196" s="31" t="s">
        <v>28</v>
      </c>
      <c r="F196" s="19">
        <v>638155</v>
      </c>
      <c r="G196" s="20"/>
      <c r="H196" s="22"/>
      <c r="I196" s="31" t="s">
        <v>28</v>
      </c>
      <c r="J196" s="19">
        <v>3884309</v>
      </c>
      <c r="K196" s="20"/>
    </row>
    <row r="197" spans="1:11" x14ac:dyDescent="0.2">
      <c r="A197" s="31" t="s">
        <v>29</v>
      </c>
      <c r="B197">
        <v>872929</v>
      </c>
      <c r="C197" s="20"/>
      <c r="D197" s="22"/>
      <c r="E197" s="31" t="s">
        <v>29</v>
      </c>
      <c r="F197" s="19">
        <v>649864</v>
      </c>
      <c r="G197" s="20"/>
      <c r="H197" s="22"/>
      <c r="I197" s="31" t="s">
        <v>29</v>
      </c>
      <c r="J197" s="19">
        <v>3711690</v>
      </c>
      <c r="K197" s="20"/>
    </row>
    <row r="198" spans="1:11" x14ac:dyDescent="0.2">
      <c r="A198" s="31" t="s">
        <v>30</v>
      </c>
      <c r="B198">
        <v>1157735</v>
      </c>
      <c r="C198" s="20"/>
      <c r="D198" s="22"/>
      <c r="E198" s="31" t="s">
        <v>30</v>
      </c>
      <c r="F198" s="19">
        <v>580302</v>
      </c>
      <c r="G198" s="20"/>
      <c r="H198" s="22"/>
      <c r="I198" s="31" t="s">
        <v>30</v>
      </c>
      <c r="J198" s="19">
        <v>3933454</v>
      </c>
      <c r="K198" s="20"/>
    </row>
    <row r="199" spans="1:11" x14ac:dyDescent="0.2">
      <c r="A199" s="31" t="s">
        <v>31</v>
      </c>
      <c r="B199">
        <v>1006595</v>
      </c>
      <c r="C199" s="20"/>
      <c r="D199" s="22"/>
      <c r="E199" s="31" t="s">
        <v>31</v>
      </c>
      <c r="F199" s="19">
        <v>633431</v>
      </c>
      <c r="G199" s="20"/>
      <c r="H199" s="22"/>
      <c r="I199" s="31" t="s">
        <v>31</v>
      </c>
      <c r="J199" s="19">
        <v>3953937</v>
      </c>
      <c r="K199" s="20"/>
    </row>
    <row r="200" spans="1:11" x14ac:dyDescent="0.2">
      <c r="A200" s="31" t="s">
        <v>32</v>
      </c>
      <c r="B200">
        <v>1192193</v>
      </c>
      <c r="C200" s="20"/>
      <c r="D200" s="22"/>
      <c r="E200" s="31" t="s">
        <v>32</v>
      </c>
      <c r="F200" s="19">
        <v>473988</v>
      </c>
      <c r="G200" s="20"/>
      <c r="H200" s="22"/>
      <c r="I200" s="31" t="s">
        <v>32</v>
      </c>
      <c r="J200" s="19">
        <v>3458059</v>
      </c>
      <c r="K200" s="20"/>
    </row>
    <row r="201" spans="1:11" x14ac:dyDescent="0.2">
      <c r="A201" s="31" t="s">
        <v>33</v>
      </c>
      <c r="B201">
        <v>812010</v>
      </c>
      <c r="C201" s="20"/>
      <c r="D201" s="22"/>
      <c r="E201" s="31" t="s">
        <v>33</v>
      </c>
      <c r="F201" s="19">
        <v>421786</v>
      </c>
      <c r="G201" s="20"/>
      <c r="H201" s="22"/>
      <c r="I201" s="31" t="s">
        <v>33</v>
      </c>
      <c r="J201" s="19">
        <v>3197314</v>
      </c>
      <c r="K201" s="20"/>
    </row>
    <row r="202" spans="1:11" x14ac:dyDescent="0.2">
      <c r="A202" s="31" t="s">
        <v>34</v>
      </c>
      <c r="B202">
        <v>359875</v>
      </c>
      <c r="C202" s="20"/>
      <c r="D202" s="22"/>
      <c r="E202" s="31" t="s">
        <v>34</v>
      </c>
      <c r="F202" s="19">
        <v>375359</v>
      </c>
      <c r="G202" s="20"/>
      <c r="H202" s="22"/>
      <c r="I202" s="31" t="s">
        <v>34</v>
      </c>
      <c r="J202" s="19">
        <v>3213883</v>
      </c>
      <c r="K202" s="20"/>
    </row>
    <row r="203" spans="1:11" x14ac:dyDescent="0.2">
      <c r="A203" s="31" t="s">
        <v>35</v>
      </c>
      <c r="B203">
        <v>910533</v>
      </c>
      <c r="C203" s="20"/>
      <c r="D203" s="22"/>
      <c r="E203" s="31" t="s">
        <v>35</v>
      </c>
      <c r="F203" s="19">
        <v>471986</v>
      </c>
      <c r="G203" s="20"/>
      <c r="H203" s="22"/>
      <c r="I203" s="31" t="s">
        <v>35</v>
      </c>
      <c r="J203" s="19">
        <v>3726334</v>
      </c>
      <c r="K203" s="20"/>
    </row>
    <row r="204" spans="1:11" x14ac:dyDescent="0.2">
      <c r="A204" s="31" t="s">
        <v>36</v>
      </c>
      <c r="B204">
        <v>700951</v>
      </c>
      <c r="C204" s="20"/>
      <c r="D204" s="22"/>
      <c r="E204" s="31" t="s">
        <v>36</v>
      </c>
      <c r="F204" s="19">
        <v>339110</v>
      </c>
      <c r="G204" s="20"/>
      <c r="H204" s="22"/>
      <c r="I204" s="31" t="s">
        <v>36</v>
      </c>
      <c r="J204" s="19">
        <v>3247126</v>
      </c>
      <c r="K204" s="20"/>
    </row>
    <row r="205" spans="1:11" x14ac:dyDescent="0.2">
      <c r="A205" s="31" t="s">
        <v>37</v>
      </c>
      <c r="B205">
        <v>895210</v>
      </c>
      <c r="C205" s="20"/>
      <c r="D205" s="22"/>
      <c r="E205" s="31" t="s">
        <v>37</v>
      </c>
      <c r="F205" s="19">
        <v>438903</v>
      </c>
      <c r="G205" s="20"/>
      <c r="H205" s="22"/>
      <c r="I205" s="31" t="s">
        <v>37</v>
      </c>
      <c r="J205" s="19">
        <v>3694422</v>
      </c>
      <c r="K205" s="20"/>
    </row>
    <row r="206" spans="1:11" x14ac:dyDescent="0.2">
      <c r="A206" s="31" t="s">
        <v>38</v>
      </c>
      <c r="B206">
        <v>1104183</v>
      </c>
      <c r="C206" s="24"/>
      <c r="D206" s="22"/>
      <c r="E206" s="31" t="s">
        <v>38</v>
      </c>
      <c r="F206" s="32">
        <v>405135</v>
      </c>
      <c r="G206" s="20"/>
      <c r="H206" s="22"/>
      <c r="I206" s="31" t="s">
        <v>38</v>
      </c>
      <c r="J206" s="32">
        <v>3748821</v>
      </c>
      <c r="K206" s="20"/>
    </row>
    <row r="207" spans="1:11" x14ac:dyDescent="0.2">
      <c r="A207" s="31" t="s">
        <v>39</v>
      </c>
      <c r="B207">
        <v>975272</v>
      </c>
      <c r="C207" s="1"/>
      <c r="D207" s="22"/>
      <c r="E207" s="31" t="s">
        <v>39</v>
      </c>
      <c r="F207">
        <v>437870</v>
      </c>
      <c r="G207" s="1"/>
      <c r="H207" s="22"/>
      <c r="I207" s="31" t="s">
        <v>39</v>
      </c>
      <c r="J207">
        <v>3204087</v>
      </c>
      <c r="K207" s="1"/>
    </row>
    <row r="208" spans="1:11" x14ac:dyDescent="0.2">
      <c r="A208" s="8"/>
      <c r="C208" s="1"/>
      <c r="D208" s="22"/>
      <c r="E208" s="8"/>
      <c r="G208" s="1"/>
      <c r="H208" s="22"/>
      <c r="I208" s="8"/>
      <c r="K208" s="1"/>
    </row>
    <row r="209" spans="1:11" ht="17" thickBot="1" x14ac:dyDescent="0.25">
      <c r="A209" s="9" t="s">
        <v>3</v>
      </c>
      <c r="B209" s="62">
        <f>SUM(B180:B207)</f>
        <v>21598377</v>
      </c>
      <c r="C209" s="63">
        <f>AVERAGE(B180:B207)</f>
        <v>771370.60714285716</v>
      </c>
      <c r="D209" s="22"/>
      <c r="E209" s="9" t="s">
        <v>3</v>
      </c>
      <c r="F209" s="62">
        <f>SUM(F180:F207)</f>
        <v>12755630</v>
      </c>
      <c r="G209" s="63">
        <f>AVERAGE(F180:F207)</f>
        <v>455558.21428571426</v>
      </c>
      <c r="H209" s="22"/>
      <c r="I209" s="9" t="s">
        <v>3</v>
      </c>
      <c r="J209" s="62">
        <f>SUM(J180:J207)</f>
        <v>92982989</v>
      </c>
      <c r="K209" s="63">
        <f>AVERAGE(J180:J207)</f>
        <v>3320821.0357142859</v>
      </c>
    </row>
    <row r="210" spans="1:1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</row>
    <row r="211" spans="1:11" x14ac:dyDescent="0.2">
      <c r="A211" s="77" t="s">
        <v>55</v>
      </c>
      <c r="B211" s="77"/>
      <c r="C211" s="77"/>
      <c r="D211" s="77"/>
      <c r="E211" s="77"/>
      <c r="F211" s="77"/>
      <c r="G211" s="77"/>
      <c r="H211" s="77"/>
      <c r="I211" s="77"/>
      <c r="J211" s="77"/>
      <c r="K211" s="77"/>
    </row>
    <row r="212" spans="1:11" ht="16" customHeight="1" thickBot="1" x14ac:dyDescent="0.25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</row>
    <row r="213" spans="1:11" ht="17" customHeight="1" thickBot="1" x14ac:dyDescent="0.25">
      <c r="A213" s="73" t="s">
        <v>81</v>
      </c>
      <c r="B213" s="74"/>
      <c r="C213" s="78"/>
      <c r="D213" s="22"/>
      <c r="E213" s="73" t="s">
        <v>50</v>
      </c>
      <c r="F213" s="74"/>
      <c r="G213" s="78"/>
      <c r="H213" s="22"/>
      <c r="I213" s="73" t="s">
        <v>109</v>
      </c>
      <c r="J213" s="74"/>
      <c r="K213" s="75"/>
    </row>
    <row r="214" spans="1:11" ht="17" thickBot="1" x14ac:dyDescent="0.25">
      <c r="A214" s="26" t="s">
        <v>0</v>
      </c>
      <c r="B214" s="27" t="s">
        <v>1</v>
      </c>
      <c r="C214" s="28"/>
      <c r="D214" s="22"/>
      <c r="E214" s="26" t="s">
        <v>0</v>
      </c>
      <c r="F214" s="27" t="s">
        <v>1</v>
      </c>
      <c r="G214" s="28"/>
      <c r="H214" s="22"/>
      <c r="I214" s="15" t="s">
        <v>0</v>
      </c>
      <c r="J214" s="16" t="s">
        <v>1</v>
      </c>
      <c r="K214" s="17"/>
    </row>
    <row r="215" spans="1:11" x14ac:dyDescent="0.2">
      <c r="A215" s="57" t="s">
        <v>12</v>
      </c>
      <c r="B215" s="58">
        <v>523538</v>
      </c>
      <c r="C215" s="61"/>
      <c r="D215" s="22"/>
      <c r="E215" s="29" t="s">
        <v>12</v>
      </c>
      <c r="F215" s="19">
        <v>317900</v>
      </c>
      <c r="G215" s="20"/>
      <c r="H215" s="22"/>
      <c r="I215" s="45" t="s">
        <v>12</v>
      </c>
      <c r="J215" s="19">
        <v>2522633</v>
      </c>
      <c r="K215" s="20"/>
    </row>
    <row r="216" spans="1:11" x14ac:dyDescent="0.2">
      <c r="A216" s="29" t="s">
        <v>13</v>
      </c>
      <c r="B216">
        <v>490775</v>
      </c>
      <c r="C216" s="1"/>
      <c r="D216" s="22"/>
      <c r="E216" s="29" t="s">
        <v>13</v>
      </c>
      <c r="F216" s="19">
        <v>431035</v>
      </c>
      <c r="G216" s="20"/>
      <c r="H216" s="22"/>
      <c r="I216" s="45" t="s">
        <v>13</v>
      </c>
      <c r="J216" s="19">
        <v>2712319</v>
      </c>
      <c r="K216" s="20"/>
    </row>
    <row r="217" spans="1:11" x14ac:dyDescent="0.2">
      <c r="A217" s="29" t="s">
        <v>14</v>
      </c>
      <c r="B217">
        <v>545358</v>
      </c>
      <c r="C217" s="1"/>
      <c r="D217" s="22"/>
      <c r="E217" s="29" t="s">
        <v>14</v>
      </c>
      <c r="F217" s="19">
        <v>343180</v>
      </c>
      <c r="G217" s="20"/>
      <c r="H217" s="22"/>
      <c r="I217" s="45" t="s">
        <v>14</v>
      </c>
      <c r="J217" s="19">
        <v>2490266</v>
      </c>
      <c r="K217" s="20"/>
    </row>
    <row r="218" spans="1:11" x14ac:dyDescent="0.2">
      <c r="A218" s="29" t="s">
        <v>15</v>
      </c>
      <c r="B218">
        <v>792882</v>
      </c>
      <c r="C218" s="1"/>
      <c r="D218" s="22"/>
      <c r="E218" s="29" t="s">
        <v>15</v>
      </c>
      <c r="F218" s="19">
        <v>404684</v>
      </c>
      <c r="G218" s="20"/>
      <c r="H218" s="22"/>
      <c r="I218" s="45" t="s">
        <v>15</v>
      </c>
      <c r="J218" s="19">
        <v>2568679</v>
      </c>
      <c r="K218" s="20"/>
    </row>
    <row r="219" spans="1:11" x14ac:dyDescent="0.2">
      <c r="A219" s="29" t="s">
        <v>16</v>
      </c>
      <c r="B219">
        <v>706245</v>
      </c>
      <c r="C219" s="1"/>
      <c r="D219" s="22"/>
      <c r="E219" s="29" t="s">
        <v>16</v>
      </c>
      <c r="F219" s="19">
        <v>429058</v>
      </c>
      <c r="G219" s="20"/>
      <c r="H219" s="22"/>
      <c r="I219" s="45" t="s">
        <v>16</v>
      </c>
      <c r="J219" s="19">
        <v>3203625</v>
      </c>
      <c r="K219" s="20"/>
    </row>
    <row r="220" spans="1:11" x14ac:dyDescent="0.2">
      <c r="A220" s="29" t="s">
        <v>17</v>
      </c>
      <c r="B220">
        <v>629787</v>
      </c>
      <c r="C220" s="1"/>
      <c r="D220" s="22"/>
      <c r="E220" s="29" t="s">
        <v>17</v>
      </c>
      <c r="F220" s="19">
        <v>434639</v>
      </c>
      <c r="G220" s="20"/>
      <c r="H220" s="22"/>
      <c r="I220" s="45" t="s">
        <v>17</v>
      </c>
      <c r="J220" s="19">
        <v>2366043</v>
      </c>
      <c r="K220" s="20"/>
    </row>
    <row r="221" spans="1:11" x14ac:dyDescent="0.2">
      <c r="A221" s="29" t="s">
        <v>18</v>
      </c>
      <c r="B221">
        <v>359713</v>
      </c>
      <c r="C221" s="1"/>
      <c r="D221" s="22"/>
      <c r="E221" s="29" t="s">
        <v>18</v>
      </c>
      <c r="F221" s="19">
        <v>370389</v>
      </c>
      <c r="G221" s="20"/>
      <c r="H221" s="22"/>
      <c r="I221" s="45" t="s">
        <v>18</v>
      </c>
      <c r="J221" s="19">
        <v>2488801</v>
      </c>
      <c r="K221" s="20"/>
    </row>
    <row r="222" spans="1:11" x14ac:dyDescent="0.2">
      <c r="A222" s="29" t="s">
        <v>19</v>
      </c>
      <c r="B222">
        <v>508047</v>
      </c>
      <c r="C222" s="1"/>
      <c r="D222" s="22"/>
      <c r="E222" s="29" t="s">
        <v>19</v>
      </c>
      <c r="F222" s="19">
        <v>367664</v>
      </c>
      <c r="G222" s="20"/>
      <c r="H222" s="22"/>
      <c r="I222" s="45" t="s">
        <v>19</v>
      </c>
      <c r="J222" s="19">
        <v>2418107</v>
      </c>
      <c r="K222" s="20"/>
    </row>
    <row r="223" spans="1:11" x14ac:dyDescent="0.2">
      <c r="A223" s="29" t="s">
        <v>20</v>
      </c>
      <c r="B223">
        <v>451134</v>
      </c>
      <c r="C223" s="1"/>
      <c r="D223" s="22"/>
      <c r="E223" s="29" t="s">
        <v>20</v>
      </c>
      <c r="F223" s="19">
        <v>311743</v>
      </c>
      <c r="G223" s="20"/>
      <c r="H223" s="22"/>
      <c r="I223" s="45" t="s">
        <v>20</v>
      </c>
      <c r="J223" s="19">
        <v>1949279</v>
      </c>
      <c r="K223" s="20"/>
    </row>
    <row r="224" spans="1:11" x14ac:dyDescent="0.2">
      <c r="A224" s="29" t="s">
        <v>21</v>
      </c>
      <c r="B224">
        <v>428416</v>
      </c>
      <c r="C224" s="1"/>
      <c r="D224" s="22"/>
      <c r="E224" s="29" t="s">
        <v>21</v>
      </c>
      <c r="F224" s="19">
        <v>325587</v>
      </c>
      <c r="G224" s="20"/>
      <c r="H224" s="22"/>
      <c r="I224" s="45" t="s">
        <v>21</v>
      </c>
      <c r="J224" s="19">
        <v>2313226</v>
      </c>
      <c r="K224" s="20"/>
    </row>
    <row r="225" spans="1:11" x14ac:dyDescent="0.2">
      <c r="A225" s="29" t="s">
        <v>22</v>
      </c>
      <c r="B225">
        <v>748507</v>
      </c>
      <c r="C225" s="1"/>
      <c r="D225" s="22"/>
      <c r="E225" s="29" t="s">
        <v>22</v>
      </c>
      <c r="F225" s="19">
        <v>436635</v>
      </c>
      <c r="G225" s="20"/>
      <c r="H225" s="22"/>
      <c r="I225" s="45" t="s">
        <v>22</v>
      </c>
      <c r="J225" s="19">
        <v>3229660</v>
      </c>
      <c r="K225" s="20"/>
    </row>
    <row r="226" spans="1:11" x14ac:dyDescent="0.2">
      <c r="A226" s="30" t="s">
        <v>23</v>
      </c>
      <c r="B226">
        <v>820044</v>
      </c>
      <c r="C226" s="1"/>
      <c r="D226" s="22"/>
      <c r="E226" s="30" t="s">
        <v>23</v>
      </c>
      <c r="F226" s="32">
        <v>564289</v>
      </c>
      <c r="G226" s="20"/>
      <c r="H226" s="22"/>
      <c r="I226" s="46" t="s">
        <v>23</v>
      </c>
      <c r="J226" s="32">
        <v>2953791</v>
      </c>
      <c r="K226" s="20"/>
    </row>
    <row r="227" spans="1:11" x14ac:dyDescent="0.2">
      <c r="A227" s="31" t="s">
        <v>24</v>
      </c>
      <c r="B227">
        <v>761724</v>
      </c>
      <c r="C227" s="1"/>
      <c r="D227" s="22"/>
      <c r="E227" s="31" t="s">
        <v>24</v>
      </c>
      <c r="F227">
        <v>391946</v>
      </c>
      <c r="G227" s="1"/>
      <c r="H227" s="22"/>
      <c r="I227" s="45" t="s">
        <v>24</v>
      </c>
      <c r="J227" s="19">
        <v>2729324</v>
      </c>
      <c r="K227" s="20"/>
    </row>
    <row r="228" spans="1:11" x14ac:dyDescent="0.2">
      <c r="A228" s="31" t="s">
        <v>25</v>
      </c>
      <c r="B228">
        <v>623087</v>
      </c>
      <c r="C228" s="1"/>
      <c r="D228" s="22"/>
      <c r="E228" s="31" t="s">
        <v>25</v>
      </c>
      <c r="F228" s="23">
        <v>395233</v>
      </c>
      <c r="G228" s="24"/>
      <c r="H228" s="22"/>
      <c r="I228" s="45" t="s">
        <v>25</v>
      </c>
      <c r="J228" s="32">
        <v>3605831</v>
      </c>
      <c r="K228" s="24"/>
    </row>
    <row r="229" spans="1:11" x14ac:dyDescent="0.2">
      <c r="A229" s="31" t="s">
        <v>26</v>
      </c>
      <c r="B229">
        <v>707743</v>
      </c>
      <c r="C229" s="1"/>
      <c r="D229" s="22"/>
      <c r="E229" s="31" t="s">
        <v>26</v>
      </c>
      <c r="F229" s="23">
        <v>402872</v>
      </c>
      <c r="G229" s="24"/>
      <c r="H229" s="22"/>
      <c r="I229" s="45" t="s">
        <v>26</v>
      </c>
      <c r="J229" s="32">
        <v>2826397</v>
      </c>
      <c r="K229" s="24"/>
    </row>
    <row r="230" spans="1:11" x14ac:dyDescent="0.2">
      <c r="A230" s="31" t="s">
        <v>27</v>
      </c>
      <c r="B230">
        <v>713207</v>
      </c>
      <c r="C230" s="1"/>
      <c r="D230" s="22"/>
      <c r="E230" s="31" t="s">
        <v>27</v>
      </c>
      <c r="F230" s="19">
        <v>401378</v>
      </c>
      <c r="G230" s="20"/>
      <c r="H230" s="22"/>
      <c r="I230" s="45" t="s">
        <v>27</v>
      </c>
      <c r="J230" s="32">
        <v>2630059</v>
      </c>
      <c r="K230" s="20"/>
    </row>
    <row r="231" spans="1:11" x14ac:dyDescent="0.2">
      <c r="A231" s="31" t="s">
        <v>28</v>
      </c>
      <c r="B231">
        <v>1046570</v>
      </c>
      <c r="C231" s="1"/>
      <c r="D231" s="22"/>
      <c r="E231" s="31" t="s">
        <v>28</v>
      </c>
      <c r="F231" s="19">
        <v>541180</v>
      </c>
      <c r="G231" s="20"/>
      <c r="H231" s="22"/>
      <c r="I231" s="45" t="s">
        <v>28</v>
      </c>
      <c r="J231" s="19">
        <v>3465325</v>
      </c>
      <c r="K231" s="20"/>
    </row>
    <row r="232" spans="1:11" x14ac:dyDescent="0.2">
      <c r="A232" s="31" t="s">
        <v>29</v>
      </c>
      <c r="B232">
        <v>955051</v>
      </c>
      <c r="C232" s="1"/>
      <c r="D232" s="22"/>
      <c r="E232" s="31" t="s">
        <v>29</v>
      </c>
      <c r="F232" s="19">
        <v>570448</v>
      </c>
      <c r="G232" s="20"/>
      <c r="H232" s="22"/>
      <c r="I232" s="45" t="s">
        <v>29</v>
      </c>
      <c r="J232" s="19">
        <v>3315820</v>
      </c>
      <c r="K232" s="20"/>
    </row>
    <row r="233" spans="1:11" x14ac:dyDescent="0.2">
      <c r="A233" s="31" t="s">
        <v>30</v>
      </c>
      <c r="B233">
        <v>1264898</v>
      </c>
      <c r="C233" s="1"/>
      <c r="D233" s="22"/>
      <c r="E233" s="31" t="s">
        <v>30</v>
      </c>
      <c r="F233" s="19">
        <v>580420</v>
      </c>
      <c r="G233" s="20"/>
      <c r="H233" s="22"/>
      <c r="I233" s="45" t="s">
        <v>30</v>
      </c>
      <c r="J233" s="19">
        <v>3252618</v>
      </c>
      <c r="K233" s="20"/>
    </row>
    <row r="234" spans="1:11" x14ac:dyDescent="0.2">
      <c r="A234" s="31" t="s">
        <v>31</v>
      </c>
      <c r="B234">
        <v>901628</v>
      </c>
      <c r="C234" s="1"/>
      <c r="D234" s="22"/>
      <c r="E234" s="31" t="s">
        <v>31</v>
      </c>
      <c r="F234" s="19">
        <v>615291</v>
      </c>
      <c r="G234" s="20"/>
      <c r="H234" s="22"/>
      <c r="I234" s="45" t="s">
        <v>31</v>
      </c>
      <c r="J234" s="19">
        <v>3454700</v>
      </c>
      <c r="K234" s="20"/>
    </row>
    <row r="235" spans="1:11" x14ac:dyDescent="0.2">
      <c r="A235" s="31" t="s">
        <v>32</v>
      </c>
      <c r="B235">
        <v>1080410</v>
      </c>
      <c r="C235" s="1"/>
      <c r="D235" s="22"/>
      <c r="E235" s="31" t="s">
        <v>32</v>
      </c>
      <c r="F235" s="19">
        <v>460511</v>
      </c>
      <c r="G235" s="20"/>
      <c r="H235" s="22"/>
      <c r="I235" s="45" t="s">
        <v>32</v>
      </c>
      <c r="J235" s="19">
        <v>2982355</v>
      </c>
      <c r="K235" s="20"/>
    </row>
    <row r="236" spans="1:11" x14ac:dyDescent="0.2">
      <c r="A236" s="31" t="s">
        <v>33</v>
      </c>
      <c r="B236">
        <v>820001</v>
      </c>
      <c r="C236" s="1"/>
      <c r="D236" s="22"/>
      <c r="E236" s="31" t="s">
        <v>33</v>
      </c>
      <c r="F236" s="19">
        <v>429490</v>
      </c>
      <c r="G236" s="20"/>
      <c r="H236" s="22"/>
      <c r="I236" s="45" t="s">
        <v>33</v>
      </c>
      <c r="J236" s="19">
        <v>2787776</v>
      </c>
      <c r="K236" s="20"/>
    </row>
    <row r="237" spans="1:11" x14ac:dyDescent="0.2">
      <c r="A237" s="31" t="s">
        <v>34</v>
      </c>
      <c r="B237">
        <v>575971</v>
      </c>
      <c r="C237" s="1"/>
      <c r="D237" s="22"/>
      <c r="E237" s="31" t="s">
        <v>34</v>
      </c>
      <c r="F237" s="19">
        <v>419847</v>
      </c>
      <c r="G237" s="20"/>
      <c r="H237" s="22"/>
      <c r="I237" s="45" t="s">
        <v>34</v>
      </c>
      <c r="J237" s="19">
        <v>3080962</v>
      </c>
      <c r="K237" s="20"/>
    </row>
    <row r="238" spans="1:11" x14ac:dyDescent="0.2">
      <c r="A238" s="31" t="s">
        <v>35</v>
      </c>
      <c r="B238">
        <v>1192564</v>
      </c>
      <c r="C238" s="1"/>
      <c r="D238" s="22"/>
      <c r="E238" s="31" t="s">
        <v>35</v>
      </c>
      <c r="F238" s="19">
        <v>521873</v>
      </c>
      <c r="G238" s="20"/>
      <c r="H238" s="22"/>
      <c r="I238" s="45" t="s">
        <v>35</v>
      </c>
      <c r="J238" s="19">
        <v>3306341</v>
      </c>
      <c r="K238" s="20"/>
    </row>
    <row r="239" spans="1:11" x14ac:dyDescent="0.2">
      <c r="A239" s="31" t="s">
        <v>36</v>
      </c>
      <c r="B239">
        <v>544740</v>
      </c>
      <c r="C239" s="1"/>
      <c r="D239" s="22"/>
      <c r="E239" s="31" t="s">
        <v>36</v>
      </c>
      <c r="F239" s="19">
        <v>270373</v>
      </c>
      <c r="G239" s="20"/>
      <c r="H239" s="22"/>
      <c r="I239" s="45" t="s">
        <v>36</v>
      </c>
      <c r="J239" s="19">
        <v>2925909</v>
      </c>
      <c r="K239" s="20"/>
    </row>
    <row r="240" spans="1:11" x14ac:dyDescent="0.2">
      <c r="A240" s="31" t="s">
        <v>37</v>
      </c>
      <c r="B240">
        <v>729814</v>
      </c>
      <c r="C240" s="1"/>
      <c r="D240" s="22"/>
      <c r="E240" s="31" t="s">
        <v>37</v>
      </c>
      <c r="F240" s="19">
        <v>407497</v>
      </c>
      <c r="G240" s="20"/>
      <c r="H240" s="22"/>
      <c r="I240" s="45" t="s">
        <v>37</v>
      </c>
      <c r="J240" s="19">
        <v>3201451</v>
      </c>
      <c r="K240" s="20"/>
    </row>
    <row r="241" spans="1:11" x14ac:dyDescent="0.2">
      <c r="A241" s="31" t="s">
        <v>38</v>
      </c>
      <c r="B241">
        <v>1331942</v>
      </c>
      <c r="C241" s="1"/>
      <c r="D241" s="22"/>
      <c r="E241" s="31" t="s">
        <v>38</v>
      </c>
      <c r="F241" s="32">
        <v>377047</v>
      </c>
      <c r="G241" s="20"/>
      <c r="H241" s="22"/>
      <c r="I241" s="45" t="s">
        <v>38</v>
      </c>
      <c r="J241" s="32">
        <v>3464496</v>
      </c>
      <c r="K241" s="20"/>
    </row>
    <row r="242" spans="1:11" x14ac:dyDescent="0.2">
      <c r="A242" s="31" t="s">
        <v>39</v>
      </c>
      <c r="B242">
        <v>1129156</v>
      </c>
      <c r="C242" s="1"/>
      <c r="D242" s="22"/>
      <c r="E242" s="31" t="s">
        <v>39</v>
      </c>
      <c r="F242">
        <v>366881</v>
      </c>
      <c r="G242" s="1"/>
      <c r="H242" s="22"/>
      <c r="I242" s="45" t="s">
        <v>39</v>
      </c>
      <c r="J242" s="19">
        <v>3074068</v>
      </c>
      <c r="K242" s="20"/>
    </row>
    <row r="243" spans="1:11" x14ac:dyDescent="0.2">
      <c r="A243" s="8"/>
      <c r="C243" s="1"/>
      <c r="D243" s="22"/>
      <c r="E243" s="8"/>
      <c r="G243" s="1"/>
      <c r="H243" s="22"/>
      <c r="I243" s="54"/>
      <c r="J243" s="19"/>
      <c r="K243" s="20"/>
    </row>
    <row r="244" spans="1:11" ht="17" thickBot="1" x14ac:dyDescent="0.25">
      <c r="A244" s="9" t="s">
        <v>3</v>
      </c>
      <c r="B244" s="62">
        <f>SUM(B215:B242)</f>
        <v>21382952</v>
      </c>
      <c r="C244" s="63">
        <f>AVERAGE(B215:B242)</f>
        <v>763676.85714285716</v>
      </c>
      <c r="D244" s="22"/>
      <c r="E244" s="9" t="s">
        <v>3</v>
      </c>
      <c r="F244" s="62">
        <f>SUM(F215:F242)</f>
        <v>11889090</v>
      </c>
      <c r="G244" s="63">
        <f>AVERAGE(F215:F242)</f>
        <v>424610.35714285716</v>
      </c>
      <c r="H244" s="22"/>
      <c r="I244" s="55" t="s">
        <v>3</v>
      </c>
      <c r="J244" s="64">
        <f>SUM(J215:J242)</f>
        <v>81319861</v>
      </c>
      <c r="K244" s="63">
        <f>AVERAGE(J215:J242)</f>
        <v>2904280.75</v>
      </c>
    </row>
    <row r="245" spans="1:1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</row>
    <row r="246" spans="1:11" x14ac:dyDescent="0.2">
      <c r="A246" s="77" t="s">
        <v>77</v>
      </c>
      <c r="B246" s="77"/>
      <c r="C246" s="77"/>
      <c r="D246" s="77"/>
      <c r="E246" s="77"/>
      <c r="F246" s="77"/>
      <c r="G246" s="77"/>
      <c r="H246" s="77"/>
      <c r="I246" s="77"/>
      <c r="J246" s="77"/>
      <c r="K246" s="77"/>
    </row>
    <row r="247" spans="1:11" ht="17" thickBot="1" x14ac:dyDescent="0.25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</row>
    <row r="248" spans="1:11" ht="17" thickBot="1" x14ac:dyDescent="0.25">
      <c r="A248" s="73" t="s">
        <v>81</v>
      </c>
      <c r="B248" s="74"/>
      <c r="C248" s="78"/>
      <c r="D248" s="22"/>
      <c r="E248" s="73" t="s">
        <v>50</v>
      </c>
      <c r="F248" s="74"/>
      <c r="G248" s="78"/>
      <c r="H248" s="22"/>
      <c r="I248" s="73" t="s">
        <v>109</v>
      </c>
      <c r="J248" s="74"/>
      <c r="K248" s="75"/>
    </row>
    <row r="249" spans="1:11" ht="17" thickBot="1" x14ac:dyDescent="0.25">
      <c r="A249" s="26" t="s">
        <v>0</v>
      </c>
      <c r="B249" s="27" t="s">
        <v>1</v>
      </c>
      <c r="C249" s="28"/>
      <c r="D249" s="22"/>
      <c r="E249" s="26" t="s">
        <v>0</v>
      </c>
      <c r="F249" s="27" t="s">
        <v>1</v>
      </c>
      <c r="G249" s="28"/>
      <c r="H249" s="22"/>
      <c r="I249" s="15" t="s">
        <v>0</v>
      </c>
      <c r="J249" s="16" t="s">
        <v>1</v>
      </c>
      <c r="K249" s="17"/>
    </row>
    <row r="250" spans="1:11" x14ac:dyDescent="0.2">
      <c r="A250" s="57" t="s">
        <v>12</v>
      </c>
      <c r="B250" s="58">
        <v>939762</v>
      </c>
      <c r="C250" s="59"/>
      <c r="D250" s="22"/>
      <c r="E250" s="29" t="s">
        <v>12</v>
      </c>
      <c r="F250" s="19">
        <v>491621</v>
      </c>
      <c r="G250" s="1"/>
      <c r="H250" s="22"/>
      <c r="I250" s="45" t="s">
        <v>12</v>
      </c>
      <c r="J250" s="19">
        <v>3289217</v>
      </c>
      <c r="K250" s="20"/>
    </row>
    <row r="251" spans="1:11" x14ac:dyDescent="0.2">
      <c r="A251" s="29" t="s">
        <v>13</v>
      </c>
      <c r="B251">
        <v>821439</v>
      </c>
      <c r="C251" s="20"/>
      <c r="D251" s="22"/>
      <c r="E251" s="29" t="s">
        <v>13</v>
      </c>
      <c r="F251" s="19">
        <v>651865</v>
      </c>
      <c r="G251" s="1"/>
      <c r="H251" s="22"/>
      <c r="I251" s="45" t="s">
        <v>13</v>
      </c>
      <c r="J251" s="19">
        <v>3393226</v>
      </c>
      <c r="K251" s="20"/>
    </row>
    <row r="252" spans="1:11" x14ac:dyDescent="0.2">
      <c r="A252" s="29" t="s">
        <v>14</v>
      </c>
      <c r="B252">
        <v>1116548</v>
      </c>
      <c r="C252" s="20"/>
      <c r="D252" s="22"/>
      <c r="E252" s="29" t="s">
        <v>14</v>
      </c>
      <c r="F252" s="19">
        <v>580541</v>
      </c>
      <c r="G252" s="1"/>
      <c r="H252" s="22"/>
      <c r="I252" s="45" t="s">
        <v>14</v>
      </c>
      <c r="J252" s="19">
        <v>3293492</v>
      </c>
      <c r="K252" s="20"/>
    </row>
    <row r="253" spans="1:11" x14ac:dyDescent="0.2">
      <c r="A253" s="29" t="s">
        <v>15</v>
      </c>
      <c r="B253">
        <v>1023656</v>
      </c>
      <c r="C253" s="20"/>
      <c r="D253" s="22"/>
      <c r="E253" s="29" t="s">
        <v>15</v>
      </c>
      <c r="F253" s="19">
        <v>582799</v>
      </c>
      <c r="G253" s="1"/>
      <c r="H253" s="22"/>
      <c r="I253" s="45" t="s">
        <v>15</v>
      </c>
      <c r="J253" s="19">
        <v>3262175</v>
      </c>
      <c r="K253" s="20"/>
    </row>
    <row r="254" spans="1:11" x14ac:dyDescent="0.2">
      <c r="A254" s="29" t="s">
        <v>16</v>
      </c>
      <c r="B254">
        <v>1038329</v>
      </c>
      <c r="C254" s="20"/>
      <c r="D254" s="22"/>
      <c r="E254" s="29" t="s">
        <v>16</v>
      </c>
      <c r="F254" s="19">
        <v>526151</v>
      </c>
      <c r="G254" s="1"/>
      <c r="H254" s="22"/>
      <c r="I254" s="45" t="s">
        <v>16</v>
      </c>
      <c r="J254" s="19">
        <v>3882129</v>
      </c>
      <c r="K254" s="20"/>
    </row>
    <row r="255" spans="1:11" x14ac:dyDescent="0.2">
      <c r="A255" s="29" t="s">
        <v>17</v>
      </c>
      <c r="B255">
        <v>1134183</v>
      </c>
      <c r="C255" s="20"/>
      <c r="D255" s="22"/>
      <c r="E255" s="29" t="s">
        <v>17</v>
      </c>
      <c r="F255" s="19">
        <v>578847</v>
      </c>
      <c r="G255" s="1"/>
      <c r="H255" s="22"/>
      <c r="I255" s="45" t="s">
        <v>17</v>
      </c>
      <c r="J255" s="19">
        <v>3096036</v>
      </c>
      <c r="K255" s="20"/>
    </row>
    <row r="256" spans="1:11" x14ac:dyDescent="0.2">
      <c r="A256" s="29" t="s">
        <v>18</v>
      </c>
      <c r="B256">
        <v>614779</v>
      </c>
      <c r="C256" s="20"/>
      <c r="D256" s="22"/>
      <c r="E256" s="29" t="s">
        <v>18</v>
      </c>
      <c r="F256" s="19">
        <v>494823</v>
      </c>
      <c r="G256" s="1"/>
      <c r="H256" s="22"/>
      <c r="I256" s="45" t="s">
        <v>18</v>
      </c>
      <c r="J256" s="19">
        <v>3161350</v>
      </c>
      <c r="K256" s="20"/>
    </row>
    <row r="257" spans="1:11" x14ac:dyDescent="0.2">
      <c r="A257" s="29" t="s">
        <v>19</v>
      </c>
      <c r="B257">
        <v>1076511</v>
      </c>
      <c r="C257" s="20"/>
      <c r="D257" s="22"/>
      <c r="E257" s="29" t="s">
        <v>19</v>
      </c>
      <c r="F257" s="19">
        <v>548307</v>
      </c>
      <c r="G257" s="1"/>
      <c r="H257" s="22"/>
      <c r="I257" s="45" t="s">
        <v>19</v>
      </c>
      <c r="J257" s="19">
        <v>3144665</v>
      </c>
      <c r="K257" s="20"/>
    </row>
    <row r="258" spans="1:11" x14ac:dyDescent="0.2">
      <c r="A258" s="29" t="s">
        <v>20</v>
      </c>
      <c r="B258">
        <v>812564</v>
      </c>
      <c r="C258" s="20"/>
      <c r="D258" s="22"/>
      <c r="E258" s="29" t="s">
        <v>20</v>
      </c>
      <c r="F258" s="19">
        <v>426220</v>
      </c>
      <c r="G258" s="1"/>
      <c r="H258" s="22"/>
      <c r="I258" s="45" t="s">
        <v>20</v>
      </c>
      <c r="J258" s="19">
        <v>2631544</v>
      </c>
      <c r="K258" s="20"/>
    </row>
    <row r="259" spans="1:11" x14ac:dyDescent="0.2">
      <c r="A259" s="29" t="s">
        <v>21</v>
      </c>
      <c r="B259">
        <v>825629</v>
      </c>
      <c r="C259" s="20"/>
      <c r="D259" s="22"/>
      <c r="E259" s="29" t="s">
        <v>21</v>
      </c>
      <c r="F259" s="19">
        <v>435653</v>
      </c>
      <c r="G259" s="1"/>
      <c r="H259" s="22"/>
      <c r="I259" s="45" t="s">
        <v>21</v>
      </c>
      <c r="J259" s="19">
        <v>2957808</v>
      </c>
      <c r="K259" s="20"/>
    </row>
    <row r="260" spans="1:11" x14ac:dyDescent="0.2">
      <c r="A260" s="29" t="s">
        <v>22</v>
      </c>
      <c r="B260">
        <v>1101282</v>
      </c>
      <c r="C260" s="20"/>
      <c r="D260" s="22"/>
      <c r="E260" s="29" t="s">
        <v>22</v>
      </c>
      <c r="F260" s="19">
        <v>570240</v>
      </c>
      <c r="G260" s="1"/>
      <c r="H260" s="22"/>
      <c r="I260" s="45" t="s">
        <v>22</v>
      </c>
      <c r="J260" s="19">
        <v>4008086</v>
      </c>
      <c r="K260" s="20"/>
    </row>
    <row r="261" spans="1:11" x14ac:dyDescent="0.2">
      <c r="A261" s="30" t="s">
        <v>23</v>
      </c>
      <c r="B261">
        <v>1197590</v>
      </c>
      <c r="C261" s="47"/>
      <c r="D261" s="22"/>
      <c r="E261" s="30" t="s">
        <v>23</v>
      </c>
      <c r="F261" s="32">
        <v>588906</v>
      </c>
      <c r="G261" s="1"/>
      <c r="H261" s="22"/>
      <c r="I261" s="46" t="s">
        <v>23</v>
      </c>
      <c r="J261" s="32">
        <v>3916875</v>
      </c>
      <c r="K261" s="20"/>
    </row>
    <row r="262" spans="1:11" x14ac:dyDescent="0.2">
      <c r="A262" s="31" t="s">
        <v>24</v>
      </c>
      <c r="B262">
        <v>1188709</v>
      </c>
      <c r="C262" s="47"/>
      <c r="D262" s="22"/>
      <c r="E262" s="31" t="s">
        <v>24</v>
      </c>
      <c r="F262" s="19">
        <v>420928</v>
      </c>
      <c r="G262" s="1"/>
      <c r="H262" s="22"/>
      <c r="I262" s="45" t="s">
        <v>24</v>
      </c>
      <c r="J262" s="19">
        <v>3804474</v>
      </c>
      <c r="K262" s="20"/>
    </row>
    <row r="263" spans="1:11" x14ac:dyDescent="0.2">
      <c r="A263" s="31" t="s">
        <v>25</v>
      </c>
      <c r="B263">
        <v>954645</v>
      </c>
      <c r="C263" s="24"/>
      <c r="D263" s="22"/>
      <c r="E263" s="31" t="s">
        <v>25</v>
      </c>
      <c r="F263" s="32">
        <v>458625</v>
      </c>
      <c r="G263" s="1"/>
      <c r="H263" s="22"/>
      <c r="I263" s="45" t="s">
        <v>25</v>
      </c>
      <c r="J263" s="32">
        <v>4366218</v>
      </c>
      <c r="K263" s="24"/>
    </row>
    <row r="264" spans="1:11" x14ac:dyDescent="0.2">
      <c r="A264" s="31" t="s">
        <v>26</v>
      </c>
      <c r="B264">
        <v>1059848</v>
      </c>
      <c r="C264" s="24"/>
      <c r="D264" s="22"/>
      <c r="E264" s="31" t="s">
        <v>26</v>
      </c>
      <c r="F264" s="32">
        <v>545955</v>
      </c>
      <c r="G264" s="1"/>
      <c r="H264" s="22"/>
      <c r="I264" s="45" t="s">
        <v>26</v>
      </c>
      <c r="J264" s="32">
        <v>3720169</v>
      </c>
      <c r="K264" s="24"/>
    </row>
    <row r="265" spans="1:11" x14ac:dyDescent="0.2">
      <c r="A265" s="31" t="s">
        <v>27</v>
      </c>
      <c r="B265">
        <v>1083391</v>
      </c>
      <c r="C265" s="20"/>
      <c r="D265" s="22"/>
      <c r="E265" s="31" t="s">
        <v>27</v>
      </c>
      <c r="F265" s="19">
        <v>422755</v>
      </c>
      <c r="G265" s="1"/>
      <c r="H265" s="22"/>
      <c r="I265" s="45" t="s">
        <v>27</v>
      </c>
      <c r="J265" s="19">
        <v>3288894</v>
      </c>
      <c r="K265" s="20"/>
    </row>
    <row r="266" spans="1:11" x14ac:dyDescent="0.2">
      <c r="A266" s="31" t="s">
        <v>28</v>
      </c>
      <c r="B266">
        <v>1473092</v>
      </c>
      <c r="C266" s="20"/>
      <c r="D266" s="22"/>
      <c r="E266" s="31" t="s">
        <v>28</v>
      </c>
      <c r="F266" s="19">
        <v>609022</v>
      </c>
      <c r="G266" s="1"/>
      <c r="H266" s="22"/>
      <c r="I266" s="45" t="s">
        <v>28</v>
      </c>
      <c r="J266" s="19">
        <v>4244426</v>
      </c>
      <c r="K266" s="20"/>
    </row>
    <row r="267" spans="1:11" x14ac:dyDescent="0.2">
      <c r="A267" s="31" t="s">
        <v>29</v>
      </c>
      <c r="B267">
        <v>1266764</v>
      </c>
      <c r="C267" s="20"/>
      <c r="D267" s="22"/>
      <c r="E267" s="31" t="s">
        <v>29</v>
      </c>
      <c r="F267" s="19">
        <v>629998</v>
      </c>
      <c r="G267" s="1"/>
      <c r="H267" s="22"/>
      <c r="I267" s="45" t="s">
        <v>29</v>
      </c>
      <c r="J267" s="19">
        <v>4070993</v>
      </c>
      <c r="K267" s="20"/>
    </row>
    <row r="268" spans="1:11" x14ac:dyDescent="0.2">
      <c r="A268" s="31" t="s">
        <v>30</v>
      </c>
      <c r="B268">
        <v>1427977</v>
      </c>
      <c r="C268" s="20"/>
      <c r="D268" s="22"/>
      <c r="E268" s="31" t="s">
        <v>30</v>
      </c>
      <c r="F268" s="19">
        <v>601962</v>
      </c>
      <c r="G268" s="1"/>
      <c r="H268" s="22"/>
      <c r="I268" s="45" t="s">
        <v>30</v>
      </c>
      <c r="J268" s="19">
        <v>4168326</v>
      </c>
      <c r="K268" s="20"/>
    </row>
    <row r="269" spans="1:11" x14ac:dyDescent="0.2">
      <c r="A269" s="31" t="s">
        <v>31</v>
      </c>
      <c r="B269">
        <v>1539858</v>
      </c>
      <c r="C269" s="20"/>
      <c r="D269" s="22"/>
      <c r="E269" s="31" t="s">
        <v>31</v>
      </c>
      <c r="F269" s="19">
        <v>716138</v>
      </c>
      <c r="G269" s="1"/>
      <c r="H269" s="22"/>
      <c r="I269" s="45" t="s">
        <v>31</v>
      </c>
      <c r="J269" s="19">
        <v>4306642</v>
      </c>
      <c r="K269" s="20"/>
    </row>
    <row r="270" spans="1:11" x14ac:dyDescent="0.2">
      <c r="A270" s="31" t="s">
        <v>32</v>
      </c>
      <c r="B270">
        <v>1632850</v>
      </c>
      <c r="C270" s="20"/>
      <c r="D270" s="22"/>
      <c r="E270" s="31" t="s">
        <v>32</v>
      </c>
      <c r="F270" s="19">
        <v>535232</v>
      </c>
      <c r="G270" s="1"/>
      <c r="H270" s="22"/>
      <c r="I270" s="45" t="s">
        <v>32</v>
      </c>
      <c r="J270" s="19">
        <v>3877712</v>
      </c>
      <c r="K270" s="20"/>
    </row>
    <row r="271" spans="1:11" x14ac:dyDescent="0.2">
      <c r="A271" s="31" t="s">
        <v>33</v>
      </c>
      <c r="B271">
        <v>1154966</v>
      </c>
      <c r="C271" s="20"/>
      <c r="D271" s="22"/>
      <c r="E271" s="31" t="s">
        <v>33</v>
      </c>
      <c r="F271" s="19">
        <v>469466</v>
      </c>
      <c r="G271" s="1"/>
      <c r="H271" s="22"/>
      <c r="I271" s="45" t="s">
        <v>33</v>
      </c>
      <c r="J271" s="19">
        <v>3517796</v>
      </c>
      <c r="K271" s="20"/>
    </row>
    <row r="272" spans="1:11" x14ac:dyDescent="0.2">
      <c r="A272" s="31" t="s">
        <v>34</v>
      </c>
      <c r="B272">
        <v>719273</v>
      </c>
      <c r="C272" s="20"/>
      <c r="D272" s="22"/>
      <c r="E272" s="31" t="s">
        <v>34</v>
      </c>
      <c r="F272" s="19">
        <v>513367</v>
      </c>
      <c r="G272" s="1"/>
      <c r="H272" s="22"/>
      <c r="I272" s="45" t="s">
        <v>34</v>
      </c>
      <c r="J272" s="19">
        <v>3766305</v>
      </c>
      <c r="K272" s="20"/>
    </row>
    <row r="273" spans="1:11" x14ac:dyDescent="0.2">
      <c r="A273" s="31" t="s">
        <v>35</v>
      </c>
      <c r="B273">
        <v>1679051</v>
      </c>
      <c r="C273" s="20"/>
      <c r="D273" s="22"/>
      <c r="E273" s="31" t="s">
        <v>35</v>
      </c>
      <c r="F273" s="19">
        <v>684087</v>
      </c>
      <c r="G273" s="1"/>
      <c r="H273" s="22"/>
      <c r="I273" s="45" t="s">
        <v>35</v>
      </c>
      <c r="J273" s="19">
        <v>4373661</v>
      </c>
      <c r="K273" s="20"/>
    </row>
    <row r="274" spans="1:11" x14ac:dyDescent="0.2">
      <c r="A274" s="31" t="s">
        <v>36</v>
      </c>
      <c r="B274">
        <v>1292727</v>
      </c>
      <c r="C274" s="20"/>
      <c r="D274" s="22"/>
      <c r="E274" s="31" t="s">
        <v>36</v>
      </c>
      <c r="F274" s="19">
        <v>547645</v>
      </c>
      <c r="G274" s="1"/>
      <c r="H274" s="22"/>
      <c r="I274" s="45" t="s">
        <v>36</v>
      </c>
      <c r="J274" s="19">
        <v>4158931</v>
      </c>
      <c r="K274" s="20"/>
    </row>
    <row r="275" spans="1:11" x14ac:dyDescent="0.2">
      <c r="A275" s="31" t="s">
        <v>37</v>
      </c>
      <c r="B275">
        <v>1459851</v>
      </c>
      <c r="C275" s="20"/>
      <c r="D275" s="22"/>
      <c r="E275" s="31" t="s">
        <v>37</v>
      </c>
      <c r="F275" s="19">
        <v>478876</v>
      </c>
      <c r="G275" s="1"/>
      <c r="H275" s="22"/>
      <c r="I275" s="45" t="s">
        <v>37</v>
      </c>
      <c r="J275" s="19">
        <v>4366049</v>
      </c>
      <c r="K275" s="20"/>
    </row>
    <row r="276" spans="1:11" x14ac:dyDescent="0.2">
      <c r="A276" s="31" t="s">
        <v>38</v>
      </c>
      <c r="B276">
        <v>1903864</v>
      </c>
      <c r="C276" s="24"/>
      <c r="D276" s="22"/>
      <c r="E276" s="31" t="s">
        <v>38</v>
      </c>
      <c r="F276" s="32">
        <v>575285</v>
      </c>
      <c r="G276" s="1"/>
      <c r="H276" s="22"/>
      <c r="I276" s="45" t="s">
        <v>38</v>
      </c>
      <c r="J276" s="32">
        <v>4585424</v>
      </c>
      <c r="K276" s="20"/>
    </row>
    <row r="277" spans="1:11" x14ac:dyDescent="0.2">
      <c r="A277" s="31" t="s">
        <v>39</v>
      </c>
      <c r="B277">
        <v>1830810</v>
      </c>
      <c r="C277" s="1"/>
      <c r="D277" s="22"/>
      <c r="E277" s="31" t="s">
        <v>39</v>
      </c>
      <c r="F277">
        <v>586735</v>
      </c>
      <c r="G277" s="1"/>
      <c r="H277" s="22"/>
      <c r="I277" s="45" t="s">
        <v>39</v>
      </c>
      <c r="J277" s="19">
        <v>4082656</v>
      </c>
      <c r="K277" s="20"/>
    </row>
    <row r="278" spans="1:11" x14ac:dyDescent="0.2">
      <c r="A278" s="8"/>
      <c r="C278" s="1"/>
      <c r="D278" s="22"/>
      <c r="E278" s="8"/>
      <c r="G278" s="1"/>
      <c r="H278" s="22"/>
      <c r="I278" s="54"/>
      <c r="J278" s="19"/>
      <c r="K278" s="20"/>
    </row>
    <row r="279" spans="1:11" ht="17" thickBot="1" x14ac:dyDescent="0.25">
      <c r="A279" s="9" t="s">
        <v>3</v>
      </c>
      <c r="B279" s="62">
        <f>SUM(B250:B277)</f>
        <v>33369948</v>
      </c>
      <c r="C279" s="63">
        <f>AVERAGE(B250:B277)</f>
        <v>1191783.857142857</v>
      </c>
      <c r="D279" s="22"/>
      <c r="E279" s="9" t="s">
        <v>3</v>
      </c>
      <c r="F279" s="62">
        <f>SUM(F250:F277)</f>
        <v>15272049</v>
      </c>
      <c r="G279" s="63">
        <f>AVERAGE(F250:F277)</f>
        <v>545430.32142857148</v>
      </c>
      <c r="H279" s="22"/>
      <c r="I279" s="55" t="s">
        <v>3</v>
      </c>
      <c r="J279" s="64">
        <f>SUM(J250:J277)</f>
        <v>104735279</v>
      </c>
      <c r="K279" s="63">
        <f>AVERAGE(J250:J277)</f>
        <v>3740545.6785714286</v>
      </c>
    </row>
    <row r="280" spans="1:1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</row>
    <row r="281" spans="1:11" x14ac:dyDescent="0.2">
      <c r="A281" s="77" t="s">
        <v>56</v>
      </c>
      <c r="B281" s="77"/>
      <c r="C281" s="77"/>
      <c r="D281" s="77"/>
      <c r="E281" s="77"/>
      <c r="F281" s="77"/>
      <c r="G281" s="77"/>
      <c r="H281" s="77"/>
      <c r="I281" s="77"/>
      <c r="J281" s="77"/>
      <c r="K281" s="77"/>
    </row>
    <row r="282" spans="1:11" ht="17" thickBot="1" x14ac:dyDescent="0.25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</row>
    <row r="283" spans="1:11" ht="17" thickBot="1" x14ac:dyDescent="0.25">
      <c r="A283" s="73" t="s">
        <v>81</v>
      </c>
      <c r="B283" s="74"/>
      <c r="C283" s="78"/>
      <c r="D283" s="22"/>
      <c r="E283" s="73" t="s">
        <v>50</v>
      </c>
      <c r="F283" s="74"/>
      <c r="G283" s="78"/>
      <c r="H283" s="22"/>
      <c r="I283" s="73" t="s">
        <v>109</v>
      </c>
      <c r="J283" s="74"/>
      <c r="K283" s="75"/>
    </row>
    <row r="284" spans="1:11" ht="17" thickBot="1" x14ac:dyDescent="0.25">
      <c r="A284" s="26" t="s">
        <v>0</v>
      </c>
      <c r="B284" s="27" t="s">
        <v>1</v>
      </c>
      <c r="C284" s="28"/>
      <c r="D284" s="22"/>
      <c r="E284" s="26" t="s">
        <v>0</v>
      </c>
      <c r="F284" s="27" t="s">
        <v>1</v>
      </c>
      <c r="G284" s="28"/>
      <c r="H284" s="22"/>
      <c r="I284" s="15" t="s">
        <v>0</v>
      </c>
      <c r="J284" s="16" t="s">
        <v>1</v>
      </c>
      <c r="K284" s="17"/>
    </row>
    <row r="285" spans="1:11" x14ac:dyDescent="0.2">
      <c r="A285" s="29" t="s">
        <v>12</v>
      </c>
      <c r="B285" s="19">
        <v>955751</v>
      </c>
      <c r="C285" s="20"/>
      <c r="D285" s="22"/>
      <c r="E285" s="29" t="s">
        <v>12</v>
      </c>
      <c r="F285" s="19">
        <v>405098</v>
      </c>
      <c r="G285" s="20"/>
      <c r="H285" s="22"/>
      <c r="I285" s="45" t="s">
        <v>12</v>
      </c>
      <c r="J285" s="19">
        <v>2881067</v>
      </c>
      <c r="K285" s="20"/>
    </row>
    <row r="286" spans="1:11" x14ac:dyDescent="0.2">
      <c r="A286" s="29" t="s">
        <v>13</v>
      </c>
      <c r="B286" s="19">
        <v>801437</v>
      </c>
      <c r="C286" s="20"/>
      <c r="D286" s="22"/>
      <c r="E286" s="29" t="s">
        <v>13</v>
      </c>
      <c r="F286" s="19">
        <v>523448</v>
      </c>
      <c r="G286" s="20"/>
      <c r="H286" s="22"/>
      <c r="I286" s="45" t="s">
        <v>13</v>
      </c>
      <c r="J286" s="19">
        <v>3094995</v>
      </c>
      <c r="K286" s="20"/>
    </row>
    <row r="287" spans="1:11" x14ac:dyDescent="0.2">
      <c r="A287" s="29" t="s">
        <v>14</v>
      </c>
      <c r="B287" s="19">
        <v>1088904</v>
      </c>
      <c r="C287" s="20"/>
      <c r="D287" s="22"/>
      <c r="E287" s="29" t="s">
        <v>14</v>
      </c>
      <c r="F287" s="19">
        <v>499639</v>
      </c>
      <c r="G287" s="20"/>
      <c r="H287" s="22"/>
      <c r="I287" s="45" t="s">
        <v>14</v>
      </c>
      <c r="J287" s="19">
        <v>2935620</v>
      </c>
      <c r="K287" s="20"/>
    </row>
    <row r="288" spans="1:11" x14ac:dyDescent="0.2">
      <c r="A288" s="29" t="s">
        <v>15</v>
      </c>
      <c r="B288" s="19">
        <v>1125309</v>
      </c>
      <c r="C288" s="20"/>
      <c r="D288" s="22"/>
      <c r="E288" s="29" t="s">
        <v>15</v>
      </c>
      <c r="F288" s="19">
        <v>542281</v>
      </c>
      <c r="G288" s="20"/>
      <c r="H288" s="22"/>
      <c r="I288" s="45" t="s">
        <v>15</v>
      </c>
      <c r="J288" s="19">
        <v>3010867</v>
      </c>
      <c r="K288" s="20"/>
    </row>
    <row r="289" spans="1:11" x14ac:dyDescent="0.2">
      <c r="A289" s="29" t="s">
        <v>16</v>
      </c>
      <c r="B289" s="19">
        <v>1047815</v>
      </c>
      <c r="C289" s="20"/>
      <c r="D289" s="22"/>
      <c r="E289" s="29" t="s">
        <v>16</v>
      </c>
      <c r="F289" s="19">
        <v>471401</v>
      </c>
      <c r="G289" s="20"/>
      <c r="H289" s="22"/>
      <c r="I289" s="45" t="s">
        <v>16</v>
      </c>
      <c r="J289" s="19">
        <v>3579829</v>
      </c>
      <c r="K289" s="20"/>
    </row>
    <row r="290" spans="1:11" x14ac:dyDescent="0.2">
      <c r="A290" s="29" t="s">
        <v>17</v>
      </c>
      <c r="B290" s="19">
        <v>1013950</v>
      </c>
      <c r="C290" s="20"/>
      <c r="D290" s="22"/>
      <c r="E290" s="29" t="s">
        <v>17</v>
      </c>
      <c r="F290" s="19">
        <v>561413</v>
      </c>
      <c r="G290" s="20"/>
      <c r="H290" s="22"/>
      <c r="I290" s="45" t="s">
        <v>17</v>
      </c>
      <c r="J290" s="19">
        <v>2869820</v>
      </c>
      <c r="K290" s="20"/>
    </row>
    <row r="291" spans="1:11" x14ac:dyDescent="0.2">
      <c r="A291" s="29" t="s">
        <v>18</v>
      </c>
      <c r="B291" s="19">
        <v>693546</v>
      </c>
      <c r="C291" s="20"/>
      <c r="D291" s="22"/>
      <c r="E291" s="29" t="s">
        <v>18</v>
      </c>
      <c r="F291" s="19">
        <v>486500</v>
      </c>
      <c r="G291" s="20"/>
      <c r="H291" s="22"/>
      <c r="I291" s="45" t="s">
        <v>18</v>
      </c>
      <c r="J291" s="19">
        <v>2994946</v>
      </c>
      <c r="K291" s="20"/>
    </row>
    <row r="292" spans="1:11" x14ac:dyDescent="0.2">
      <c r="A292" s="29" t="s">
        <v>19</v>
      </c>
      <c r="B292" s="19">
        <v>893370</v>
      </c>
      <c r="C292" s="20"/>
      <c r="D292" s="22"/>
      <c r="E292" s="29" t="s">
        <v>19</v>
      </c>
      <c r="F292" s="19">
        <v>486345</v>
      </c>
      <c r="G292" s="20"/>
      <c r="H292" s="22"/>
      <c r="I292" s="45" t="s">
        <v>19</v>
      </c>
      <c r="J292" s="19">
        <v>2822148</v>
      </c>
      <c r="K292" s="20"/>
    </row>
    <row r="293" spans="1:11" x14ac:dyDescent="0.2">
      <c r="A293" s="29" t="s">
        <v>20</v>
      </c>
      <c r="B293" s="19">
        <v>728055</v>
      </c>
      <c r="C293" s="20"/>
      <c r="D293" s="22"/>
      <c r="E293" s="29" t="s">
        <v>20</v>
      </c>
      <c r="F293" s="19">
        <v>380472</v>
      </c>
      <c r="G293" s="20"/>
      <c r="H293" s="22"/>
      <c r="I293" s="45" t="s">
        <v>20</v>
      </c>
      <c r="J293" s="19">
        <v>2491080</v>
      </c>
      <c r="K293" s="20"/>
    </row>
    <row r="294" spans="1:11" x14ac:dyDescent="0.2">
      <c r="A294" s="29" t="s">
        <v>21</v>
      </c>
      <c r="B294" s="19">
        <v>867309</v>
      </c>
      <c r="C294" s="20"/>
      <c r="D294" s="22"/>
      <c r="E294" s="29" t="s">
        <v>21</v>
      </c>
      <c r="F294" s="19">
        <v>409256</v>
      </c>
      <c r="G294" s="20"/>
      <c r="H294" s="22"/>
      <c r="I294" s="45" t="s">
        <v>21</v>
      </c>
      <c r="J294" s="19">
        <v>2762795</v>
      </c>
      <c r="K294" s="20"/>
    </row>
    <row r="295" spans="1:11" x14ac:dyDescent="0.2">
      <c r="A295" s="29" t="s">
        <v>22</v>
      </c>
      <c r="B295" s="19">
        <v>1089049</v>
      </c>
      <c r="C295" s="20"/>
      <c r="D295" s="22"/>
      <c r="E295" s="29" t="s">
        <v>22</v>
      </c>
      <c r="F295" s="19">
        <v>551006</v>
      </c>
      <c r="G295" s="20"/>
      <c r="H295" s="22"/>
      <c r="I295" s="45" t="s">
        <v>22</v>
      </c>
      <c r="J295" s="19">
        <v>3799989</v>
      </c>
      <c r="K295" s="20"/>
    </row>
    <row r="296" spans="1:11" x14ac:dyDescent="0.2">
      <c r="A296" s="30" t="s">
        <v>23</v>
      </c>
      <c r="B296" s="32">
        <v>1121606</v>
      </c>
      <c r="C296" s="20"/>
      <c r="D296" s="22"/>
      <c r="E296" s="30" t="s">
        <v>23</v>
      </c>
      <c r="F296" s="32">
        <v>572424</v>
      </c>
      <c r="G296" s="20"/>
      <c r="H296" s="22"/>
      <c r="I296" s="46" t="s">
        <v>23</v>
      </c>
      <c r="J296" s="32">
        <v>3532598</v>
      </c>
      <c r="K296" s="20"/>
    </row>
    <row r="297" spans="1:11" x14ac:dyDescent="0.2">
      <c r="A297" s="31" t="s">
        <v>24</v>
      </c>
      <c r="B297" s="32">
        <v>1239692</v>
      </c>
      <c r="C297" s="1"/>
      <c r="D297" s="22"/>
      <c r="E297" s="31" t="s">
        <v>24</v>
      </c>
      <c r="F297">
        <v>513177</v>
      </c>
      <c r="G297" s="1"/>
      <c r="H297" s="22"/>
      <c r="I297" s="45" t="s">
        <v>24</v>
      </c>
      <c r="J297" s="19">
        <v>3438467</v>
      </c>
      <c r="K297" s="20"/>
    </row>
    <row r="298" spans="1:11" x14ac:dyDescent="0.2">
      <c r="A298" s="31" t="s">
        <v>25</v>
      </c>
      <c r="B298" s="32">
        <v>974564</v>
      </c>
      <c r="C298" s="24"/>
      <c r="D298" s="22"/>
      <c r="E298" s="31" t="s">
        <v>25</v>
      </c>
      <c r="F298" s="32">
        <v>432275</v>
      </c>
      <c r="G298" s="24"/>
      <c r="H298" s="22"/>
      <c r="I298" s="45" t="s">
        <v>25</v>
      </c>
      <c r="J298" s="32">
        <v>3823282</v>
      </c>
      <c r="K298" s="24"/>
    </row>
    <row r="299" spans="1:11" x14ac:dyDescent="0.2">
      <c r="A299" s="31" t="s">
        <v>26</v>
      </c>
      <c r="B299" s="32">
        <v>1065425</v>
      </c>
      <c r="C299" s="24"/>
      <c r="D299" s="22"/>
      <c r="E299" s="31" t="s">
        <v>26</v>
      </c>
      <c r="F299" s="32">
        <v>532386</v>
      </c>
      <c r="G299" s="24"/>
      <c r="H299" s="22"/>
      <c r="I299" s="45" t="s">
        <v>26</v>
      </c>
      <c r="J299" s="32">
        <v>3416846</v>
      </c>
      <c r="K299" s="24"/>
    </row>
    <row r="300" spans="1:11" x14ac:dyDescent="0.2">
      <c r="A300" s="31" t="s">
        <v>27</v>
      </c>
      <c r="B300" s="19">
        <v>1123375</v>
      </c>
      <c r="C300" s="20"/>
      <c r="D300" s="22"/>
      <c r="E300" s="31" t="s">
        <v>27</v>
      </c>
      <c r="F300" s="19">
        <v>502569</v>
      </c>
      <c r="G300" s="20"/>
      <c r="H300" s="22"/>
      <c r="I300" s="45" t="s">
        <v>27</v>
      </c>
      <c r="J300" s="19">
        <v>2986057</v>
      </c>
      <c r="K300" s="20"/>
    </row>
    <row r="301" spans="1:11" x14ac:dyDescent="0.2">
      <c r="A301" s="31" t="s">
        <v>28</v>
      </c>
      <c r="B301" s="19">
        <v>1261372</v>
      </c>
      <c r="C301" s="20"/>
      <c r="D301" s="22"/>
      <c r="E301" s="31" t="s">
        <v>28</v>
      </c>
      <c r="F301" s="19">
        <v>660450</v>
      </c>
      <c r="G301" s="20"/>
      <c r="H301" s="22"/>
      <c r="I301" s="45" t="s">
        <v>28</v>
      </c>
      <c r="J301" s="19">
        <v>3810377</v>
      </c>
      <c r="K301" s="20"/>
    </row>
    <row r="302" spans="1:11" x14ac:dyDescent="0.2">
      <c r="A302" s="31" t="s">
        <v>29</v>
      </c>
      <c r="B302" s="19">
        <v>1360103</v>
      </c>
      <c r="C302" s="20"/>
      <c r="D302" s="22"/>
      <c r="E302" s="31" t="s">
        <v>29</v>
      </c>
      <c r="F302" s="19">
        <v>698397</v>
      </c>
      <c r="G302" s="20"/>
      <c r="H302" s="22"/>
      <c r="I302" s="45" t="s">
        <v>29</v>
      </c>
      <c r="J302" s="19">
        <v>3778034</v>
      </c>
      <c r="K302" s="20"/>
    </row>
    <row r="303" spans="1:11" x14ac:dyDescent="0.2">
      <c r="A303" s="31" t="s">
        <v>30</v>
      </c>
      <c r="B303" s="19">
        <v>1588681</v>
      </c>
      <c r="C303" s="20"/>
      <c r="D303" s="22"/>
      <c r="E303" s="31" t="s">
        <v>30</v>
      </c>
      <c r="F303" s="19">
        <v>652153</v>
      </c>
      <c r="G303" s="20"/>
      <c r="H303" s="22"/>
      <c r="I303" s="45" t="s">
        <v>30</v>
      </c>
      <c r="J303" s="19">
        <v>3917074</v>
      </c>
      <c r="K303" s="20"/>
    </row>
    <row r="304" spans="1:11" x14ac:dyDescent="0.2">
      <c r="A304" s="31" t="s">
        <v>31</v>
      </c>
      <c r="B304" s="19">
        <v>1483825</v>
      </c>
      <c r="C304" s="20"/>
      <c r="D304" s="22"/>
      <c r="E304" s="31" t="s">
        <v>31</v>
      </c>
      <c r="F304" s="19">
        <v>738842</v>
      </c>
      <c r="G304" s="20"/>
      <c r="H304" s="22"/>
      <c r="I304" s="45" t="s">
        <v>31</v>
      </c>
      <c r="J304" s="19">
        <v>3989608</v>
      </c>
      <c r="K304" s="20"/>
    </row>
    <row r="305" spans="1:11" x14ac:dyDescent="0.2">
      <c r="A305" s="31" t="s">
        <v>32</v>
      </c>
      <c r="B305" s="19">
        <v>1484497</v>
      </c>
      <c r="C305" s="20"/>
      <c r="D305" s="22"/>
      <c r="E305" s="31" t="s">
        <v>32</v>
      </c>
      <c r="F305" s="19">
        <v>601358</v>
      </c>
      <c r="G305" s="20"/>
      <c r="H305" s="22"/>
      <c r="I305" s="45" t="s">
        <v>32</v>
      </c>
      <c r="J305" s="19">
        <v>3502733</v>
      </c>
      <c r="K305" s="20"/>
    </row>
    <row r="306" spans="1:11" x14ac:dyDescent="0.2">
      <c r="A306" s="31" t="s">
        <v>33</v>
      </c>
      <c r="B306" s="19">
        <v>1089880</v>
      </c>
      <c r="C306" s="20"/>
      <c r="D306" s="22"/>
      <c r="E306" s="31" t="s">
        <v>33</v>
      </c>
      <c r="F306" s="19">
        <v>509498</v>
      </c>
      <c r="G306" s="20"/>
      <c r="H306" s="22"/>
      <c r="I306" s="45" t="s">
        <v>33</v>
      </c>
      <c r="J306" s="19">
        <v>3302896</v>
      </c>
      <c r="K306" s="20"/>
    </row>
    <row r="307" spans="1:11" x14ac:dyDescent="0.2">
      <c r="A307" s="31" t="s">
        <v>34</v>
      </c>
      <c r="B307" s="19">
        <v>704539</v>
      </c>
      <c r="C307" s="20"/>
      <c r="D307" s="22"/>
      <c r="E307" s="31" t="s">
        <v>34</v>
      </c>
      <c r="F307">
        <v>501661</v>
      </c>
      <c r="G307" s="20"/>
      <c r="H307" s="22"/>
      <c r="I307" s="45" t="s">
        <v>34</v>
      </c>
      <c r="J307" s="19">
        <v>3481933</v>
      </c>
      <c r="K307" s="20"/>
    </row>
    <row r="308" spans="1:11" x14ac:dyDescent="0.2">
      <c r="A308" s="31" t="s">
        <v>35</v>
      </c>
      <c r="B308" s="19">
        <v>1495171</v>
      </c>
      <c r="C308" s="20"/>
      <c r="D308" s="22"/>
      <c r="E308" s="31" t="s">
        <v>35</v>
      </c>
      <c r="F308" s="19">
        <v>636077</v>
      </c>
      <c r="G308" s="20"/>
      <c r="H308" s="22"/>
      <c r="I308" s="45" t="s">
        <v>35</v>
      </c>
      <c r="J308" s="19">
        <v>3998515</v>
      </c>
      <c r="K308" s="20"/>
    </row>
    <row r="309" spans="1:11" x14ac:dyDescent="0.2">
      <c r="A309" s="31" t="s">
        <v>36</v>
      </c>
      <c r="B309" s="19">
        <v>966511</v>
      </c>
      <c r="C309" s="20"/>
      <c r="D309" s="22"/>
      <c r="E309" s="31" t="s">
        <v>36</v>
      </c>
      <c r="F309" s="19">
        <v>519623</v>
      </c>
      <c r="G309" s="20"/>
      <c r="H309" s="22"/>
      <c r="I309" s="45" t="s">
        <v>36</v>
      </c>
      <c r="J309" s="19">
        <v>3638690</v>
      </c>
      <c r="K309" s="20"/>
    </row>
    <row r="310" spans="1:11" x14ac:dyDescent="0.2">
      <c r="A310" s="31" t="s">
        <v>37</v>
      </c>
      <c r="B310" s="19">
        <v>1001491</v>
      </c>
      <c r="C310" s="20"/>
      <c r="D310" s="22"/>
      <c r="E310" s="31" t="s">
        <v>37</v>
      </c>
      <c r="F310" s="19">
        <v>477915</v>
      </c>
      <c r="G310" s="20"/>
      <c r="H310" s="22"/>
      <c r="I310" s="45" t="s">
        <v>37</v>
      </c>
      <c r="J310" s="19">
        <v>3923150</v>
      </c>
      <c r="K310" s="20"/>
    </row>
    <row r="311" spans="1:11" x14ac:dyDescent="0.2">
      <c r="A311" s="31" t="s">
        <v>38</v>
      </c>
      <c r="B311" s="32">
        <v>1659482</v>
      </c>
      <c r="C311" s="20"/>
      <c r="D311" s="22"/>
      <c r="E311" s="31" t="s">
        <v>38</v>
      </c>
      <c r="F311" s="32">
        <v>479496</v>
      </c>
      <c r="G311" s="20"/>
      <c r="H311" s="22"/>
      <c r="I311" s="45" t="s">
        <v>38</v>
      </c>
      <c r="J311" s="32">
        <v>4175523</v>
      </c>
      <c r="K311" s="20"/>
    </row>
    <row r="312" spans="1:11" x14ac:dyDescent="0.2">
      <c r="A312" s="31" t="s">
        <v>39</v>
      </c>
      <c r="B312">
        <v>1800210</v>
      </c>
      <c r="C312" s="1"/>
      <c r="D312" s="22"/>
      <c r="E312" s="31" t="s">
        <v>39</v>
      </c>
      <c r="F312">
        <v>584236</v>
      </c>
      <c r="G312" s="1"/>
      <c r="H312" s="22"/>
      <c r="I312" s="45" t="s">
        <v>39</v>
      </c>
      <c r="J312" s="19">
        <v>3842343</v>
      </c>
      <c r="K312" s="20"/>
    </row>
    <row r="313" spans="1:11" x14ac:dyDescent="0.2">
      <c r="A313" s="8"/>
      <c r="C313" s="1"/>
      <c r="D313" s="22"/>
      <c r="E313" s="8"/>
      <c r="G313" s="1"/>
      <c r="H313" s="22"/>
      <c r="I313" s="54"/>
      <c r="J313" s="19"/>
      <c r="K313" s="20"/>
    </row>
    <row r="314" spans="1:11" ht="17" thickBot="1" x14ac:dyDescent="0.25">
      <c r="A314" s="9" t="s">
        <v>3</v>
      </c>
      <c r="B314" s="62">
        <f>SUM(B285:B312)</f>
        <v>31724919</v>
      </c>
      <c r="C314" s="63">
        <f>AVERAGE(B285:B312)</f>
        <v>1133032.8214285714</v>
      </c>
      <c r="D314" s="22"/>
      <c r="E314" s="9" t="s">
        <v>3</v>
      </c>
      <c r="F314" s="62">
        <f>SUM(F285:F312)</f>
        <v>14929396</v>
      </c>
      <c r="G314" s="63">
        <f>AVERAGE(F285:F312)</f>
        <v>533192.71428571432</v>
      </c>
      <c r="H314" s="22"/>
      <c r="I314" s="55" t="s">
        <v>3</v>
      </c>
      <c r="J314" s="64">
        <f>SUM(J285:J312)</f>
        <v>95801282</v>
      </c>
      <c r="K314" s="63">
        <f>AVERAGE(J285:J312)</f>
        <v>3421474.3571428573</v>
      </c>
    </row>
    <row r="315" spans="1:1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</row>
  </sheetData>
  <mergeCells count="36">
    <mergeCell ref="A71:K72"/>
    <mergeCell ref="A73:C73"/>
    <mergeCell ref="E73:G73"/>
    <mergeCell ref="I73:K73"/>
    <mergeCell ref="A248:C248"/>
    <mergeCell ref="E248:G248"/>
    <mergeCell ref="I248:K248"/>
    <mergeCell ref="A281:K282"/>
    <mergeCell ref="A1:K2"/>
    <mergeCell ref="A3:C3"/>
    <mergeCell ref="E3:G3"/>
    <mergeCell ref="I3:K3"/>
    <mergeCell ref="A36:K37"/>
    <mergeCell ref="A38:C38"/>
    <mergeCell ref="E38:G38"/>
    <mergeCell ref="I38:K38"/>
    <mergeCell ref="A106:K107"/>
    <mergeCell ref="A108:C108"/>
    <mergeCell ref="E108:G108"/>
    <mergeCell ref="I108:K108"/>
    <mergeCell ref="A143:C143"/>
    <mergeCell ref="E143:G143"/>
    <mergeCell ref="I143:K143"/>
    <mergeCell ref="A141:K142"/>
    <mergeCell ref="A283:C283"/>
    <mergeCell ref="E283:G283"/>
    <mergeCell ref="I283:K283"/>
    <mergeCell ref="A176:K177"/>
    <mergeCell ref="A178:C178"/>
    <mergeCell ref="E178:G178"/>
    <mergeCell ref="I178:K178"/>
    <mergeCell ref="A211:K212"/>
    <mergeCell ref="A213:C213"/>
    <mergeCell ref="E213:G213"/>
    <mergeCell ref="I213:K213"/>
    <mergeCell ref="A246:K2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FA50-D27F-5943-9121-0CBF61F00236}">
  <sheetPr>
    <tabColor theme="3" tint="0.249977111117893"/>
  </sheetPr>
  <dimension ref="A1:K153"/>
  <sheetViews>
    <sheetView topLeftCell="A62" zoomScale="120" zoomScaleNormal="120" workbookViewId="0">
      <selection activeCell="M6" sqref="M6"/>
    </sheetView>
  </sheetViews>
  <sheetFormatPr baseColWidth="10" defaultRowHeight="16" x14ac:dyDescent="0.2"/>
  <cols>
    <col min="2" max="2" width="22.6640625" bestFit="1" customWidth="1"/>
    <col min="3" max="3" width="22" bestFit="1" customWidth="1"/>
    <col min="6" max="6" width="22.6640625" bestFit="1" customWidth="1"/>
    <col min="7" max="7" width="22" bestFit="1" customWidth="1"/>
    <col min="10" max="10" width="22.6640625" bestFit="1" customWidth="1"/>
    <col min="11" max="11" width="22" bestFit="1" customWidth="1"/>
  </cols>
  <sheetData>
    <row r="1" spans="1:11" ht="16" customHeight="1" x14ac:dyDescent="0.2">
      <c r="A1" s="76" t="s">
        <v>46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16" customHeight="1" thickBo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1:11" ht="16" customHeight="1" thickBot="1" x14ac:dyDescent="0.25">
      <c r="A3" s="73" t="s">
        <v>81</v>
      </c>
      <c r="B3" s="74"/>
      <c r="C3" s="78"/>
      <c r="D3" s="22"/>
      <c r="E3" s="73" t="s">
        <v>107</v>
      </c>
      <c r="F3" s="74"/>
      <c r="G3" s="75"/>
      <c r="H3" s="22"/>
      <c r="I3" s="73" t="s">
        <v>109</v>
      </c>
      <c r="J3" s="74"/>
      <c r="K3" s="75"/>
    </row>
    <row r="4" spans="1:11" ht="17" customHeight="1" thickBot="1" x14ac:dyDescent="0.25">
      <c r="A4" s="15" t="s">
        <v>0</v>
      </c>
      <c r="B4" s="16" t="s">
        <v>1</v>
      </c>
      <c r="C4" s="67"/>
      <c r="D4" s="22"/>
      <c r="E4" s="15" t="s">
        <v>0</v>
      </c>
      <c r="F4" s="16" t="s">
        <v>1</v>
      </c>
      <c r="G4" s="17"/>
      <c r="H4" s="22"/>
      <c r="I4" s="15" t="s">
        <v>0</v>
      </c>
      <c r="J4" s="16" t="s">
        <v>1</v>
      </c>
      <c r="K4" s="17"/>
    </row>
    <row r="5" spans="1:11" x14ac:dyDescent="0.2">
      <c r="A5" s="18">
        <v>139435</v>
      </c>
      <c r="B5">
        <v>75802</v>
      </c>
      <c r="C5" s="20"/>
      <c r="D5" s="22"/>
      <c r="E5" s="18">
        <v>139435</v>
      </c>
      <c r="F5" s="19">
        <v>92307</v>
      </c>
      <c r="G5" s="20"/>
      <c r="H5" s="22"/>
      <c r="I5" s="18">
        <v>139435</v>
      </c>
      <c r="J5" s="19">
        <v>566578</v>
      </c>
      <c r="K5" s="20"/>
    </row>
    <row r="6" spans="1:11" x14ac:dyDescent="0.2">
      <c r="A6" s="18">
        <v>140117</v>
      </c>
      <c r="B6">
        <v>57776</v>
      </c>
      <c r="C6" s="20"/>
      <c r="D6" s="22"/>
      <c r="E6" s="18">
        <v>140117</v>
      </c>
      <c r="F6" s="19">
        <v>82028</v>
      </c>
      <c r="G6" s="20"/>
      <c r="H6" s="22"/>
      <c r="I6" s="18">
        <v>140117</v>
      </c>
      <c r="J6" s="19">
        <v>515419</v>
      </c>
      <c r="K6" s="20"/>
    </row>
    <row r="7" spans="1:11" x14ac:dyDescent="0.2">
      <c r="A7" s="18">
        <v>140420</v>
      </c>
      <c r="B7">
        <v>82041</v>
      </c>
      <c r="C7" s="20"/>
      <c r="D7" s="22"/>
      <c r="E7" s="18">
        <v>140420</v>
      </c>
      <c r="F7" s="19">
        <v>100304</v>
      </c>
      <c r="G7" s="20"/>
      <c r="H7" s="22"/>
      <c r="I7" s="18">
        <v>140420</v>
      </c>
      <c r="J7" s="19">
        <v>644832</v>
      </c>
      <c r="K7" s="20"/>
    </row>
    <row r="8" spans="1:11" x14ac:dyDescent="0.2">
      <c r="A8" s="18">
        <v>140824</v>
      </c>
      <c r="B8">
        <v>72797</v>
      </c>
      <c r="C8" s="20"/>
      <c r="D8" s="22"/>
      <c r="E8" s="18">
        <v>140824</v>
      </c>
      <c r="F8" s="19">
        <v>93251</v>
      </c>
      <c r="G8" s="20"/>
      <c r="H8" s="22"/>
      <c r="I8" s="18">
        <v>140824</v>
      </c>
      <c r="J8" s="19">
        <v>676691</v>
      </c>
      <c r="K8" s="20"/>
    </row>
    <row r="9" spans="1:11" x14ac:dyDescent="0.2">
      <c r="A9" s="18">
        <v>141422</v>
      </c>
      <c r="B9">
        <v>49691</v>
      </c>
      <c r="C9" s="20"/>
      <c r="D9" s="22"/>
      <c r="E9" s="18">
        <v>141422</v>
      </c>
      <c r="F9" s="19">
        <v>71486</v>
      </c>
      <c r="G9" s="20"/>
      <c r="H9" s="22"/>
      <c r="I9" s="18">
        <v>141422</v>
      </c>
      <c r="J9" s="19">
        <v>532236</v>
      </c>
      <c r="K9" s="20"/>
    </row>
    <row r="10" spans="1:11" x14ac:dyDescent="0.2">
      <c r="A10" s="18">
        <v>143325</v>
      </c>
      <c r="B10">
        <v>72991</v>
      </c>
      <c r="C10" s="20"/>
      <c r="D10" s="22"/>
      <c r="E10" s="18">
        <v>143325</v>
      </c>
      <c r="F10" s="19">
        <v>82189</v>
      </c>
      <c r="G10" s="20"/>
      <c r="H10" s="22"/>
      <c r="I10" s="18">
        <v>143325</v>
      </c>
      <c r="J10" s="19">
        <v>497395</v>
      </c>
      <c r="K10" s="20"/>
    </row>
    <row r="11" spans="1:11" x14ac:dyDescent="0.2">
      <c r="A11" s="18">
        <v>143830</v>
      </c>
      <c r="B11">
        <v>64752</v>
      </c>
      <c r="C11" s="20"/>
      <c r="D11" s="22"/>
      <c r="E11" s="18">
        <v>143830</v>
      </c>
      <c r="F11" s="19">
        <v>86042</v>
      </c>
      <c r="G11" s="20"/>
      <c r="H11" s="22"/>
      <c r="I11" s="18">
        <v>143830</v>
      </c>
      <c r="J11" s="19">
        <v>538277</v>
      </c>
      <c r="K11" s="20"/>
    </row>
    <row r="12" spans="1:11" x14ac:dyDescent="0.2">
      <c r="A12" s="18">
        <v>144428</v>
      </c>
      <c r="B12">
        <v>76568</v>
      </c>
      <c r="C12" s="20"/>
      <c r="D12" s="22"/>
      <c r="E12" s="18">
        <v>144428</v>
      </c>
      <c r="F12" s="19">
        <v>101133</v>
      </c>
      <c r="G12" s="20"/>
      <c r="H12" s="22"/>
      <c r="I12" s="18">
        <v>144428</v>
      </c>
      <c r="J12" s="19">
        <v>676560</v>
      </c>
      <c r="K12" s="20"/>
    </row>
    <row r="13" spans="1:11" x14ac:dyDescent="0.2">
      <c r="A13" s="18">
        <v>144731</v>
      </c>
      <c r="B13">
        <v>66030</v>
      </c>
      <c r="C13" s="20"/>
      <c r="D13" s="22"/>
      <c r="E13" s="18">
        <v>144731</v>
      </c>
      <c r="F13" s="19">
        <v>89486</v>
      </c>
      <c r="G13" s="20"/>
      <c r="H13" s="22"/>
      <c r="I13" s="18">
        <v>144731</v>
      </c>
      <c r="J13" s="19">
        <v>597313</v>
      </c>
      <c r="K13" s="20"/>
    </row>
    <row r="14" spans="1:11" x14ac:dyDescent="0.2">
      <c r="A14" s="18">
        <v>144832</v>
      </c>
      <c r="B14">
        <v>69012</v>
      </c>
      <c r="C14" s="20"/>
      <c r="D14" s="22"/>
      <c r="E14" s="18">
        <v>144832</v>
      </c>
      <c r="F14" s="19">
        <v>81670</v>
      </c>
      <c r="G14" s="20"/>
      <c r="H14" s="22"/>
      <c r="I14" s="18">
        <v>144832</v>
      </c>
      <c r="J14" s="19">
        <v>601914</v>
      </c>
      <c r="K14" s="20"/>
    </row>
    <row r="15" spans="1:11" x14ac:dyDescent="0.2">
      <c r="A15" s="18"/>
      <c r="B15" s="19"/>
      <c r="C15" s="20"/>
      <c r="D15" s="22"/>
      <c r="E15" s="18"/>
      <c r="F15" s="19"/>
      <c r="G15" s="20"/>
      <c r="H15" s="22"/>
      <c r="I15" s="18"/>
      <c r="J15" s="19"/>
      <c r="K15" s="20"/>
    </row>
    <row r="16" spans="1:11" ht="17" thickBot="1" x14ac:dyDescent="0.25">
      <c r="A16" s="21" t="s">
        <v>3</v>
      </c>
      <c r="B16" s="64">
        <f>SUM(B5:B14)</f>
        <v>687460</v>
      </c>
      <c r="C16" s="65">
        <f>AVERAGE(B5:B14)</f>
        <v>68746</v>
      </c>
      <c r="D16" s="22"/>
      <c r="E16" s="21" t="s">
        <v>3</v>
      </c>
      <c r="F16" s="66">
        <f>SUM(F5:F14)</f>
        <v>879896</v>
      </c>
      <c r="G16" s="65"/>
      <c r="H16" s="22"/>
      <c r="I16" s="21" t="s">
        <v>3</v>
      </c>
      <c r="J16" s="66">
        <f>SUM(J5:J14)</f>
        <v>5847215</v>
      </c>
      <c r="K16" s="65">
        <f>AVERAGE(J5:J14)</f>
        <v>584721.5</v>
      </c>
    </row>
    <row r="17" spans="1:11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2">
      <c r="A18" s="76" t="s">
        <v>47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ht="17" thickBot="1" x14ac:dyDescent="0.2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 ht="17" thickBot="1" x14ac:dyDescent="0.25">
      <c r="A20" s="73" t="s">
        <v>81</v>
      </c>
      <c r="B20" s="74"/>
      <c r="C20" s="78"/>
      <c r="D20" s="22"/>
      <c r="E20" s="73" t="s">
        <v>107</v>
      </c>
      <c r="F20" s="74"/>
      <c r="G20" s="75"/>
      <c r="H20" s="22"/>
      <c r="I20" s="73" t="s">
        <v>109</v>
      </c>
      <c r="J20" s="74"/>
      <c r="K20" s="75"/>
    </row>
    <row r="21" spans="1:11" ht="17" thickBot="1" x14ac:dyDescent="0.25">
      <c r="A21" s="15" t="s">
        <v>0</v>
      </c>
      <c r="B21" s="16" t="s">
        <v>1</v>
      </c>
      <c r="C21" s="67"/>
      <c r="D21" s="22"/>
      <c r="E21" s="15" t="s">
        <v>0</v>
      </c>
      <c r="F21" s="16" t="s">
        <v>1</v>
      </c>
      <c r="G21" s="17"/>
      <c r="H21" s="22"/>
      <c r="I21" s="15" t="s">
        <v>0</v>
      </c>
      <c r="J21" s="16" t="s">
        <v>1</v>
      </c>
      <c r="K21" s="17"/>
    </row>
    <row r="22" spans="1:11" x14ac:dyDescent="0.2">
      <c r="A22" s="18">
        <v>139435</v>
      </c>
      <c r="B22">
        <v>75349</v>
      </c>
      <c r="C22" s="20"/>
      <c r="D22" s="22"/>
      <c r="E22" s="18">
        <v>139435</v>
      </c>
      <c r="F22" s="19">
        <v>149565</v>
      </c>
      <c r="G22" s="20"/>
      <c r="H22" s="22"/>
      <c r="I22" s="18">
        <v>139435</v>
      </c>
      <c r="J22" s="19">
        <v>1147748</v>
      </c>
      <c r="K22" s="20"/>
    </row>
    <row r="23" spans="1:11" x14ac:dyDescent="0.2">
      <c r="A23" s="18">
        <v>140117</v>
      </c>
      <c r="B23">
        <v>73085</v>
      </c>
      <c r="C23" s="20"/>
      <c r="D23" s="22"/>
      <c r="E23" s="18">
        <v>140117</v>
      </c>
      <c r="F23" s="19">
        <v>136511</v>
      </c>
      <c r="G23" s="20"/>
      <c r="H23" s="22"/>
      <c r="I23" s="18">
        <v>140117</v>
      </c>
      <c r="J23" s="19">
        <v>1071286</v>
      </c>
      <c r="K23" s="24"/>
    </row>
    <row r="24" spans="1:11" x14ac:dyDescent="0.2">
      <c r="A24" s="18">
        <v>140420</v>
      </c>
      <c r="B24">
        <v>92019</v>
      </c>
      <c r="C24" s="20"/>
      <c r="D24" s="22"/>
      <c r="E24" s="18">
        <v>140420</v>
      </c>
      <c r="F24" s="19">
        <v>175022</v>
      </c>
      <c r="G24" s="20"/>
      <c r="H24" s="22"/>
      <c r="I24" s="18">
        <v>140420</v>
      </c>
      <c r="J24" s="19">
        <v>1282444</v>
      </c>
      <c r="K24" s="24"/>
    </row>
    <row r="25" spans="1:11" x14ac:dyDescent="0.2">
      <c r="A25" s="18">
        <v>140824</v>
      </c>
      <c r="B25">
        <v>52022</v>
      </c>
      <c r="C25" s="20"/>
      <c r="D25" s="22"/>
      <c r="E25" s="18">
        <v>140824</v>
      </c>
      <c r="F25" s="19">
        <v>138971</v>
      </c>
      <c r="G25" s="20"/>
      <c r="H25" s="22"/>
      <c r="I25" s="18">
        <v>140824</v>
      </c>
      <c r="J25" s="19">
        <v>1244552</v>
      </c>
      <c r="K25" s="24"/>
    </row>
    <row r="26" spans="1:11" x14ac:dyDescent="0.2">
      <c r="A26" s="18">
        <v>141422</v>
      </c>
      <c r="B26">
        <v>54000</v>
      </c>
      <c r="C26" s="20"/>
      <c r="D26" s="22"/>
      <c r="E26" s="18">
        <v>141422</v>
      </c>
      <c r="F26" s="19">
        <v>112362</v>
      </c>
      <c r="G26" s="20"/>
      <c r="H26" s="22"/>
      <c r="I26" s="18">
        <v>141422</v>
      </c>
      <c r="J26" s="19">
        <v>1187341</v>
      </c>
      <c r="K26" s="24"/>
    </row>
    <row r="27" spans="1:11" x14ac:dyDescent="0.2">
      <c r="A27" s="18">
        <v>143325</v>
      </c>
      <c r="B27">
        <v>87142</v>
      </c>
      <c r="C27" s="20"/>
      <c r="D27" s="22"/>
      <c r="E27" s="18">
        <v>143325</v>
      </c>
      <c r="F27" s="19">
        <v>133961</v>
      </c>
      <c r="G27" s="20"/>
      <c r="H27" s="22"/>
      <c r="I27" s="18">
        <v>143325</v>
      </c>
      <c r="J27" s="19">
        <v>1060073</v>
      </c>
      <c r="K27" s="20"/>
    </row>
    <row r="28" spans="1:11" x14ac:dyDescent="0.2">
      <c r="A28" s="18">
        <v>143830</v>
      </c>
      <c r="B28">
        <v>93655</v>
      </c>
      <c r="C28" s="20"/>
      <c r="D28" s="22"/>
      <c r="E28" s="18">
        <v>143830</v>
      </c>
      <c r="F28" s="19">
        <v>158093</v>
      </c>
      <c r="G28" s="20"/>
      <c r="H28" s="22"/>
      <c r="I28" s="18">
        <v>143830</v>
      </c>
      <c r="J28" s="19">
        <v>1175664</v>
      </c>
      <c r="K28" s="20"/>
    </row>
    <row r="29" spans="1:11" x14ac:dyDescent="0.2">
      <c r="A29" s="18">
        <v>144428</v>
      </c>
      <c r="B29">
        <v>79095</v>
      </c>
      <c r="C29" s="20"/>
      <c r="D29" s="22"/>
      <c r="E29" s="18">
        <v>144428</v>
      </c>
      <c r="F29" s="19">
        <v>158556</v>
      </c>
      <c r="G29" s="20"/>
      <c r="H29" s="22"/>
      <c r="I29" s="18">
        <v>144428</v>
      </c>
      <c r="J29" s="19">
        <v>1344735</v>
      </c>
      <c r="K29" s="20"/>
    </row>
    <row r="30" spans="1:11" x14ac:dyDescent="0.2">
      <c r="A30" s="18">
        <v>144731</v>
      </c>
      <c r="B30">
        <v>81354</v>
      </c>
      <c r="C30" s="20"/>
      <c r="D30" s="22"/>
      <c r="E30" s="18">
        <v>144731</v>
      </c>
      <c r="F30" s="19">
        <v>156585</v>
      </c>
      <c r="G30" s="20"/>
      <c r="H30" s="22"/>
      <c r="I30" s="18">
        <v>144731</v>
      </c>
      <c r="J30" s="19">
        <v>1251073</v>
      </c>
      <c r="K30" s="20"/>
    </row>
    <row r="31" spans="1:11" x14ac:dyDescent="0.2">
      <c r="A31" s="18">
        <v>144832</v>
      </c>
      <c r="B31">
        <v>81937</v>
      </c>
      <c r="C31" s="20"/>
      <c r="D31" s="22"/>
      <c r="E31" s="18">
        <v>144832</v>
      </c>
      <c r="F31" s="19">
        <v>132202</v>
      </c>
      <c r="G31" s="20"/>
      <c r="H31" s="22"/>
      <c r="I31" s="18">
        <v>144832</v>
      </c>
      <c r="J31" s="19">
        <v>1237386</v>
      </c>
      <c r="K31" s="20"/>
    </row>
    <row r="32" spans="1:11" x14ac:dyDescent="0.2">
      <c r="A32" s="18"/>
      <c r="B32" s="19"/>
      <c r="C32" s="20"/>
      <c r="D32" s="22"/>
      <c r="E32" s="18"/>
      <c r="F32" s="19"/>
      <c r="G32" s="20"/>
      <c r="H32" s="22"/>
      <c r="I32" s="18"/>
      <c r="J32" s="19"/>
      <c r="K32" s="20"/>
    </row>
    <row r="33" spans="1:11" ht="17" thickBot="1" x14ac:dyDescent="0.25">
      <c r="A33" s="21" t="s">
        <v>3</v>
      </c>
      <c r="B33" s="64">
        <f>SUM(B22:B31)</f>
        <v>769658</v>
      </c>
      <c r="C33" s="65">
        <f>AVERAGE(B22:B31)</f>
        <v>76965.8</v>
      </c>
      <c r="D33" s="22"/>
      <c r="E33" s="21" t="s">
        <v>3</v>
      </c>
      <c r="F33" s="66">
        <f>SUM(F22:F31)</f>
        <v>1451828</v>
      </c>
      <c r="G33" s="65">
        <f>AVERAGE(F22:F31)</f>
        <v>145182.79999999999</v>
      </c>
      <c r="H33" s="22"/>
      <c r="I33" s="21" t="s">
        <v>3</v>
      </c>
      <c r="J33" s="66">
        <f>SUM(J22:J31)</f>
        <v>12002302</v>
      </c>
      <c r="K33" s="65">
        <f>AVERAGE(J22:J31)</f>
        <v>1200230.2</v>
      </c>
    </row>
    <row r="34" spans="1:11" ht="16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1:11" ht="17" customHeight="1" x14ac:dyDescent="0.2">
      <c r="A35" s="76" t="s">
        <v>108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</row>
    <row r="36" spans="1:11" ht="16" customHeight="1" thickBot="1" x14ac:dyDescent="0.2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</row>
    <row r="37" spans="1:11" ht="17" customHeight="1" thickBot="1" x14ac:dyDescent="0.25">
      <c r="A37" s="73" t="s">
        <v>81</v>
      </c>
      <c r="B37" s="74"/>
      <c r="C37" s="75"/>
      <c r="D37" s="22"/>
      <c r="E37" s="73" t="s">
        <v>107</v>
      </c>
      <c r="F37" s="74"/>
      <c r="G37" s="75"/>
      <c r="H37" s="22"/>
      <c r="I37" s="73" t="s">
        <v>109</v>
      </c>
      <c r="J37" s="74"/>
      <c r="K37" s="75"/>
    </row>
    <row r="38" spans="1:11" ht="17" thickBot="1" x14ac:dyDescent="0.25">
      <c r="A38" s="15" t="s">
        <v>0</v>
      </c>
      <c r="B38" s="16" t="s">
        <v>1</v>
      </c>
      <c r="C38" s="17"/>
      <c r="D38" s="22"/>
      <c r="E38" s="15" t="s">
        <v>0</v>
      </c>
      <c r="F38" s="16" t="s">
        <v>1</v>
      </c>
      <c r="G38" s="17"/>
      <c r="H38" s="22"/>
      <c r="I38" s="15" t="s">
        <v>0</v>
      </c>
      <c r="J38" s="16" t="s">
        <v>1</v>
      </c>
      <c r="K38" s="17"/>
    </row>
    <row r="39" spans="1:11" x14ac:dyDescent="0.2">
      <c r="A39" s="18">
        <v>139435</v>
      </c>
      <c r="B39" s="19">
        <v>212745</v>
      </c>
      <c r="C39" s="20"/>
      <c r="D39" s="22"/>
      <c r="E39" s="18">
        <v>139435</v>
      </c>
      <c r="F39" s="19">
        <v>200821</v>
      </c>
      <c r="G39" s="20"/>
      <c r="H39" s="22"/>
      <c r="I39" s="18">
        <v>139435</v>
      </c>
      <c r="J39" s="19">
        <v>1126998</v>
      </c>
      <c r="K39" s="20"/>
    </row>
    <row r="40" spans="1:11" x14ac:dyDescent="0.2">
      <c r="A40" s="18">
        <v>140117</v>
      </c>
      <c r="B40" s="19">
        <v>174604</v>
      </c>
      <c r="C40" s="20"/>
      <c r="D40" s="22"/>
      <c r="E40" s="18">
        <v>140117</v>
      </c>
      <c r="F40" s="19">
        <v>188998</v>
      </c>
      <c r="G40" s="20"/>
      <c r="H40" s="22"/>
      <c r="I40" s="18">
        <v>140117</v>
      </c>
      <c r="J40" s="19">
        <v>999796</v>
      </c>
      <c r="K40" s="20"/>
    </row>
    <row r="41" spans="1:11" x14ac:dyDescent="0.2">
      <c r="A41" s="18">
        <v>140420</v>
      </c>
      <c r="B41" s="19">
        <v>254119</v>
      </c>
      <c r="C41" s="20"/>
      <c r="D41" s="22"/>
      <c r="E41" s="18">
        <v>140420</v>
      </c>
      <c r="F41" s="19">
        <v>226202</v>
      </c>
      <c r="G41" s="20"/>
      <c r="H41" s="22"/>
      <c r="I41" s="18">
        <v>140420</v>
      </c>
      <c r="J41" s="68">
        <v>1226379</v>
      </c>
      <c r="K41" s="24"/>
    </row>
    <row r="42" spans="1:11" x14ac:dyDescent="0.2">
      <c r="A42" s="18">
        <v>140824</v>
      </c>
      <c r="B42" s="19">
        <v>207017</v>
      </c>
      <c r="C42" s="20"/>
      <c r="D42" s="22"/>
      <c r="E42" s="18">
        <v>140824</v>
      </c>
      <c r="F42" s="19">
        <v>219126</v>
      </c>
      <c r="G42" s="20"/>
      <c r="H42" s="22"/>
      <c r="I42" s="18">
        <v>140824</v>
      </c>
      <c r="J42" s="19">
        <v>1240120</v>
      </c>
      <c r="K42" s="20"/>
    </row>
    <row r="43" spans="1:11" x14ac:dyDescent="0.2">
      <c r="A43" s="18">
        <v>141422</v>
      </c>
      <c r="B43" s="19">
        <v>171386</v>
      </c>
      <c r="C43" s="20"/>
      <c r="D43" s="22"/>
      <c r="E43" s="18">
        <v>141422</v>
      </c>
      <c r="F43" s="19">
        <v>195402</v>
      </c>
      <c r="G43" s="20"/>
      <c r="H43" s="22"/>
      <c r="I43" s="18">
        <v>141422</v>
      </c>
      <c r="J43" s="19">
        <v>1139384</v>
      </c>
      <c r="K43" s="20"/>
    </row>
    <row r="44" spans="1:11" x14ac:dyDescent="0.2">
      <c r="A44" s="18">
        <v>143325</v>
      </c>
      <c r="B44" s="19">
        <v>222400</v>
      </c>
      <c r="C44" s="20"/>
      <c r="D44" s="22"/>
      <c r="E44" s="18">
        <v>143325</v>
      </c>
      <c r="F44" s="19">
        <v>196331</v>
      </c>
      <c r="G44" s="20"/>
      <c r="H44" s="22"/>
      <c r="I44" s="18">
        <v>143325</v>
      </c>
      <c r="J44" s="19">
        <v>990171</v>
      </c>
      <c r="K44" s="20"/>
    </row>
    <row r="45" spans="1:11" x14ac:dyDescent="0.2">
      <c r="A45" s="18">
        <v>143830</v>
      </c>
      <c r="B45" s="19">
        <v>179090</v>
      </c>
      <c r="C45" s="20"/>
      <c r="D45" s="22"/>
      <c r="E45" s="18">
        <v>143830</v>
      </c>
      <c r="F45" s="19">
        <v>212254</v>
      </c>
      <c r="G45" s="20"/>
      <c r="H45" s="22"/>
      <c r="I45" s="18">
        <v>143830</v>
      </c>
      <c r="J45" s="19">
        <v>1049526</v>
      </c>
      <c r="K45" s="20"/>
    </row>
    <row r="46" spans="1:11" x14ac:dyDescent="0.2">
      <c r="A46" s="18">
        <v>144428</v>
      </c>
      <c r="B46" s="19">
        <v>243431</v>
      </c>
      <c r="C46" s="20"/>
      <c r="D46" s="22"/>
      <c r="E46" s="18">
        <v>144428</v>
      </c>
      <c r="F46" s="19">
        <v>245481</v>
      </c>
      <c r="G46" s="20"/>
      <c r="H46" s="22"/>
      <c r="I46" s="18">
        <v>144428</v>
      </c>
      <c r="J46" s="19">
        <v>1245646</v>
      </c>
      <c r="K46" s="20"/>
    </row>
    <row r="47" spans="1:11" x14ac:dyDescent="0.2">
      <c r="A47" s="18">
        <v>144731</v>
      </c>
      <c r="B47" s="19">
        <v>213474</v>
      </c>
      <c r="C47" s="20"/>
      <c r="D47" s="22"/>
      <c r="E47" s="18">
        <v>144731</v>
      </c>
      <c r="F47" s="19">
        <v>216430</v>
      </c>
      <c r="G47" s="20"/>
      <c r="H47" s="22"/>
      <c r="I47" s="18">
        <v>144731</v>
      </c>
      <c r="J47" s="19">
        <v>1155362</v>
      </c>
      <c r="K47" s="20"/>
    </row>
    <row r="48" spans="1:11" x14ac:dyDescent="0.2">
      <c r="A48" s="18">
        <v>144832</v>
      </c>
      <c r="B48" s="19">
        <v>235031</v>
      </c>
      <c r="C48" s="20"/>
      <c r="D48" s="22"/>
      <c r="E48" s="18">
        <v>144832</v>
      </c>
      <c r="F48" s="19">
        <v>205832</v>
      </c>
      <c r="G48" s="20"/>
      <c r="H48" s="22"/>
      <c r="I48" s="18">
        <v>144832</v>
      </c>
      <c r="J48" s="19">
        <v>1185401</v>
      </c>
      <c r="K48" s="20"/>
    </row>
    <row r="49" spans="1:11" x14ac:dyDescent="0.2">
      <c r="A49" s="18"/>
      <c r="B49" s="19"/>
      <c r="C49" s="20"/>
      <c r="D49" s="22"/>
      <c r="E49" s="18"/>
      <c r="F49" s="19"/>
      <c r="G49" s="20"/>
      <c r="H49" s="22"/>
      <c r="I49" s="18"/>
      <c r="J49" s="19"/>
      <c r="K49" s="20"/>
    </row>
    <row r="50" spans="1:11" ht="17" thickBot="1" x14ac:dyDescent="0.25">
      <c r="A50" s="21" t="s">
        <v>3</v>
      </c>
      <c r="B50" s="64">
        <f>SUM(B39:B48)</f>
        <v>2113297</v>
      </c>
      <c r="C50" s="65">
        <f>AVERAGE(B39:B48)</f>
        <v>211329.7</v>
      </c>
      <c r="D50" s="22"/>
      <c r="E50" s="21" t="s">
        <v>3</v>
      </c>
      <c r="F50" s="66">
        <f>SUM(F39:F48)</f>
        <v>2106877</v>
      </c>
      <c r="G50" s="65">
        <f>AVERAGE(F39:F48)</f>
        <v>210687.7</v>
      </c>
      <c r="H50" s="22"/>
      <c r="I50" s="21" t="s">
        <v>3</v>
      </c>
      <c r="J50" s="66">
        <f>SUM(J39:J48)</f>
        <v>11358783</v>
      </c>
      <c r="K50" s="65">
        <f>AVERAGE(J39:J48)</f>
        <v>1135878.3</v>
      </c>
    </row>
    <row r="51" spans="1:1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1" x14ac:dyDescent="0.2">
      <c r="A52" s="76" t="s">
        <v>48</v>
      </c>
      <c r="B52" s="76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16" customHeight="1" thickBot="1" x14ac:dyDescent="0.2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</row>
    <row r="54" spans="1:11" ht="17" thickBot="1" x14ac:dyDescent="0.25">
      <c r="A54" s="73" t="s">
        <v>81</v>
      </c>
      <c r="B54" s="74"/>
      <c r="C54" s="78"/>
      <c r="D54" s="22"/>
      <c r="E54" s="73" t="s">
        <v>107</v>
      </c>
      <c r="F54" s="74"/>
      <c r="G54" s="75"/>
      <c r="H54" s="22"/>
      <c r="I54" s="73" t="s">
        <v>109</v>
      </c>
      <c r="J54" s="74"/>
      <c r="K54" s="75"/>
    </row>
    <row r="55" spans="1:11" ht="17" thickBot="1" x14ac:dyDescent="0.25">
      <c r="A55" s="15" t="s">
        <v>0</v>
      </c>
      <c r="B55" s="16" t="s">
        <v>1</v>
      </c>
      <c r="C55" s="17"/>
      <c r="D55" s="22"/>
      <c r="E55" s="15" t="s">
        <v>0</v>
      </c>
      <c r="F55" s="16" t="s">
        <v>1</v>
      </c>
      <c r="G55" s="17"/>
      <c r="H55" s="22"/>
      <c r="I55" s="15" t="s">
        <v>0</v>
      </c>
      <c r="J55" s="16" t="s">
        <v>1</v>
      </c>
      <c r="K55" s="17"/>
    </row>
    <row r="56" spans="1:11" x14ac:dyDescent="0.2">
      <c r="A56" s="18">
        <v>139435</v>
      </c>
      <c r="B56" s="19">
        <v>225841</v>
      </c>
      <c r="C56" s="20"/>
      <c r="D56" s="22"/>
      <c r="E56" s="18">
        <v>139435</v>
      </c>
      <c r="F56" s="19">
        <v>214284</v>
      </c>
      <c r="G56" s="20"/>
      <c r="H56" s="22"/>
      <c r="I56" s="18">
        <v>139435</v>
      </c>
      <c r="J56" s="19">
        <v>1003652</v>
      </c>
      <c r="K56" s="20"/>
    </row>
    <row r="57" spans="1:11" x14ac:dyDescent="0.2">
      <c r="A57" s="18">
        <v>140117</v>
      </c>
      <c r="B57" s="19">
        <v>239949</v>
      </c>
      <c r="C57" s="20"/>
      <c r="D57" s="22"/>
      <c r="E57" s="18">
        <v>140117</v>
      </c>
      <c r="F57" s="19">
        <v>242864</v>
      </c>
      <c r="G57" s="20"/>
      <c r="H57" s="22"/>
      <c r="I57" s="18">
        <v>140117</v>
      </c>
      <c r="J57" s="19">
        <v>1059193</v>
      </c>
      <c r="K57" s="20"/>
    </row>
    <row r="58" spans="1:11" x14ac:dyDescent="0.2">
      <c r="A58" s="18">
        <v>140420</v>
      </c>
      <c r="B58" s="19">
        <v>277496</v>
      </c>
      <c r="C58" s="20"/>
      <c r="D58" s="22"/>
      <c r="E58" s="18">
        <v>140420</v>
      </c>
      <c r="F58" s="19">
        <v>217291</v>
      </c>
      <c r="G58" s="20"/>
      <c r="H58" s="22"/>
      <c r="I58" s="18">
        <v>140420</v>
      </c>
      <c r="J58" s="19">
        <v>1100786</v>
      </c>
      <c r="K58" s="20"/>
    </row>
    <row r="59" spans="1:11" x14ac:dyDescent="0.2">
      <c r="A59" s="18">
        <v>140824</v>
      </c>
      <c r="B59" s="19">
        <v>234446</v>
      </c>
      <c r="C59" s="20"/>
      <c r="D59" s="22"/>
      <c r="E59" s="18">
        <v>140824</v>
      </c>
      <c r="F59" s="19">
        <v>244156</v>
      </c>
      <c r="G59" s="20"/>
      <c r="H59" s="22"/>
      <c r="I59" s="18">
        <v>140824</v>
      </c>
      <c r="J59" s="19">
        <v>1248601</v>
      </c>
      <c r="K59" s="20"/>
    </row>
    <row r="60" spans="1:11" x14ac:dyDescent="0.2">
      <c r="A60" s="18">
        <v>141422</v>
      </c>
      <c r="B60" s="19">
        <v>186565</v>
      </c>
      <c r="C60" s="20"/>
      <c r="D60" s="22"/>
      <c r="E60" s="18">
        <v>141422</v>
      </c>
      <c r="F60" s="19">
        <v>246043</v>
      </c>
      <c r="G60" s="20"/>
      <c r="H60" s="22"/>
      <c r="I60" s="18">
        <v>141422</v>
      </c>
      <c r="J60" s="19">
        <v>1202119</v>
      </c>
      <c r="K60" s="20"/>
    </row>
    <row r="61" spans="1:11" x14ac:dyDescent="0.2">
      <c r="A61" s="18">
        <v>143325</v>
      </c>
      <c r="B61" s="19">
        <v>230179</v>
      </c>
      <c r="C61" s="20"/>
      <c r="D61" s="22"/>
      <c r="E61" s="18">
        <v>143325</v>
      </c>
      <c r="F61" s="19">
        <v>230179</v>
      </c>
      <c r="G61" s="20"/>
      <c r="H61" s="22"/>
      <c r="I61" s="18">
        <v>143325</v>
      </c>
      <c r="J61" s="19">
        <v>1018552</v>
      </c>
      <c r="K61" s="20"/>
    </row>
    <row r="62" spans="1:11" x14ac:dyDescent="0.2">
      <c r="A62" s="18">
        <v>143830</v>
      </c>
      <c r="B62" s="19">
        <v>201404</v>
      </c>
      <c r="C62" s="20"/>
      <c r="D62" s="22"/>
      <c r="E62" s="18">
        <v>143830</v>
      </c>
      <c r="F62" s="19">
        <v>231717</v>
      </c>
      <c r="G62" s="20"/>
      <c r="H62" s="22"/>
      <c r="I62" s="18">
        <v>143830</v>
      </c>
      <c r="J62" s="19">
        <v>1078546</v>
      </c>
      <c r="K62" s="20"/>
    </row>
    <row r="63" spans="1:11" x14ac:dyDescent="0.2">
      <c r="A63" s="18">
        <v>144428</v>
      </c>
      <c r="B63" s="19">
        <v>181769</v>
      </c>
      <c r="C63" s="20"/>
      <c r="D63" s="22"/>
      <c r="E63" s="18">
        <v>144428</v>
      </c>
      <c r="F63" s="19">
        <v>255641</v>
      </c>
      <c r="G63" s="20"/>
      <c r="H63" s="22"/>
      <c r="I63" s="18">
        <v>144428</v>
      </c>
      <c r="J63" s="19">
        <v>1275098</v>
      </c>
      <c r="K63" s="20"/>
    </row>
    <row r="64" spans="1:11" x14ac:dyDescent="0.2">
      <c r="A64" s="18">
        <v>144731</v>
      </c>
      <c r="B64" s="19">
        <v>260504</v>
      </c>
      <c r="C64" s="20"/>
      <c r="D64" s="22"/>
      <c r="E64" s="18">
        <v>144731</v>
      </c>
      <c r="F64" s="19">
        <v>249343</v>
      </c>
      <c r="G64" s="20"/>
      <c r="H64" s="22"/>
      <c r="I64" s="18">
        <v>144731</v>
      </c>
      <c r="J64" s="19">
        <v>1208083</v>
      </c>
      <c r="K64" s="20"/>
    </row>
    <row r="65" spans="1:11" x14ac:dyDescent="0.2">
      <c r="A65" s="18">
        <v>144832</v>
      </c>
      <c r="B65" s="19">
        <v>170886</v>
      </c>
      <c r="C65" s="20"/>
      <c r="D65" s="22"/>
      <c r="E65" s="18">
        <v>144832</v>
      </c>
      <c r="F65" s="19">
        <v>204554</v>
      </c>
      <c r="G65" s="20"/>
      <c r="H65" s="22"/>
      <c r="I65" s="18">
        <v>144832</v>
      </c>
      <c r="J65" s="19">
        <v>1140107</v>
      </c>
      <c r="K65" s="20"/>
    </row>
    <row r="66" spans="1:11" x14ac:dyDescent="0.2">
      <c r="A66" s="18"/>
      <c r="B66" s="19"/>
      <c r="C66" s="20"/>
      <c r="D66" s="22"/>
      <c r="E66" s="18"/>
      <c r="F66" s="19"/>
      <c r="G66" s="20"/>
      <c r="H66" s="22"/>
      <c r="I66" s="18"/>
      <c r="J66" s="19"/>
      <c r="K66" s="20"/>
    </row>
    <row r="67" spans="1:11" ht="17" thickBot="1" x14ac:dyDescent="0.25">
      <c r="A67" s="21" t="s">
        <v>3</v>
      </c>
      <c r="B67" s="64">
        <f>SUM(B56:B65)</f>
        <v>2209039</v>
      </c>
      <c r="C67" s="65">
        <f>AVERAGE(B56:B65)</f>
        <v>220903.9</v>
      </c>
      <c r="D67" s="22"/>
      <c r="E67" s="21" t="s">
        <v>3</v>
      </c>
      <c r="F67" s="66">
        <f>SUM(F56:F65)</f>
        <v>2336072</v>
      </c>
      <c r="G67" s="65">
        <f>AVERAGE(F56:F65)</f>
        <v>233607.2</v>
      </c>
      <c r="H67" s="22"/>
      <c r="I67" s="21" t="s">
        <v>3</v>
      </c>
      <c r="J67" s="66">
        <f>SUM(J56:J65)</f>
        <v>11334737</v>
      </c>
      <c r="K67" s="65">
        <f>AVERAGE(J56:J65)</f>
        <v>1133473.7</v>
      </c>
    </row>
    <row r="68" spans="1:1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</row>
    <row r="69" spans="1:11" x14ac:dyDescent="0.2">
      <c r="A69" s="76" t="s">
        <v>57</v>
      </c>
      <c r="B69" s="76"/>
      <c r="C69" s="76"/>
      <c r="D69" s="76"/>
      <c r="E69" s="76"/>
      <c r="F69" s="76"/>
      <c r="G69" s="76"/>
      <c r="H69" s="76"/>
      <c r="I69" s="76"/>
      <c r="J69" s="76"/>
      <c r="K69" s="76"/>
    </row>
    <row r="70" spans="1:11" ht="16" customHeight="1" thickBot="1" x14ac:dyDescent="0.25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</row>
    <row r="71" spans="1:11" ht="17" thickBot="1" x14ac:dyDescent="0.25">
      <c r="A71" s="73" t="s">
        <v>81</v>
      </c>
      <c r="B71" s="74"/>
      <c r="C71" s="78"/>
      <c r="D71" s="22"/>
      <c r="E71" s="73" t="s">
        <v>107</v>
      </c>
      <c r="F71" s="74"/>
      <c r="G71" s="75"/>
      <c r="H71" s="22"/>
      <c r="I71" s="73" t="s">
        <v>109</v>
      </c>
      <c r="J71" s="74"/>
      <c r="K71" s="75"/>
    </row>
    <row r="72" spans="1:11" ht="17" thickBot="1" x14ac:dyDescent="0.25">
      <c r="A72" s="15" t="s">
        <v>0</v>
      </c>
      <c r="B72" s="16" t="s">
        <v>1</v>
      </c>
      <c r="C72" s="17"/>
      <c r="D72" s="22"/>
      <c r="E72" s="15" t="s">
        <v>0</v>
      </c>
      <c r="F72" s="16" t="s">
        <v>1</v>
      </c>
      <c r="G72" s="17"/>
      <c r="H72" s="22"/>
      <c r="I72" s="15" t="s">
        <v>0</v>
      </c>
      <c r="J72" s="16" t="s">
        <v>1</v>
      </c>
      <c r="K72" s="17"/>
    </row>
    <row r="73" spans="1:11" x14ac:dyDescent="0.2">
      <c r="A73" s="18">
        <v>139435</v>
      </c>
      <c r="B73" s="19">
        <v>822123</v>
      </c>
      <c r="C73" s="20"/>
      <c r="D73" s="22"/>
      <c r="E73" s="18">
        <v>139435</v>
      </c>
      <c r="F73" s="19">
        <v>270668</v>
      </c>
      <c r="G73" s="20"/>
      <c r="H73" s="22"/>
      <c r="I73" s="18">
        <v>139435</v>
      </c>
      <c r="J73" s="19">
        <v>1163768</v>
      </c>
      <c r="K73" s="20"/>
    </row>
    <row r="74" spans="1:11" x14ac:dyDescent="0.2">
      <c r="A74" s="18">
        <v>140117</v>
      </c>
      <c r="B74" s="19">
        <v>611037</v>
      </c>
      <c r="C74" s="20"/>
      <c r="D74" s="22"/>
      <c r="E74" s="18">
        <v>140117</v>
      </c>
      <c r="F74" s="19">
        <v>251855</v>
      </c>
      <c r="G74" s="20"/>
      <c r="H74" s="22"/>
      <c r="I74" s="18">
        <v>140117</v>
      </c>
      <c r="J74" s="19">
        <v>1162007</v>
      </c>
      <c r="K74" s="20"/>
    </row>
    <row r="75" spans="1:11" x14ac:dyDescent="0.2">
      <c r="A75" s="18">
        <v>140420</v>
      </c>
      <c r="B75" s="19">
        <v>821543</v>
      </c>
      <c r="C75" s="20"/>
      <c r="D75" s="22"/>
      <c r="E75" s="18">
        <v>140420</v>
      </c>
      <c r="F75" s="19">
        <v>238511</v>
      </c>
      <c r="G75" s="20"/>
      <c r="H75" s="22"/>
      <c r="I75" s="18">
        <v>140420</v>
      </c>
      <c r="J75" s="19">
        <v>1242956</v>
      </c>
      <c r="K75" s="20"/>
    </row>
    <row r="76" spans="1:11" x14ac:dyDescent="0.2">
      <c r="A76" s="18">
        <v>140824</v>
      </c>
      <c r="B76" s="19">
        <v>752977</v>
      </c>
      <c r="C76" s="20"/>
      <c r="D76" s="22"/>
      <c r="E76" s="18">
        <v>140824</v>
      </c>
      <c r="F76" s="19">
        <v>278665</v>
      </c>
      <c r="G76" s="20"/>
      <c r="H76" s="22"/>
      <c r="I76" s="18">
        <v>140824</v>
      </c>
      <c r="J76" s="19">
        <v>1310592</v>
      </c>
      <c r="K76" s="20"/>
    </row>
    <row r="77" spans="1:11" x14ac:dyDescent="0.2">
      <c r="A77" s="18">
        <v>141422</v>
      </c>
      <c r="B77" s="19">
        <v>665743</v>
      </c>
      <c r="C77" s="20"/>
      <c r="D77" s="22"/>
      <c r="E77" s="18">
        <v>141422</v>
      </c>
      <c r="F77" s="19">
        <v>284081</v>
      </c>
      <c r="G77" s="20"/>
      <c r="H77" s="22"/>
      <c r="I77" s="18">
        <v>141422</v>
      </c>
      <c r="J77" s="19">
        <v>1360391</v>
      </c>
      <c r="K77" s="20"/>
    </row>
    <row r="78" spans="1:11" x14ac:dyDescent="0.2">
      <c r="A78" s="18">
        <v>143325</v>
      </c>
      <c r="B78" s="19">
        <v>844936</v>
      </c>
      <c r="C78" s="20"/>
      <c r="D78" s="22"/>
      <c r="E78" s="18">
        <v>143325</v>
      </c>
      <c r="F78" s="19">
        <v>286715</v>
      </c>
      <c r="G78" s="20"/>
      <c r="H78" s="22"/>
      <c r="I78" s="18">
        <v>143325</v>
      </c>
      <c r="J78" s="19">
        <v>1191897</v>
      </c>
      <c r="K78" s="20"/>
    </row>
    <row r="79" spans="1:11" x14ac:dyDescent="0.2">
      <c r="A79" s="18">
        <v>143830</v>
      </c>
      <c r="B79" s="19">
        <v>701488</v>
      </c>
      <c r="C79" s="20"/>
      <c r="D79" s="22"/>
      <c r="E79" s="18">
        <v>143830</v>
      </c>
      <c r="F79" s="19">
        <v>288311</v>
      </c>
      <c r="G79" s="20"/>
      <c r="H79" s="22"/>
      <c r="I79" s="18">
        <v>143830</v>
      </c>
      <c r="J79" s="19">
        <v>1304731</v>
      </c>
      <c r="K79" s="20"/>
    </row>
    <row r="80" spans="1:11" x14ac:dyDescent="0.2">
      <c r="A80" s="18">
        <v>144428</v>
      </c>
      <c r="B80" s="19">
        <v>849799</v>
      </c>
      <c r="C80" s="20"/>
      <c r="D80" s="22"/>
      <c r="E80" s="18">
        <v>144428</v>
      </c>
      <c r="F80" s="19">
        <v>302251</v>
      </c>
      <c r="G80" s="20"/>
      <c r="H80" s="22"/>
      <c r="I80" s="18">
        <v>144428</v>
      </c>
      <c r="J80" s="19">
        <v>1446772</v>
      </c>
      <c r="K80" s="20"/>
    </row>
    <row r="81" spans="1:11" x14ac:dyDescent="0.2">
      <c r="A81" s="18">
        <v>144731</v>
      </c>
      <c r="B81" s="19">
        <v>894311</v>
      </c>
      <c r="C81" s="20"/>
      <c r="D81" s="22"/>
      <c r="E81" s="18">
        <v>144731</v>
      </c>
      <c r="F81" s="19">
        <v>321674</v>
      </c>
      <c r="G81" s="20"/>
      <c r="H81" s="22"/>
      <c r="I81" s="18">
        <v>144731</v>
      </c>
      <c r="J81" s="19">
        <v>1395823</v>
      </c>
      <c r="K81" s="20"/>
    </row>
    <row r="82" spans="1:11" x14ac:dyDescent="0.2">
      <c r="A82" s="18">
        <v>144832</v>
      </c>
      <c r="B82" s="19">
        <v>746430</v>
      </c>
      <c r="C82" s="20"/>
      <c r="D82" s="22"/>
      <c r="E82" s="18">
        <v>144832</v>
      </c>
      <c r="F82" s="19">
        <v>239282</v>
      </c>
      <c r="G82" s="20"/>
      <c r="H82" s="22"/>
      <c r="I82" s="18">
        <v>144832</v>
      </c>
      <c r="J82" s="19">
        <v>1275372</v>
      </c>
      <c r="K82" s="20"/>
    </row>
    <row r="83" spans="1:11" x14ac:dyDescent="0.2">
      <c r="A83" s="18"/>
      <c r="B83" s="19"/>
      <c r="C83" s="20"/>
      <c r="D83" s="22"/>
      <c r="E83" s="18"/>
      <c r="F83" s="19"/>
      <c r="G83" s="20"/>
      <c r="H83" s="22"/>
      <c r="I83" s="18"/>
      <c r="J83" s="19"/>
      <c r="K83" s="20"/>
    </row>
    <row r="84" spans="1:11" ht="17" thickBot="1" x14ac:dyDescent="0.25">
      <c r="A84" s="21" t="s">
        <v>3</v>
      </c>
      <c r="B84" s="64">
        <f>SUM(B73:B82)</f>
        <v>7710387</v>
      </c>
      <c r="C84" s="65">
        <f>AVERAGE(B73:B82)</f>
        <v>771038.7</v>
      </c>
      <c r="D84" s="22"/>
      <c r="E84" s="21" t="s">
        <v>3</v>
      </c>
      <c r="F84" s="66">
        <f>SUM(F73:F82)</f>
        <v>2762013</v>
      </c>
      <c r="G84" s="65">
        <f>AVERAGE(F73:F82)</f>
        <v>276201.3</v>
      </c>
      <c r="H84" s="22"/>
      <c r="I84" s="21" t="s">
        <v>3</v>
      </c>
      <c r="J84" s="66">
        <f>SUM(J73:J82)</f>
        <v>12854309</v>
      </c>
      <c r="K84" s="65">
        <f>AVERAGE(J73:J82)</f>
        <v>1285430.8999999999</v>
      </c>
    </row>
    <row r="85" spans="1:1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</row>
    <row r="86" spans="1:11" x14ac:dyDescent="0.2">
      <c r="A86" s="76" t="s">
        <v>58</v>
      </c>
      <c r="B86" s="76"/>
      <c r="C86" s="76"/>
      <c r="D86" s="76"/>
      <c r="E86" s="76"/>
      <c r="F86" s="76"/>
      <c r="G86" s="76"/>
      <c r="H86" s="76"/>
      <c r="I86" s="76"/>
      <c r="J86" s="76"/>
      <c r="K86" s="76"/>
    </row>
    <row r="87" spans="1:11" ht="16" customHeight="1" thickBot="1" x14ac:dyDescent="0.25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</row>
    <row r="88" spans="1:11" ht="17" thickBot="1" x14ac:dyDescent="0.25">
      <c r="A88" s="73" t="s">
        <v>81</v>
      </c>
      <c r="B88" s="74"/>
      <c r="C88" s="75"/>
      <c r="D88" s="22"/>
      <c r="E88" s="73" t="s">
        <v>107</v>
      </c>
      <c r="F88" s="74"/>
      <c r="G88" s="75"/>
      <c r="H88" s="22"/>
      <c r="I88" s="73" t="s">
        <v>109</v>
      </c>
      <c r="J88" s="74"/>
      <c r="K88" s="75"/>
    </row>
    <row r="89" spans="1:11" ht="17" thickBot="1" x14ac:dyDescent="0.25">
      <c r="A89" s="15" t="s">
        <v>0</v>
      </c>
      <c r="B89" s="16" t="s">
        <v>1</v>
      </c>
      <c r="C89" s="17"/>
      <c r="D89" s="22"/>
      <c r="E89" s="15" t="s">
        <v>0</v>
      </c>
      <c r="F89" s="16" t="s">
        <v>1</v>
      </c>
      <c r="G89" s="17"/>
      <c r="H89" s="22"/>
      <c r="I89" s="15" t="s">
        <v>0</v>
      </c>
      <c r="J89" s="16" t="s">
        <v>1</v>
      </c>
      <c r="K89" s="17"/>
    </row>
    <row r="90" spans="1:11" x14ac:dyDescent="0.2">
      <c r="A90" s="18">
        <v>139435</v>
      </c>
      <c r="B90" s="19">
        <v>732443</v>
      </c>
      <c r="C90" s="20"/>
      <c r="D90" s="22"/>
      <c r="E90" s="18">
        <v>139435</v>
      </c>
      <c r="F90" s="19">
        <v>218669</v>
      </c>
      <c r="G90" s="20"/>
      <c r="H90" s="22"/>
      <c r="I90" s="18">
        <v>139435</v>
      </c>
      <c r="J90" s="19">
        <v>1220113</v>
      </c>
      <c r="K90" s="20"/>
    </row>
    <row r="91" spans="1:11" x14ac:dyDescent="0.2">
      <c r="A91" s="18">
        <v>140117</v>
      </c>
      <c r="B91" s="19">
        <v>626706</v>
      </c>
      <c r="C91" s="20"/>
      <c r="D91" s="22"/>
      <c r="E91" s="18">
        <v>140117</v>
      </c>
      <c r="F91" s="19">
        <v>202224</v>
      </c>
      <c r="G91" s="20"/>
      <c r="H91" s="22"/>
      <c r="I91" s="18">
        <v>140117</v>
      </c>
      <c r="J91" s="19">
        <v>1247792</v>
      </c>
      <c r="K91" s="20"/>
    </row>
    <row r="92" spans="1:11" x14ac:dyDescent="0.2">
      <c r="A92" s="18">
        <v>140420</v>
      </c>
      <c r="B92" s="19">
        <v>720039</v>
      </c>
      <c r="C92" s="20"/>
      <c r="D92" s="22"/>
      <c r="E92" s="18">
        <v>140420</v>
      </c>
      <c r="F92" s="19">
        <v>203137</v>
      </c>
      <c r="G92" s="20"/>
      <c r="H92" s="22"/>
      <c r="I92" s="18">
        <v>140420</v>
      </c>
      <c r="J92" s="19">
        <v>1315290</v>
      </c>
      <c r="K92" s="20"/>
    </row>
    <row r="93" spans="1:11" x14ac:dyDescent="0.2">
      <c r="A93" s="18">
        <v>140824</v>
      </c>
      <c r="B93" s="19">
        <v>593841</v>
      </c>
      <c r="C93" s="20"/>
      <c r="D93" s="22"/>
      <c r="E93" s="18">
        <v>140824</v>
      </c>
      <c r="F93" s="19">
        <v>217699</v>
      </c>
      <c r="G93" s="20"/>
      <c r="H93" s="22"/>
      <c r="I93" s="18">
        <v>140824</v>
      </c>
      <c r="J93" s="19">
        <v>1387045</v>
      </c>
      <c r="K93" s="20"/>
    </row>
    <row r="94" spans="1:11" x14ac:dyDescent="0.2">
      <c r="A94" s="18">
        <v>141422</v>
      </c>
      <c r="B94" s="19">
        <v>606142</v>
      </c>
      <c r="C94" s="20"/>
      <c r="D94" s="22"/>
      <c r="E94" s="18">
        <v>141422</v>
      </c>
      <c r="F94" s="19">
        <v>241649</v>
      </c>
      <c r="G94" s="20"/>
      <c r="H94" s="22"/>
      <c r="I94" s="18">
        <v>141422</v>
      </c>
      <c r="J94" s="19">
        <v>1408403</v>
      </c>
      <c r="K94" s="20"/>
    </row>
    <row r="95" spans="1:11" x14ac:dyDescent="0.2">
      <c r="A95" s="18">
        <v>143325</v>
      </c>
      <c r="B95" s="19">
        <v>611902</v>
      </c>
      <c r="C95" s="20"/>
      <c r="D95" s="22"/>
      <c r="E95" s="18">
        <v>143325</v>
      </c>
      <c r="F95">
        <v>182406</v>
      </c>
      <c r="G95" s="20"/>
      <c r="H95" s="22"/>
      <c r="I95" s="18">
        <v>143325</v>
      </c>
      <c r="J95" s="19">
        <v>1245460</v>
      </c>
      <c r="K95" s="20"/>
    </row>
    <row r="96" spans="1:11" x14ac:dyDescent="0.2">
      <c r="A96" s="18">
        <v>143830</v>
      </c>
      <c r="B96" s="19">
        <v>806433</v>
      </c>
      <c r="C96" s="20"/>
      <c r="D96" s="22"/>
      <c r="E96" s="18">
        <v>143830</v>
      </c>
      <c r="F96" s="19">
        <v>245579</v>
      </c>
      <c r="G96" s="20"/>
      <c r="H96" s="22"/>
      <c r="I96" s="18">
        <v>143830</v>
      </c>
      <c r="J96" s="19">
        <v>1355461</v>
      </c>
      <c r="K96" s="20"/>
    </row>
    <row r="97" spans="1:11" x14ac:dyDescent="0.2">
      <c r="A97" s="18">
        <v>144428</v>
      </c>
      <c r="B97" s="19">
        <v>698997</v>
      </c>
      <c r="C97" s="20"/>
      <c r="D97" s="22"/>
      <c r="E97" s="18">
        <v>144428</v>
      </c>
      <c r="F97" s="19">
        <v>235196</v>
      </c>
      <c r="G97" s="20"/>
      <c r="H97" s="22"/>
      <c r="I97" s="18">
        <v>144428</v>
      </c>
      <c r="J97" s="19">
        <v>1505060</v>
      </c>
      <c r="K97" s="20"/>
    </row>
    <row r="98" spans="1:11" x14ac:dyDescent="0.2">
      <c r="A98" s="18">
        <v>144731</v>
      </c>
      <c r="B98" s="19">
        <v>853145</v>
      </c>
      <c r="C98" s="20"/>
      <c r="D98" s="22"/>
      <c r="E98" s="18">
        <v>144731</v>
      </c>
      <c r="F98" s="19">
        <v>266113</v>
      </c>
      <c r="G98" s="20"/>
      <c r="H98" s="22"/>
      <c r="I98" s="18">
        <v>144731</v>
      </c>
      <c r="J98" s="19">
        <v>1448336</v>
      </c>
      <c r="K98" s="20"/>
    </row>
    <row r="99" spans="1:11" x14ac:dyDescent="0.2">
      <c r="A99" s="18">
        <v>144832</v>
      </c>
      <c r="B99" s="19">
        <v>789129</v>
      </c>
      <c r="C99" s="20"/>
      <c r="D99" s="22"/>
      <c r="E99" s="18">
        <v>144832</v>
      </c>
      <c r="F99" s="19">
        <v>198471</v>
      </c>
      <c r="G99" s="20"/>
      <c r="H99" s="22"/>
      <c r="I99" s="18">
        <v>144832</v>
      </c>
      <c r="J99" s="19">
        <v>1352709</v>
      </c>
      <c r="K99" s="20"/>
    </row>
    <row r="100" spans="1:11" x14ac:dyDescent="0.2">
      <c r="A100" s="18"/>
      <c r="B100" s="19"/>
      <c r="C100" s="20"/>
      <c r="D100" s="22"/>
      <c r="E100" s="18"/>
      <c r="F100" s="19"/>
      <c r="G100" s="20"/>
      <c r="H100" s="22"/>
      <c r="I100" s="18"/>
      <c r="J100" s="19"/>
      <c r="K100" s="20"/>
    </row>
    <row r="101" spans="1:11" ht="17" thickBot="1" x14ac:dyDescent="0.25">
      <c r="A101" s="21" t="s">
        <v>3</v>
      </c>
      <c r="B101" s="64">
        <f>SUM(B90:B99)</f>
        <v>7038777</v>
      </c>
      <c r="C101" s="65">
        <f>AVERAGE(B90:B99)</f>
        <v>703877.7</v>
      </c>
      <c r="D101" s="22"/>
      <c r="E101" s="21" t="s">
        <v>3</v>
      </c>
      <c r="F101" s="66">
        <f>SUM(F90:F99)</f>
        <v>2211143</v>
      </c>
      <c r="G101" s="65">
        <f>AVERAGE(F90:F99)</f>
        <v>221114.3</v>
      </c>
      <c r="H101" s="22"/>
      <c r="I101" s="21" t="s">
        <v>3</v>
      </c>
      <c r="J101" s="66">
        <f>SUM(J90:J99)</f>
        <v>13485669</v>
      </c>
      <c r="K101" s="65">
        <f>AVERAGE(J90:J99)</f>
        <v>1348566.9</v>
      </c>
    </row>
    <row r="102" spans="1:1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1:11" x14ac:dyDescent="0.2">
      <c r="A103" s="76" t="s">
        <v>60</v>
      </c>
      <c r="B103" s="76"/>
      <c r="C103" s="76"/>
      <c r="D103" s="76"/>
      <c r="E103" s="76"/>
      <c r="F103" s="76"/>
      <c r="G103" s="76"/>
      <c r="H103" s="76"/>
      <c r="I103" s="76"/>
      <c r="J103" s="76"/>
      <c r="K103" s="76"/>
    </row>
    <row r="104" spans="1:11" ht="16" customHeight="1" thickBot="1" x14ac:dyDescent="0.2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</row>
    <row r="105" spans="1:11" ht="17" thickBot="1" x14ac:dyDescent="0.25">
      <c r="A105" s="73" t="s">
        <v>81</v>
      </c>
      <c r="B105" s="74"/>
      <c r="C105" s="78"/>
      <c r="D105" s="22"/>
      <c r="E105" s="73" t="s">
        <v>107</v>
      </c>
      <c r="F105" s="74"/>
      <c r="G105" s="75"/>
      <c r="H105" s="22"/>
      <c r="I105" s="73" t="s">
        <v>109</v>
      </c>
      <c r="J105" s="74"/>
      <c r="K105" s="75"/>
    </row>
    <row r="106" spans="1:11" ht="17" thickBot="1" x14ac:dyDescent="0.25">
      <c r="A106" s="15" t="s">
        <v>0</v>
      </c>
      <c r="B106" s="16" t="s">
        <v>1</v>
      </c>
      <c r="C106" s="17"/>
      <c r="D106" s="22"/>
      <c r="E106" s="15" t="s">
        <v>0</v>
      </c>
      <c r="F106" s="16" t="s">
        <v>1</v>
      </c>
      <c r="G106" s="17"/>
      <c r="H106" s="22"/>
      <c r="I106" s="15" t="s">
        <v>0</v>
      </c>
      <c r="J106" s="16" t="s">
        <v>1</v>
      </c>
      <c r="K106" s="17"/>
    </row>
    <row r="107" spans="1:11" x14ac:dyDescent="0.2">
      <c r="A107" s="18">
        <v>139435</v>
      </c>
      <c r="B107" s="19">
        <v>847867</v>
      </c>
      <c r="C107" s="20"/>
      <c r="D107" s="22"/>
      <c r="E107" s="18">
        <v>139435</v>
      </c>
      <c r="F107" s="19">
        <v>277834</v>
      </c>
      <c r="G107" s="20"/>
      <c r="H107" s="22"/>
      <c r="I107" s="18">
        <v>139435</v>
      </c>
      <c r="J107" s="19">
        <v>1200497</v>
      </c>
      <c r="K107" s="20"/>
    </row>
    <row r="108" spans="1:11" x14ac:dyDescent="0.2">
      <c r="A108" s="18">
        <v>140117</v>
      </c>
      <c r="B108" s="19">
        <v>754181</v>
      </c>
      <c r="C108" s="20"/>
      <c r="D108" s="22"/>
      <c r="E108" s="18">
        <v>140117</v>
      </c>
      <c r="F108" s="19">
        <v>302670</v>
      </c>
      <c r="G108" s="20"/>
      <c r="H108" s="22"/>
      <c r="I108" s="18">
        <v>140117</v>
      </c>
      <c r="J108" s="19">
        <v>1283750</v>
      </c>
      <c r="K108" s="20"/>
    </row>
    <row r="109" spans="1:11" x14ac:dyDescent="0.2">
      <c r="A109" s="18">
        <v>140420</v>
      </c>
      <c r="B109" s="19">
        <v>775920</v>
      </c>
      <c r="C109" s="20"/>
      <c r="D109" s="22"/>
      <c r="E109" s="18">
        <v>140420</v>
      </c>
      <c r="F109" s="19">
        <v>220417</v>
      </c>
      <c r="G109" s="20"/>
      <c r="H109" s="22"/>
      <c r="I109" s="18">
        <v>140420</v>
      </c>
      <c r="J109" s="19">
        <v>1308508</v>
      </c>
      <c r="K109" s="20"/>
    </row>
    <row r="110" spans="1:11" x14ac:dyDescent="0.2">
      <c r="A110" s="18">
        <v>140824</v>
      </c>
      <c r="B110" s="19">
        <v>736082</v>
      </c>
      <c r="C110" s="20"/>
      <c r="D110" s="22"/>
      <c r="E110" s="18">
        <v>140824</v>
      </c>
      <c r="F110" s="19">
        <v>286868</v>
      </c>
      <c r="G110" s="20"/>
      <c r="H110" s="22"/>
      <c r="I110" s="18">
        <v>140824</v>
      </c>
      <c r="J110" s="19">
        <v>1397103</v>
      </c>
      <c r="K110" s="20"/>
    </row>
    <row r="111" spans="1:11" x14ac:dyDescent="0.2">
      <c r="A111" s="18">
        <v>141422</v>
      </c>
      <c r="B111" s="19">
        <v>837222</v>
      </c>
      <c r="C111" s="20"/>
      <c r="D111" s="22"/>
      <c r="E111" s="18">
        <v>141422</v>
      </c>
      <c r="F111" s="19">
        <v>289800</v>
      </c>
      <c r="G111" s="20"/>
      <c r="H111" s="22"/>
      <c r="I111" s="18">
        <v>141422</v>
      </c>
      <c r="J111" s="19">
        <v>1397891</v>
      </c>
      <c r="K111" s="20"/>
    </row>
    <row r="112" spans="1:11" x14ac:dyDescent="0.2">
      <c r="A112" s="18">
        <v>143325</v>
      </c>
      <c r="B112" s="19">
        <v>886634</v>
      </c>
      <c r="C112" s="20"/>
      <c r="D112" s="22"/>
      <c r="E112" s="18">
        <v>143325</v>
      </c>
      <c r="F112" s="19">
        <v>280930</v>
      </c>
      <c r="G112" s="20"/>
      <c r="H112" s="22"/>
      <c r="I112" s="18">
        <v>143325</v>
      </c>
      <c r="J112" s="19">
        <v>1221753</v>
      </c>
      <c r="K112" s="20"/>
    </row>
    <row r="113" spans="1:11" x14ac:dyDescent="0.2">
      <c r="A113" s="18">
        <v>143830</v>
      </c>
      <c r="B113" s="19">
        <v>753448</v>
      </c>
      <c r="C113" s="20"/>
      <c r="D113" s="22"/>
      <c r="E113" s="18">
        <v>143830</v>
      </c>
      <c r="F113" s="19">
        <v>322112</v>
      </c>
      <c r="G113" s="20"/>
      <c r="H113" s="22"/>
      <c r="I113" s="18">
        <v>143830</v>
      </c>
      <c r="J113" s="19">
        <v>1287053</v>
      </c>
      <c r="K113" s="20"/>
    </row>
    <row r="114" spans="1:11" x14ac:dyDescent="0.2">
      <c r="A114" s="18">
        <v>144428</v>
      </c>
      <c r="B114" s="19">
        <v>890295</v>
      </c>
      <c r="C114" s="20"/>
      <c r="D114" s="22"/>
      <c r="E114" s="18">
        <v>144428</v>
      </c>
      <c r="F114" s="19">
        <v>311174</v>
      </c>
      <c r="G114" s="20"/>
      <c r="H114" s="22"/>
      <c r="I114" s="18">
        <v>144428</v>
      </c>
      <c r="J114" s="19">
        <v>1535031</v>
      </c>
      <c r="K114" s="20"/>
    </row>
    <row r="115" spans="1:11" x14ac:dyDescent="0.2">
      <c r="A115" s="18">
        <v>144731</v>
      </c>
      <c r="B115" s="19">
        <v>1008421</v>
      </c>
      <c r="C115" s="20"/>
      <c r="D115" s="22"/>
      <c r="E115" s="18">
        <v>144731</v>
      </c>
      <c r="F115" s="19">
        <v>360216</v>
      </c>
      <c r="G115" s="20"/>
      <c r="H115" s="22"/>
      <c r="I115" s="18">
        <v>144731</v>
      </c>
      <c r="J115" s="19">
        <v>1432947</v>
      </c>
      <c r="K115" s="20"/>
    </row>
    <row r="116" spans="1:11" x14ac:dyDescent="0.2">
      <c r="A116" s="18">
        <v>144832</v>
      </c>
      <c r="B116" s="19">
        <v>870847</v>
      </c>
      <c r="C116" s="20"/>
      <c r="D116" s="22"/>
      <c r="E116" s="18">
        <v>144832</v>
      </c>
      <c r="F116" s="19">
        <v>236499</v>
      </c>
      <c r="G116" s="20"/>
      <c r="H116" s="22"/>
      <c r="I116" s="18">
        <v>144832</v>
      </c>
      <c r="J116" s="19">
        <v>1359266</v>
      </c>
      <c r="K116" s="20"/>
    </row>
    <row r="117" spans="1:11" x14ac:dyDescent="0.2">
      <c r="A117" s="18"/>
      <c r="B117" s="19"/>
      <c r="C117" s="20"/>
      <c r="D117" s="22"/>
      <c r="E117" s="18"/>
      <c r="F117" s="19"/>
      <c r="G117" s="20"/>
      <c r="H117" s="22"/>
      <c r="I117" s="18"/>
      <c r="J117" s="19"/>
      <c r="K117" s="20"/>
    </row>
    <row r="118" spans="1:11" ht="17" thickBot="1" x14ac:dyDescent="0.25">
      <c r="A118" s="21" t="s">
        <v>3</v>
      </c>
      <c r="B118" s="64">
        <f>SUM(B107:B116)</f>
        <v>8360917</v>
      </c>
      <c r="C118" s="65">
        <f>AVERAGE(B107:B116)</f>
        <v>836091.7</v>
      </c>
      <c r="D118" s="22"/>
      <c r="E118" s="21" t="s">
        <v>3</v>
      </c>
      <c r="F118" s="66">
        <f>SUM(F107:F116)</f>
        <v>2888520</v>
      </c>
      <c r="G118" s="65">
        <f>AVERAGE(F107:F116)</f>
        <v>288852</v>
      </c>
      <c r="H118" s="22"/>
      <c r="I118" s="21" t="s">
        <v>3</v>
      </c>
      <c r="J118" s="66">
        <f>SUM(J107:J116)</f>
        <v>13423799</v>
      </c>
      <c r="K118" s="65">
        <f>AVERAGE(J107:J116)</f>
        <v>1342379.9</v>
      </c>
    </row>
    <row r="119" spans="1:1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</row>
    <row r="120" spans="1:11" x14ac:dyDescent="0.2">
      <c r="A120" s="76" t="s">
        <v>79</v>
      </c>
      <c r="B120" s="76"/>
      <c r="C120" s="76"/>
      <c r="D120" s="76"/>
      <c r="E120" s="76"/>
      <c r="F120" s="76"/>
      <c r="G120" s="76"/>
      <c r="H120" s="76"/>
      <c r="I120" s="76"/>
      <c r="J120" s="76"/>
      <c r="K120" s="76"/>
    </row>
    <row r="121" spans="1:11" ht="17" thickBot="1" x14ac:dyDescent="0.2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</row>
    <row r="122" spans="1:11" ht="17" thickBot="1" x14ac:dyDescent="0.25">
      <c r="A122" s="73" t="s">
        <v>81</v>
      </c>
      <c r="B122" s="74"/>
      <c r="C122" s="75"/>
      <c r="D122" s="22"/>
      <c r="E122" s="73" t="s">
        <v>107</v>
      </c>
      <c r="F122" s="74"/>
      <c r="G122" s="75"/>
      <c r="H122" s="22"/>
      <c r="I122" s="73" t="s">
        <v>109</v>
      </c>
      <c r="J122" s="74"/>
      <c r="K122" s="75"/>
    </row>
    <row r="123" spans="1:11" ht="17" thickBot="1" x14ac:dyDescent="0.25">
      <c r="A123" s="15" t="s">
        <v>0</v>
      </c>
      <c r="B123" s="16" t="s">
        <v>1</v>
      </c>
      <c r="C123" s="17"/>
      <c r="D123" s="22"/>
      <c r="E123" s="15" t="s">
        <v>0</v>
      </c>
      <c r="F123" s="16" t="s">
        <v>1</v>
      </c>
      <c r="G123" s="17"/>
      <c r="H123" s="22"/>
      <c r="I123" s="15" t="s">
        <v>0</v>
      </c>
      <c r="J123" s="16" t="s">
        <v>1</v>
      </c>
      <c r="K123" s="17"/>
    </row>
    <row r="124" spans="1:11" x14ac:dyDescent="0.2">
      <c r="A124" s="18">
        <v>139435</v>
      </c>
      <c r="B124" s="19">
        <v>761501</v>
      </c>
      <c r="C124" s="20"/>
      <c r="D124" s="22"/>
      <c r="E124" s="18">
        <v>139435</v>
      </c>
      <c r="F124" s="19">
        <v>262279</v>
      </c>
      <c r="G124" s="20"/>
      <c r="H124" s="22"/>
      <c r="I124" s="18">
        <v>139435</v>
      </c>
      <c r="J124" s="19">
        <v>1126458</v>
      </c>
      <c r="K124" s="20"/>
    </row>
    <row r="125" spans="1:11" x14ac:dyDescent="0.2">
      <c r="A125" s="18">
        <v>140117</v>
      </c>
      <c r="B125" s="19">
        <v>669168</v>
      </c>
      <c r="C125" s="20"/>
      <c r="D125" s="22"/>
      <c r="E125" s="18">
        <v>140117</v>
      </c>
      <c r="F125" s="19">
        <v>240233</v>
      </c>
      <c r="G125" s="20"/>
      <c r="H125" s="22"/>
      <c r="I125" s="18">
        <v>140117</v>
      </c>
      <c r="J125" s="19">
        <v>1180821</v>
      </c>
      <c r="K125" s="20"/>
    </row>
    <row r="126" spans="1:11" x14ac:dyDescent="0.2">
      <c r="A126" s="18">
        <v>140420</v>
      </c>
      <c r="B126" s="19">
        <v>727303</v>
      </c>
      <c r="C126" s="20"/>
      <c r="D126" s="22"/>
      <c r="E126" s="18">
        <v>140420</v>
      </c>
      <c r="F126" s="19">
        <v>215123</v>
      </c>
      <c r="G126" s="20"/>
      <c r="H126" s="22"/>
      <c r="I126" s="18">
        <v>140420</v>
      </c>
      <c r="J126" s="19">
        <v>1222319</v>
      </c>
      <c r="K126" s="20"/>
    </row>
    <row r="127" spans="1:11" x14ac:dyDescent="0.2">
      <c r="A127" s="18">
        <v>140824</v>
      </c>
      <c r="B127" s="19">
        <v>689921</v>
      </c>
      <c r="C127" s="20"/>
      <c r="D127" s="22"/>
      <c r="E127" s="18">
        <v>140824</v>
      </c>
      <c r="F127" s="19">
        <v>291464</v>
      </c>
      <c r="G127" s="20"/>
      <c r="H127" s="22"/>
      <c r="I127" s="18">
        <v>140824</v>
      </c>
      <c r="J127" s="19">
        <v>1300517</v>
      </c>
      <c r="K127" s="20"/>
    </row>
    <row r="128" spans="1:11" x14ac:dyDescent="0.2">
      <c r="A128" s="18">
        <v>141422</v>
      </c>
      <c r="B128" s="19">
        <v>675102</v>
      </c>
      <c r="C128" s="20"/>
      <c r="D128" s="22"/>
      <c r="E128" s="18">
        <v>141422</v>
      </c>
      <c r="F128" s="19">
        <v>274532</v>
      </c>
      <c r="G128" s="20"/>
      <c r="H128" s="22"/>
      <c r="I128" s="18">
        <v>141422</v>
      </c>
      <c r="J128" s="19">
        <v>1337601</v>
      </c>
      <c r="K128" s="20"/>
    </row>
    <row r="129" spans="1:11" x14ac:dyDescent="0.2">
      <c r="A129" s="18">
        <v>143325</v>
      </c>
      <c r="B129" s="19">
        <v>782097</v>
      </c>
      <c r="C129" s="20"/>
      <c r="D129" s="22"/>
      <c r="E129" s="18">
        <v>143325</v>
      </c>
      <c r="F129" s="19">
        <v>283702</v>
      </c>
      <c r="G129" s="20"/>
      <c r="H129" s="22"/>
      <c r="I129" s="18">
        <v>143325</v>
      </c>
      <c r="J129" s="19">
        <v>1158203</v>
      </c>
      <c r="K129" s="20"/>
    </row>
    <row r="130" spans="1:11" x14ac:dyDescent="0.2">
      <c r="A130" s="18">
        <v>143830</v>
      </c>
      <c r="B130" s="19">
        <v>676879</v>
      </c>
      <c r="C130" s="20"/>
      <c r="D130" s="22"/>
      <c r="E130" s="18">
        <v>143830</v>
      </c>
      <c r="F130" s="19">
        <v>278645</v>
      </c>
      <c r="G130" s="20"/>
      <c r="H130" s="22"/>
      <c r="I130" s="18">
        <v>143830</v>
      </c>
      <c r="J130" s="19">
        <v>1215736</v>
      </c>
      <c r="K130" s="20"/>
    </row>
    <row r="131" spans="1:11" x14ac:dyDescent="0.2">
      <c r="A131" s="18">
        <v>144428</v>
      </c>
      <c r="B131" s="19">
        <v>817015</v>
      </c>
      <c r="C131" s="20"/>
      <c r="D131" s="22"/>
      <c r="E131" s="18">
        <v>144428</v>
      </c>
      <c r="F131" s="19">
        <v>292626</v>
      </c>
      <c r="G131" s="20"/>
      <c r="H131" s="22"/>
      <c r="I131" s="18">
        <v>144428</v>
      </c>
      <c r="J131" s="19">
        <v>1413453</v>
      </c>
      <c r="K131" s="20"/>
    </row>
    <row r="132" spans="1:11" x14ac:dyDescent="0.2">
      <c r="A132" s="18">
        <v>144731</v>
      </c>
      <c r="B132" s="19">
        <v>897390</v>
      </c>
      <c r="C132" s="20"/>
      <c r="D132" s="22"/>
      <c r="E132" s="18">
        <v>144731</v>
      </c>
      <c r="F132" s="19">
        <v>308032</v>
      </c>
      <c r="G132" s="20"/>
      <c r="H132" s="22"/>
      <c r="I132" s="18">
        <v>144731</v>
      </c>
      <c r="J132" s="19">
        <v>1342806</v>
      </c>
      <c r="K132" s="20"/>
    </row>
    <row r="133" spans="1:11" x14ac:dyDescent="0.2">
      <c r="A133" s="18">
        <v>144832</v>
      </c>
      <c r="B133" s="19">
        <v>730892</v>
      </c>
      <c r="C133" s="20"/>
      <c r="D133" s="22"/>
      <c r="E133" s="18">
        <v>144832</v>
      </c>
      <c r="F133" s="19">
        <v>230703</v>
      </c>
      <c r="G133" s="20"/>
      <c r="H133" s="22"/>
      <c r="I133" s="18">
        <v>144832</v>
      </c>
      <c r="J133" s="19">
        <v>1243005</v>
      </c>
      <c r="K133" s="20"/>
    </row>
    <row r="134" spans="1:11" x14ac:dyDescent="0.2">
      <c r="A134" s="18"/>
      <c r="B134" s="19"/>
      <c r="C134" s="20"/>
      <c r="D134" s="22"/>
      <c r="E134" s="18"/>
      <c r="F134" s="19"/>
      <c r="G134" s="20"/>
      <c r="H134" s="22"/>
      <c r="I134" s="18"/>
      <c r="J134" s="19"/>
      <c r="K134" s="20"/>
    </row>
    <row r="135" spans="1:11" ht="17" thickBot="1" x14ac:dyDescent="0.25">
      <c r="A135" s="21" t="s">
        <v>3</v>
      </c>
      <c r="B135" s="64">
        <f>SUM(B124:B133)</f>
        <v>7427268</v>
      </c>
      <c r="C135" s="65">
        <f>AVERAGE(B124:B133)</f>
        <v>742726.8</v>
      </c>
      <c r="D135" s="22"/>
      <c r="E135" s="21" t="s">
        <v>3</v>
      </c>
      <c r="F135" s="66">
        <f>SUM(F124:F133)</f>
        <v>2677339</v>
      </c>
      <c r="G135" s="65">
        <f>AVERAGE(F124:F133)</f>
        <v>267733.90000000002</v>
      </c>
      <c r="H135" s="22"/>
      <c r="I135" s="21" t="s">
        <v>3</v>
      </c>
      <c r="J135" s="66">
        <f>SUM(J124:J133)</f>
        <v>12540919</v>
      </c>
      <c r="K135" s="65">
        <f>AVERAGE(J124:J133)</f>
        <v>1254091.8999999999</v>
      </c>
    </row>
    <row r="136" spans="1:1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1:11" x14ac:dyDescent="0.2">
      <c r="A137" s="76" t="s">
        <v>78</v>
      </c>
      <c r="B137" s="76"/>
      <c r="C137" s="76"/>
      <c r="D137" s="76"/>
      <c r="E137" s="76"/>
      <c r="F137" s="76"/>
      <c r="G137" s="76"/>
      <c r="H137" s="76"/>
      <c r="I137" s="76"/>
      <c r="J137" s="76"/>
      <c r="K137" s="76"/>
    </row>
    <row r="138" spans="1:11" ht="17" thickBot="1" x14ac:dyDescent="0.2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</row>
    <row r="139" spans="1:11" ht="17" thickBot="1" x14ac:dyDescent="0.25">
      <c r="A139" s="73" t="s">
        <v>81</v>
      </c>
      <c r="B139" s="74"/>
      <c r="C139" s="75"/>
      <c r="D139" s="22"/>
      <c r="E139" s="73" t="s">
        <v>107</v>
      </c>
      <c r="F139" s="74"/>
      <c r="G139" s="75"/>
      <c r="H139" s="22"/>
      <c r="I139" s="73" t="s">
        <v>109</v>
      </c>
      <c r="J139" s="74"/>
      <c r="K139" s="75"/>
    </row>
    <row r="140" spans="1:11" ht="17" thickBot="1" x14ac:dyDescent="0.25">
      <c r="A140" s="15" t="s">
        <v>0</v>
      </c>
      <c r="B140" s="16" t="s">
        <v>1</v>
      </c>
      <c r="C140" s="17"/>
      <c r="D140" s="22"/>
      <c r="E140" s="15" t="s">
        <v>0</v>
      </c>
      <c r="F140" s="16" t="s">
        <v>1</v>
      </c>
      <c r="G140" s="17"/>
      <c r="H140" s="22"/>
      <c r="I140" s="15" t="s">
        <v>0</v>
      </c>
      <c r="J140" s="16" t="s">
        <v>1</v>
      </c>
      <c r="K140" s="17"/>
    </row>
    <row r="141" spans="1:11" x14ac:dyDescent="0.2">
      <c r="A141" s="18">
        <v>139435</v>
      </c>
      <c r="B141" s="19">
        <v>721441</v>
      </c>
      <c r="C141" s="20"/>
      <c r="D141" s="22"/>
      <c r="E141" s="18">
        <v>139435</v>
      </c>
      <c r="F141" s="19">
        <v>255814</v>
      </c>
      <c r="G141" s="20"/>
      <c r="H141" s="22"/>
      <c r="I141" s="18">
        <v>139435</v>
      </c>
      <c r="J141" s="19">
        <v>1154937</v>
      </c>
      <c r="K141" s="20"/>
    </row>
    <row r="142" spans="1:11" x14ac:dyDescent="0.2">
      <c r="A142" s="18">
        <v>140117</v>
      </c>
      <c r="B142" s="19">
        <v>693737</v>
      </c>
      <c r="C142" s="20"/>
      <c r="D142" s="22"/>
      <c r="E142" s="18">
        <v>140117</v>
      </c>
      <c r="F142" s="19">
        <v>243140</v>
      </c>
      <c r="G142" s="20"/>
      <c r="H142" s="22"/>
      <c r="I142" s="18">
        <v>140117</v>
      </c>
      <c r="J142" s="19">
        <v>1211003</v>
      </c>
      <c r="K142" s="20"/>
    </row>
    <row r="143" spans="1:11" x14ac:dyDescent="0.2">
      <c r="A143" s="18">
        <v>140420</v>
      </c>
      <c r="B143" s="19">
        <v>722631</v>
      </c>
      <c r="C143" s="20"/>
      <c r="D143" s="22"/>
      <c r="E143" s="18">
        <v>140420</v>
      </c>
      <c r="F143" s="19">
        <v>211573</v>
      </c>
      <c r="G143" s="20"/>
      <c r="H143" s="22"/>
      <c r="I143" s="18">
        <v>140420</v>
      </c>
      <c r="J143" s="19">
        <v>1239165</v>
      </c>
      <c r="K143" s="20"/>
    </row>
    <row r="144" spans="1:11" x14ac:dyDescent="0.2">
      <c r="A144" s="18">
        <v>140824</v>
      </c>
      <c r="B144" s="19">
        <v>509283</v>
      </c>
      <c r="C144" s="20"/>
      <c r="D144" s="22"/>
      <c r="E144" s="18">
        <v>140824</v>
      </c>
      <c r="F144" s="19">
        <v>226859</v>
      </c>
      <c r="G144" s="20"/>
      <c r="H144" s="22"/>
      <c r="I144" s="18">
        <v>140824</v>
      </c>
      <c r="J144" s="19">
        <v>1317391</v>
      </c>
      <c r="K144" s="20"/>
    </row>
    <row r="145" spans="1:11" x14ac:dyDescent="0.2">
      <c r="A145" s="18">
        <v>141422</v>
      </c>
      <c r="B145" s="19">
        <v>851014</v>
      </c>
      <c r="C145" s="20"/>
      <c r="D145" s="22"/>
      <c r="E145" s="18">
        <v>141422</v>
      </c>
      <c r="F145" s="19">
        <v>281020</v>
      </c>
      <c r="G145" s="20"/>
      <c r="H145" s="22"/>
      <c r="I145" s="18">
        <v>141422</v>
      </c>
      <c r="J145" s="19">
        <v>1381014</v>
      </c>
      <c r="K145" s="20"/>
    </row>
    <row r="146" spans="1:11" x14ac:dyDescent="0.2">
      <c r="A146" s="18">
        <v>143325</v>
      </c>
      <c r="B146" s="19">
        <v>716863</v>
      </c>
      <c r="C146" s="20"/>
      <c r="D146" s="22"/>
      <c r="E146" s="18">
        <v>143325</v>
      </c>
      <c r="F146" s="19">
        <v>251527</v>
      </c>
      <c r="G146" s="20"/>
      <c r="H146" s="22"/>
      <c r="I146" s="18">
        <v>143325</v>
      </c>
      <c r="J146" s="19">
        <v>1198848</v>
      </c>
      <c r="K146" s="20"/>
    </row>
    <row r="147" spans="1:11" x14ac:dyDescent="0.2">
      <c r="A147" s="18">
        <v>143830</v>
      </c>
      <c r="B147" s="19">
        <v>764530</v>
      </c>
      <c r="C147" s="20"/>
      <c r="D147" s="22"/>
      <c r="E147" s="18">
        <v>143830</v>
      </c>
      <c r="F147" s="19">
        <v>288713</v>
      </c>
      <c r="G147" s="20"/>
      <c r="H147" s="22"/>
      <c r="I147" s="18">
        <v>143830</v>
      </c>
      <c r="J147" s="19">
        <v>1279888</v>
      </c>
      <c r="K147" s="20"/>
    </row>
    <row r="148" spans="1:11" x14ac:dyDescent="0.2">
      <c r="A148" s="18">
        <v>144428</v>
      </c>
      <c r="B148" s="19">
        <v>732365</v>
      </c>
      <c r="C148" s="20"/>
      <c r="D148" s="22"/>
      <c r="E148" s="18">
        <v>144428</v>
      </c>
      <c r="F148" s="19">
        <v>279965</v>
      </c>
      <c r="G148" s="20"/>
      <c r="H148" s="22"/>
      <c r="I148" s="18">
        <v>144428</v>
      </c>
      <c r="J148" s="19">
        <v>1369430</v>
      </c>
      <c r="K148" s="20"/>
    </row>
    <row r="149" spans="1:11" x14ac:dyDescent="0.2">
      <c r="A149" s="18">
        <v>144731</v>
      </c>
      <c r="B149" s="19">
        <v>952704</v>
      </c>
      <c r="C149" s="20"/>
      <c r="D149" s="22"/>
      <c r="E149" s="18">
        <v>144731</v>
      </c>
      <c r="F149" s="19">
        <v>331791</v>
      </c>
      <c r="G149" s="20"/>
      <c r="H149" s="22"/>
      <c r="I149" s="18">
        <v>144731</v>
      </c>
      <c r="J149" s="19">
        <v>1369560</v>
      </c>
      <c r="K149" s="20"/>
    </row>
    <row r="150" spans="1:11" x14ac:dyDescent="0.2">
      <c r="A150" s="18">
        <v>144832</v>
      </c>
      <c r="B150" s="19">
        <v>760352</v>
      </c>
      <c r="C150" s="20"/>
      <c r="D150" s="22"/>
      <c r="E150" s="18">
        <v>144832</v>
      </c>
      <c r="F150" s="19">
        <v>227234</v>
      </c>
      <c r="G150" s="20"/>
      <c r="H150" s="22"/>
      <c r="I150" s="18">
        <v>144832</v>
      </c>
      <c r="J150" s="19">
        <v>1290937</v>
      </c>
      <c r="K150" s="20"/>
    </row>
    <row r="151" spans="1:11" x14ac:dyDescent="0.2">
      <c r="A151" s="18"/>
      <c r="B151" s="19"/>
      <c r="C151" s="20"/>
      <c r="D151" s="22"/>
      <c r="E151" s="18"/>
      <c r="F151" s="19"/>
      <c r="G151" s="20"/>
      <c r="H151" s="22"/>
      <c r="I151" s="18"/>
      <c r="J151" s="19"/>
      <c r="K151" s="20"/>
    </row>
    <row r="152" spans="1:11" ht="17" thickBot="1" x14ac:dyDescent="0.25">
      <c r="A152" s="21" t="s">
        <v>3</v>
      </c>
      <c r="B152" s="64">
        <f>SUM(B141:B150)</f>
        <v>7424920</v>
      </c>
      <c r="C152" s="65">
        <f>AVERAGE(B141:B150)</f>
        <v>742492</v>
      </c>
      <c r="D152" s="22"/>
      <c r="E152" s="21" t="s">
        <v>3</v>
      </c>
      <c r="F152" s="66">
        <f>SUM(F141:F150)</f>
        <v>2597636</v>
      </c>
      <c r="G152" s="65">
        <f>AVERAGE(F141:F150)</f>
        <v>259763.6</v>
      </c>
      <c r="H152" s="22"/>
      <c r="I152" s="21" t="s">
        <v>3</v>
      </c>
      <c r="J152" s="66">
        <f>SUM(J141:J150)</f>
        <v>12812173</v>
      </c>
      <c r="K152" s="65">
        <f>AVERAGE(J141:J150)</f>
        <v>1281217.3</v>
      </c>
    </row>
    <row r="153" spans="1:1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</sheetData>
  <mergeCells count="36">
    <mergeCell ref="A54:C54"/>
    <mergeCell ref="E54:G54"/>
    <mergeCell ref="I54:K54"/>
    <mergeCell ref="A69:K70"/>
    <mergeCell ref="A71:C71"/>
    <mergeCell ref="E71:G71"/>
    <mergeCell ref="I71:K71"/>
    <mergeCell ref="A139:C139"/>
    <mergeCell ref="E139:G139"/>
    <mergeCell ref="I139:K139"/>
    <mergeCell ref="A86:K87"/>
    <mergeCell ref="A88:C88"/>
    <mergeCell ref="E88:G88"/>
    <mergeCell ref="I88:K88"/>
    <mergeCell ref="A103:K104"/>
    <mergeCell ref="A105:C105"/>
    <mergeCell ref="E105:G105"/>
    <mergeCell ref="I105:K105"/>
    <mergeCell ref="A120:K121"/>
    <mergeCell ref="A122:C122"/>
    <mergeCell ref="E122:G122"/>
    <mergeCell ref="I122:K122"/>
    <mergeCell ref="A137:K138"/>
    <mergeCell ref="A1:K2"/>
    <mergeCell ref="A3:C3"/>
    <mergeCell ref="E3:G3"/>
    <mergeCell ref="I3:K3"/>
    <mergeCell ref="A35:K36"/>
    <mergeCell ref="A52:K53"/>
    <mergeCell ref="A37:C37"/>
    <mergeCell ref="E37:G37"/>
    <mergeCell ref="I37:K37"/>
    <mergeCell ref="A18:K19"/>
    <mergeCell ref="A20:C20"/>
    <mergeCell ref="E20:G20"/>
    <mergeCell ref="I20:K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16C9-01B2-B247-A64F-2781D85BC99E}">
  <sheetPr>
    <tabColor theme="4" tint="0.39997558519241921"/>
  </sheetPr>
  <dimension ref="A1:K314"/>
  <sheetViews>
    <sheetView zoomScale="125" workbookViewId="0">
      <selection activeCell="M263" sqref="M263"/>
    </sheetView>
  </sheetViews>
  <sheetFormatPr baseColWidth="10" defaultRowHeight="16" x14ac:dyDescent="0.2"/>
  <cols>
    <col min="2" max="2" width="22.6640625" bestFit="1" customWidth="1"/>
    <col min="3" max="3" width="22" bestFit="1" customWidth="1"/>
    <col min="6" max="6" width="22.6640625" bestFit="1" customWidth="1"/>
    <col min="7" max="7" width="22" bestFit="1" customWidth="1"/>
    <col min="10" max="10" width="23" bestFit="1" customWidth="1"/>
    <col min="11" max="11" width="22" bestFit="1" customWidth="1"/>
  </cols>
  <sheetData>
    <row r="1" spans="1:11" ht="16" customHeight="1" x14ac:dyDescent="0.2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7" customHeight="1" thickBot="1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ht="17" thickBot="1" x14ac:dyDescent="0.25">
      <c r="A3" s="73" t="s">
        <v>81</v>
      </c>
      <c r="B3" s="74"/>
      <c r="C3" s="78"/>
      <c r="D3" s="22"/>
      <c r="E3" s="73" t="s">
        <v>50</v>
      </c>
      <c r="F3" s="74"/>
      <c r="G3" s="78"/>
      <c r="H3" s="22"/>
      <c r="I3" s="73" t="s">
        <v>109</v>
      </c>
      <c r="J3" s="74"/>
      <c r="K3" s="78"/>
    </row>
    <row r="4" spans="1:11" ht="17" thickBot="1" x14ac:dyDescent="0.25">
      <c r="A4" s="26" t="s">
        <v>0</v>
      </c>
      <c r="B4" s="27" t="s">
        <v>1</v>
      </c>
      <c r="C4" s="28"/>
      <c r="D4" s="22"/>
      <c r="E4" s="26" t="s">
        <v>0</v>
      </c>
      <c r="F4" s="27" t="s">
        <v>1</v>
      </c>
      <c r="G4" s="28"/>
      <c r="H4" s="22"/>
      <c r="I4" s="26" t="s">
        <v>0</v>
      </c>
      <c r="J4" s="27" t="s">
        <v>1</v>
      </c>
      <c r="K4" s="28"/>
    </row>
    <row r="5" spans="1:11" x14ac:dyDescent="0.2">
      <c r="A5" s="57" t="s">
        <v>12</v>
      </c>
      <c r="B5" s="58">
        <f>'(RBX) Inferno'!C5</f>
        <v>0</v>
      </c>
      <c r="C5" s="59"/>
      <c r="D5" s="22"/>
      <c r="E5" s="57" t="s">
        <v>12</v>
      </c>
      <c r="F5" s="60">
        <f>'(RBX) Inferno'!F5</f>
        <v>208751</v>
      </c>
      <c r="G5" s="59"/>
      <c r="H5" s="22"/>
      <c r="I5" s="29" t="s">
        <v>12</v>
      </c>
      <c r="J5" s="19">
        <f>'(RBX) Inferno'!J5</f>
        <v>1736374</v>
      </c>
      <c r="K5" s="20"/>
    </row>
    <row r="6" spans="1:11" x14ac:dyDescent="0.2">
      <c r="A6" s="29" t="s">
        <v>13</v>
      </c>
      <c r="B6">
        <f>'(RBX) Inferno'!C6</f>
        <v>0</v>
      </c>
      <c r="C6" s="20"/>
      <c r="D6" s="22"/>
      <c r="E6" s="29" t="s">
        <v>13</v>
      </c>
      <c r="F6" s="19">
        <f>'(RBX) Inferno'!F6</f>
        <v>115206</v>
      </c>
      <c r="G6" s="20"/>
      <c r="H6" s="22"/>
      <c r="I6" s="29" t="s">
        <v>13</v>
      </c>
      <c r="J6" s="19">
        <f>'(RBX) Inferno'!J6</f>
        <v>1300660</v>
      </c>
      <c r="K6" s="20"/>
    </row>
    <row r="7" spans="1:11" x14ac:dyDescent="0.2">
      <c r="A7" s="29" t="s">
        <v>14</v>
      </c>
      <c r="B7">
        <f>'(RBX) Inferno'!C7</f>
        <v>0</v>
      </c>
      <c r="C7" s="20"/>
      <c r="D7" s="22"/>
      <c r="E7" s="29" t="s">
        <v>14</v>
      </c>
      <c r="F7" s="19">
        <f>'(RBX) Inferno'!F7</f>
        <v>232093</v>
      </c>
      <c r="G7" s="20"/>
      <c r="H7" s="22"/>
      <c r="I7" s="29" t="s">
        <v>14</v>
      </c>
      <c r="J7" s="19">
        <f>'(RBX) Inferno'!J7</f>
        <v>1834119</v>
      </c>
      <c r="K7" s="20"/>
    </row>
    <row r="8" spans="1:11" x14ac:dyDescent="0.2">
      <c r="A8" s="29" t="s">
        <v>15</v>
      </c>
      <c r="B8">
        <f>'(RBX) Inferno'!C8</f>
        <v>0</v>
      </c>
      <c r="C8" s="20"/>
      <c r="D8" s="22"/>
      <c r="E8" s="29" t="s">
        <v>15</v>
      </c>
      <c r="F8" s="19">
        <f>'(RBX) Inferno'!F8</f>
        <v>210880</v>
      </c>
      <c r="G8" s="20"/>
      <c r="H8" s="22"/>
      <c r="I8" s="29" t="s">
        <v>15</v>
      </c>
      <c r="J8" s="19">
        <f>'(RBX) Inferno'!J8</f>
        <v>1807528</v>
      </c>
      <c r="K8" s="20"/>
    </row>
    <row r="9" spans="1:11" x14ac:dyDescent="0.2">
      <c r="A9" s="29" t="s">
        <v>16</v>
      </c>
      <c r="B9">
        <f>'(RBX) Inferno'!C9</f>
        <v>0</v>
      </c>
      <c r="C9" s="20"/>
      <c r="D9" s="22"/>
      <c r="E9" s="29" t="s">
        <v>16</v>
      </c>
      <c r="F9" s="19">
        <f>'(RBX) Inferno'!F9</f>
        <v>245449</v>
      </c>
      <c r="G9" s="20"/>
      <c r="H9" s="22"/>
      <c r="I9" s="29" t="s">
        <v>16</v>
      </c>
      <c r="J9" s="19">
        <f>'(RBX) Inferno'!J9</f>
        <v>2081632</v>
      </c>
      <c r="K9" s="20"/>
    </row>
    <row r="10" spans="1:11" x14ac:dyDescent="0.2">
      <c r="A10" s="29" t="s">
        <v>17</v>
      </c>
      <c r="B10">
        <f>'(RBX) Inferno'!C10</f>
        <v>0</v>
      </c>
      <c r="C10" s="20"/>
      <c r="D10" s="22"/>
      <c r="E10" s="29" t="s">
        <v>17</v>
      </c>
      <c r="F10" s="19">
        <f>'(RBX) Inferno'!F10</f>
        <v>191790</v>
      </c>
      <c r="G10" s="20"/>
      <c r="H10" s="22"/>
      <c r="I10" s="29" t="s">
        <v>17</v>
      </c>
      <c r="J10" s="19">
        <f>'(RBX) Inferno'!J10</f>
        <v>1691308</v>
      </c>
      <c r="K10" s="20"/>
    </row>
    <row r="11" spans="1:11" x14ac:dyDescent="0.2">
      <c r="A11" s="29" t="s">
        <v>18</v>
      </c>
      <c r="B11">
        <f>'(RBX) Inferno'!C11</f>
        <v>0</v>
      </c>
      <c r="C11" s="20"/>
      <c r="D11" s="22"/>
      <c r="E11" s="29" t="s">
        <v>18</v>
      </c>
      <c r="F11" s="19">
        <f>'(RBX) Inferno'!F11</f>
        <v>212955</v>
      </c>
      <c r="G11" s="20"/>
      <c r="H11" s="22"/>
      <c r="I11" s="29" t="s">
        <v>18</v>
      </c>
      <c r="J11" s="19">
        <f>'(RBX) Inferno'!J11</f>
        <v>1874398</v>
      </c>
      <c r="K11" s="20"/>
    </row>
    <row r="12" spans="1:11" x14ac:dyDescent="0.2">
      <c r="A12" s="29" t="s">
        <v>19</v>
      </c>
      <c r="B12">
        <f>'(RBX) Inferno'!C12</f>
        <v>0</v>
      </c>
      <c r="C12" s="20"/>
      <c r="D12" s="22"/>
      <c r="E12" s="29" t="s">
        <v>19</v>
      </c>
      <c r="F12" s="19">
        <f>'(RBX) Inferno'!F12</f>
        <v>244306</v>
      </c>
      <c r="G12" s="20"/>
      <c r="H12" s="22"/>
      <c r="I12" s="29" t="s">
        <v>19</v>
      </c>
      <c r="J12" s="19">
        <f>'(RBX) Inferno'!J12</f>
        <v>1709653</v>
      </c>
      <c r="K12" s="20"/>
    </row>
    <row r="13" spans="1:11" x14ac:dyDescent="0.2">
      <c r="A13" s="29" t="s">
        <v>20</v>
      </c>
      <c r="B13">
        <f>'(RBX) Inferno'!C13</f>
        <v>0</v>
      </c>
      <c r="C13" s="20"/>
      <c r="D13" s="22"/>
      <c r="E13" s="29" t="s">
        <v>20</v>
      </c>
      <c r="F13" s="19">
        <f>'(RBX) Inferno'!F13</f>
        <v>207305</v>
      </c>
      <c r="G13" s="20"/>
      <c r="H13" s="22"/>
      <c r="I13" s="29" t="s">
        <v>20</v>
      </c>
      <c r="J13" s="19">
        <f>'(RBX) Inferno'!J13</f>
        <v>1358129</v>
      </c>
      <c r="K13" s="20"/>
    </row>
    <row r="14" spans="1:11" x14ac:dyDescent="0.2">
      <c r="A14" s="29" t="s">
        <v>21</v>
      </c>
      <c r="B14">
        <f>'(RBX) Inferno'!C14</f>
        <v>0</v>
      </c>
      <c r="C14" s="20"/>
      <c r="D14" s="22"/>
      <c r="E14" s="29" t="s">
        <v>21</v>
      </c>
      <c r="F14" s="19">
        <f>'(RBX) Inferno'!F14</f>
        <v>290348</v>
      </c>
      <c r="G14" s="20"/>
      <c r="H14" s="22"/>
      <c r="I14" s="29" t="s">
        <v>21</v>
      </c>
      <c r="J14" s="19">
        <f>'(RBX) Inferno'!J14</f>
        <v>1998652</v>
      </c>
      <c r="K14" s="20"/>
    </row>
    <row r="15" spans="1:11" x14ac:dyDescent="0.2">
      <c r="A15" s="29" t="s">
        <v>22</v>
      </c>
      <c r="B15">
        <f>'(RBX) Inferno'!C15</f>
        <v>0</v>
      </c>
      <c r="C15" s="20"/>
      <c r="D15" s="22"/>
      <c r="E15" s="29" t="s">
        <v>22</v>
      </c>
      <c r="F15" s="19">
        <f>'(RBX) Inferno'!F15</f>
        <v>178863</v>
      </c>
      <c r="G15" s="20"/>
      <c r="H15" s="22"/>
      <c r="I15" s="29" t="s">
        <v>22</v>
      </c>
      <c r="J15" s="19">
        <f>'(RBX) Inferno'!J15</f>
        <v>2280030</v>
      </c>
      <c r="K15" s="20"/>
    </row>
    <row r="16" spans="1:11" x14ac:dyDescent="0.2">
      <c r="A16" s="30" t="s">
        <v>23</v>
      </c>
      <c r="B16">
        <f>'(RBX) Inferno'!C16</f>
        <v>0</v>
      </c>
      <c r="C16" s="47"/>
      <c r="D16" s="22"/>
      <c r="E16" s="30" t="s">
        <v>23</v>
      </c>
      <c r="F16" s="19">
        <f>'(RBX) Inferno'!F16</f>
        <v>152075</v>
      </c>
      <c r="G16" s="20"/>
      <c r="H16" s="22"/>
      <c r="I16" s="30" t="s">
        <v>23</v>
      </c>
      <c r="J16" s="19">
        <f>'(RBX) Inferno'!J16</f>
        <v>2286118</v>
      </c>
      <c r="K16" s="20"/>
    </row>
    <row r="17" spans="1:11" x14ac:dyDescent="0.2">
      <c r="A17" s="31" t="s">
        <v>24</v>
      </c>
      <c r="B17">
        <f>'(RBX) Inferno'!C17</f>
        <v>0</v>
      </c>
      <c r="C17" s="47"/>
      <c r="D17" s="22"/>
      <c r="E17" s="31" t="s">
        <v>24</v>
      </c>
      <c r="F17" s="19">
        <f>'(RBX) Inferno'!F17</f>
        <v>232566</v>
      </c>
      <c r="G17" s="1"/>
      <c r="H17" s="22"/>
      <c r="I17" s="31" t="s">
        <v>24</v>
      </c>
      <c r="J17" s="19">
        <f>'(RBX) Inferno'!J17</f>
        <v>2758523</v>
      </c>
      <c r="K17" s="1"/>
    </row>
    <row r="18" spans="1:11" x14ac:dyDescent="0.2">
      <c r="A18" s="31" t="s">
        <v>25</v>
      </c>
      <c r="B18">
        <f>'(RBX) Inferno'!C18</f>
        <v>0</v>
      </c>
      <c r="C18" s="24"/>
      <c r="D18" s="22"/>
      <c r="E18" s="31" t="s">
        <v>25</v>
      </c>
      <c r="F18" s="19">
        <f>'(RBX) Inferno'!F18</f>
        <v>114701</v>
      </c>
      <c r="G18" s="24"/>
      <c r="H18" s="22"/>
      <c r="I18" s="31" t="s">
        <v>25</v>
      </c>
      <c r="J18" s="19">
        <f>'(RBX) Inferno'!J18</f>
        <v>2238022</v>
      </c>
      <c r="K18" s="24"/>
    </row>
    <row r="19" spans="1:11" x14ac:dyDescent="0.2">
      <c r="A19" s="31" t="s">
        <v>26</v>
      </c>
      <c r="B19">
        <f>'(RBX) Inferno'!C19</f>
        <v>0</v>
      </c>
      <c r="C19" s="24"/>
      <c r="D19" s="22"/>
      <c r="E19" s="31" t="s">
        <v>26</v>
      </c>
      <c r="F19" s="19">
        <f>'(RBX) Inferno'!F19</f>
        <v>99462</v>
      </c>
      <c r="G19" s="24"/>
      <c r="H19" s="22"/>
      <c r="I19" s="31" t="s">
        <v>26</v>
      </c>
      <c r="J19" s="19">
        <f>'(RBX) Inferno'!J19</f>
        <v>1953941</v>
      </c>
      <c r="K19" s="24"/>
    </row>
    <row r="20" spans="1:11" x14ac:dyDescent="0.2">
      <c r="A20" s="31" t="s">
        <v>27</v>
      </c>
      <c r="B20">
        <f>'(RBX) Inferno'!C20</f>
        <v>0</v>
      </c>
      <c r="C20" s="20"/>
      <c r="D20" s="22"/>
      <c r="E20" s="31" t="s">
        <v>27</v>
      </c>
      <c r="F20" s="19">
        <f>'(RBX) Inferno'!F20</f>
        <v>119893</v>
      </c>
      <c r="G20" s="20"/>
      <c r="H20" s="22"/>
      <c r="I20" s="31" t="s">
        <v>27</v>
      </c>
      <c r="J20" s="19">
        <f>'(RBX) Inferno'!J20</f>
        <v>1826761</v>
      </c>
      <c r="K20" s="20"/>
    </row>
    <row r="21" spans="1:11" x14ac:dyDescent="0.2">
      <c r="A21" s="31" t="s">
        <v>28</v>
      </c>
      <c r="B21">
        <f>'(RBX) Inferno'!C21</f>
        <v>0</v>
      </c>
      <c r="C21" s="20"/>
      <c r="D21" s="22"/>
      <c r="E21" s="31" t="s">
        <v>28</v>
      </c>
      <c r="F21" s="19">
        <f>'(RBX) Inferno'!F21</f>
        <v>79330</v>
      </c>
      <c r="G21" s="20"/>
      <c r="H21" s="22"/>
      <c r="I21" s="31" t="s">
        <v>28</v>
      </c>
      <c r="J21" s="19">
        <f>'(RBX) Inferno'!J21</f>
        <v>1887850</v>
      </c>
      <c r="K21" s="20"/>
    </row>
    <row r="22" spans="1:11" x14ac:dyDescent="0.2">
      <c r="A22" s="31" t="s">
        <v>29</v>
      </c>
      <c r="B22">
        <f>'(RBX) Inferno'!C22</f>
        <v>0</v>
      </c>
      <c r="C22" s="20"/>
      <c r="D22" s="22"/>
      <c r="E22" s="31" t="s">
        <v>29</v>
      </c>
      <c r="F22" s="19">
        <f>'(RBX) Inferno'!F22</f>
        <v>76799</v>
      </c>
      <c r="G22" s="20"/>
      <c r="H22" s="22"/>
      <c r="I22" s="31" t="s">
        <v>29</v>
      </c>
      <c r="J22" s="19">
        <f>'(RBX) Inferno'!J22</f>
        <v>1963769</v>
      </c>
      <c r="K22" s="20"/>
    </row>
    <row r="23" spans="1:11" x14ac:dyDescent="0.2">
      <c r="A23" s="31" t="s">
        <v>30</v>
      </c>
      <c r="B23">
        <f>'(RBX) Inferno'!C23</f>
        <v>0</v>
      </c>
      <c r="C23" s="20"/>
      <c r="D23" s="22"/>
      <c r="E23" s="31" t="s">
        <v>30</v>
      </c>
      <c r="F23" s="19">
        <f>'(RBX) Inferno'!F23</f>
        <v>101125</v>
      </c>
      <c r="G23" s="20"/>
      <c r="H23" s="22"/>
      <c r="I23" s="31" t="s">
        <v>30</v>
      </c>
      <c r="J23" s="19">
        <f>'(RBX) Inferno'!J23</f>
        <v>1928314</v>
      </c>
      <c r="K23" s="20"/>
    </row>
    <row r="24" spans="1:11" x14ac:dyDescent="0.2">
      <c r="A24" s="31" t="s">
        <v>31</v>
      </c>
      <c r="B24">
        <f>'(RBX) Inferno'!C24</f>
        <v>0</v>
      </c>
      <c r="C24" s="20"/>
      <c r="D24" s="22"/>
      <c r="E24" s="31" t="s">
        <v>31</v>
      </c>
      <c r="F24" s="19">
        <f>'(RBX) Inferno'!F24</f>
        <v>85063</v>
      </c>
      <c r="G24" s="20"/>
      <c r="H24" s="22"/>
      <c r="I24" s="31" t="s">
        <v>31</v>
      </c>
      <c r="J24" s="19">
        <f>'(RBX) Inferno'!J24</f>
        <v>2082858</v>
      </c>
      <c r="K24" s="20"/>
    </row>
    <row r="25" spans="1:11" x14ac:dyDescent="0.2">
      <c r="A25" s="31" t="s">
        <v>32</v>
      </c>
      <c r="B25">
        <f>'(RBX) Inferno'!C25</f>
        <v>0</v>
      </c>
      <c r="C25" s="20"/>
      <c r="D25" s="22"/>
      <c r="E25" s="31" t="s">
        <v>32</v>
      </c>
      <c r="F25" s="19">
        <f>'(RBX) Inferno'!F25</f>
        <v>295525</v>
      </c>
      <c r="G25" s="20"/>
      <c r="H25" s="22"/>
      <c r="I25" s="31" t="s">
        <v>32</v>
      </c>
      <c r="J25" s="19">
        <f>'(RBX) Inferno'!J25</f>
        <v>1737159</v>
      </c>
      <c r="K25" s="20"/>
    </row>
    <row r="26" spans="1:11" x14ac:dyDescent="0.2">
      <c r="A26" s="31" t="s">
        <v>33</v>
      </c>
      <c r="B26">
        <f>'(RBX) Inferno'!C26</f>
        <v>0</v>
      </c>
      <c r="C26" s="20"/>
      <c r="D26" s="22"/>
      <c r="E26" s="31" t="s">
        <v>33</v>
      </c>
      <c r="F26" s="19">
        <f>'(RBX) Inferno'!F26</f>
        <v>219431</v>
      </c>
      <c r="G26" s="20"/>
      <c r="H26" s="22"/>
      <c r="I26" s="31" t="s">
        <v>33</v>
      </c>
      <c r="J26" s="19">
        <f>'(RBX) Inferno'!J26</f>
        <v>1876547</v>
      </c>
      <c r="K26" s="20"/>
    </row>
    <row r="27" spans="1:11" x14ac:dyDescent="0.2">
      <c r="A27" s="31" t="s">
        <v>34</v>
      </c>
      <c r="B27">
        <f>'(RBX) Inferno'!C27</f>
        <v>0</v>
      </c>
      <c r="C27" s="20"/>
      <c r="D27" s="22"/>
      <c r="E27" s="31" t="s">
        <v>34</v>
      </c>
      <c r="F27" s="19">
        <f>'(RBX) Inferno'!F27</f>
        <v>21037</v>
      </c>
      <c r="G27" s="20"/>
      <c r="H27" s="22"/>
      <c r="I27" s="31" t="s">
        <v>34</v>
      </c>
      <c r="J27" s="19">
        <f>'(RBX) Inferno'!J27</f>
        <v>1876547</v>
      </c>
      <c r="K27" s="20"/>
    </row>
    <row r="28" spans="1:11" x14ac:dyDescent="0.2">
      <c r="A28" s="31" t="s">
        <v>35</v>
      </c>
      <c r="B28">
        <f>'(RBX) Inferno'!C28</f>
        <v>0</v>
      </c>
      <c r="C28" s="20"/>
      <c r="D28" s="22"/>
      <c r="E28" s="31" t="s">
        <v>35</v>
      </c>
      <c r="F28" s="19">
        <f>'(RBX) Inferno'!F28</f>
        <v>348959</v>
      </c>
      <c r="G28" s="20"/>
      <c r="H28" s="22"/>
      <c r="I28" s="31" t="s">
        <v>35</v>
      </c>
      <c r="J28" s="19">
        <f>'(RBX) Inferno'!J28</f>
        <v>1876547</v>
      </c>
      <c r="K28" s="20"/>
    </row>
    <row r="29" spans="1:11" x14ac:dyDescent="0.2">
      <c r="A29" s="31" t="s">
        <v>36</v>
      </c>
      <c r="B29">
        <f>'(RBX) Inferno'!C29</f>
        <v>0</v>
      </c>
      <c r="C29" s="20"/>
      <c r="D29" s="22"/>
      <c r="E29" s="31" t="s">
        <v>36</v>
      </c>
      <c r="F29" s="19">
        <f>'(RBX) Inferno'!F29</f>
        <v>415704</v>
      </c>
      <c r="G29" s="20"/>
      <c r="H29" s="22"/>
      <c r="I29" s="31" t="s">
        <v>36</v>
      </c>
      <c r="J29" s="19">
        <f>'(RBX) Inferno'!J29</f>
        <v>1737159</v>
      </c>
      <c r="K29" s="20"/>
    </row>
    <row r="30" spans="1:11" x14ac:dyDescent="0.2">
      <c r="A30" s="31" t="s">
        <v>37</v>
      </c>
      <c r="B30">
        <f>'(RBX) Inferno'!C30</f>
        <v>0</v>
      </c>
      <c r="C30" s="20"/>
      <c r="D30" s="22"/>
      <c r="E30" s="31" t="s">
        <v>37</v>
      </c>
      <c r="F30" s="19">
        <f>'(RBX) Inferno'!F30</f>
        <v>290166</v>
      </c>
      <c r="G30" s="20"/>
      <c r="H30" s="22"/>
      <c r="I30" s="31" t="s">
        <v>37</v>
      </c>
      <c r="J30" s="19">
        <f>'(RBX) Inferno'!J30</f>
        <v>2908300</v>
      </c>
      <c r="K30" s="20"/>
    </row>
    <row r="31" spans="1:11" x14ac:dyDescent="0.2">
      <c r="A31" s="31" t="s">
        <v>38</v>
      </c>
      <c r="B31">
        <f>'(RBX) Inferno'!C31</f>
        <v>0</v>
      </c>
      <c r="C31" s="47"/>
      <c r="D31" s="22"/>
      <c r="E31" s="31" t="s">
        <v>38</v>
      </c>
      <c r="F31" s="19">
        <f>'(RBX) Inferno'!F31</f>
        <v>527599</v>
      </c>
      <c r="G31" s="20"/>
      <c r="H31" s="22"/>
      <c r="I31" s="31" t="s">
        <v>38</v>
      </c>
      <c r="J31" s="19">
        <f>'(RBX) Inferno'!J31</f>
        <v>2908300</v>
      </c>
      <c r="K31" s="20"/>
    </row>
    <row r="32" spans="1:11" x14ac:dyDescent="0.2">
      <c r="A32" s="31" t="s">
        <v>39</v>
      </c>
      <c r="B32">
        <f>'(RBX) Inferno'!C32</f>
        <v>0</v>
      </c>
      <c r="C32" s="1"/>
      <c r="D32" s="22"/>
      <c r="E32" s="31" t="s">
        <v>39</v>
      </c>
      <c r="F32" s="19">
        <f>'(RBX) Inferno'!F32</f>
        <v>506892</v>
      </c>
      <c r="G32" s="1"/>
      <c r="H32" s="22"/>
      <c r="I32" s="31" t="s">
        <v>39</v>
      </c>
      <c r="J32" s="19">
        <f>'(RBX) Inferno'!J32</f>
        <v>3047530</v>
      </c>
      <c r="K32" s="1"/>
    </row>
    <row r="33" spans="1:11" x14ac:dyDescent="0.2">
      <c r="A33" s="8"/>
      <c r="C33" s="1"/>
      <c r="D33" s="22"/>
      <c r="E33" s="8"/>
      <c r="G33" s="1"/>
      <c r="H33" s="22"/>
      <c r="I33" s="8"/>
      <c r="K33" s="1"/>
    </row>
    <row r="34" spans="1:11" ht="17" thickBot="1" x14ac:dyDescent="0.25">
      <c r="A34" s="9" t="s">
        <v>3</v>
      </c>
      <c r="B34" s="62">
        <f>SUM(B5:B32)/5</f>
        <v>0</v>
      </c>
      <c r="C34" s="63">
        <f>AVERAGE(B5:B32)</f>
        <v>0</v>
      </c>
      <c r="D34" s="22"/>
      <c r="E34" s="9" t="s">
        <v>3</v>
      </c>
      <c r="F34" s="62">
        <f>SUM(F5:F32)</f>
        <v>6024273</v>
      </c>
      <c r="G34" s="63">
        <f>AVERAGE(F5:F32)</f>
        <v>215152.60714285713</v>
      </c>
      <c r="H34" s="22"/>
      <c r="I34" s="9" t="s">
        <v>3</v>
      </c>
      <c r="J34" s="62">
        <f>SUM(J5:J32)</f>
        <v>56566728</v>
      </c>
      <c r="K34" s="63">
        <f>AVERAGE(J5:J32)</f>
        <v>2020240.2857142857</v>
      </c>
    </row>
    <row r="35" spans="1:1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</row>
    <row r="36" spans="1:11" ht="16" customHeight="1" x14ac:dyDescent="0.2">
      <c r="A36" s="77" t="s">
        <v>47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1:11" ht="16" customHeight="1" thickBot="1" x14ac:dyDescent="0.2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1:11" ht="17" customHeight="1" thickBot="1" x14ac:dyDescent="0.25">
      <c r="A38" s="73" t="s">
        <v>81</v>
      </c>
      <c r="B38" s="74"/>
      <c r="C38" s="78"/>
      <c r="D38" s="22"/>
      <c r="E38" s="73" t="s">
        <v>50</v>
      </c>
      <c r="F38" s="74"/>
      <c r="G38" s="78"/>
      <c r="H38" s="22"/>
      <c r="I38" s="73" t="s">
        <v>109</v>
      </c>
      <c r="J38" s="74"/>
      <c r="K38" s="78"/>
    </row>
    <row r="39" spans="1:11" ht="17" thickBot="1" x14ac:dyDescent="0.25">
      <c r="A39" s="26" t="s">
        <v>0</v>
      </c>
      <c r="B39" s="27" t="s">
        <v>1</v>
      </c>
      <c r="C39" s="28"/>
      <c r="D39" s="22"/>
      <c r="E39" s="26" t="s">
        <v>0</v>
      </c>
      <c r="F39" s="27" t="s">
        <v>1</v>
      </c>
      <c r="G39" s="28"/>
      <c r="H39" s="22"/>
      <c r="I39" s="26" t="s">
        <v>0</v>
      </c>
      <c r="J39" s="27" t="s">
        <v>1</v>
      </c>
      <c r="K39" s="28"/>
    </row>
    <row r="40" spans="1:11" x14ac:dyDescent="0.2">
      <c r="A40" s="57" t="s">
        <v>12</v>
      </c>
      <c r="B40" s="58">
        <v>452278</v>
      </c>
      <c r="C40" s="59"/>
      <c r="D40" s="22"/>
      <c r="E40" s="29" t="s">
        <v>12</v>
      </c>
      <c r="F40" s="19">
        <f>'(RBX) Inferno'!F40</f>
        <v>350798</v>
      </c>
      <c r="G40" s="20"/>
      <c r="H40" s="22"/>
      <c r="I40" s="29" t="s">
        <v>12</v>
      </c>
      <c r="J40" s="19">
        <f>'(RBX) Inferno'!J40</f>
        <v>2556187</v>
      </c>
      <c r="K40" s="20"/>
    </row>
    <row r="41" spans="1:11" x14ac:dyDescent="0.2">
      <c r="A41" s="29" t="s">
        <v>13</v>
      </c>
      <c r="B41">
        <v>71574</v>
      </c>
      <c r="C41" s="20"/>
      <c r="D41" s="22"/>
      <c r="E41" s="29" t="s">
        <v>13</v>
      </c>
      <c r="F41" s="19">
        <f>'(RBX) Inferno'!F41</f>
        <v>152278</v>
      </c>
      <c r="G41" s="20"/>
      <c r="H41" s="22"/>
      <c r="I41" s="29" t="s">
        <v>13</v>
      </c>
      <c r="J41" s="19">
        <f>'(RBX) Inferno'!J41</f>
        <v>1882780</v>
      </c>
      <c r="K41" s="20"/>
    </row>
    <row r="42" spans="1:11" x14ac:dyDescent="0.2">
      <c r="A42" s="29" t="s">
        <v>14</v>
      </c>
      <c r="B42">
        <v>260288</v>
      </c>
      <c r="C42" s="20"/>
      <c r="D42" s="22"/>
      <c r="E42" s="29" t="s">
        <v>14</v>
      </c>
      <c r="F42" s="19">
        <f>'(RBX) Inferno'!F42</f>
        <v>383346</v>
      </c>
      <c r="G42" s="20"/>
      <c r="H42" s="22"/>
      <c r="I42" s="29" t="s">
        <v>14</v>
      </c>
      <c r="J42" s="19">
        <f>'(RBX) Inferno'!J42</f>
        <v>2676336</v>
      </c>
      <c r="K42" s="20"/>
    </row>
    <row r="43" spans="1:11" x14ac:dyDescent="0.2">
      <c r="A43" s="29" t="s">
        <v>15</v>
      </c>
      <c r="B43">
        <v>417940</v>
      </c>
      <c r="C43" s="20"/>
      <c r="D43" s="22"/>
      <c r="E43" s="29" t="s">
        <v>15</v>
      </c>
      <c r="F43" s="19">
        <f>'(RBX) Inferno'!F43</f>
        <v>363681</v>
      </c>
      <c r="G43" s="20"/>
      <c r="H43" s="22"/>
      <c r="I43" s="29" t="s">
        <v>15</v>
      </c>
      <c r="J43" s="19">
        <f>'(RBX) Inferno'!J43</f>
        <v>2647654</v>
      </c>
      <c r="K43" s="20"/>
    </row>
    <row r="44" spans="1:11" x14ac:dyDescent="0.2">
      <c r="A44" s="29" t="s">
        <v>16</v>
      </c>
      <c r="B44">
        <v>484825</v>
      </c>
      <c r="C44" s="20"/>
      <c r="D44" s="22"/>
      <c r="E44" s="29" t="s">
        <v>16</v>
      </c>
      <c r="F44" s="19">
        <f>'(RBX) Inferno'!F44</f>
        <v>432019</v>
      </c>
      <c r="G44" s="20"/>
      <c r="H44" s="22"/>
      <c r="I44" s="29" t="s">
        <v>16</v>
      </c>
      <c r="J44" s="19">
        <f>'(RBX) Inferno'!J44</f>
        <v>3168338</v>
      </c>
      <c r="K44" s="20"/>
    </row>
    <row r="45" spans="1:11" x14ac:dyDescent="0.2">
      <c r="A45" s="29" t="s">
        <v>17</v>
      </c>
      <c r="B45">
        <v>685212</v>
      </c>
      <c r="C45" s="20"/>
      <c r="D45" s="22"/>
      <c r="E45" s="29" t="s">
        <v>17</v>
      </c>
      <c r="F45" s="19">
        <f>'(RBX) Inferno'!F45</f>
        <v>334552</v>
      </c>
      <c r="G45" s="20"/>
      <c r="H45" s="22"/>
      <c r="I45" s="29" t="s">
        <v>17</v>
      </c>
      <c r="J45" s="19">
        <f>'(RBX) Inferno'!J45</f>
        <v>2572470</v>
      </c>
      <c r="K45" s="20"/>
    </row>
    <row r="46" spans="1:11" x14ac:dyDescent="0.2">
      <c r="A46" s="29" t="s">
        <v>18</v>
      </c>
      <c r="B46">
        <v>328499</v>
      </c>
      <c r="C46" s="20"/>
      <c r="D46" s="22"/>
      <c r="E46" s="29" t="s">
        <v>18</v>
      </c>
      <c r="F46" s="19">
        <f>'(RBX) Inferno'!F46</f>
        <v>369494</v>
      </c>
      <c r="G46" s="20"/>
      <c r="H46" s="22"/>
      <c r="I46" s="29" t="s">
        <v>18</v>
      </c>
      <c r="J46" s="19">
        <f>'(RBX) Inferno'!J46</f>
        <v>2818060</v>
      </c>
      <c r="K46" s="20"/>
    </row>
    <row r="47" spans="1:11" x14ac:dyDescent="0.2">
      <c r="A47" s="29" t="s">
        <v>19</v>
      </c>
      <c r="B47">
        <v>624504</v>
      </c>
      <c r="C47" s="20"/>
      <c r="D47" s="22"/>
      <c r="E47" s="29" t="s">
        <v>19</v>
      </c>
      <c r="F47" s="19">
        <f>'(RBX) Inferno'!F47</f>
        <v>370846</v>
      </c>
      <c r="G47" s="20"/>
      <c r="H47" s="22"/>
      <c r="I47" s="29" t="s">
        <v>19</v>
      </c>
      <c r="J47" s="19">
        <f>'(RBX) Inferno'!J47</f>
        <v>2504498</v>
      </c>
      <c r="K47" s="20"/>
    </row>
    <row r="48" spans="1:11" x14ac:dyDescent="0.2">
      <c r="A48" s="29" t="s">
        <v>20</v>
      </c>
      <c r="B48">
        <v>506942</v>
      </c>
      <c r="C48" s="20"/>
      <c r="D48" s="22"/>
      <c r="E48" s="29" t="s">
        <v>20</v>
      </c>
      <c r="F48" s="19">
        <f>'(RBX) Inferno'!F48</f>
        <v>312075</v>
      </c>
      <c r="G48" s="20"/>
      <c r="H48" s="22"/>
      <c r="I48" s="29" t="s">
        <v>20</v>
      </c>
      <c r="J48" s="19">
        <f>'(RBX) Inferno'!J48</f>
        <v>2111178</v>
      </c>
      <c r="K48" s="20"/>
    </row>
    <row r="49" spans="1:11" x14ac:dyDescent="0.2">
      <c r="A49" s="29" t="s">
        <v>21</v>
      </c>
      <c r="B49">
        <v>450018</v>
      </c>
      <c r="C49" s="20"/>
      <c r="D49" s="22"/>
      <c r="E49" s="29" t="s">
        <v>21</v>
      </c>
      <c r="F49" s="19">
        <f>'(RBX) Inferno'!F49</f>
        <v>487902</v>
      </c>
      <c r="G49" s="20"/>
      <c r="H49" s="22"/>
      <c r="I49" s="29" t="s">
        <v>21</v>
      </c>
      <c r="J49" s="19">
        <f>'(RBX) Inferno'!J49</f>
        <v>2910139</v>
      </c>
      <c r="K49" s="20"/>
    </row>
    <row r="50" spans="1:11" x14ac:dyDescent="0.2">
      <c r="A50" s="29" t="s">
        <v>22</v>
      </c>
      <c r="B50">
        <v>58884</v>
      </c>
      <c r="C50" s="20"/>
      <c r="D50" s="22"/>
      <c r="E50" s="29" t="s">
        <v>22</v>
      </c>
      <c r="F50" s="19">
        <f>'(RBX) Inferno'!F50</f>
        <v>286998</v>
      </c>
      <c r="G50" s="20"/>
      <c r="H50" s="22"/>
      <c r="I50" s="29" t="s">
        <v>22</v>
      </c>
      <c r="J50" s="19">
        <f>'(RBX) Inferno'!J50</f>
        <v>3425161</v>
      </c>
      <c r="K50" s="20"/>
    </row>
    <row r="51" spans="1:11" x14ac:dyDescent="0.2">
      <c r="A51" s="30" t="s">
        <v>23</v>
      </c>
      <c r="B51">
        <v>47810</v>
      </c>
      <c r="C51" s="47"/>
      <c r="D51" s="22"/>
      <c r="E51" s="30" t="s">
        <v>23</v>
      </c>
      <c r="F51" s="19">
        <f>'(RBX) Inferno'!F51</f>
        <v>258799</v>
      </c>
      <c r="G51" s="20"/>
      <c r="H51" s="22"/>
      <c r="I51" s="30" t="s">
        <v>23</v>
      </c>
      <c r="J51" s="19">
        <f>'(RBX) Inferno'!J51</f>
        <v>3303064</v>
      </c>
      <c r="K51" s="20"/>
    </row>
    <row r="52" spans="1:11" x14ac:dyDescent="0.2">
      <c r="A52" s="31" t="s">
        <v>24</v>
      </c>
      <c r="B52">
        <v>57230</v>
      </c>
      <c r="C52" s="47"/>
      <c r="D52" s="22"/>
      <c r="E52" s="31" t="s">
        <v>24</v>
      </c>
      <c r="F52" s="19">
        <f>'(RBX) Inferno'!F52</f>
        <v>363762</v>
      </c>
      <c r="G52" s="1"/>
      <c r="H52" s="22"/>
      <c r="I52" s="31" t="s">
        <v>24</v>
      </c>
      <c r="J52" s="19">
        <f>'(RBX) Inferno'!J52</f>
        <v>3707253</v>
      </c>
      <c r="K52" s="1"/>
    </row>
    <row r="53" spans="1:11" x14ac:dyDescent="0.2">
      <c r="A53" s="31" t="s">
        <v>25</v>
      </c>
      <c r="B53">
        <v>52302</v>
      </c>
      <c r="C53" s="24"/>
      <c r="D53" s="22"/>
      <c r="E53" s="31" t="s">
        <v>25</v>
      </c>
      <c r="F53" s="19">
        <f>'(RBX) Inferno'!F53</f>
        <v>193436</v>
      </c>
      <c r="G53" s="24"/>
      <c r="H53" s="22"/>
      <c r="I53" s="31" t="s">
        <v>25</v>
      </c>
      <c r="J53" s="19">
        <f>'(RBX) Inferno'!J53</f>
        <v>3389489</v>
      </c>
      <c r="K53" s="24"/>
    </row>
    <row r="54" spans="1:11" x14ac:dyDescent="0.2">
      <c r="A54" s="31" t="s">
        <v>26</v>
      </c>
      <c r="B54">
        <v>81179</v>
      </c>
      <c r="C54" s="24"/>
      <c r="D54" s="22"/>
      <c r="E54" s="31" t="s">
        <v>26</v>
      </c>
      <c r="F54" s="19">
        <f>'(RBX) Inferno'!F54</f>
        <v>179493</v>
      </c>
      <c r="G54" s="24"/>
      <c r="H54" s="22"/>
      <c r="I54" s="31" t="s">
        <v>26</v>
      </c>
      <c r="J54" s="19">
        <f>'(RBX) Inferno'!J54</f>
        <v>2899646</v>
      </c>
      <c r="K54" s="24"/>
    </row>
    <row r="55" spans="1:11" x14ac:dyDescent="0.2">
      <c r="A55" s="31" t="s">
        <v>27</v>
      </c>
      <c r="B55">
        <v>64351</v>
      </c>
      <c r="C55" s="20"/>
      <c r="D55" s="22"/>
      <c r="E55" s="31" t="s">
        <v>27</v>
      </c>
      <c r="F55" s="19">
        <f>'(RBX) Inferno'!F55</f>
        <v>191265</v>
      </c>
      <c r="G55" s="20"/>
      <c r="H55" s="22"/>
      <c r="I55" s="31" t="s">
        <v>27</v>
      </c>
      <c r="J55" s="19">
        <f>'(RBX) Inferno'!J55</f>
        <v>2690098</v>
      </c>
      <c r="K55" s="20"/>
    </row>
    <row r="56" spans="1:11" x14ac:dyDescent="0.2">
      <c r="A56" s="31" t="s">
        <v>28</v>
      </c>
      <c r="B56">
        <v>77322</v>
      </c>
      <c r="C56" s="20"/>
      <c r="D56" s="22"/>
      <c r="E56" s="31" t="s">
        <v>28</v>
      </c>
      <c r="F56" s="19">
        <f>'(RBX) Inferno'!F56</f>
        <v>151407</v>
      </c>
      <c r="G56" s="20"/>
      <c r="H56" s="22"/>
      <c r="I56" s="31" t="s">
        <v>28</v>
      </c>
      <c r="J56" s="19">
        <f>'(RBX) Inferno'!J56</f>
        <v>2983054</v>
      </c>
      <c r="K56" s="20"/>
    </row>
    <row r="57" spans="1:11" x14ac:dyDescent="0.2">
      <c r="A57" s="31" t="s">
        <v>29</v>
      </c>
      <c r="B57">
        <v>54714</v>
      </c>
      <c r="C57" s="20"/>
      <c r="D57" s="22"/>
      <c r="E57" s="31" t="s">
        <v>29</v>
      </c>
      <c r="F57" s="19">
        <f>'(RBX) Inferno'!F57</f>
        <v>137516</v>
      </c>
      <c r="G57" s="20"/>
      <c r="H57" s="22"/>
      <c r="I57" s="31" t="s">
        <v>29</v>
      </c>
      <c r="J57" s="19">
        <f>'(RBX) Inferno'!J57</f>
        <v>3062391</v>
      </c>
      <c r="K57" s="20"/>
    </row>
    <row r="58" spans="1:11" x14ac:dyDescent="0.2">
      <c r="A58" s="31" t="s">
        <v>30</v>
      </c>
      <c r="B58">
        <v>114787</v>
      </c>
      <c r="C58" s="20"/>
      <c r="D58" s="22"/>
      <c r="E58" s="31" t="s">
        <v>30</v>
      </c>
      <c r="F58" s="19">
        <f>'(RBX) Inferno'!F58</f>
        <v>182764</v>
      </c>
      <c r="G58" s="20"/>
      <c r="H58" s="22"/>
      <c r="I58" s="31" t="s">
        <v>30</v>
      </c>
      <c r="J58" s="19">
        <f>'(RBX) Inferno'!J58</f>
        <v>3069144</v>
      </c>
      <c r="K58" s="20"/>
    </row>
    <row r="59" spans="1:11" x14ac:dyDescent="0.2">
      <c r="A59" s="31" t="s">
        <v>31</v>
      </c>
      <c r="B59">
        <v>74433</v>
      </c>
      <c r="C59" s="20"/>
      <c r="D59" s="22"/>
      <c r="E59" s="31" t="s">
        <v>31</v>
      </c>
      <c r="F59" s="19">
        <f>'(RBX) Inferno'!F59</f>
        <v>174325</v>
      </c>
      <c r="G59" s="20"/>
      <c r="H59" s="22"/>
      <c r="I59" s="31" t="s">
        <v>31</v>
      </c>
      <c r="J59" s="19">
        <f>'(RBX) Inferno'!J59</f>
        <v>3124144</v>
      </c>
      <c r="K59" s="20"/>
    </row>
    <row r="60" spans="1:11" x14ac:dyDescent="0.2">
      <c r="A60" s="31" t="s">
        <v>32</v>
      </c>
      <c r="B60">
        <v>36422</v>
      </c>
      <c r="C60" s="20"/>
      <c r="D60" s="22"/>
      <c r="E60" s="31" t="s">
        <v>32</v>
      </c>
      <c r="F60" s="19">
        <f>'(RBX) Inferno'!F60</f>
        <v>450131</v>
      </c>
      <c r="G60" s="20"/>
      <c r="H60" s="22"/>
      <c r="I60" s="31" t="s">
        <v>32</v>
      </c>
      <c r="J60" s="19">
        <f>'(RBX) Inferno'!J60</f>
        <v>2555632</v>
      </c>
      <c r="K60" s="20"/>
    </row>
    <row r="61" spans="1:11" x14ac:dyDescent="0.2">
      <c r="A61" s="31" t="s">
        <v>33</v>
      </c>
      <c r="B61">
        <v>50857</v>
      </c>
      <c r="C61" s="20"/>
      <c r="D61" s="22"/>
      <c r="E61" s="31" t="s">
        <v>33</v>
      </c>
      <c r="F61" s="19">
        <f>'(RBX) Inferno'!F61</f>
        <v>359594</v>
      </c>
      <c r="G61" s="20"/>
      <c r="H61" s="22"/>
      <c r="I61" s="31" t="s">
        <v>33</v>
      </c>
      <c r="J61" s="19">
        <f>'(RBX) Inferno'!J61</f>
        <v>2779699</v>
      </c>
      <c r="K61" s="20"/>
    </row>
    <row r="62" spans="1:11" x14ac:dyDescent="0.2">
      <c r="A62" s="31" t="s">
        <v>34</v>
      </c>
      <c r="B62">
        <v>10338</v>
      </c>
      <c r="C62" s="20"/>
      <c r="D62" s="22"/>
      <c r="E62" s="31" t="s">
        <v>34</v>
      </c>
      <c r="F62" s="19">
        <f>'(RBX) Inferno'!F62</f>
        <v>17994</v>
      </c>
      <c r="G62" s="20"/>
      <c r="H62" s="22"/>
      <c r="I62" s="31" t="s">
        <v>34</v>
      </c>
      <c r="J62" s="19">
        <f>'(RBX) Inferno'!J62</f>
        <v>2779699</v>
      </c>
      <c r="K62" s="20"/>
    </row>
    <row r="63" spans="1:11" x14ac:dyDescent="0.2">
      <c r="A63" s="31" t="s">
        <v>35</v>
      </c>
      <c r="B63">
        <v>655980</v>
      </c>
      <c r="C63" s="20"/>
      <c r="D63" s="22"/>
      <c r="E63" s="31" t="s">
        <v>35</v>
      </c>
      <c r="F63" s="19">
        <f>'(RBX) Inferno'!F63</f>
        <v>547579</v>
      </c>
      <c r="G63" s="20"/>
      <c r="H63" s="22"/>
      <c r="I63" s="31" t="s">
        <v>35</v>
      </c>
      <c r="J63" s="19">
        <f>'(RBX) Inferno'!J63</f>
        <v>2779699</v>
      </c>
      <c r="K63" s="20"/>
    </row>
    <row r="64" spans="1:11" x14ac:dyDescent="0.2">
      <c r="A64" s="31" t="s">
        <v>36</v>
      </c>
      <c r="B64">
        <v>427404</v>
      </c>
      <c r="C64" s="20"/>
      <c r="D64" s="22"/>
      <c r="E64" s="31" t="s">
        <v>36</v>
      </c>
      <c r="F64" s="19">
        <f>'(RBX) Inferno'!F64</f>
        <v>669018</v>
      </c>
      <c r="G64" s="20"/>
      <c r="H64" s="22"/>
      <c r="I64" s="31" t="s">
        <v>36</v>
      </c>
      <c r="J64" s="19">
        <f>'(RBX) Inferno'!J64</f>
        <v>2555632</v>
      </c>
      <c r="K64" s="20"/>
    </row>
    <row r="65" spans="1:11" x14ac:dyDescent="0.2">
      <c r="A65" s="31" t="s">
        <v>37</v>
      </c>
      <c r="B65">
        <v>562478</v>
      </c>
      <c r="C65" s="20"/>
      <c r="D65" s="22"/>
      <c r="E65" s="31" t="s">
        <v>37</v>
      </c>
      <c r="F65" s="19">
        <f>'(RBX) Inferno'!F65</f>
        <v>489265</v>
      </c>
      <c r="G65" s="20"/>
      <c r="H65" s="22"/>
      <c r="I65" s="31" t="s">
        <v>37</v>
      </c>
      <c r="J65" s="19">
        <f>'(RBX) Inferno'!J65</f>
        <v>4005462</v>
      </c>
      <c r="K65" s="20"/>
    </row>
    <row r="66" spans="1:11" x14ac:dyDescent="0.2">
      <c r="A66" s="31" t="s">
        <v>38</v>
      </c>
      <c r="B66">
        <v>640067</v>
      </c>
      <c r="C66" s="47"/>
      <c r="D66" s="22"/>
      <c r="E66" s="31" t="s">
        <v>38</v>
      </c>
      <c r="F66" s="19">
        <f>'(RBX) Inferno'!F66</f>
        <v>737413</v>
      </c>
      <c r="G66" s="20"/>
      <c r="H66" s="22"/>
      <c r="I66" s="31" t="s">
        <v>38</v>
      </c>
      <c r="J66" s="19">
        <f>'(RBX) Inferno'!J66</f>
        <v>4005462</v>
      </c>
      <c r="K66" s="20"/>
    </row>
    <row r="67" spans="1:11" x14ac:dyDescent="0.2">
      <c r="A67" s="31" t="s">
        <v>39</v>
      </c>
      <c r="B67">
        <v>677212</v>
      </c>
      <c r="C67" s="1"/>
      <c r="D67" s="22"/>
      <c r="E67" s="31" t="s">
        <v>39</v>
      </c>
      <c r="F67" s="19">
        <f>'(RBX) Inferno'!F67</f>
        <v>732597</v>
      </c>
      <c r="G67" s="1"/>
      <c r="H67" s="22"/>
      <c r="I67" s="31" t="s">
        <v>39</v>
      </c>
      <c r="J67" s="19">
        <f>'(RBX) Inferno'!J67</f>
        <v>3999331</v>
      </c>
      <c r="K67" s="1"/>
    </row>
    <row r="68" spans="1:11" x14ac:dyDescent="0.2">
      <c r="A68" s="8"/>
      <c r="C68" s="1"/>
      <c r="D68" s="22"/>
      <c r="E68" s="8"/>
      <c r="G68" s="1"/>
      <c r="H68" s="22"/>
      <c r="I68" s="8"/>
      <c r="K68" s="1"/>
    </row>
    <row r="69" spans="1:11" ht="17" thickBot="1" x14ac:dyDescent="0.25">
      <c r="A69" s="9" t="s">
        <v>3</v>
      </c>
      <c r="B69" s="62">
        <f>SUM(B40:B67)/5</f>
        <v>1605170</v>
      </c>
      <c r="C69" s="63">
        <f>AVERAGE(B40:B67)</f>
        <v>286637.5</v>
      </c>
      <c r="D69" s="22"/>
      <c r="E69" s="9" t="s">
        <v>3</v>
      </c>
      <c r="F69" s="62">
        <f>SUM(F40:F67)</f>
        <v>9680347</v>
      </c>
      <c r="G69" s="63">
        <f>AVERAGE(F40:F67)</f>
        <v>345726.67857142858</v>
      </c>
      <c r="H69" s="22"/>
      <c r="I69" s="9" t="s">
        <v>3</v>
      </c>
      <c r="J69" s="62">
        <f>SUM(J40:J67)</f>
        <v>82961700</v>
      </c>
      <c r="K69" s="63">
        <f>AVERAGE(J40:J67)</f>
        <v>2962917.8571428573</v>
      </c>
    </row>
    <row r="70" spans="1:11" x14ac:dyDescent="0.2">
      <c r="A70" s="52"/>
      <c r="B70" s="22"/>
      <c r="C70" s="53"/>
      <c r="D70" s="22"/>
      <c r="E70" s="52"/>
      <c r="F70" s="22"/>
      <c r="G70" s="22"/>
      <c r="H70" s="22"/>
      <c r="I70" s="52"/>
      <c r="J70" s="22"/>
      <c r="K70" s="53"/>
    </row>
    <row r="71" spans="1:11" ht="16" customHeight="1" x14ac:dyDescent="0.2">
      <c r="A71" s="77" t="s">
        <v>108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1:11" ht="16" customHeight="1" thickBot="1" x14ac:dyDescent="0.2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1:11" ht="17" customHeight="1" thickBot="1" x14ac:dyDescent="0.25">
      <c r="A73" s="73" t="s">
        <v>81</v>
      </c>
      <c r="B73" s="74"/>
      <c r="C73" s="78"/>
      <c r="D73" s="22"/>
      <c r="E73" s="73" t="s">
        <v>50</v>
      </c>
      <c r="F73" s="74"/>
      <c r="G73" s="78"/>
      <c r="H73" s="22"/>
      <c r="I73" s="73" t="s">
        <v>109</v>
      </c>
      <c r="J73" s="74"/>
      <c r="K73" s="78"/>
    </row>
    <row r="74" spans="1:11" ht="17" thickBot="1" x14ac:dyDescent="0.25">
      <c r="A74" s="26" t="s">
        <v>0</v>
      </c>
      <c r="B74" s="27" t="s">
        <v>1</v>
      </c>
      <c r="C74" s="28"/>
      <c r="D74" s="22"/>
      <c r="E74" s="26" t="s">
        <v>0</v>
      </c>
      <c r="F74" s="27" t="s">
        <v>1</v>
      </c>
      <c r="G74" s="28"/>
      <c r="H74" s="22"/>
      <c r="I74" s="26" t="s">
        <v>0</v>
      </c>
      <c r="J74" s="27" t="s">
        <v>1</v>
      </c>
      <c r="K74" s="28"/>
    </row>
    <row r="75" spans="1:11" x14ac:dyDescent="0.2">
      <c r="A75" s="57" t="s">
        <v>12</v>
      </c>
      <c r="B75" s="58">
        <f>'(RBX) Inferno'!B75</f>
        <v>234981</v>
      </c>
      <c r="C75" s="59"/>
      <c r="D75" s="22"/>
      <c r="E75" s="29" t="s">
        <v>12</v>
      </c>
      <c r="F75" s="19">
        <f>'(RBX) Inferno'!F75</f>
        <v>383330</v>
      </c>
      <c r="G75" s="20"/>
      <c r="H75" s="22"/>
      <c r="I75" s="29" t="s">
        <v>12</v>
      </c>
      <c r="J75" s="19">
        <f>'(RBX) Inferno'!J75</f>
        <v>2450016</v>
      </c>
      <c r="K75" s="20"/>
    </row>
    <row r="76" spans="1:11" x14ac:dyDescent="0.2">
      <c r="A76" s="29" t="s">
        <v>13</v>
      </c>
      <c r="B76">
        <f>'(RBX) Inferno'!B76</f>
        <v>184083</v>
      </c>
      <c r="C76" s="20"/>
      <c r="D76" s="22"/>
      <c r="E76" s="29" t="s">
        <v>13</v>
      </c>
      <c r="F76" s="19">
        <f>'(RBX) Inferno'!F76</f>
        <v>475308</v>
      </c>
      <c r="G76" s="20"/>
      <c r="H76" s="22"/>
      <c r="I76" s="29" t="s">
        <v>13</v>
      </c>
      <c r="J76" s="19">
        <f>'(RBX) Inferno'!J76</f>
        <v>2441814</v>
      </c>
      <c r="K76" s="20"/>
    </row>
    <row r="77" spans="1:11" x14ac:dyDescent="0.2">
      <c r="A77" s="29" t="s">
        <v>14</v>
      </c>
      <c r="B77">
        <f>'(RBX) Inferno'!B77</f>
        <v>202351</v>
      </c>
      <c r="C77" s="20"/>
      <c r="D77" s="22"/>
      <c r="E77" s="29" t="s">
        <v>14</v>
      </c>
      <c r="F77" s="19">
        <f>'(RBX) Inferno'!F77</f>
        <v>471205</v>
      </c>
      <c r="G77" s="20"/>
      <c r="H77" s="22"/>
      <c r="I77" s="29" t="s">
        <v>14</v>
      </c>
      <c r="J77" s="19">
        <f>'(RBX) Inferno'!J77</f>
        <v>2314619</v>
      </c>
      <c r="K77" s="20"/>
    </row>
    <row r="78" spans="1:11" x14ac:dyDescent="0.2">
      <c r="A78" s="29" t="s">
        <v>15</v>
      </c>
      <c r="B78">
        <f>'(RBX) Inferno'!B78</f>
        <v>231279</v>
      </c>
      <c r="C78" s="20"/>
      <c r="D78" s="22"/>
      <c r="E78" s="29" t="s">
        <v>15</v>
      </c>
      <c r="F78" s="19">
        <f>'(RBX) Inferno'!F78</f>
        <v>436901</v>
      </c>
      <c r="G78" s="20"/>
      <c r="H78" s="22"/>
      <c r="I78" s="29" t="s">
        <v>15</v>
      </c>
      <c r="J78" s="19">
        <f>'(RBX) Inferno'!J78</f>
        <v>2410907</v>
      </c>
      <c r="K78" s="20"/>
    </row>
    <row r="79" spans="1:11" x14ac:dyDescent="0.2">
      <c r="A79" s="29" t="s">
        <v>16</v>
      </c>
      <c r="B79">
        <f>'(RBX) Inferno'!B79</f>
        <v>254721</v>
      </c>
      <c r="C79" s="20"/>
      <c r="D79" s="22"/>
      <c r="E79" s="29" t="s">
        <v>16</v>
      </c>
      <c r="F79" s="19">
        <f>'(RBX) Inferno'!F79</f>
        <v>468041</v>
      </c>
      <c r="G79" s="20"/>
      <c r="H79" s="22"/>
      <c r="I79" s="29" t="s">
        <v>16</v>
      </c>
      <c r="J79" s="19">
        <f>'(RBX) Inferno'!J79</f>
        <v>2912332</v>
      </c>
      <c r="K79" s="20"/>
    </row>
    <row r="80" spans="1:11" x14ac:dyDescent="0.2">
      <c r="A80" s="29" t="s">
        <v>17</v>
      </c>
      <c r="B80">
        <f>'(RBX) Inferno'!B80</f>
        <v>290597</v>
      </c>
      <c r="C80" s="20"/>
      <c r="D80" s="22"/>
      <c r="E80" s="29" t="s">
        <v>17</v>
      </c>
      <c r="F80" s="19">
        <f>'(RBX) Inferno'!F80</f>
        <v>368175</v>
      </c>
      <c r="G80" s="20"/>
      <c r="H80" s="22"/>
      <c r="I80" s="29" t="s">
        <v>17</v>
      </c>
      <c r="J80" s="19">
        <f>'(RBX) Inferno'!J80</f>
        <v>2364834</v>
      </c>
      <c r="K80" s="20"/>
    </row>
    <row r="81" spans="1:11" x14ac:dyDescent="0.2">
      <c r="A81" s="29" t="s">
        <v>18</v>
      </c>
      <c r="B81">
        <f>'(RBX) Inferno'!B81</f>
        <v>203829</v>
      </c>
      <c r="C81" s="20"/>
      <c r="D81" s="22"/>
      <c r="E81" s="29" t="s">
        <v>18</v>
      </c>
      <c r="F81" s="19">
        <f>'(RBX) Inferno'!F81</f>
        <v>471747</v>
      </c>
      <c r="G81" s="20"/>
      <c r="H81" s="22"/>
      <c r="I81" s="29" t="s">
        <v>18</v>
      </c>
      <c r="J81" s="19">
        <f>'(RBX) Inferno'!J81</f>
        <v>2573934</v>
      </c>
      <c r="K81" s="20"/>
    </row>
    <row r="82" spans="1:11" x14ac:dyDescent="0.2">
      <c r="A82" s="29" t="s">
        <v>19</v>
      </c>
      <c r="B82">
        <f>'(RBX) Inferno'!B82</f>
        <v>291528</v>
      </c>
      <c r="C82" s="20"/>
      <c r="D82" s="22"/>
      <c r="E82" s="29" t="s">
        <v>19</v>
      </c>
      <c r="F82" s="19">
        <f>'(RBX) Inferno'!F82</f>
        <v>432013</v>
      </c>
      <c r="G82" s="20"/>
      <c r="H82" s="22"/>
      <c r="I82" s="29" t="s">
        <v>19</v>
      </c>
      <c r="J82" s="19">
        <f>'(RBX) Inferno'!J82</f>
        <v>2292752</v>
      </c>
      <c r="K82" s="20"/>
    </row>
    <row r="83" spans="1:11" x14ac:dyDescent="0.2">
      <c r="A83" s="29" t="s">
        <v>20</v>
      </c>
      <c r="B83">
        <f>'(RBX) Inferno'!B83</f>
        <v>200130</v>
      </c>
      <c r="C83" s="20"/>
      <c r="D83" s="22"/>
      <c r="E83" s="29" t="s">
        <v>20</v>
      </c>
      <c r="F83" s="19">
        <f>'(RBX) Inferno'!F83</f>
        <v>377225</v>
      </c>
      <c r="G83" s="20"/>
      <c r="H83" s="22"/>
      <c r="I83" s="29" t="s">
        <v>20</v>
      </c>
      <c r="J83" s="19">
        <f>'(RBX) Inferno'!J83</f>
        <v>1937630</v>
      </c>
      <c r="K83" s="20"/>
    </row>
    <row r="84" spans="1:11" x14ac:dyDescent="0.2">
      <c r="A84" s="29" t="s">
        <v>21</v>
      </c>
      <c r="B84">
        <f>'(RBX) Inferno'!B84</f>
        <v>242496</v>
      </c>
      <c r="C84" s="20"/>
      <c r="D84" s="22"/>
      <c r="E84" s="29" t="s">
        <v>21</v>
      </c>
      <c r="F84" s="19">
        <f>'(RBX) Inferno'!F84</f>
        <v>602128</v>
      </c>
      <c r="G84" s="20"/>
      <c r="H84" s="22"/>
      <c r="I84" s="29" t="s">
        <v>21</v>
      </c>
      <c r="J84" s="19">
        <f>'(RBX) Inferno'!J84</f>
        <v>2687363</v>
      </c>
      <c r="K84" s="20"/>
    </row>
    <row r="85" spans="1:11" x14ac:dyDescent="0.2">
      <c r="A85" s="29" t="s">
        <v>22</v>
      </c>
      <c r="B85">
        <f>'(RBX) Inferno'!B85</f>
        <v>327833</v>
      </c>
      <c r="C85" s="20"/>
      <c r="D85" s="22"/>
      <c r="E85" s="29" t="s">
        <v>22</v>
      </c>
      <c r="F85" s="19">
        <f>'(RBX) Inferno'!F85</f>
        <v>667878</v>
      </c>
      <c r="G85" s="20"/>
      <c r="H85" s="22"/>
      <c r="I85" s="29" t="s">
        <v>22</v>
      </c>
      <c r="J85" s="19">
        <f>'(RBX) Inferno'!J85</f>
        <v>3167531</v>
      </c>
      <c r="K85" s="20"/>
    </row>
    <row r="86" spans="1:11" x14ac:dyDescent="0.2">
      <c r="A86" s="30" t="s">
        <v>23</v>
      </c>
      <c r="B86">
        <f>'(RBX) Inferno'!B86</f>
        <v>331056</v>
      </c>
      <c r="C86" s="47"/>
      <c r="D86" s="22"/>
      <c r="E86" s="30" t="s">
        <v>23</v>
      </c>
      <c r="F86" s="19">
        <f>'(RBX) Inferno'!F86</f>
        <v>647160</v>
      </c>
      <c r="G86" s="20"/>
      <c r="H86" s="22"/>
      <c r="I86" s="30" t="s">
        <v>23</v>
      </c>
      <c r="J86" s="19">
        <f>'(RBX) Inferno'!J86</f>
        <v>3109881</v>
      </c>
      <c r="K86" s="20"/>
    </row>
    <row r="87" spans="1:11" x14ac:dyDescent="0.2">
      <c r="A87" s="31" t="s">
        <v>24</v>
      </c>
      <c r="B87">
        <f>'(RBX) Inferno'!B87</f>
        <v>334948</v>
      </c>
      <c r="C87" s="47"/>
      <c r="D87" s="22"/>
      <c r="E87" s="31" t="s">
        <v>24</v>
      </c>
      <c r="F87" s="19">
        <f>'(RBX) Inferno'!F87</f>
        <v>641611</v>
      </c>
      <c r="G87" s="1"/>
      <c r="H87" s="22"/>
      <c r="I87" s="31" t="s">
        <v>24</v>
      </c>
      <c r="J87" s="19">
        <f>'(RBX) Inferno'!J87</f>
        <v>3499484</v>
      </c>
      <c r="K87" s="1"/>
    </row>
    <row r="88" spans="1:11" x14ac:dyDescent="0.2">
      <c r="A88" s="31" t="s">
        <v>25</v>
      </c>
      <c r="B88">
        <f>'(RBX) Inferno'!B88</f>
        <v>293574</v>
      </c>
      <c r="C88" s="24"/>
      <c r="D88" s="22"/>
      <c r="E88" s="31" t="s">
        <v>25</v>
      </c>
      <c r="F88" s="19">
        <f>'(RBX) Inferno'!F88</f>
        <v>514780</v>
      </c>
      <c r="G88" s="24"/>
      <c r="H88" s="22"/>
      <c r="I88" s="31" t="s">
        <v>25</v>
      </c>
      <c r="J88" s="19">
        <f>'(RBX) Inferno'!J88</f>
        <v>3234521</v>
      </c>
      <c r="K88" s="24"/>
    </row>
    <row r="89" spans="1:11" x14ac:dyDescent="0.2">
      <c r="A89" s="31" t="s">
        <v>26</v>
      </c>
      <c r="B89">
        <f>'(RBX) Inferno'!B89</f>
        <v>293832</v>
      </c>
      <c r="C89" s="24"/>
      <c r="D89" s="22"/>
      <c r="E89" s="31" t="s">
        <v>26</v>
      </c>
      <c r="F89" s="19">
        <f>'(RBX) Inferno'!F89</f>
        <v>456962</v>
      </c>
      <c r="G89" s="24"/>
      <c r="H89" s="22"/>
      <c r="I89" s="31" t="s">
        <v>26</v>
      </c>
      <c r="J89" s="19">
        <f>'(RBX) Inferno'!J89</f>
        <v>2816517</v>
      </c>
      <c r="K89" s="24"/>
    </row>
    <row r="90" spans="1:11" x14ac:dyDescent="0.2">
      <c r="A90" s="31" t="s">
        <v>27</v>
      </c>
      <c r="B90">
        <f>'(RBX) Inferno'!B90</f>
        <v>291542</v>
      </c>
      <c r="C90" s="20"/>
      <c r="D90" s="22"/>
      <c r="E90" s="31" t="s">
        <v>27</v>
      </c>
      <c r="F90" s="19">
        <f>'(RBX) Inferno'!F90</f>
        <v>479878</v>
      </c>
      <c r="G90" s="20"/>
      <c r="H90" s="22"/>
      <c r="I90" s="31" t="s">
        <v>27</v>
      </c>
      <c r="J90" s="19">
        <f>'(RBX) Inferno'!J90</f>
        <v>2403777</v>
      </c>
      <c r="K90" s="20"/>
    </row>
    <row r="91" spans="1:11" x14ac:dyDescent="0.2">
      <c r="A91" s="31" t="s">
        <v>28</v>
      </c>
      <c r="B91">
        <f>'(RBX) Inferno'!B91</f>
        <v>404968</v>
      </c>
      <c r="C91" s="20"/>
      <c r="D91" s="22"/>
      <c r="E91" s="31" t="s">
        <v>28</v>
      </c>
      <c r="F91" s="19">
        <f>'(RBX) Inferno'!F91</f>
        <v>539767</v>
      </c>
      <c r="G91" s="20"/>
      <c r="H91" s="22"/>
      <c r="I91" s="31" t="s">
        <v>28</v>
      </c>
      <c r="J91" s="19">
        <f>'(RBX) Inferno'!J91</f>
        <v>2924394</v>
      </c>
      <c r="K91" s="20"/>
    </row>
    <row r="92" spans="1:11" x14ac:dyDescent="0.2">
      <c r="A92" s="31" t="s">
        <v>29</v>
      </c>
      <c r="B92">
        <f>'(RBX) Inferno'!B92</f>
        <v>402155</v>
      </c>
      <c r="C92" s="20"/>
      <c r="D92" s="22"/>
      <c r="E92" s="31" t="s">
        <v>29</v>
      </c>
      <c r="F92" s="19">
        <f>'(RBX) Inferno'!F92</f>
        <v>562295</v>
      </c>
      <c r="G92" s="20"/>
      <c r="H92" s="22"/>
      <c r="I92" s="31" t="s">
        <v>29</v>
      </c>
      <c r="J92" s="19">
        <f>'(RBX) Inferno'!J92</f>
        <v>2903854</v>
      </c>
      <c r="K92" s="20"/>
    </row>
    <row r="93" spans="1:11" x14ac:dyDescent="0.2">
      <c r="A93" s="31" t="s">
        <v>30</v>
      </c>
      <c r="B93">
        <f>'(RBX) Inferno'!B93</f>
        <v>472579</v>
      </c>
      <c r="C93" s="20"/>
      <c r="D93" s="22"/>
      <c r="E93" s="31" t="s">
        <v>30</v>
      </c>
      <c r="F93" s="19">
        <f>'(RBX) Inferno'!F93</f>
        <v>555938</v>
      </c>
      <c r="G93" s="20"/>
      <c r="H93" s="22"/>
      <c r="I93" s="31" t="s">
        <v>30</v>
      </c>
      <c r="J93" s="19">
        <f>'(RBX) Inferno'!J93</f>
        <v>2996799</v>
      </c>
      <c r="K93" s="20"/>
    </row>
    <row r="94" spans="1:11" x14ac:dyDescent="0.2">
      <c r="A94" s="31" t="s">
        <v>31</v>
      </c>
      <c r="B94">
        <f>'(RBX) Inferno'!B94</f>
        <v>445675</v>
      </c>
      <c r="C94" s="20"/>
      <c r="D94" s="22"/>
      <c r="E94" s="31" t="s">
        <v>31</v>
      </c>
      <c r="F94" s="19">
        <f>'(RBX) Inferno'!F94</f>
        <v>587007</v>
      </c>
      <c r="G94" s="20"/>
      <c r="H94" s="22"/>
      <c r="I94" s="31" t="s">
        <v>31</v>
      </c>
      <c r="J94" s="19">
        <f>'(RBX) Inferno'!J94</f>
        <v>3151120</v>
      </c>
      <c r="K94" s="20"/>
    </row>
    <row r="95" spans="1:11" x14ac:dyDescent="0.2">
      <c r="A95" s="31" t="s">
        <v>32</v>
      </c>
      <c r="B95">
        <f>'(RBX) Inferno'!B95</f>
        <v>379886</v>
      </c>
      <c r="C95" s="20"/>
      <c r="D95" s="22"/>
      <c r="E95" s="31" t="s">
        <v>32</v>
      </c>
      <c r="F95" s="19">
        <f>'(RBX) Inferno'!F95</f>
        <v>817712</v>
      </c>
      <c r="G95" s="20"/>
      <c r="H95" s="22"/>
      <c r="I95" s="31" t="s">
        <v>32</v>
      </c>
      <c r="J95" s="19">
        <f>'(RBX) Inferno'!J95</f>
        <v>3212023</v>
      </c>
      <c r="K95" s="20"/>
    </row>
    <row r="96" spans="1:11" x14ac:dyDescent="0.2">
      <c r="A96" s="31" t="s">
        <v>33</v>
      </c>
      <c r="B96">
        <f>'(RBX) Inferno'!B96</f>
        <v>368639</v>
      </c>
      <c r="C96" s="20"/>
      <c r="D96" s="22"/>
      <c r="E96" s="31" t="s">
        <v>33</v>
      </c>
      <c r="F96" s="19">
        <f>'(RBX) Inferno'!F96</f>
        <v>689803</v>
      </c>
      <c r="G96" s="20"/>
      <c r="H96" s="22"/>
      <c r="I96" s="31" t="s">
        <v>33</v>
      </c>
      <c r="J96" s="19">
        <f>'(RBX) Inferno'!J96</f>
        <v>3151315</v>
      </c>
      <c r="K96" s="20"/>
    </row>
    <row r="97" spans="1:11" x14ac:dyDescent="0.2">
      <c r="A97" s="31" t="s">
        <v>34</v>
      </c>
      <c r="B97">
        <f>'(RBX) Inferno'!B97</f>
        <v>238780</v>
      </c>
      <c r="C97" s="20"/>
      <c r="D97" s="22"/>
      <c r="E97" s="31" t="s">
        <v>34</v>
      </c>
      <c r="F97" s="19">
        <f>'(RBX) Inferno'!F97</f>
        <v>899450</v>
      </c>
      <c r="G97" s="20"/>
      <c r="H97" s="22"/>
      <c r="I97" s="31" t="s">
        <v>34</v>
      </c>
      <c r="J97" s="19">
        <f>'(RBX) Inferno'!J97</f>
        <v>3882000</v>
      </c>
      <c r="K97" s="20"/>
    </row>
    <row r="98" spans="1:11" x14ac:dyDescent="0.2">
      <c r="A98" s="31" t="s">
        <v>35</v>
      </c>
      <c r="B98">
        <f>'(RBX) Inferno'!B98</f>
        <v>430330</v>
      </c>
      <c r="C98" s="20"/>
      <c r="D98" s="22"/>
      <c r="E98" s="31" t="s">
        <v>35</v>
      </c>
      <c r="F98" s="19">
        <f>'(RBX) Inferno'!F98</f>
        <v>582269</v>
      </c>
      <c r="G98" s="20"/>
      <c r="H98" s="22"/>
      <c r="I98" s="31" t="s">
        <v>35</v>
      </c>
      <c r="J98" s="19">
        <f>'(RBX) Inferno'!J98</f>
        <v>3239911</v>
      </c>
      <c r="K98" s="20"/>
    </row>
    <row r="99" spans="1:11" x14ac:dyDescent="0.2">
      <c r="A99" s="31" t="s">
        <v>36</v>
      </c>
      <c r="B99">
        <f>'(RBX) Inferno'!B99</f>
        <v>264105</v>
      </c>
      <c r="C99" s="20"/>
      <c r="D99" s="22"/>
      <c r="E99" s="31" t="s">
        <v>36</v>
      </c>
      <c r="F99" s="19">
        <f>'(RBX) Inferno'!F99</f>
        <v>780675</v>
      </c>
      <c r="G99" s="20"/>
      <c r="H99" s="22"/>
      <c r="I99" s="31" t="s">
        <v>36</v>
      </c>
      <c r="J99" s="19">
        <f>'(RBX) Inferno'!J99</f>
        <v>3565862</v>
      </c>
      <c r="K99" s="20"/>
    </row>
    <row r="100" spans="1:11" x14ac:dyDescent="0.2">
      <c r="A100" s="31" t="s">
        <v>37</v>
      </c>
      <c r="B100">
        <f>'(RBX) Inferno'!B100</f>
        <v>331038</v>
      </c>
      <c r="C100" s="20"/>
      <c r="D100" s="22"/>
      <c r="E100" s="31" t="s">
        <v>37</v>
      </c>
      <c r="F100" s="19">
        <f>'(RBX) Inferno'!F100</f>
        <v>505976</v>
      </c>
      <c r="G100" s="20"/>
      <c r="H100" s="22"/>
      <c r="I100" s="31" t="s">
        <v>37</v>
      </c>
      <c r="J100" s="19">
        <f>'(RBX) Inferno'!J100</f>
        <v>3215660</v>
      </c>
      <c r="K100" s="20"/>
    </row>
    <row r="101" spans="1:11" x14ac:dyDescent="0.2">
      <c r="A101" s="31" t="s">
        <v>38</v>
      </c>
      <c r="B101">
        <f>'(RBX) Inferno'!B101</f>
        <v>432151</v>
      </c>
      <c r="C101" s="47"/>
      <c r="D101" s="22"/>
      <c r="E101" s="31" t="s">
        <v>38</v>
      </c>
      <c r="F101" s="19">
        <f>'(RBX) Inferno'!F101</f>
        <v>812512</v>
      </c>
      <c r="G101" s="20"/>
      <c r="H101" s="22"/>
      <c r="I101" s="31" t="s">
        <v>38</v>
      </c>
      <c r="J101" s="19">
        <f>'(RBX) Inferno'!J101</f>
        <v>4100208</v>
      </c>
      <c r="K101" s="20"/>
    </row>
    <row r="102" spans="1:11" x14ac:dyDescent="0.2">
      <c r="A102" s="31" t="s">
        <v>39</v>
      </c>
      <c r="B102">
        <f>'(RBX) Inferno'!B102</f>
        <v>330262</v>
      </c>
      <c r="C102" s="25"/>
      <c r="D102" s="22"/>
      <c r="E102" s="31" t="s">
        <v>39</v>
      </c>
      <c r="F102" s="19">
        <f>'(RBX) Inferno'!F102</f>
        <v>774782</v>
      </c>
      <c r="G102" s="1"/>
      <c r="H102" s="22"/>
      <c r="I102" s="31" t="s">
        <v>39</v>
      </c>
      <c r="J102" s="19">
        <f>'(RBX) Inferno'!J102</f>
        <v>3654887</v>
      </c>
      <c r="K102" s="1"/>
    </row>
    <row r="103" spans="1:11" x14ac:dyDescent="0.2">
      <c r="A103" s="8"/>
      <c r="C103" s="1"/>
      <c r="D103" s="22"/>
      <c r="E103" s="8"/>
      <c r="G103" s="1"/>
      <c r="H103" s="22"/>
      <c r="I103" s="8"/>
      <c r="K103" s="1"/>
    </row>
    <row r="104" spans="1:11" ht="17" thickBot="1" x14ac:dyDescent="0.25">
      <c r="A104" s="9" t="s">
        <v>3</v>
      </c>
      <c r="B104" s="62">
        <f>SUM(B75:B102)</f>
        <v>8709348</v>
      </c>
      <c r="C104" s="63">
        <f>AVERAGE(B75:B102)</f>
        <v>311048.14285714284</v>
      </c>
      <c r="D104" s="22"/>
      <c r="E104" s="9" t="s">
        <v>3</v>
      </c>
      <c r="F104" s="62">
        <f>SUM(F75:F102)</f>
        <v>16002528</v>
      </c>
      <c r="G104" s="63">
        <f>AVERAGE(F75:F102)</f>
        <v>571518.85714285716</v>
      </c>
      <c r="H104" s="22"/>
      <c r="I104" s="9" t="s">
        <v>3</v>
      </c>
      <c r="J104" s="62">
        <f>SUM(J75:J102)</f>
        <v>82615945</v>
      </c>
      <c r="K104" s="63">
        <f>AVERAGE(J75:J102)</f>
        <v>2950569.4642857141</v>
      </c>
    </row>
    <row r="105" spans="1:11" x14ac:dyDescent="0.2">
      <c r="A105" s="52"/>
      <c r="B105" s="22"/>
      <c r="C105" s="53"/>
      <c r="D105" s="22"/>
      <c r="E105" s="52"/>
      <c r="F105" s="22"/>
      <c r="G105" s="22"/>
      <c r="H105" s="22"/>
      <c r="I105" s="52"/>
      <c r="J105" s="22"/>
      <c r="K105" s="53"/>
    </row>
    <row r="106" spans="1:11" ht="16" customHeight="1" x14ac:dyDescent="0.2">
      <c r="A106" s="77" t="s">
        <v>48</v>
      </c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1:11" ht="16" customHeight="1" thickBot="1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1:11" ht="17" customHeight="1" thickBot="1" x14ac:dyDescent="0.25">
      <c r="A108" s="73" t="s">
        <v>81</v>
      </c>
      <c r="B108" s="74"/>
      <c r="C108" s="78"/>
      <c r="D108" s="22"/>
      <c r="E108" s="73" t="s">
        <v>50</v>
      </c>
      <c r="F108" s="74"/>
      <c r="G108" s="78"/>
      <c r="H108" s="22"/>
      <c r="I108" s="73" t="s">
        <v>109</v>
      </c>
      <c r="J108" s="74"/>
      <c r="K108" s="78"/>
    </row>
    <row r="109" spans="1:11" ht="17" thickBot="1" x14ac:dyDescent="0.25">
      <c r="A109" s="26" t="s">
        <v>0</v>
      </c>
      <c r="B109" s="27" t="s">
        <v>1</v>
      </c>
      <c r="C109" s="28"/>
      <c r="D109" s="22"/>
      <c r="E109" s="26" t="s">
        <v>0</v>
      </c>
      <c r="F109" s="27" t="s">
        <v>1</v>
      </c>
      <c r="G109" s="28"/>
      <c r="H109" s="22"/>
      <c r="I109" s="26" t="s">
        <v>0</v>
      </c>
      <c r="J109" s="27" t="s">
        <v>1</v>
      </c>
      <c r="K109" s="28"/>
    </row>
    <row r="110" spans="1:11" x14ac:dyDescent="0.2">
      <c r="A110" s="57" t="s">
        <v>12</v>
      </c>
      <c r="B110" s="58">
        <v>285547</v>
      </c>
      <c r="C110" s="59"/>
      <c r="D110" s="22"/>
      <c r="E110" s="29" t="s">
        <v>12</v>
      </c>
      <c r="F110" s="19">
        <v>442132</v>
      </c>
      <c r="G110" s="20"/>
      <c r="H110" s="22"/>
      <c r="I110" s="29" t="s">
        <v>12</v>
      </c>
      <c r="J110" s="19"/>
      <c r="K110" s="20"/>
    </row>
    <row r="111" spans="1:11" x14ac:dyDescent="0.2">
      <c r="A111" s="29" t="s">
        <v>13</v>
      </c>
      <c r="B111">
        <v>163180</v>
      </c>
      <c r="C111" s="20"/>
      <c r="D111" s="22"/>
      <c r="E111" s="29" t="s">
        <v>13</v>
      </c>
      <c r="F111" s="19">
        <v>485552</v>
      </c>
      <c r="G111" s="20"/>
      <c r="H111" s="22"/>
      <c r="I111" s="29" t="s">
        <v>13</v>
      </c>
      <c r="J111" s="19"/>
      <c r="K111" s="20"/>
    </row>
    <row r="112" spans="1:11" x14ac:dyDescent="0.2">
      <c r="A112" s="29" t="s">
        <v>14</v>
      </c>
      <c r="B112">
        <v>192795</v>
      </c>
      <c r="C112" s="20"/>
      <c r="D112" s="22"/>
      <c r="E112" s="29" t="s">
        <v>14</v>
      </c>
      <c r="F112" s="19">
        <v>494999</v>
      </c>
      <c r="G112" s="20"/>
      <c r="H112" s="22"/>
      <c r="I112" s="29" t="s">
        <v>14</v>
      </c>
      <c r="J112" s="19"/>
      <c r="K112" s="20"/>
    </row>
    <row r="113" spans="1:11" x14ac:dyDescent="0.2">
      <c r="A113" s="29" t="s">
        <v>15</v>
      </c>
      <c r="B113">
        <v>207951</v>
      </c>
      <c r="C113" s="20"/>
      <c r="D113" s="22"/>
      <c r="E113" s="29" t="s">
        <v>15</v>
      </c>
      <c r="F113" s="19">
        <v>510201</v>
      </c>
      <c r="G113" s="20"/>
      <c r="H113" s="22"/>
      <c r="I113" s="29" t="s">
        <v>15</v>
      </c>
      <c r="J113" s="19"/>
      <c r="K113" s="20"/>
    </row>
    <row r="114" spans="1:11" x14ac:dyDescent="0.2">
      <c r="A114" s="29" t="s">
        <v>16</v>
      </c>
      <c r="B114">
        <v>252286</v>
      </c>
      <c r="C114" s="20"/>
      <c r="D114" s="22"/>
      <c r="E114" s="29" t="s">
        <v>16</v>
      </c>
      <c r="F114" s="19">
        <v>429389</v>
      </c>
      <c r="G114" s="20"/>
      <c r="H114" s="22"/>
      <c r="I114" s="29" t="s">
        <v>16</v>
      </c>
      <c r="J114" s="19"/>
      <c r="K114" s="20"/>
    </row>
    <row r="115" spans="1:11" x14ac:dyDescent="0.2">
      <c r="A115" s="29" t="s">
        <v>17</v>
      </c>
      <c r="B115">
        <v>253687</v>
      </c>
      <c r="C115" s="20"/>
      <c r="D115" s="22"/>
      <c r="E115" s="29" t="s">
        <v>17</v>
      </c>
      <c r="F115" s="19">
        <v>400199</v>
      </c>
      <c r="G115" s="20"/>
      <c r="H115" s="22"/>
      <c r="I115" s="29" t="s">
        <v>17</v>
      </c>
      <c r="J115" s="19"/>
      <c r="K115" s="20"/>
    </row>
    <row r="116" spans="1:11" x14ac:dyDescent="0.2">
      <c r="A116" s="29" t="s">
        <v>18</v>
      </c>
      <c r="B116">
        <v>175081</v>
      </c>
      <c r="C116" s="20"/>
      <c r="D116" s="22"/>
      <c r="E116" s="29" t="s">
        <v>18</v>
      </c>
      <c r="F116" s="19">
        <v>443899</v>
      </c>
      <c r="G116" s="20"/>
      <c r="H116" s="22"/>
      <c r="I116" s="29" t="s">
        <v>18</v>
      </c>
      <c r="J116" s="19"/>
      <c r="K116" s="20"/>
    </row>
    <row r="117" spans="1:11" x14ac:dyDescent="0.2">
      <c r="A117" s="29" t="s">
        <v>19</v>
      </c>
      <c r="B117">
        <v>257428</v>
      </c>
      <c r="C117" s="20"/>
      <c r="D117" s="22"/>
      <c r="E117" s="29" t="s">
        <v>19</v>
      </c>
      <c r="F117" s="19">
        <v>440600</v>
      </c>
      <c r="G117" s="20"/>
      <c r="H117" s="22"/>
      <c r="I117" s="29" t="s">
        <v>19</v>
      </c>
      <c r="J117" s="19"/>
      <c r="K117" s="20"/>
    </row>
    <row r="118" spans="1:11" x14ac:dyDescent="0.2">
      <c r="A118" s="29" t="s">
        <v>20</v>
      </c>
      <c r="B118">
        <v>209381</v>
      </c>
      <c r="C118" s="20"/>
      <c r="D118" s="22"/>
      <c r="E118" s="29" t="s">
        <v>20</v>
      </c>
      <c r="F118" s="19">
        <v>345760</v>
      </c>
      <c r="G118" s="20"/>
      <c r="H118" s="22"/>
      <c r="I118" s="29" t="s">
        <v>20</v>
      </c>
      <c r="J118" s="19"/>
      <c r="K118" s="20"/>
    </row>
    <row r="119" spans="1:11" x14ac:dyDescent="0.2">
      <c r="A119" s="29" t="s">
        <v>21</v>
      </c>
      <c r="B119">
        <v>192492</v>
      </c>
      <c r="C119" s="20"/>
      <c r="D119" s="22"/>
      <c r="E119" s="29" t="s">
        <v>21</v>
      </c>
      <c r="F119" s="19">
        <v>416474</v>
      </c>
      <c r="G119" s="20"/>
      <c r="H119" s="22"/>
      <c r="I119" s="29" t="s">
        <v>21</v>
      </c>
      <c r="J119" s="19"/>
      <c r="K119" s="20"/>
    </row>
    <row r="120" spans="1:11" x14ac:dyDescent="0.2">
      <c r="A120" s="29" t="s">
        <v>22</v>
      </c>
      <c r="B120">
        <v>280368</v>
      </c>
      <c r="C120" s="20"/>
      <c r="D120" s="22"/>
      <c r="E120" s="29" t="s">
        <v>22</v>
      </c>
      <c r="F120" s="19">
        <v>528093</v>
      </c>
      <c r="G120" s="20"/>
      <c r="H120" s="22"/>
      <c r="I120" s="29" t="s">
        <v>22</v>
      </c>
      <c r="J120" s="19"/>
      <c r="K120" s="20"/>
    </row>
    <row r="121" spans="1:11" x14ac:dyDescent="0.2">
      <c r="A121" s="30" t="s">
        <v>23</v>
      </c>
      <c r="B121">
        <v>322394</v>
      </c>
      <c r="C121" s="47"/>
      <c r="D121" s="22"/>
      <c r="E121" s="30" t="s">
        <v>23</v>
      </c>
      <c r="F121">
        <v>525285</v>
      </c>
      <c r="G121" s="20"/>
      <c r="H121" s="22"/>
      <c r="I121" s="30" t="s">
        <v>23</v>
      </c>
      <c r="J121" s="23"/>
      <c r="K121" s="20"/>
    </row>
    <row r="122" spans="1:11" x14ac:dyDescent="0.2">
      <c r="A122" s="31" t="s">
        <v>24</v>
      </c>
      <c r="B122">
        <v>217351</v>
      </c>
      <c r="C122" s="47"/>
      <c r="D122" s="22"/>
      <c r="E122" s="31" t="s">
        <v>24</v>
      </c>
      <c r="F122">
        <v>310270</v>
      </c>
      <c r="G122" s="1"/>
      <c r="H122" s="22"/>
      <c r="I122" s="31" t="s">
        <v>24</v>
      </c>
      <c r="K122" s="1"/>
    </row>
    <row r="123" spans="1:11" x14ac:dyDescent="0.2">
      <c r="A123" s="31" t="s">
        <v>25</v>
      </c>
      <c r="B123">
        <v>179454</v>
      </c>
      <c r="C123" s="24"/>
      <c r="D123" s="22"/>
      <c r="E123" s="31" t="s">
        <v>25</v>
      </c>
      <c r="F123" s="32">
        <v>317754</v>
      </c>
      <c r="G123" s="24"/>
      <c r="H123" s="22"/>
      <c r="I123" s="31" t="s">
        <v>25</v>
      </c>
      <c r="J123" s="23"/>
      <c r="K123" s="24"/>
    </row>
    <row r="124" spans="1:11" x14ac:dyDescent="0.2">
      <c r="A124" s="31" t="s">
        <v>26</v>
      </c>
      <c r="B124">
        <v>317470</v>
      </c>
      <c r="C124" s="24"/>
      <c r="D124" s="22"/>
      <c r="E124" s="31" t="s">
        <v>26</v>
      </c>
      <c r="F124" s="32">
        <v>432082</v>
      </c>
      <c r="G124" s="24"/>
      <c r="H124" s="22"/>
      <c r="I124" s="31" t="s">
        <v>26</v>
      </c>
      <c r="J124" s="23"/>
      <c r="K124" s="24"/>
    </row>
    <row r="125" spans="1:11" x14ac:dyDescent="0.2">
      <c r="A125" s="31" t="s">
        <v>27</v>
      </c>
      <c r="B125">
        <v>321563</v>
      </c>
      <c r="C125" s="20"/>
      <c r="D125" s="22"/>
      <c r="E125" s="31" t="s">
        <v>27</v>
      </c>
      <c r="F125" s="19">
        <v>430441</v>
      </c>
      <c r="G125" s="20"/>
      <c r="H125" s="22"/>
      <c r="I125" s="31" t="s">
        <v>27</v>
      </c>
      <c r="J125" s="19"/>
      <c r="K125" s="20"/>
    </row>
    <row r="126" spans="1:11" x14ac:dyDescent="0.2">
      <c r="A126" s="31" t="s">
        <v>28</v>
      </c>
      <c r="B126">
        <v>224085</v>
      </c>
      <c r="C126" s="20"/>
      <c r="D126" s="22"/>
      <c r="E126" s="31" t="s">
        <v>28</v>
      </c>
      <c r="F126" s="19">
        <v>559320</v>
      </c>
      <c r="G126" s="20"/>
      <c r="H126" s="22"/>
      <c r="I126" s="31" t="s">
        <v>28</v>
      </c>
      <c r="J126" s="19"/>
      <c r="K126" s="20"/>
    </row>
    <row r="127" spans="1:11" x14ac:dyDescent="0.2">
      <c r="A127" s="31" t="s">
        <v>29</v>
      </c>
      <c r="B127">
        <v>297604</v>
      </c>
      <c r="C127" s="20"/>
      <c r="D127" s="22"/>
      <c r="E127" s="31" t="s">
        <v>29</v>
      </c>
      <c r="F127" s="19">
        <v>548869</v>
      </c>
      <c r="G127" s="20"/>
      <c r="H127" s="22"/>
      <c r="I127" s="31" t="s">
        <v>29</v>
      </c>
      <c r="J127" s="19"/>
      <c r="K127" s="20"/>
    </row>
    <row r="128" spans="1:11" x14ac:dyDescent="0.2">
      <c r="A128" s="31" t="s">
        <v>30</v>
      </c>
      <c r="B128">
        <v>339889</v>
      </c>
      <c r="C128" s="20"/>
      <c r="D128" s="22"/>
      <c r="E128" s="31" t="s">
        <v>30</v>
      </c>
      <c r="F128" s="19">
        <v>541600</v>
      </c>
      <c r="G128" s="20"/>
      <c r="H128" s="22"/>
      <c r="I128" s="31" t="s">
        <v>30</v>
      </c>
      <c r="J128" s="19"/>
      <c r="K128" s="20"/>
    </row>
    <row r="129" spans="1:11" x14ac:dyDescent="0.2">
      <c r="A129" s="31" t="s">
        <v>31</v>
      </c>
      <c r="B129">
        <v>324451</v>
      </c>
      <c r="C129" s="20"/>
      <c r="D129" s="22"/>
      <c r="E129" s="31" t="s">
        <v>31</v>
      </c>
      <c r="F129" s="19">
        <v>599106</v>
      </c>
      <c r="G129" s="20"/>
      <c r="H129" s="22"/>
      <c r="I129" s="31" t="s">
        <v>31</v>
      </c>
      <c r="J129" s="19"/>
      <c r="K129" s="20"/>
    </row>
    <row r="130" spans="1:11" x14ac:dyDescent="0.2">
      <c r="A130" s="31" t="s">
        <v>32</v>
      </c>
      <c r="B130">
        <v>449041</v>
      </c>
      <c r="C130" s="20"/>
      <c r="D130" s="22"/>
      <c r="E130" s="31" t="s">
        <v>32</v>
      </c>
      <c r="F130" s="19">
        <v>497460</v>
      </c>
      <c r="G130" s="20"/>
      <c r="H130" s="22"/>
      <c r="I130" s="31" t="s">
        <v>32</v>
      </c>
      <c r="J130" s="19"/>
      <c r="K130" s="20"/>
    </row>
    <row r="131" spans="1:11" x14ac:dyDescent="0.2">
      <c r="A131" s="31" t="s">
        <v>33</v>
      </c>
      <c r="B131">
        <v>293115</v>
      </c>
      <c r="C131" s="20"/>
      <c r="D131" s="22"/>
      <c r="E131" s="31" t="s">
        <v>33</v>
      </c>
      <c r="F131" s="19">
        <v>530059</v>
      </c>
      <c r="G131" s="20"/>
      <c r="H131" s="22"/>
      <c r="I131" s="31" t="s">
        <v>33</v>
      </c>
      <c r="J131" s="19"/>
      <c r="K131" s="20"/>
    </row>
    <row r="132" spans="1:11" x14ac:dyDescent="0.2">
      <c r="A132" s="31" t="s">
        <v>34</v>
      </c>
      <c r="B132">
        <v>153211</v>
      </c>
      <c r="C132" s="20"/>
      <c r="D132" s="22"/>
      <c r="E132" s="31" t="s">
        <v>34</v>
      </c>
      <c r="F132" s="19">
        <v>560710</v>
      </c>
      <c r="G132" s="20"/>
      <c r="H132" s="22"/>
      <c r="I132" s="31" t="s">
        <v>34</v>
      </c>
      <c r="J132" s="19"/>
      <c r="K132" s="20"/>
    </row>
    <row r="133" spans="1:11" x14ac:dyDescent="0.2">
      <c r="A133" s="31" t="s">
        <v>35</v>
      </c>
      <c r="B133">
        <v>442000</v>
      </c>
      <c r="C133" s="20"/>
      <c r="D133" s="22"/>
      <c r="E133" s="31" t="s">
        <v>35</v>
      </c>
      <c r="F133" s="19">
        <v>607243</v>
      </c>
      <c r="G133" s="20"/>
      <c r="H133" s="22"/>
      <c r="I133" s="31" t="s">
        <v>35</v>
      </c>
      <c r="J133" s="19"/>
      <c r="K133" s="20"/>
    </row>
    <row r="134" spans="1:11" x14ac:dyDescent="0.2">
      <c r="A134" s="31" t="s">
        <v>36</v>
      </c>
      <c r="B134">
        <v>284296</v>
      </c>
      <c r="C134" s="20"/>
      <c r="D134" s="22"/>
      <c r="E134" s="31" t="s">
        <v>36</v>
      </c>
      <c r="F134" s="32">
        <v>505866</v>
      </c>
      <c r="G134" s="20"/>
      <c r="H134" s="22"/>
      <c r="I134" s="31" t="s">
        <v>36</v>
      </c>
      <c r="J134" s="19"/>
      <c r="K134" s="20"/>
    </row>
    <row r="135" spans="1:11" x14ac:dyDescent="0.2">
      <c r="A135" s="31" t="s">
        <v>37</v>
      </c>
      <c r="B135">
        <v>248724</v>
      </c>
      <c r="C135" s="20"/>
      <c r="D135" s="22"/>
      <c r="E135" s="31" t="s">
        <v>37</v>
      </c>
      <c r="F135" s="19">
        <v>450611</v>
      </c>
      <c r="G135" s="20"/>
      <c r="H135" s="22"/>
      <c r="I135" s="31" t="s">
        <v>37</v>
      </c>
      <c r="J135" s="19"/>
      <c r="K135" s="20"/>
    </row>
    <row r="136" spans="1:11" x14ac:dyDescent="0.2">
      <c r="A136" s="31" t="s">
        <v>38</v>
      </c>
      <c r="B136">
        <v>375697</v>
      </c>
      <c r="C136" s="47"/>
      <c r="D136" s="22"/>
      <c r="E136" s="31" t="s">
        <v>38</v>
      </c>
      <c r="F136" s="32">
        <v>417078</v>
      </c>
      <c r="G136" s="20"/>
      <c r="H136" s="22"/>
      <c r="I136" s="31" t="s">
        <v>38</v>
      </c>
      <c r="J136" s="32"/>
      <c r="K136" s="20"/>
    </row>
    <row r="137" spans="1:11" x14ac:dyDescent="0.2">
      <c r="A137" s="31" t="s">
        <v>39</v>
      </c>
      <c r="B137">
        <v>400644</v>
      </c>
      <c r="C137" s="1"/>
      <c r="D137" s="22"/>
      <c r="E137" s="31" t="s">
        <v>39</v>
      </c>
      <c r="F137">
        <v>468396</v>
      </c>
      <c r="G137" s="1"/>
      <c r="H137" s="22"/>
      <c r="I137" s="31" t="s">
        <v>39</v>
      </c>
      <c r="K137" s="1"/>
    </row>
    <row r="138" spans="1:11" x14ac:dyDescent="0.2">
      <c r="A138" s="8"/>
      <c r="C138" s="1"/>
      <c r="D138" s="22"/>
      <c r="E138" s="8"/>
      <c r="G138" s="1"/>
      <c r="H138" s="22"/>
      <c r="I138" s="8"/>
      <c r="K138" s="1"/>
    </row>
    <row r="139" spans="1:11" ht="17" thickBot="1" x14ac:dyDescent="0.25">
      <c r="A139" s="9" t="s">
        <v>3</v>
      </c>
      <c r="B139" s="62">
        <f>SUM(B110:B137)</f>
        <v>7661185</v>
      </c>
      <c r="C139" s="63">
        <f>AVERAGE(B110:B137)</f>
        <v>273613.75</v>
      </c>
      <c r="D139" s="22"/>
      <c r="E139" s="9" t="s">
        <v>3</v>
      </c>
      <c r="F139" s="62">
        <f>SUM(F110:F137)</f>
        <v>13239448</v>
      </c>
      <c r="G139" s="63">
        <f>AVERAGE(F110:F137)</f>
        <v>472837.42857142858</v>
      </c>
      <c r="H139" s="22"/>
      <c r="I139" s="9" t="s">
        <v>3</v>
      </c>
      <c r="J139" s="62">
        <f>SUM(J110:J137)</f>
        <v>0</v>
      </c>
      <c r="K139" s="63" t="e">
        <f>AVERAGE(J110:J137)</f>
        <v>#DIV/0!</v>
      </c>
    </row>
    <row r="140" spans="1:1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</row>
    <row r="141" spans="1:11" ht="16" customHeight="1" x14ac:dyDescent="0.2">
      <c r="A141" s="77" t="s">
        <v>80</v>
      </c>
      <c r="B141" s="77"/>
      <c r="C141" s="77"/>
      <c r="D141" s="77"/>
      <c r="E141" s="77"/>
      <c r="F141" s="77"/>
      <c r="G141" s="77"/>
      <c r="H141" s="77"/>
      <c r="I141" s="77"/>
      <c r="J141" s="77"/>
      <c r="K141" s="77"/>
    </row>
    <row r="142" spans="1:11" ht="16" customHeight="1" thickBot="1" x14ac:dyDescent="0.2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</row>
    <row r="143" spans="1:11" ht="17" customHeight="1" thickBot="1" x14ac:dyDescent="0.25">
      <c r="A143" s="73" t="s">
        <v>81</v>
      </c>
      <c r="B143" s="74"/>
      <c r="C143" s="78"/>
      <c r="D143" s="22"/>
      <c r="E143" s="73" t="s">
        <v>50</v>
      </c>
      <c r="F143" s="74"/>
      <c r="G143" s="78"/>
      <c r="H143" s="22"/>
      <c r="I143" s="73" t="s">
        <v>109</v>
      </c>
      <c r="J143" s="74"/>
      <c r="K143" s="78"/>
    </row>
    <row r="144" spans="1:11" ht="17" thickBot="1" x14ac:dyDescent="0.25">
      <c r="A144" s="26" t="s">
        <v>0</v>
      </c>
      <c r="B144" s="27" t="s">
        <v>1</v>
      </c>
      <c r="C144" s="28"/>
      <c r="D144" s="22"/>
      <c r="E144" s="26" t="s">
        <v>0</v>
      </c>
      <c r="F144" s="27" t="s">
        <v>1</v>
      </c>
      <c r="G144" s="28"/>
      <c r="H144" s="22"/>
      <c r="I144" s="26" t="s">
        <v>0</v>
      </c>
      <c r="J144" s="27" t="s">
        <v>1</v>
      </c>
      <c r="K144" s="28"/>
    </row>
    <row r="145" spans="1:11" x14ac:dyDescent="0.2">
      <c r="A145" s="57" t="s">
        <v>12</v>
      </c>
      <c r="B145" s="58">
        <v>151699</v>
      </c>
      <c r="C145" s="59"/>
      <c r="D145" s="22"/>
      <c r="E145" s="29" t="s">
        <v>12</v>
      </c>
      <c r="F145" s="19">
        <v>512855</v>
      </c>
      <c r="G145" s="20"/>
      <c r="H145" s="22"/>
      <c r="I145" s="29" t="s">
        <v>12</v>
      </c>
      <c r="J145" s="19"/>
      <c r="K145" s="20"/>
    </row>
    <row r="146" spans="1:11" x14ac:dyDescent="0.2">
      <c r="A146" s="29" t="s">
        <v>13</v>
      </c>
      <c r="B146">
        <v>180948</v>
      </c>
      <c r="C146" s="20"/>
      <c r="D146" s="22"/>
      <c r="E146" s="29" t="s">
        <v>13</v>
      </c>
      <c r="F146" s="19">
        <v>632170</v>
      </c>
      <c r="G146" s="20"/>
      <c r="H146" s="22"/>
      <c r="I146" s="29" t="s">
        <v>13</v>
      </c>
      <c r="J146" s="19"/>
      <c r="K146" s="20"/>
    </row>
    <row r="147" spans="1:11" x14ac:dyDescent="0.2">
      <c r="A147" s="29" t="s">
        <v>14</v>
      </c>
      <c r="B147">
        <v>101786</v>
      </c>
      <c r="C147" s="20"/>
      <c r="D147" s="22"/>
      <c r="E147" s="29" t="s">
        <v>14</v>
      </c>
      <c r="F147" s="19">
        <v>588980</v>
      </c>
      <c r="G147" s="20"/>
      <c r="H147" s="22"/>
      <c r="I147" s="29" t="s">
        <v>14</v>
      </c>
      <c r="J147" s="19"/>
      <c r="K147" s="20"/>
    </row>
    <row r="148" spans="1:11" x14ac:dyDescent="0.2">
      <c r="A148" s="29" t="s">
        <v>15</v>
      </c>
      <c r="B148">
        <v>170005</v>
      </c>
      <c r="C148" s="20"/>
      <c r="D148" s="22"/>
      <c r="E148" s="29" t="s">
        <v>15</v>
      </c>
      <c r="F148" s="19">
        <v>554865</v>
      </c>
      <c r="G148" s="20"/>
      <c r="H148" s="22"/>
      <c r="I148" s="29" t="s">
        <v>15</v>
      </c>
      <c r="J148" s="19"/>
      <c r="K148" s="20"/>
    </row>
    <row r="149" spans="1:11" x14ac:dyDescent="0.2">
      <c r="A149" s="29" t="s">
        <v>16</v>
      </c>
      <c r="B149">
        <v>172792</v>
      </c>
      <c r="C149" s="20"/>
      <c r="D149" s="22"/>
      <c r="E149" s="29" t="s">
        <v>16</v>
      </c>
      <c r="F149" s="19">
        <v>414201</v>
      </c>
      <c r="G149" s="20"/>
      <c r="H149" s="22"/>
      <c r="I149" s="29" t="s">
        <v>16</v>
      </c>
      <c r="J149" s="19"/>
      <c r="K149" s="20"/>
    </row>
    <row r="150" spans="1:11" x14ac:dyDescent="0.2">
      <c r="A150" s="29" t="s">
        <v>17</v>
      </c>
      <c r="B150">
        <v>177092</v>
      </c>
      <c r="C150" s="20"/>
      <c r="D150" s="22"/>
      <c r="E150" s="29" t="s">
        <v>17</v>
      </c>
      <c r="F150" s="19">
        <v>467055</v>
      </c>
      <c r="G150" s="20"/>
      <c r="H150" s="22"/>
      <c r="I150" s="29" t="s">
        <v>17</v>
      </c>
      <c r="J150" s="19"/>
      <c r="K150" s="20"/>
    </row>
    <row r="151" spans="1:11" x14ac:dyDescent="0.2">
      <c r="A151" s="29" t="s">
        <v>18</v>
      </c>
      <c r="B151">
        <v>149085</v>
      </c>
      <c r="C151" s="20"/>
      <c r="D151" s="22"/>
      <c r="E151" s="29" t="s">
        <v>18</v>
      </c>
      <c r="F151" s="19">
        <v>549755</v>
      </c>
      <c r="G151" s="20"/>
      <c r="H151" s="22"/>
      <c r="I151" s="29" t="s">
        <v>18</v>
      </c>
      <c r="J151" s="19"/>
      <c r="K151" s="20"/>
    </row>
    <row r="152" spans="1:11" x14ac:dyDescent="0.2">
      <c r="A152" s="29" t="s">
        <v>19</v>
      </c>
      <c r="B152">
        <v>168030</v>
      </c>
      <c r="C152" s="20"/>
      <c r="D152" s="22"/>
      <c r="E152" s="29" t="s">
        <v>19</v>
      </c>
      <c r="F152" s="19">
        <v>466552</v>
      </c>
      <c r="G152" s="20"/>
      <c r="H152" s="22"/>
      <c r="I152" s="29" t="s">
        <v>19</v>
      </c>
      <c r="J152" s="19"/>
      <c r="K152" s="20"/>
    </row>
    <row r="153" spans="1:11" x14ac:dyDescent="0.2">
      <c r="A153" s="29" t="s">
        <v>20</v>
      </c>
      <c r="B153">
        <v>147318</v>
      </c>
      <c r="C153" s="20"/>
      <c r="D153" s="22"/>
      <c r="E153" s="29" t="s">
        <v>20</v>
      </c>
      <c r="F153" s="19">
        <v>455976</v>
      </c>
      <c r="G153" s="20"/>
      <c r="H153" s="22"/>
      <c r="I153" s="29" t="s">
        <v>20</v>
      </c>
      <c r="J153" s="19"/>
      <c r="K153" s="20"/>
    </row>
    <row r="154" spans="1:11" x14ac:dyDescent="0.2">
      <c r="A154" s="29" t="s">
        <v>21</v>
      </c>
      <c r="B154">
        <v>191699</v>
      </c>
      <c r="C154" s="20"/>
      <c r="D154" s="22"/>
      <c r="E154" s="29" t="s">
        <v>21</v>
      </c>
      <c r="F154" s="19">
        <v>519177</v>
      </c>
      <c r="G154" s="20"/>
      <c r="H154" s="22"/>
      <c r="I154" s="29" t="s">
        <v>21</v>
      </c>
      <c r="J154" s="19"/>
      <c r="K154" s="20"/>
    </row>
    <row r="155" spans="1:11" x14ac:dyDescent="0.2">
      <c r="A155" s="29" t="s">
        <v>22</v>
      </c>
      <c r="B155">
        <v>200539</v>
      </c>
      <c r="C155" s="20"/>
      <c r="D155" s="22"/>
      <c r="E155" s="29" t="s">
        <v>22</v>
      </c>
      <c r="F155" s="19">
        <v>574900</v>
      </c>
      <c r="G155" s="20"/>
      <c r="H155" s="22"/>
      <c r="I155" s="29" t="s">
        <v>22</v>
      </c>
      <c r="J155" s="19"/>
      <c r="K155" s="20"/>
    </row>
    <row r="156" spans="1:11" x14ac:dyDescent="0.2">
      <c r="A156" s="30" t="s">
        <v>23</v>
      </c>
      <c r="B156">
        <v>278408</v>
      </c>
      <c r="C156" s="47"/>
      <c r="D156" s="22"/>
      <c r="E156" s="30" t="s">
        <v>23</v>
      </c>
      <c r="F156">
        <v>610294</v>
      </c>
      <c r="G156" s="20"/>
      <c r="H156" s="22"/>
      <c r="I156" s="30" t="s">
        <v>23</v>
      </c>
      <c r="J156" s="23"/>
      <c r="K156" s="20"/>
    </row>
    <row r="157" spans="1:11" x14ac:dyDescent="0.2">
      <c r="A157" s="31" t="s">
        <v>24</v>
      </c>
      <c r="B157">
        <v>192163</v>
      </c>
      <c r="C157" s="47"/>
      <c r="D157" s="22"/>
      <c r="E157" s="31" t="s">
        <v>24</v>
      </c>
      <c r="F157">
        <v>369215</v>
      </c>
      <c r="G157" s="1"/>
      <c r="H157" s="22"/>
      <c r="I157" s="31" t="s">
        <v>24</v>
      </c>
      <c r="K157" s="1"/>
    </row>
    <row r="158" spans="1:11" x14ac:dyDescent="0.2">
      <c r="A158" s="31" t="s">
        <v>25</v>
      </c>
      <c r="B158">
        <v>132005</v>
      </c>
      <c r="C158" s="24"/>
      <c r="D158" s="22"/>
      <c r="E158" s="31" t="s">
        <v>25</v>
      </c>
      <c r="F158" s="32">
        <v>354222</v>
      </c>
      <c r="G158" s="24"/>
      <c r="H158" s="22"/>
      <c r="I158" s="31" t="s">
        <v>25</v>
      </c>
      <c r="J158" s="23"/>
      <c r="K158" s="24"/>
    </row>
    <row r="159" spans="1:11" x14ac:dyDescent="0.2">
      <c r="A159" s="31" t="s">
        <v>26</v>
      </c>
      <c r="B159">
        <v>227111</v>
      </c>
      <c r="C159" s="24"/>
      <c r="D159" s="22"/>
      <c r="E159" s="31" t="s">
        <v>26</v>
      </c>
      <c r="F159" s="32">
        <v>426281</v>
      </c>
      <c r="G159" s="24"/>
      <c r="H159" s="22"/>
      <c r="I159" s="31" t="s">
        <v>26</v>
      </c>
      <c r="J159" s="23"/>
      <c r="K159" s="24"/>
    </row>
    <row r="160" spans="1:11" x14ac:dyDescent="0.2">
      <c r="A160" s="31" t="s">
        <v>27</v>
      </c>
      <c r="B160">
        <v>209003</v>
      </c>
      <c r="C160" s="20"/>
      <c r="D160" s="22"/>
      <c r="E160" s="31" t="s">
        <v>27</v>
      </c>
      <c r="F160" s="19">
        <v>458730</v>
      </c>
      <c r="G160" s="20"/>
      <c r="H160" s="22"/>
      <c r="I160" s="31" t="s">
        <v>27</v>
      </c>
      <c r="J160" s="19"/>
      <c r="K160" s="20"/>
    </row>
    <row r="161" spans="1:11" x14ac:dyDescent="0.2">
      <c r="A161" s="31" t="s">
        <v>28</v>
      </c>
      <c r="B161">
        <v>198172</v>
      </c>
      <c r="C161" s="20"/>
      <c r="D161" s="22"/>
      <c r="E161" s="31" t="s">
        <v>28</v>
      </c>
      <c r="F161" s="19">
        <v>557183</v>
      </c>
      <c r="G161" s="20"/>
      <c r="H161" s="22"/>
      <c r="I161" s="31" t="s">
        <v>28</v>
      </c>
      <c r="J161" s="19"/>
      <c r="K161" s="20"/>
    </row>
    <row r="162" spans="1:11" x14ac:dyDescent="0.2">
      <c r="A162" s="31" t="s">
        <v>29</v>
      </c>
      <c r="B162">
        <v>203797</v>
      </c>
      <c r="C162" s="20"/>
      <c r="D162" s="22"/>
      <c r="E162" s="31" t="s">
        <v>29</v>
      </c>
      <c r="F162" s="19">
        <v>564545</v>
      </c>
      <c r="G162" s="20"/>
      <c r="H162" s="22"/>
      <c r="I162" s="31" t="s">
        <v>29</v>
      </c>
      <c r="J162" s="19"/>
      <c r="K162" s="20"/>
    </row>
    <row r="163" spans="1:11" x14ac:dyDescent="0.2">
      <c r="A163" s="31" t="s">
        <v>30</v>
      </c>
      <c r="B163">
        <v>295560</v>
      </c>
      <c r="C163" s="20"/>
      <c r="D163" s="22"/>
      <c r="E163" s="31" t="s">
        <v>30</v>
      </c>
      <c r="F163" s="19">
        <v>585201</v>
      </c>
      <c r="G163" s="20"/>
      <c r="H163" s="22"/>
      <c r="I163" s="31" t="s">
        <v>30</v>
      </c>
      <c r="J163" s="19"/>
      <c r="K163" s="20"/>
    </row>
    <row r="164" spans="1:11" x14ac:dyDescent="0.2">
      <c r="A164" s="31" t="s">
        <v>31</v>
      </c>
      <c r="B164">
        <v>264319</v>
      </c>
      <c r="C164" s="20"/>
      <c r="D164" s="22"/>
      <c r="E164" s="31" t="s">
        <v>31</v>
      </c>
      <c r="F164" s="19">
        <v>656710</v>
      </c>
      <c r="G164" s="20"/>
      <c r="H164" s="22"/>
      <c r="I164" s="31" t="s">
        <v>31</v>
      </c>
      <c r="J164" s="19"/>
      <c r="K164" s="20"/>
    </row>
    <row r="165" spans="1:11" x14ac:dyDescent="0.2">
      <c r="A165" s="31" t="s">
        <v>32</v>
      </c>
      <c r="B165">
        <v>342760</v>
      </c>
      <c r="C165" s="20"/>
      <c r="D165" s="22"/>
      <c r="E165" s="31" t="s">
        <v>32</v>
      </c>
      <c r="F165" s="19">
        <v>582198</v>
      </c>
      <c r="G165" s="20"/>
      <c r="H165" s="22"/>
      <c r="I165" s="31" t="s">
        <v>32</v>
      </c>
      <c r="J165" s="19"/>
      <c r="K165" s="20"/>
    </row>
    <row r="166" spans="1:11" x14ac:dyDescent="0.2">
      <c r="A166" s="31" t="s">
        <v>33</v>
      </c>
      <c r="B166">
        <v>236860</v>
      </c>
      <c r="C166" s="20"/>
      <c r="D166" s="22"/>
      <c r="E166" s="31" t="s">
        <v>33</v>
      </c>
      <c r="F166" s="19">
        <v>564483</v>
      </c>
      <c r="G166" s="20"/>
      <c r="H166" s="22"/>
      <c r="I166" s="31" t="s">
        <v>33</v>
      </c>
      <c r="J166" s="19"/>
      <c r="K166" s="20"/>
    </row>
    <row r="167" spans="1:11" x14ac:dyDescent="0.2">
      <c r="A167" s="31" t="s">
        <v>34</v>
      </c>
      <c r="B167">
        <v>170179</v>
      </c>
      <c r="C167" s="20"/>
      <c r="D167" s="22"/>
      <c r="E167" s="31" t="s">
        <v>34</v>
      </c>
      <c r="F167" s="19">
        <v>622355</v>
      </c>
      <c r="G167" s="20"/>
      <c r="H167" s="22"/>
      <c r="I167" s="31" t="s">
        <v>34</v>
      </c>
      <c r="J167" s="19"/>
      <c r="K167" s="20"/>
    </row>
    <row r="168" spans="1:11" x14ac:dyDescent="0.2">
      <c r="A168" s="31" t="s">
        <v>35</v>
      </c>
      <c r="B168">
        <v>160901</v>
      </c>
      <c r="C168" s="20"/>
      <c r="D168" s="22"/>
      <c r="E168" s="31" t="s">
        <v>35</v>
      </c>
      <c r="F168" s="19">
        <v>601060</v>
      </c>
      <c r="G168" s="20"/>
      <c r="H168" s="22"/>
      <c r="I168" s="31" t="s">
        <v>35</v>
      </c>
      <c r="J168" s="19"/>
      <c r="K168" s="20"/>
    </row>
    <row r="169" spans="1:11" x14ac:dyDescent="0.2">
      <c r="A169" s="31" t="s">
        <v>36</v>
      </c>
      <c r="B169">
        <v>130891</v>
      </c>
      <c r="C169" s="20"/>
      <c r="D169" s="22"/>
      <c r="E169" s="31" t="s">
        <v>36</v>
      </c>
      <c r="F169" s="32">
        <v>512250</v>
      </c>
      <c r="G169" s="20"/>
      <c r="H169" s="22"/>
      <c r="I169" s="31" t="s">
        <v>36</v>
      </c>
      <c r="J169" s="19"/>
      <c r="K169" s="20"/>
    </row>
    <row r="170" spans="1:11" x14ac:dyDescent="0.2">
      <c r="A170" s="31" t="s">
        <v>37</v>
      </c>
      <c r="B170">
        <v>120088</v>
      </c>
      <c r="C170" s="20"/>
      <c r="D170" s="22"/>
      <c r="E170" s="31" t="s">
        <v>37</v>
      </c>
      <c r="F170" s="19">
        <v>503337</v>
      </c>
      <c r="G170" s="20"/>
      <c r="H170" s="22"/>
      <c r="I170" s="31" t="s">
        <v>37</v>
      </c>
      <c r="J170" s="19"/>
      <c r="K170" s="20"/>
    </row>
    <row r="171" spans="1:11" x14ac:dyDescent="0.2">
      <c r="A171" s="31" t="s">
        <v>38</v>
      </c>
      <c r="B171">
        <v>216013</v>
      </c>
      <c r="C171" s="47"/>
      <c r="D171" s="22"/>
      <c r="E171" s="31" t="s">
        <v>38</v>
      </c>
      <c r="F171" s="32">
        <v>501458</v>
      </c>
      <c r="G171" s="20"/>
      <c r="H171" s="22"/>
      <c r="I171" s="31" t="s">
        <v>38</v>
      </c>
      <c r="J171" s="32"/>
      <c r="K171" s="20"/>
    </row>
    <row r="172" spans="1:11" x14ac:dyDescent="0.2">
      <c r="A172" s="31" t="s">
        <v>39</v>
      </c>
      <c r="B172">
        <v>161574</v>
      </c>
      <c r="C172" s="1"/>
      <c r="D172" s="22"/>
      <c r="E172" s="31" t="s">
        <v>39</v>
      </c>
      <c r="F172">
        <v>457463</v>
      </c>
      <c r="G172" s="1"/>
      <c r="H172" s="22"/>
      <c r="I172" s="31" t="s">
        <v>39</v>
      </c>
      <c r="K172" s="1"/>
    </row>
    <row r="173" spans="1:11" x14ac:dyDescent="0.2">
      <c r="A173" s="8"/>
      <c r="C173" s="1"/>
      <c r="D173" s="22"/>
      <c r="E173" s="8"/>
      <c r="G173" s="1"/>
      <c r="H173" s="22"/>
      <c r="I173" s="8"/>
      <c r="K173" s="1"/>
    </row>
    <row r="174" spans="1:11" ht="17" thickBot="1" x14ac:dyDescent="0.25">
      <c r="A174" s="9" t="s">
        <v>3</v>
      </c>
      <c r="B174" s="62">
        <f>SUM(B145:B172)</f>
        <v>5350797</v>
      </c>
      <c r="C174" s="63">
        <f>AVERAGE(B145:B172)</f>
        <v>191099.89285714287</v>
      </c>
      <c r="D174" s="22"/>
      <c r="E174" s="9" t="s">
        <v>3</v>
      </c>
      <c r="F174" s="62">
        <f>SUM(F145:F172)</f>
        <v>14663471</v>
      </c>
      <c r="G174" s="63">
        <f>AVERAGE(F145:F172)</f>
        <v>523695.39285714284</v>
      </c>
      <c r="H174" s="22"/>
      <c r="I174" s="9" t="s">
        <v>3</v>
      </c>
      <c r="J174" s="2">
        <f>SUM(J145:J172)</f>
        <v>0</v>
      </c>
      <c r="K174" s="48" t="e">
        <f>AVERAGE(J145:J172)</f>
        <v>#DIV/0!</v>
      </c>
    </row>
    <row r="175" spans="1:1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  <row r="176" spans="1:11" ht="16" customHeight="1" x14ac:dyDescent="0.2">
      <c r="A176" s="77" t="s">
        <v>54</v>
      </c>
      <c r="B176" s="77"/>
      <c r="C176" s="77"/>
      <c r="D176" s="77"/>
      <c r="E176" s="77"/>
      <c r="F176" s="77"/>
      <c r="G176" s="77"/>
      <c r="H176" s="77"/>
      <c r="I176" s="77"/>
      <c r="J176" s="77"/>
      <c r="K176" s="77"/>
    </row>
    <row r="177" spans="1:11" ht="16" customHeight="1" thickBot="1" x14ac:dyDescent="0.25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</row>
    <row r="178" spans="1:11" ht="16" customHeight="1" thickBot="1" x14ac:dyDescent="0.25">
      <c r="A178" s="73" t="s">
        <v>81</v>
      </c>
      <c r="B178" s="74"/>
      <c r="C178" s="78"/>
      <c r="D178" s="22"/>
      <c r="E178" s="73" t="s">
        <v>50</v>
      </c>
      <c r="F178" s="74"/>
      <c r="G178" s="78"/>
      <c r="H178" s="22"/>
      <c r="I178" s="73" t="s">
        <v>109</v>
      </c>
      <c r="J178" s="74"/>
      <c r="K178" s="78"/>
    </row>
    <row r="179" spans="1:11" ht="17" thickBot="1" x14ac:dyDescent="0.25">
      <c r="A179" s="26" t="s">
        <v>0</v>
      </c>
      <c r="B179" s="27" t="s">
        <v>1</v>
      </c>
      <c r="C179" s="28"/>
      <c r="D179" s="22"/>
      <c r="E179" s="26" t="s">
        <v>0</v>
      </c>
      <c r="F179" s="27" t="s">
        <v>1</v>
      </c>
      <c r="G179" s="28"/>
      <c r="H179" s="22"/>
      <c r="I179" s="26" t="s">
        <v>0</v>
      </c>
      <c r="J179" s="27" t="s">
        <v>1</v>
      </c>
      <c r="K179" s="28"/>
    </row>
    <row r="180" spans="1:11" x14ac:dyDescent="0.2">
      <c r="A180" s="57" t="s">
        <v>12</v>
      </c>
      <c r="B180" s="58">
        <v>393502</v>
      </c>
      <c r="C180" s="59"/>
      <c r="D180" s="22"/>
      <c r="E180" s="29" t="s">
        <v>12</v>
      </c>
      <c r="F180">
        <v>318982</v>
      </c>
      <c r="G180" s="20"/>
      <c r="H180" s="22"/>
      <c r="I180" s="29" t="s">
        <v>12</v>
      </c>
      <c r="J180" s="19"/>
      <c r="K180" s="20"/>
    </row>
    <row r="181" spans="1:11" x14ac:dyDescent="0.2">
      <c r="A181" s="29" t="s">
        <v>13</v>
      </c>
      <c r="B181">
        <v>392948</v>
      </c>
      <c r="C181" s="20"/>
      <c r="D181" s="22"/>
      <c r="E181" s="29" t="s">
        <v>13</v>
      </c>
      <c r="F181" s="19">
        <v>427859</v>
      </c>
      <c r="G181" s="20"/>
      <c r="H181" s="22"/>
      <c r="I181" s="29" t="s">
        <v>13</v>
      </c>
      <c r="J181" s="19"/>
      <c r="K181" s="20"/>
    </row>
    <row r="182" spans="1:11" x14ac:dyDescent="0.2">
      <c r="A182" s="29" t="s">
        <v>14</v>
      </c>
      <c r="B182">
        <v>269105</v>
      </c>
      <c r="C182" s="20"/>
      <c r="D182" s="22"/>
      <c r="E182" s="29" t="s">
        <v>14</v>
      </c>
      <c r="F182" s="19">
        <v>398514</v>
      </c>
      <c r="G182" s="20"/>
      <c r="H182" s="22"/>
      <c r="I182" s="29" t="s">
        <v>14</v>
      </c>
      <c r="J182" s="19"/>
      <c r="K182" s="20"/>
    </row>
    <row r="183" spans="1:11" x14ac:dyDescent="0.2">
      <c r="A183" s="29" t="s">
        <v>15</v>
      </c>
      <c r="B183">
        <v>424265</v>
      </c>
      <c r="C183" s="20"/>
      <c r="D183" s="22"/>
      <c r="E183" s="29" t="s">
        <v>15</v>
      </c>
      <c r="F183" s="19">
        <v>435172</v>
      </c>
      <c r="G183" s="20"/>
      <c r="H183" s="22"/>
      <c r="I183" s="29" t="s">
        <v>15</v>
      </c>
      <c r="J183" s="19"/>
      <c r="K183" s="20"/>
    </row>
    <row r="184" spans="1:11" x14ac:dyDescent="0.2">
      <c r="A184" s="29" t="s">
        <v>16</v>
      </c>
      <c r="B184">
        <v>289940</v>
      </c>
      <c r="C184" s="20"/>
      <c r="D184" s="22"/>
      <c r="E184" s="29" t="s">
        <v>16</v>
      </c>
      <c r="F184" s="19">
        <v>308964</v>
      </c>
      <c r="G184" s="20"/>
      <c r="H184" s="22"/>
      <c r="I184" s="29" t="s">
        <v>16</v>
      </c>
      <c r="J184" s="19"/>
      <c r="K184" s="20"/>
    </row>
    <row r="185" spans="1:11" x14ac:dyDescent="0.2">
      <c r="A185" s="29" t="s">
        <v>17</v>
      </c>
      <c r="B185">
        <v>287661</v>
      </c>
      <c r="C185" s="20"/>
      <c r="D185" s="22"/>
      <c r="E185" s="29" t="s">
        <v>17</v>
      </c>
      <c r="F185" s="19">
        <v>322844</v>
      </c>
      <c r="G185" s="20"/>
      <c r="H185" s="22"/>
      <c r="I185" s="29" t="s">
        <v>17</v>
      </c>
      <c r="J185" s="19"/>
      <c r="K185" s="20"/>
    </row>
    <row r="186" spans="1:11" x14ac:dyDescent="0.2">
      <c r="A186" s="29" t="s">
        <v>18</v>
      </c>
      <c r="B186">
        <v>362239</v>
      </c>
      <c r="C186" s="20"/>
      <c r="D186" s="22"/>
      <c r="E186" s="29" t="s">
        <v>18</v>
      </c>
      <c r="F186" s="19">
        <v>403930</v>
      </c>
      <c r="G186" s="20"/>
      <c r="H186" s="22"/>
      <c r="I186" s="29" t="s">
        <v>18</v>
      </c>
      <c r="J186" s="19"/>
      <c r="K186" s="20"/>
    </row>
    <row r="187" spans="1:11" x14ac:dyDescent="0.2">
      <c r="A187" s="29" t="s">
        <v>19</v>
      </c>
      <c r="B187">
        <v>257842</v>
      </c>
      <c r="C187" s="20"/>
      <c r="D187" s="22"/>
      <c r="E187" s="29" t="s">
        <v>19</v>
      </c>
      <c r="F187" s="19">
        <v>330607</v>
      </c>
      <c r="G187" s="20"/>
      <c r="H187" s="22"/>
      <c r="I187" s="29" t="s">
        <v>19</v>
      </c>
      <c r="J187" s="19"/>
      <c r="K187" s="20"/>
    </row>
    <row r="188" spans="1:11" x14ac:dyDescent="0.2">
      <c r="A188" s="29" t="s">
        <v>20</v>
      </c>
      <c r="B188">
        <v>304430</v>
      </c>
      <c r="C188" s="20"/>
      <c r="D188" s="22"/>
      <c r="E188" s="29" t="s">
        <v>20</v>
      </c>
      <c r="F188" s="19">
        <v>341833</v>
      </c>
      <c r="G188" s="20"/>
      <c r="H188" s="22"/>
      <c r="I188" s="29" t="s">
        <v>20</v>
      </c>
      <c r="J188" s="19"/>
      <c r="K188" s="20"/>
    </row>
    <row r="189" spans="1:11" x14ac:dyDescent="0.2">
      <c r="A189" s="29" t="s">
        <v>21</v>
      </c>
      <c r="B189">
        <v>316945</v>
      </c>
      <c r="C189" s="20"/>
      <c r="D189" s="22"/>
      <c r="E189" s="29" t="s">
        <v>21</v>
      </c>
      <c r="F189" s="19">
        <v>349422</v>
      </c>
      <c r="G189" s="20"/>
      <c r="H189" s="22"/>
      <c r="I189" s="29" t="s">
        <v>21</v>
      </c>
      <c r="J189" s="19"/>
      <c r="K189" s="20"/>
    </row>
    <row r="190" spans="1:11" x14ac:dyDescent="0.2">
      <c r="A190" s="29" t="s">
        <v>22</v>
      </c>
      <c r="B190">
        <v>314279</v>
      </c>
      <c r="C190" s="20"/>
      <c r="D190" s="22"/>
      <c r="E190" s="29" t="s">
        <v>22</v>
      </c>
      <c r="F190" s="19">
        <v>416902</v>
      </c>
      <c r="G190" s="20"/>
      <c r="H190" s="22"/>
      <c r="I190" s="29" t="s">
        <v>22</v>
      </c>
      <c r="J190" s="19"/>
      <c r="K190" s="20"/>
    </row>
    <row r="191" spans="1:11" x14ac:dyDescent="0.2">
      <c r="A191" s="30" t="s">
        <v>23</v>
      </c>
      <c r="B191">
        <v>478576</v>
      </c>
      <c r="C191" s="47"/>
      <c r="D191" s="22"/>
      <c r="E191" s="30" t="s">
        <v>23</v>
      </c>
      <c r="F191" s="19">
        <v>457138</v>
      </c>
      <c r="G191" s="20"/>
      <c r="H191" s="22"/>
      <c r="I191" s="30" t="s">
        <v>23</v>
      </c>
      <c r="J191" s="23"/>
      <c r="K191" s="20"/>
    </row>
    <row r="192" spans="1:11" x14ac:dyDescent="0.2">
      <c r="A192" s="31" t="s">
        <v>24</v>
      </c>
      <c r="B192">
        <v>507587</v>
      </c>
      <c r="C192" s="47"/>
      <c r="D192" s="22"/>
      <c r="E192" s="31" t="s">
        <v>24</v>
      </c>
      <c r="F192" s="32">
        <v>304961</v>
      </c>
      <c r="G192" s="1"/>
      <c r="H192" s="22"/>
      <c r="I192" s="31" t="s">
        <v>24</v>
      </c>
      <c r="K192" s="1"/>
    </row>
    <row r="193" spans="1:11" x14ac:dyDescent="0.2">
      <c r="A193" s="31" t="s">
        <v>25</v>
      </c>
      <c r="B193">
        <v>206301</v>
      </c>
      <c r="C193" s="24"/>
      <c r="D193" s="22"/>
      <c r="E193" s="31" t="s">
        <v>25</v>
      </c>
      <c r="F193">
        <v>228428</v>
      </c>
      <c r="G193" s="24"/>
      <c r="H193" s="22"/>
      <c r="I193" s="31" t="s">
        <v>25</v>
      </c>
      <c r="J193" s="23"/>
      <c r="K193" s="24"/>
    </row>
    <row r="194" spans="1:11" x14ac:dyDescent="0.2">
      <c r="A194" s="31" t="s">
        <v>26</v>
      </c>
      <c r="B194">
        <v>363299</v>
      </c>
      <c r="C194" s="24"/>
      <c r="D194" s="22"/>
      <c r="E194" s="31" t="s">
        <v>26</v>
      </c>
      <c r="F194" s="32">
        <v>311607</v>
      </c>
      <c r="G194" s="24"/>
      <c r="H194" s="22"/>
      <c r="I194" s="31" t="s">
        <v>26</v>
      </c>
      <c r="J194" s="23"/>
      <c r="K194" s="24"/>
    </row>
    <row r="195" spans="1:11" x14ac:dyDescent="0.2">
      <c r="A195" s="31" t="s">
        <v>27</v>
      </c>
      <c r="B195">
        <v>414771</v>
      </c>
      <c r="C195" s="20"/>
      <c r="D195" s="22"/>
      <c r="E195" s="31" t="s">
        <v>27</v>
      </c>
      <c r="F195" s="32">
        <v>343571</v>
      </c>
      <c r="G195" s="20"/>
      <c r="H195" s="22"/>
      <c r="I195" s="31" t="s">
        <v>27</v>
      </c>
      <c r="J195" s="19"/>
      <c r="K195" s="20"/>
    </row>
    <row r="196" spans="1:11" x14ac:dyDescent="0.2">
      <c r="A196" s="31" t="s">
        <v>28</v>
      </c>
      <c r="B196">
        <v>285441</v>
      </c>
      <c r="C196" s="20"/>
      <c r="D196" s="22"/>
      <c r="E196" s="31" t="s">
        <v>28</v>
      </c>
      <c r="F196" s="19">
        <v>368919</v>
      </c>
      <c r="G196" s="20"/>
      <c r="H196" s="22"/>
      <c r="I196" s="31" t="s">
        <v>28</v>
      </c>
      <c r="J196" s="19"/>
      <c r="K196" s="20"/>
    </row>
    <row r="197" spans="1:11" x14ac:dyDescent="0.2">
      <c r="A197" s="31" t="s">
        <v>29</v>
      </c>
      <c r="B197">
        <v>386367</v>
      </c>
      <c r="C197" s="20"/>
      <c r="D197" s="22"/>
      <c r="E197" s="31" t="s">
        <v>29</v>
      </c>
      <c r="F197" s="19">
        <v>386152</v>
      </c>
      <c r="G197" s="20"/>
      <c r="H197" s="22"/>
      <c r="I197" s="31" t="s">
        <v>29</v>
      </c>
      <c r="J197" s="19"/>
      <c r="K197" s="20"/>
    </row>
    <row r="198" spans="1:11" x14ac:dyDescent="0.2">
      <c r="A198" s="31" t="s">
        <v>30</v>
      </c>
      <c r="B198">
        <v>528107</v>
      </c>
      <c r="C198" s="20"/>
      <c r="D198" s="22"/>
      <c r="E198" s="31" t="s">
        <v>30</v>
      </c>
      <c r="F198" s="19">
        <v>407066</v>
      </c>
      <c r="G198" s="20"/>
      <c r="H198" s="22"/>
      <c r="I198" s="31" t="s">
        <v>30</v>
      </c>
      <c r="J198" s="19"/>
      <c r="K198" s="20"/>
    </row>
    <row r="199" spans="1:11" x14ac:dyDescent="0.2">
      <c r="A199" s="31" t="s">
        <v>31</v>
      </c>
      <c r="B199">
        <v>472057</v>
      </c>
      <c r="C199" s="20"/>
      <c r="D199" s="22"/>
      <c r="E199" s="31" t="s">
        <v>31</v>
      </c>
      <c r="F199" s="19">
        <v>461078</v>
      </c>
      <c r="G199" s="20"/>
      <c r="H199" s="22"/>
      <c r="I199" s="31" t="s">
        <v>31</v>
      </c>
      <c r="J199" s="19"/>
      <c r="K199" s="20"/>
    </row>
    <row r="200" spans="1:11" x14ac:dyDescent="0.2">
      <c r="A200" s="31" t="s">
        <v>32</v>
      </c>
      <c r="B200">
        <v>685993</v>
      </c>
      <c r="C200" s="20"/>
      <c r="D200" s="22"/>
      <c r="E200" s="31" t="s">
        <v>32</v>
      </c>
      <c r="F200" s="19">
        <v>477642</v>
      </c>
      <c r="G200" s="20"/>
      <c r="H200" s="22"/>
      <c r="I200" s="31" t="s">
        <v>32</v>
      </c>
      <c r="J200" s="19"/>
      <c r="K200" s="20"/>
    </row>
    <row r="201" spans="1:11" x14ac:dyDescent="0.2">
      <c r="A201" s="31" t="s">
        <v>33</v>
      </c>
      <c r="B201">
        <v>585796</v>
      </c>
      <c r="C201" s="20"/>
      <c r="D201" s="22"/>
      <c r="E201" s="31" t="s">
        <v>33</v>
      </c>
      <c r="F201" s="19">
        <v>425272</v>
      </c>
      <c r="G201" s="20"/>
      <c r="H201" s="22"/>
      <c r="I201" s="31" t="s">
        <v>33</v>
      </c>
      <c r="J201" s="19"/>
      <c r="K201" s="20"/>
    </row>
    <row r="202" spans="1:11" x14ac:dyDescent="0.2">
      <c r="A202" s="31" t="s">
        <v>34</v>
      </c>
      <c r="B202">
        <v>508317</v>
      </c>
      <c r="C202" s="20"/>
      <c r="D202" s="22"/>
      <c r="E202" s="31" t="s">
        <v>34</v>
      </c>
      <c r="F202" s="19">
        <v>426269</v>
      </c>
      <c r="G202" s="20"/>
      <c r="H202" s="22"/>
      <c r="I202" s="31" t="s">
        <v>34</v>
      </c>
      <c r="J202" s="19"/>
      <c r="K202" s="20"/>
    </row>
    <row r="203" spans="1:11" x14ac:dyDescent="0.2">
      <c r="A203" s="31" t="s">
        <v>35</v>
      </c>
      <c r="B203">
        <v>436941</v>
      </c>
      <c r="C203" s="20"/>
      <c r="D203" s="22"/>
      <c r="E203" s="31" t="s">
        <v>35</v>
      </c>
      <c r="F203" s="19">
        <v>463937</v>
      </c>
      <c r="G203" s="20"/>
      <c r="H203" s="22"/>
      <c r="I203" s="31" t="s">
        <v>35</v>
      </c>
      <c r="J203" s="19"/>
      <c r="K203" s="20"/>
    </row>
    <row r="204" spans="1:11" x14ac:dyDescent="0.2">
      <c r="A204" s="31" t="s">
        <v>36</v>
      </c>
      <c r="B204">
        <v>183521</v>
      </c>
      <c r="C204" s="20"/>
      <c r="D204" s="22"/>
      <c r="E204" s="31" t="s">
        <v>36</v>
      </c>
      <c r="F204" s="19">
        <v>346581</v>
      </c>
      <c r="G204" s="20"/>
      <c r="H204" s="22"/>
      <c r="I204" s="31" t="s">
        <v>36</v>
      </c>
      <c r="J204" s="19"/>
      <c r="K204" s="20"/>
    </row>
    <row r="205" spans="1:11" x14ac:dyDescent="0.2">
      <c r="A205" s="31" t="s">
        <v>37</v>
      </c>
      <c r="B205">
        <v>194151</v>
      </c>
      <c r="C205" s="20"/>
      <c r="D205" s="22"/>
      <c r="E205" s="31" t="s">
        <v>37</v>
      </c>
      <c r="F205" s="19">
        <v>340480</v>
      </c>
      <c r="G205" s="20"/>
      <c r="H205" s="22"/>
      <c r="I205" s="31" t="s">
        <v>37</v>
      </c>
      <c r="J205" s="19"/>
      <c r="K205" s="20"/>
    </row>
    <row r="206" spans="1:11" x14ac:dyDescent="0.2">
      <c r="A206" s="31" t="s">
        <v>38</v>
      </c>
      <c r="B206">
        <v>587437</v>
      </c>
      <c r="C206" s="24"/>
      <c r="D206" s="22"/>
      <c r="E206" s="31" t="s">
        <v>38</v>
      </c>
      <c r="F206" s="19">
        <v>351561</v>
      </c>
      <c r="G206" s="20"/>
      <c r="H206" s="22"/>
      <c r="I206" s="31" t="s">
        <v>38</v>
      </c>
      <c r="J206" s="32"/>
      <c r="K206" s="20"/>
    </row>
    <row r="207" spans="1:11" x14ac:dyDescent="0.2">
      <c r="A207" s="31" t="s">
        <v>39</v>
      </c>
      <c r="B207">
        <v>501242</v>
      </c>
      <c r="C207" s="1"/>
      <c r="D207" s="22"/>
      <c r="E207" s="31" t="s">
        <v>39</v>
      </c>
      <c r="F207" s="32">
        <v>371772</v>
      </c>
      <c r="G207" s="1"/>
      <c r="H207" s="22"/>
      <c r="I207" s="31" t="s">
        <v>39</v>
      </c>
      <c r="K207" s="1"/>
    </row>
    <row r="208" spans="1:11" x14ac:dyDescent="0.2">
      <c r="A208" s="8"/>
      <c r="C208" s="1"/>
      <c r="D208" s="22"/>
      <c r="E208" s="8"/>
      <c r="G208" s="1"/>
      <c r="H208" s="22"/>
      <c r="I208" s="8"/>
      <c r="K208" s="1"/>
    </row>
    <row r="209" spans="1:11" ht="17" thickBot="1" x14ac:dyDescent="0.25">
      <c r="A209" s="9" t="s">
        <v>3</v>
      </c>
      <c r="B209" s="62">
        <f>SUM(B180:B207)</f>
        <v>10939060</v>
      </c>
      <c r="C209" s="63">
        <f>AVERAGE(B180:B207)</f>
        <v>390680.71428571426</v>
      </c>
      <c r="D209" s="22"/>
      <c r="E209" s="9" t="s">
        <v>3</v>
      </c>
      <c r="F209" s="62">
        <f>SUM(F181:F207)</f>
        <v>10208481</v>
      </c>
      <c r="G209" s="63">
        <f>AVERAGE(F181:F207)</f>
        <v>378091.88888888888</v>
      </c>
      <c r="H209" s="22"/>
      <c r="I209" s="9" t="s">
        <v>3</v>
      </c>
      <c r="J209" s="2">
        <f>SUM(J180:J207)</f>
        <v>0</v>
      </c>
      <c r="K209" s="48" t="e">
        <f>AVERAGE(J180:J207)</f>
        <v>#DIV/0!</v>
      </c>
    </row>
    <row r="210" spans="1:1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</row>
    <row r="211" spans="1:11" ht="16" customHeight="1" x14ac:dyDescent="0.2">
      <c r="A211" s="77" t="s">
        <v>55</v>
      </c>
      <c r="B211" s="77"/>
      <c r="C211" s="77"/>
      <c r="D211" s="77"/>
      <c r="E211" s="77"/>
      <c r="F211" s="77"/>
      <c r="G211" s="77"/>
      <c r="H211" s="77"/>
      <c r="I211" s="77"/>
      <c r="J211" s="77"/>
      <c r="K211" s="77"/>
    </row>
    <row r="212" spans="1:11" ht="16" customHeight="1" thickBot="1" x14ac:dyDescent="0.25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</row>
    <row r="213" spans="1:11" ht="17" customHeight="1" thickBot="1" x14ac:dyDescent="0.25">
      <c r="A213" s="73" t="s">
        <v>81</v>
      </c>
      <c r="B213" s="74"/>
      <c r="C213" s="78"/>
      <c r="D213" s="22"/>
      <c r="E213" s="73" t="s">
        <v>50</v>
      </c>
      <c r="F213" s="74"/>
      <c r="G213" s="78"/>
      <c r="H213" s="22"/>
      <c r="I213" s="73" t="s">
        <v>109</v>
      </c>
      <c r="J213" s="74"/>
      <c r="K213" s="75"/>
    </row>
    <row r="214" spans="1:11" ht="17" thickBot="1" x14ac:dyDescent="0.25">
      <c r="A214" s="26" t="s">
        <v>0</v>
      </c>
      <c r="B214" s="27" t="s">
        <v>1</v>
      </c>
      <c r="C214" s="28"/>
      <c r="D214" s="22"/>
      <c r="E214" s="26" t="s">
        <v>0</v>
      </c>
      <c r="F214" s="27" t="s">
        <v>1</v>
      </c>
      <c r="G214" s="28"/>
      <c r="H214" s="22"/>
      <c r="I214" s="15" t="s">
        <v>0</v>
      </c>
      <c r="J214" s="16" t="s">
        <v>1</v>
      </c>
      <c r="K214" s="17"/>
    </row>
    <row r="215" spans="1:11" x14ac:dyDescent="0.2">
      <c r="A215" s="57" t="s">
        <v>12</v>
      </c>
      <c r="B215" s="58">
        <v>154120</v>
      </c>
      <c r="C215" s="61"/>
      <c r="D215" s="22"/>
      <c r="E215" s="29" t="s">
        <v>12</v>
      </c>
      <c r="F215" s="19"/>
      <c r="G215" s="20"/>
      <c r="H215" s="22"/>
      <c r="I215" s="45" t="s">
        <v>12</v>
      </c>
      <c r="J215" s="19"/>
      <c r="K215" s="20"/>
    </row>
    <row r="216" spans="1:11" x14ac:dyDescent="0.2">
      <c r="A216" s="29" t="s">
        <v>13</v>
      </c>
      <c r="B216">
        <v>162072</v>
      </c>
      <c r="C216" s="1"/>
      <c r="D216" s="22"/>
      <c r="E216" s="29" t="s">
        <v>13</v>
      </c>
      <c r="F216" s="19"/>
      <c r="G216" s="20"/>
      <c r="H216" s="22"/>
      <c r="I216" s="45" t="s">
        <v>13</v>
      </c>
      <c r="J216" s="19"/>
      <c r="K216" s="20"/>
    </row>
    <row r="217" spans="1:11" x14ac:dyDescent="0.2">
      <c r="A217" s="29" t="s">
        <v>14</v>
      </c>
      <c r="B217">
        <v>132581</v>
      </c>
      <c r="C217" s="1"/>
      <c r="D217" s="22"/>
      <c r="E217" s="29" t="s">
        <v>14</v>
      </c>
      <c r="F217" s="19"/>
      <c r="G217" s="20"/>
      <c r="H217" s="22"/>
      <c r="I217" s="45" t="s">
        <v>14</v>
      </c>
      <c r="J217" s="19"/>
      <c r="K217" s="20"/>
    </row>
    <row r="218" spans="1:11" x14ac:dyDescent="0.2">
      <c r="A218" s="29" t="s">
        <v>15</v>
      </c>
      <c r="B218">
        <v>157864</v>
      </c>
      <c r="C218" s="1"/>
      <c r="D218" s="22"/>
      <c r="E218" s="29" t="s">
        <v>15</v>
      </c>
      <c r="F218" s="19"/>
      <c r="G218" s="20"/>
      <c r="H218" s="22"/>
      <c r="I218" s="45" t="s">
        <v>15</v>
      </c>
      <c r="J218" s="19"/>
      <c r="K218" s="20"/>
    </row>
    <row r="219" spans="1:11" x14ac:dyDescent="0.2">
      <c r="A219" s="29" t="s">
        <v>16</v>
      </c>
      <c r="B219">
        <v>116314</v>
      </c>
      <c r="C219" s="1"/>
      <c r="D219" s="22"/>
      <c r="E219" s="29" t="s">
        <v>16</v>
      </c>
      <c r="F219" s="19"/>
      <c r="G219" s="20"/>
      <c r="H219" s="22"/>
      <c r="I219" s="45" t="s">
        <v>16</v>
      </c>
      <c r="J219" s="19"/>
      <c r="K219" s="20"/>
    </row>
    <row r="220" spans="1:11" x14ac:dyDescent="0.2">
      <c r="A220" s="29" t="s">
        <v>17</v>
      </c>
      <c r="B220">
        <v>154637</v>
      </c>
      <c r="C220" s="1"/>
      <c r="D220" s="22"/>
      <c r="E220" s="29" t="s">
        <v>17</v>
      </c>
      <c r="F220" s="19"/>
      <c r="G220" s="20"/>
      <c r="H220" s="22"/>
      <c r="I220" s="45" t="s">
        <v>17</v>
      </c>
      <c r="J220" s="19"/>
      <c r="K220" s="20"/>
    </row>
    <row r="221" spans="1:11" x14ac:dyDescent="0.2">
      <c r="A221" s="29" t="s">
        <v>18</v>
      </c>
      <c r="B221">
        <v>113621</v>
      </c>
      <c r="C221" s="1"/>
      <c r="D221" s="22"/>
      <c r="E221" s="29" t="s">
        <v>18</v>
      </c>
      <c r="F221" s="19"/>
      <c r="G221" s="20"/>
      <c r="H221" s="22"/>
      <c r="I221" s="45" t="s">
        <v>18</v>
      </c>
      <c r="J221" s="19"/>
      <c r="K221" s="20"/>
    </row>
    <row r="222" spans="1:11" x14ac:dyDescent="0.2">
      <c r="A222" s="29" t="s">
        <v>19</v>
      </c>
      <c r="B222">
        <v>142229</v>
      </c>
      <c r="C222" s="1"/>
      <c r="D222" s="22"/>
      <c r="E222" s="29" t="s">
        <v>19</v>
      </c>
      <c r="F222" s="19"/>
      <c r="G222" s="20"/>
      <c r="H222" s="22"/>
      <c r="I222" s="45" t="s">
        <v>19</v>
      </c>
      <c r="J222" s="19"/>
      <c r="K222" s="20"/>
    </row>
    <row r="223" spans="1:11" x14ac:dyDescent="0.2">
      <c r="A223" s="29" t="s">
        <v>20</v>
      </c>
      <c r="B223">
        <v>178347</v>
      </c>
      <c r="C223" s="1"/>
      <c r="D223" s="22"/>
      <c r="E223" s="29" t="s">
        <v>20</v>
      </c>
      <c r="F223" s="19"/>
      <c r="G223" s="20"/>
      <c r="H223" s="22"/>
      <c r="I223" s="45" t="s">
        <v>20</v>
      </c>
      <c r="J223" s="19"/>
      <c r="K223" s="20"/>
    </row>
    <row r="224" spans="1:11" x14ac:dyDescent="0.2">
      <c r="A224" s="29" t="s">
        <v>21</v>
      </c>
      <c r="B224">
        <v>104629</v>
      </c>
      <c r="C224" s="1"/>
      <c r="D224" s="22"/>
      <c r="E224" s="29" t="s">
        <v>21</v>
      </c>
      <c r="F224" s="19"/>
      <c r="G224" s="20"/>
      <c r="H224" s="22"/>
      <c r="I224" s="45" t="s">
        <v>21</v>
      </c>
      <c r="J224" s="19"/>
      <c r="K224" s="20"/>
    </row>
    <row r="225" spans="1:11" x14ac:dyDescent="0.2">
      <c r="A225" s="29" t="s">
        <v>22</v>
      </c>
      <c r="B225">
        <v>186782</v>
      </c>
      <c r="C225" s="1"/>
      <c r="D225" s="22"/>
      <c r="E225" s="29" t="s">
        <v>22</v>
      </c>
      <c r="F225" s="19"/>
      <c r="G225" s="20"/>
      <c r="H225" s="22"/>
      <c r="I225" s="45" t="s">
        <v>22</v>
      </c>
      <c r="J225" s="19"/>
      <c r="K225" s="20"/>
    </row>
    <row r="226" spans="1:11" x14ac:dyDescent="0.2">
      <c r="A226" s="30" t="s">
        <v>23</v>
      </c>
      <c r="B226">
        <v>208722</v>
      </c>
      <c r="C226" s="1"/>
      <c r="D226" s="22"/>
      <c r="E226" s="30" t="s">
        <v>23</v>
      </c>
      <c r="F226" s="32"/>
      <c r="G226" s="20"/>
      <c r="H226" s="22"/>
      <c r="I226" s="46" t="s">
        <v>23</v>
      </c>
      <c r="J226" s="32"/>
      <c r="K226" s="20"/>
    </row>
    <row r="227" spans="1:11" x14ac:dyDescent="0.2">
      <c r="A227" s="31" t="s">
        <v>24</v>
      </c>
      <c r="B227">
        <v>253720</v>
      </c>
      <c r="C227" s="1"/>
      <c r="D227" s="22"/>
      <c r="E227" s="31" t="s">
        <v>24</v>
      </c>
      <c r="G227" s="1"/>
      <c r="H227" s="22"/>
      <c r="I227" s="45" t="s">
        <v>24</v>
      </c>
      <c r="J227" s="19"/>
      <c r="K227" s="20"/>
    </row>
    <row r="228" spans="1:11" x14ac:dyDescent="0.2">
      <c r="A228" s="31" t="s">
        <v>25</v>
      </c>
      <c r="B228">
        <v>89217</v>
      </c>
      <c r="C228" s="1"/>
      <c r="D228" s="22"/>
      <c r="E228" s="31" t="s">
        <v>25</v>
      </c>
      <c r="F228" s="23"/>
      <c r="G228" s="24"/>
      <c r="H228" s="22"/>
      <c r="I228" s="45" t="s">
        <v>25</v>
      </c>
      <c r="J228" s="23"/>
      <c r="K228" s="24"/>
    </row>
    <row r="229" spans="1:11" x14ac:dyDescent="0.2">
      <c r="A229" s="31" t="s">
        <v>26</v>
      </c>
      <c r="B229">
        <v>185806</v>
      </c>
      <c r="C229" s="1"/>
      <c r="D229" s="22"/>
      <c r="E229" s="31" t="s">
        <v>26</v>
      </c>
      <c r="F229" s="23"/>
      <c r="G229" s="24"/>
      <c r="H229" s="22"/>
      <c r="I229" s="45" t="s">
        <v>26</v>
      </c>
      <c r="J229" s="23"/>
      <c r="K229" s="24"/>
    </row>
    <row r="230" spans="1:11" x14ac:dyDescent="0.2">
      <c r="A230" s="31" t="s">
        <v>27</v>
      </c>
      <c r="B230">
        <v>177040</v>
      </c>
      <c r="C230" s="1"/>
      <c r="D230" s="22"/>
      <c r="E230" s="31" t="s">
        <v>27</v>
      </c>
      <c r="F230" s="19"/>
      <c r="G230" s="20"/>
      <c r="H230" s="22"/>
      <c r="I230" s="45" t="s">
        <v>27</v>
      </c>
      <c r="J230" s="19"/>
      <c r="K230" s="20"/>
    </row>
    <row r="231" spans="1:11" x14ac:dyDescent="0.2">
      <c r="A231" s="31" t="s">
        <v>28</v>
      </c>
      <c r="B231">
        <v>140851</v>
      </c>
      <c r="C231" s="1"/>
      <c r="D231" s="22"/>
      <c r="E231" s="31" t="s">
        <v>28</v>
      </c>
      <c r="F231" s="19"/>
      <c r="G231" s="20"/>
      <c r="H231" s="22"/>
      <c r="I231" s="45" t="s">
        <v>28</v>
      </c>
      <c r="J231" s="19"/>
      <c r="K231" s="20"/>
    </row>
    <row r="232" spans="1:11" x14ac:dyDescent="0.2">
      <c r="A232" s="31" t="s">
        <v>29</v>
      </c>
      <c r="B232">
        <v>159272</v>
      </c>
      <c r="C232" s="1"/>
      <c r="D232" s="22"/>
      <c r="E232" s="31" t="s">
        <v>29</v>
      </c>
      <c r="F232" s="19"/>
      <c r="G232" s="20"/>
      <c r="H232" s="22"/>
      <c r="I232" s="45" t="s">
        <v>29</v>
      </c>
      <c r="J232" s="19"/>
      <c r="K232" s="20"/>
    </row>
    <row r="233" spans="1:11" x14ac:dyDescent="0.2">
      <c r="A233" s="31" t="s">
        <v>30</v>
      </c>
      <c r="B233">
        <v>169749</v>
      </c>
      <c r="C233" s="1"/>
      <c r="D233" s="22"/>
      <c r="E233" s="31" t="s">
        <v>30</v>
      </c>
      <c r="F233" s="19"/>
      <c r="G233" s="20"/>
      <c r="H233" s="22"/>
      <c r="I233" s="45" t="s">
        <v>30</v>
      </c>
      <c r="J233" s="19"/>
      <c r="K233" s="20"/>
    </row>
    <row r="234" spans="1:11" x14ac:dyDescent="0.2">
      <c r="A234" s="31" t="s">
        <v>31</v>
      </c>
      <c r="B234">
        <v>168809</v>
      </c>
      <c r="C234" s="1"/>
      <c r="D234" s="22"/>
      <c r="E234" s="31" t="s">
        <v>31</v>
      </c>
      <c r="F234" s="19"/>
      <c r="G234" s="20"/>
      <c r="H234" s="22"/>
      <c r="I234" s="45" t="s">
        <v>31</v>
      </c>
      <c r="J234" s="19"/>
      <c r="K234" s="20"/>
    </row>
    <row r="235" spans="1:11" x14ac:dyDescent="0.2">
      <c r="A235" s="31" t="s">
        <v>32</v>
      </c>
      <c r="B235">
        <v>289052</v>
      </c>
      <c r="C235" s="1"/>
      <c r="D235" s="22"/>
      <c r="E235" s="31" t="s">
        <v>32</v>
      </c>
      <c r="F235" s="19"/>
      <c r="G235" s="20"/>
      <c r="H235" s="22"/>
      <c r="I235" s="45" t="s">
        <v>32</v>
      </c>
      <c r="J235" s="19"/>
      <c r="K235" s="20"/>
    </row>
    <row r="236" spans="1:11" x14ac:dyDescent="0.2">
      <c r="A236" s="31" t="s">
        <v>33</v>
      </c>
      <c r="B236">
        <v>228803</v>
      </c>
      <c r="C236" s="1"/>
      <c r="D236" s="22"/>
      <c r="E236" s="31" t="s">
        <v>33</v>
      </c>
      <c r="F236" s="19"/>
      <c r="G236" s="20"/>
      <c r="H236" s="22"/>
      <c r="I236" s="45" t="s">
        <v>33</v>
      </c>
      <c r="J236" s="19"/>
      <c r="K236" s="20"/>
    </row>
    <row r="237" spans="1:11" x14ac:dyDescent="0.2">
      <c r="A237" s="31" t="s">
        <v>34</v>
      </c>
      <c r="B237">
        <v>167114</v>
      </c>
      <c r="C237" s="1"/>
      <c r="D237" s="22"/>
      <c r="E237" s="31" t="s">
        <v>34</v>
      </c>
      <c r="F237" s="19"/>
      <c r="G237" s="20"/>
      <c r="H237" s="22"/>
      <c r="I237" s="45" t="s">
        <v>34</v>
      </c>
      <c r="J237" s="19"/>
      <c r="K237" s="20"/>
    </row>
    <row r="238" spans="1:11" x14ac:dyDescent="0.2">
      <c r="A238" s="31" t="s">
        <v>35</v>
      </c>
      <c r="B238">
        <v>221455</v>
      </c>
      <c r="C238" s="1"/>
      <c r="D238" s="22"/>
      <c r="E238" s="31" t="s">
        <v>35</v>
      </c>
      <c r="F238" s="19"/>
      <c r="G238" s="20"/>
      <c r="H238" s="22"/>
      <c r="I238" s="45" t="s">
        <v>35</v>
      </c>
      <c r="J238" s="19"/>
      <c r="K238" s="20"/>
    </row>
    <row r="239" spans="1:11" x14ac:dyDescent="0.2">
      <c r="A239" s="31" t="s">
        <v>36</v>
      </c>
      <c r="B239">
        <v>90681</v>
      </c>
      <c r="C239" s="1"/>
      <c r="D239" s="22"/>
      <c r="E239" s="31" t="s">
        <v>36</v>
      </c>
      <c r="F239" s="19"/>
      <c r="G239" s="20"/>
      <c r="H239" s="22"/>
      <c r="I239" s="45" t="s">
        <v>36</v>
      </c>
      <c r="J239" s="19"/>
      <c r="K239" s="20"/>
    </row>
    <row r="240" spans="1:11" x14ac:dyDescent="0.2">
      <c r="A240" s="31" t="s">
        <v>37</v>
      </c>
      <c r="B240">
        <v>112665</v>
      </c>
      <c r="C240" s="1"/>
      <c r="D240" s="22"/>
      <c r="E240" s="31" t="s">
        <v>37</v>
      </c>
      <c r="F240" s="19"/>
      <c r="G240" s="20"/>
      <c r="H240" s="22"/>
      <c r="I240" s="45" t="s">
        <v>37</v>
      </c>
      <c r="J240" s="19"/>
      <c r="K240" s="20"/>
    </row>
    <row r="241" spans="1:11" x14ac:dyDescent="0.2">
      <c r="A241" s="31" t="s">
        <v>38</v>
      </c>
      <c r="B241">
        <v>254415</v>
      </c>
      <c r="C241" s="1"/>
      <c r="D241" s="22"/>
      <c r="E241" s="31" t="s">
        <v>38</v>
      </c>
      <c r="F241" s="32"/>
      <c r="G241" s="20"/>
      <c r="H241" s="22"/>
      <c r="I241" s="45" t="s">
        <v>38</v>
      </c>
      <c r="J241" s="32"/>
      <c r="K241" s="20"/>
    </row>
    <row r="242" spans="1:11" x14ac:dyDescent="0.2">
      <c r="A242" s="31" t="s">
        <v>39</v>
      </c>
      <c r="B242">
        <v>176433</v>
      </c>
      <c r="C242" s="1"/>
      <c r="D242" s="22"/>
      <c r="E242" s="31" t="s">
        <v>39</v>
      </c>
      <c r="G242" s="1"/>
      <c r="H242" s="22"/>
      <c r="I242" s="45" t="s">
        <v>39</v>
      </c>
      <c r="J242" s="19"/>
      <c r="K242" s="20"/>
    </row>
    <row r="243" spans="1:11" x14ac:dyDescent="0.2">
      <c r="A243" s="8"/>
      <c r="C243" s="1"/>
      <c r="D243" s="22"/>
      <c r="E243" s="8"/>
      <c r="G243" s="1"/>
      <c r="H243" s="22"/>
      <c r="I243" s="54"/>
      <c r="J243" s="19"/>
      <c r="K243" s="20"/>
    </row>
    <row r="244" spans="1:11" ht="17" thickBot="1" x14ac:dyDescent="0.25">
      <c r="A244" s="9" t="s">
        <v>3</v>
      </c>
      <c r="B244" s="62">
        <f>SUM(B215:B242)</f>
        <v>4697000</v>
      </c>
      <c r="C244" s="63">
        <f>AVERAGE(B215:B242)</f>
        <v>167750</v>
      </c>
      <c r="D244" s="22"/>
      <c r="E244" s="9" t="s">
        <v>3</v>
      </c>
      <c r="F244" s="2">
        <f>SUM(F215:F242)</f>
        <v>0</v>
      </c>
      <c r="G244" s="48" t="e">
        <f>AVERAGE(F215:F242)</f>
        <v>#DIV/0!</v>
      </c>
      <c r="H244" s="22"/>
      <c r="I244" s="55" t="s">
        <v>3</v>
      </c>
      <c r="J244" s="16">
        <v>0</v>
      </c>
      <c r="K244" s="56" t="e">
        <f>AVERAGE(J215:J242)</f>
        <v>#DIV/0!</v>
      </c>
    </row>
    <row r="245" spans="1:1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</row>
    <row r="246" spans="1:11" ht="16" customHeight="1" x14ac:dyDescent="0.2">
      <c r="A246" s="77" t="s">
        <v>77</v>
      </c>
      <c r="B246" s="77"/>
      <c r="C246" s="77"/>
      <c r="D246" s="77"/>
      <c r="E246" s="77"/>
      <c r="F246" s="77"/>
      <c r="G246" s="77"/>
      <c r="H246" s="77"/>
      <c r="I246" s="77"/>
      <c r="J246" s="77"/>
      <c r="K246" s="77"/>
    </row>
    <row r="247" spans="1:11" ht="17" customHeight="1" thickBot="1" x14ac:dyDescent="0.25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</row>
    <row r="248" spans="1:11" ht="17" thickBot="1" x14ac:dyDescent="0.25">
      <c r="A248" s="73" t="s">
        <v>81</v>
      </c>
      <c r="B248" s="74"/>
      <c r="C248" s="78"/>
      <c r="D248" s="22"/>
      <c r="E248" s="73" t="s">
        <v>50</v>
      </c>
      <c r="F248" s="74"/>
      <c r="G248" s="78"/>
      <c r="H248" s="22"/>
      <c r="I248" s="73" t="s">
        <v>109</v>
      </c>
      <c r="J248" s="74"/>
      <c r="K248" s="75"/>
    </row>
    <row r="249" spans="1:11" ht="17" thickBot="1" x14ac:dyDescent="0.25">
      <c r="A249" s="26" t="s">
        <v>0</v>
      </c>
      <c r="B249" s="27" t="s">
        <v>1</v>
      </c>
      <c r="C249" s="28"/>
      <c r="D249" s="22"/>
      <c r="E249" s="26" t="s">
        <v>0</v>
      </c>
      <c r="F249" s="27" t="s">
        <v>1</v>
      </c>
      <c r="G249" s="28"/>
      <c r="H249" s="22"/>
      <c r="I249" s="15" t="s">
        <v>0</v>
      </c>
      <c r="J249" s="16" t="s">
        <v>1</v>
      </c>
      <c r="K249" s="17"/>
    </row>
    <row r="250" spans="1:11" x14ac:dyDescent="0.2">
      <c r="A250" s="57" t="s">
        <v>12</v>
      </c>
      <c r="B250" s="58">
        <v>247935</v>
      </c>
      <c r="C250" s="59"/>
      <c r="D250" s="22"/>
      <c r="E250" s="29" t="s">
        <v>12</v>
      </c>
      <c r="F250" s="19">
        <v>310212</v>
      </c>
      <c r="G250" s="1"/>
      <c r="H250" s="22"/>
      <c r="I250" s="45" t="s">
        <v>12</v>
      </c>
      <c r="J250" s="19"/>
      <c r="K250" s="20"/>
    </row>
    <row r="251" spans="1:11" x14ac:dyDescent="0.2">
      <c r="A251" s="29" t="s">
        <v>13</v>
      </c>
      <c r="B251">
        <v>406717</v>
      </c>
      <c r="C251" s="20"/>
      <c r="D251" s="22"/>
      <c r="E251" s="29" t="s">
        <v>13</v>
      </c>
      <c r="F251" s="19">
        <v>453097</v>
      </c>
      <c r="G251" s="1"/>
      <c r="H251" s="22"/>
      <c r="I251" s="45" t="s">
        <v>13</v>
      </c>
      <c r="J251" s="19"/>
      <c r="K251" s="20"/>
    </row>
    <row r="252" spans="1:11" x14ac:dyDescent="0.2">
      <c r="A252" s="29" t="s">
        <v>14</v>
      </c>
      <c r="B252">
        <v>206651</v>
      </c>
      <c r="C252" s="20"/>
      <c r="D252" s="22"/>
      <c r="E252" s="29" t="s">
        <v>14</v>
      </c>
      <c r="F252" s="19">
        <v>348159</v>
      </c>
      <c r="G252" s="1"/>
      <c r="H252" s="22"/>
      <c r="I252" s="45" t="s">
        <v>14</v>
      </c>
      <c r="J252" s="19"/>
      <c r="K252" s="20"/>
    </row>
    <row r="253" spans="1:11" x14ac:dyDescent="0.2">
      <c r="A253" s="29" t="s">
        <v>15</v>
      </c>
      <c r="B253">
        <v>412750</v>
      </c>
      <c r="C253" s="20"/>
      <c r="D253" s="22"/>
      <c r="E253" s="29" t="s">
        <v>15</v>
      </c>
      <c r="F253" s="19">
        <v>357671</v>
      </c>
      <c r="G253" s="1"/>
      <c r="H253" s="22"/>
      <c r="I253" s="45" t="s">
        <v>15</v>
      </c>
      <c r="J253" s="19"/>
      <c r="K253" s="20"/>
    </row>
    <row r="254" spans="1:11" x14ac:dyDescent="0.2">
      <c r="A254" s="29" t="s">
        <v>16</v>
      </c>
      <c r="B254">
        <v>276811</v>
      </c>
      <c r="C254" s="20"/>
      <c r="D254" s="22"/>
      <c r="E254" s="29" t="s">
        <v>16</v>
      </c>
      <c r="F254" s="19">
        <v>246325</v>
      </c>
      <c r="G254" s="1"/>
      <c r="H254" s="22"/>
      <c r="I254" s="45" t="s">
        <v>16</v>
      </c>
      <c r="J254" s="19"/>
      <c r="K254" s="20"/>
    </row>
    <row r="255" spans="1:11" x14ac:dyDescent="0.2">
      <c r="A255" s="29" t="s">
        <v>17</v>
      </c>
      <c r="B255">
        <v>284719</v>
      </c>
      <c r="C255" s="20"/>
      <c r="D255" s="22"/>
      <c r="E255" s="29" t="s">
        <v>17</v>
      </c>
      <c r="F255" s="19">
        <v>258146</v>
      </c>
      <c r="G255" s="1"/>
      <c r="H255" s="22"/>
      <c r="I255" s="45" t="s">
        <v>17</v>
      </c>
      <c r="J255" s="19"/>
      <c r="K255" s="20"/>
    </row>
    <row r="256" spans="1:11" x14ac:dyDescent="0.2">
      <c r="A256" s="29" t="s">
        <v>18</v>
      </c>
      <c r="B256">
        <v>275045</v>
      </c>
      <c r="C256" s="20"/>
      <c r="D256" s="22"/>
      <c r="E256" s="29" t="s">
        <v>18</v>
      </c>
      <c r="F256" s="19">
        <v>314332</v>
      </c>
      <c r="G256" s="1"/>
      <c r="H256" s="22"/>
      <c r="I256" s="45" t="s">
        <v>18</v>
      </c>
      <c r="J256" s="19"/>
      <c r="K256" s="20"/>
    </row>
    <row r="257" spans="1:11" x14ac:dyDescent="0.2">
      <c r="A257" s="29" t="s">
        <v>19</v>
      </c>
      <c r="B257">
        <v>192333</v>
      </c>
      <c r="C257" s="20"/>
      <c r="D257" s="22"/>
      <c r="E257" s="29" t="s">
        <v>19</v>
      </c>
      <c r="F257" s="19">
        <v>314882</v>
      </c>
      <c r="G257" s="1"/>
      <c r="H257" s="22"/>
      <c r="I257" s="45" t="s">
        <v>19</v>
      </c>
      <c r="J257" s="19"/>
      <c r="K257" s="20"/>
    </row>
    <row r="258" spans="1:11" x14ac:dyDescent="0.2">
      <c r="A258" s="29" t="s">
        <v>20</v>
      </c>
      <c r="B258">
        <v>260276</v>
      </c>
      <c r="C258" s="20"/>
      <c r="D258" s="22"/>
      <c r="E258" s="29" t="s">
        <v>20</v>
      </c>
      <c r="F258" s="19">
        <v>300525</v>
      </c>
      <c r="G258" s="1"/>
      <c r="H258" s="22"/>
      <c r="I258" s="45" t="s">
        <v>20</v>
      </c>
      <c r="J258" s="19"/>
      <c r="K258" s="20"/>
    </row>
    <row r="259" spans="1:11" x14ac:dyDescent="0.2">
      <c r="A259" s="29" t="s">
        <v>21</v>
      </c>
      <c r="B259">
        <v>251973</v>
      </c>
      <c r="C259" s="20"/>
      <c r="D259" s="22"/>
      <c r="E259" s="29" t="s">
        <v>21</v>
      </c>
      <c r="F259" s="19">
        <v>291628</v>
      </c>
      <c r="G259" s="1"/>
      <c r="H259" s="22"/>
      <c r="I259" s="45" t="s">
        <v>21</v>
      </c>
      <c r="J259" s="19"/>
      <c r="K259" s="20"/>
    </row>
    <row r="260" spans="1:11" x14ac:dyDescent="0.2">
      <c r="A260" s="29" t="s">
        <v>22</v>
      </c>
      <c r="B260">
        <v>282911</v>
      </c>
      <c r="C260" s="20"/>
      <c r="D260" s="22"/>
      <c r="E260" s="29" t="s">
        <v>22</v>
      </c>
      <c r="F260" s="19">
        <v>358314</v>
      </c>
      <c r="G260" s="1"/>
      <c r="H260" s="22"/>
      <c r="I260" s="45" t="s">
        <v>22</v>
      </c>
      <c r="J260" s="19"/>
      <c r="K260" s="20"/>
    </row>
    <row r="261" spans="1:11" x14ac:dyDescent="0.2">
      <c r="A261" s="30" t="s">
        <v>23</v>
      </c>
      <c r="B261">
        <v>436140</v>
      </c>
      <c r="C261" s="47"/>
      <c r="D261" s="22"/>
      <c r="E261" s="30" t="s">
        <v>23</v>
      </c>
      <c r="F261" s="32">
        <v>384581</v>
      </c>
      <c r="G261" s="1"/>
      <c r="H261" s="22"/>
      <c r="I261" s="46" t="s">
        <v>23</v>
      </c>
      <c r="J261" s="23"/>
      <c r="K261" s="20"/>
    </row>
    <row r="262" spans="1:11" x14ac:dyDescent="0.2">
      <c r="A262" s="31" t="s">
        <v>24</v>
      </c>
      <c r="B262">
        <v>368496</v>
      </c>
      <c r="C262" s="47"/>
      <c r="D262" s="22"/>
      <c r="E262" s="31" t="s">
        <v>24</v>
      </c>
      <c r="F262" s="19">
        <v>277215</v>
      </c>
      <c r="G262" s="1"/>
      <c r="H262" s="22"/>
      <c r="I262" s="45" t="s">
        <v>24</v>
      </c>
      <c r="J262" s="19"/>
      <c r="K262" s="20"/>
    </row>
    <row r="263" spans="1:11" x14ac:dyDescent="0.2">
      <c r="A263" s="31" t="s">
        <v>25</v>
      </c>
      <c r="B263">
        <v>140652</v>
      </c>
      <c r="C263" s="24"/>
      <c r="D263" s="22"/>
      <c r="E263" s="31" t="s">
        <v>25</v>
      </c>
      <c r="F263" s="32">
        <v>196401</v>
      </c>
      <c r="G263" s="1"/>
      <c r="H263" s="22"/>
      <c r="I263" s="45" t="s">
        <v>25</v>
      </c>
      <c r="J263" s="23"/>
      <c r="K263" s="24"/>
    </row>
    <row r="264" spans="1:11" x14ac:dyDescent="0.2">
      <c r="A264" s="31" t="s">
        <v>26</v>
      </c>
      <c r="B264">
        <v>281430</v>
      </c>
      <c r="C264" s="24"/>
      <c r="D264" s="22"/>
      <c r="E264" s="31" t="s">
        <v>26</v>
      </c>
      <c r="F264" s="32">
        <v>270608</v>
      </c>
      <c r="G264" s="1"/>
      <c r="H264" s="22"/>
      <c r="I264" s="45" t="s">
        <v>26</v>
      </c>
      <c r="J264" s="23"/>
      <c r="K264" s="24"/>
    </row>
    <row r="265" spans="1:11" x14ac:dyDescent="0.2">
      <c r="A265" s="31" t="s">
        <v>27</v>
      </c>
      <c r="B265">
        <v>317371</v>
      </c>
      <c r="C265" s="20"/>
      <c r="D265" s="22"/>
      <c r="E265" s="31" t="s">
        <v>27</v>
      </c>
      <c r="F265" s="19">
        <v>301890</v>
      </c>
      <c r="G265" s="1"/>
      <c r="H265" s="22"/>
      <c r="I265" s="45" t="s">
        <v>27</v>
      </c>
      <c r="J265" s="19"/>
      <c r="K265" s="20"/>
    </row>
    <row r="266" spans="1:11" x14ac:dyDescent="0.2">
      <c r="A266" s="31" t="s">
        <v>28</v>
      </c>
      <c r="B266">
        <v>237996</v>
      </c>
      <c r="C266" s="20"/>
      <c r="D266" s="22"/>
      <c r="E266" s="31" t="s">
        <v>28</v>
      </c>
      <c r="F266" s="19">
        <v>349906</v>
      </c>
      <c r="G266" s="1"/>
      <c r="H266" s="22"/>
      <c r="I266" s="45" t="s">
        <v>28</v>
      </c>
      <c r="J266" s="19"/>
      <c r="K266" s="20"/>
    </row>
    <row r="267" spans="1:11" x14ac:dyDescent="0.2">
      <c r="A267" s="31" t="s">
        <v>29</v>
      </c>
      <c r="B267">
        <v>331695</v>
      </c>
      <c r="C267" s="20"/>
      <c r="D267" s="22"/>
      <c r="E267" s="31" t="s">
        <v>29</v>
      </c>
      <c r="F267" s="19">
        <v>360448</v>
      </c>
      <c r="G267" s="1"/>
      <c r="H267" s="22"/>
      <c r="I267" s="45" t="s">
        <v>29</v>
      </c>
      <c r="J267" s="19"/>
      <c r="K267" s="20"/>
    </row>
    <row r="268" spans="1:11" x14ac:dyDescent="0.2">
      <c r="A268" s="31" t="s">
        <v>30</v>
      </c>
      <c r="B268">
        <v>430852</v>
      </c>
      <c r="C268" s="20"/>
      <c r="D268" s="22"/>
      <c r="E268" s="31" t="s">
        <v>30</v>
      </c>
      <c r="F268" s="19">
        <v>381503</v>
      </c>
      <c r="G268" s="1"/>
      <c r="H268" s="22"/>
      <c r="I268" s="45" t="s">
        <v>30</v>
      </c>
      <c r="J268" s="19"/>
      <c r="K268" s="20"/>
    </row>
    <row r="269" spans="1:11" x14ac:dyDescent="0.2">
      <c r="A269" s="31" t="s">
        <v>31</v>
      </c>
      <c r="B269">
        <v>432860</v>
      </c>
      <c r="C269" s="20"/>
      <c r="D269" s="22"/>
      <c r="E269" s="31" t="s">
        <v>31</v>
      </c>
      <c r="F269" s="19">
        <v>435899</v>
      </c>
      <c r="G269" s="1"/>
      <c r="H269" s="22"/>
      <c r="I269" s="45" t="s">
        <v>31</v>
      </c>
      <c r="J269" s="19"/>
      <c r="K269" s="20"/>
    </row>
    <row r="270" spans="1:11" x14ac:dyDescent="0.2">
      <c r="A270" s="31" t="s">
        <v>32</v>
      </c>
      <c r="B270">
        <v>542181</v>
      </c>
      <c r="C270" s="20"/>
      <c r="D270" s="22"/>
      <c r="E270" s="31" t="s">
        <v>32</v>
      </c>
      <c r="F270" s="19">
        <v>403726</v>
      </c>
      <c r="G270" s="1"/>
      <c r="H270" s="22"/>
      <c r="I270" s="45" t="s">
        <v>32</v>
      </c>
      <c r="J270" s="19"/>
      <c r="K270" s="20"/>
    </row>
    <row r="271" spans="1:11" x14ac:dyDescent="0.2">
      <c r="A271" s="31" t="s">
        <v>33</v>
      </c>
      <c r="B271">
        <v>387495</v>
      </c>
      <c r="C271" s="20"/>
      <c r="D271" s="22"/>
      <c r="E271" s="31" t="s">
        <v>33</v>
      </c>
      <c r="F271" s="19">
        <v>370058</v>
      </c>
      <c r="G271" s="1"/>
      <c r="H271" s="22"/>
      <c r="I271" s="45" t="s">
        <v>33</v>
      </c>
      <c r="J271" s="19"/>
      <c r="K271" s="20"/>
    </row>
    <row r="272" spans="1:11" x14ac:dyDescent="0.2">
      <c r="A272" s="31" t="s">
        <v>34</v>
      </c>
      <c r="B272">
        <v>222253</v>
      </c>
      <c r="C272" s="20"/>
      <c r="D272" s="22"/>
      <c r="E272" s="31" t="s">
        <v>34</v>
      </c>
      <c r="F272" s="19">
        <v>397560</v>
      </c>
      <c r="G272" s="1"/>
      <c r="H272" s="22"/>
      <c r="I272" s="45" t="s">
        <v>34</v>
      </c>
      <c r="J272" s="19"/>
      <c r="K272" s="20"/>
    </row>
    <row r="273" spans="1:11" x14ac:dyDescent="0.2">
      <c r="A273" s="31" t="s">
        <v>35</v>
      </c>
      <c r="B273">
        <v>361993</v>
      </c>
      <c r="C273" s="20"/>
      <c r="D273" s="22"/>
      <c r="E273" s="31" t="s">
        <v>35</v>
      </c>
      <c r="F273" s="19">
        <v>409175</v>
      </c>
      <c r="G273" s="1"/>
      <c r="H273" s="22"/>
      <c r="I273" s="45" t="s">
        <v>35</v>
      </c>
      <c r="J273" s="19"/>
      <c r="K273" s="20"/>
    </row>
    <row r="274" spans="1:11" x14ac:dyDescent="0.2">
      <c r="A274" s="31" t="s">
        <v>36</v>
      </c>
      <c r="B274">
        <v>171802</v>
      </c>
      <c r="C274" s="20"/>
      <c r="D274" s="22"/>
      <c r="E274" s="31" t="s">
        <v>36</v>
      </c>
      <c r="F274" s="19">
        <v>310388</v>
      </c>
      <c r="G274" s="1"/>
      <c r="H274" s="22"/>
      <c r="I274" s="45" t="s">
        <v>36</v>
      </c>
      <c r="J274" s="19"/>
      <c r="K274" s="20"/>
    </row>
    <row r="275" spans="1:11" x14ac:dyDescent="0.2">
      <c r="A275" s="31" t="s">
        <v>37</v>
      </c>
      <c r="B275">
        <v>187789</v>
      </c>
      <c r="C275" s="20"/>
      <c r="D275" s="22"/>
      <c r="E275" s="31" t="s">
        <v>37</v>
      </c>
      <c r="F275" s="19">
        <v>311696</v>
      </c>
      <c r="G275" s="1"/>
      <c r="H275" s="22"/>
      <c r="I275" s="45" t="s">
        <v>37</v>
      </c>
      <c r="J275" s="19"/>
      <c r="K275" s="20"/>
    </row>
    <row r="276" spans="1:11" x14ac:dyDescent="0.2">
      <c r="A276" s="31" t="s">
        <v>38</v>
      </c>
      <c r="B276">
        <v>485423</v>
      </c>
      <c r="C276" s="24"/>
      <c r="D276" s="22"/>
      <c r="E276" s="31" t="s">
        <v>38</v>
      </c>
      <c r="F276" s="32">
        <v>328184</v>
      </c>
      <c r="G276" s="1"/>
      <c r="H276" s="22"/>
      <c r="I276" s="45" t="s">
        <v>38</v>
      </c>
      <c r="J276" s="23"/>
      <c r="K276" s="20"/>
    </row>
    <row r="277" spans="1:11" x14ac:dyDescent="0.2">
      <c r="A277" s="31" t="s">
        <v>39</v>
      </c>
      <c r="B277">
        <v>412963</v>
      </c>
      <c r="C277" s="1"/>
      <c r="D277" s="22"/>
      <c r="E277" s="31" t="s">
        <v>39</v>
      </c>
      <c r="F277">
        <v>324305</v>
      </c>
      <c r="G277" s="1"/>
      <c r="H277" s="22"/>
      <c r="I277" s="45" t="s">
        <v>39</v>
      </c>
      <c r="J277" s="19"/>
      <c r="K277" s="20"/>
    </row>
    <row r="278" spans="1:11" x14ac:dyDescent="0.2">
      <c r="A278" s="8"/>
      <c r="C278" s="1"/>
      <c r="D278" s="22"/>
      <c r="E278" s="8"/>
      <c r="G278" s="1"/>
      <c r="H278" s="22"/>
      <c r="I278" s="54"/>
      <c r="J278" s="19"/>
      <c r="K278" s="20"/>
    </row>
    <row r="279" spans="1:11" ht="17" thickBot="1" x14ac:dyDescent="0.25">
      <c r="A279" s="9" t="s">
        <v>3</v>
      </c>
      <c r="B279" s="62">
        <f>SUM(B250:B277)</f>
        <v>8847512</v>
      </c>
      <c r="C279" s="63">
        <f>AVERAGE(B250:B277)</f>
        <v>315982.57142857142</v>
      </c>
      <c r="D279" s="22"/>
      <c r="E279" s="9" t="s">
        <v>3</v>
      </c>
      <c r="F279" s="62">
        <f>SUM(F250:F277)</f>
        <v>9366834</v>
      </c>
      <c r="G279" s="63">
        <f>AVERAGE(F250:F277)</f>
        <v>334529.78571428574</v>
      </c>
      <c r="H279" s="22"/>
      <c r="I279" s="55" t="s">
        <v>3</v>
      </c>
      <c r="J279" s="16">
        <v>0</v>
      </c>
      <c r="K279" s="56" t="e">
        <f>AVERAGE(J250:J277)</f>
        <v>#DIV/0!</v>
      </c>
    </row>
    <row r="280" spans="1:1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</row>
    <row r="281" spans="1:11" x14ac:dyDescent="0.2">
      <c r="A281" s="77" t="s">
        <v>56</v>
      </c>
      <c r="B281" s="77"/>
      <c r="C281" s="77"/>
      <c r="D281" s="77"/>
      <c r="E281" s="77"/>
      <c r="F281" s="77"/>
      <c r="G281" s="77"/>
      <c r="H281" s="77"/>
      <c r="I281" s="77"/>
      <c r="J281" s="77"/>
      <c r="K281" s="77"/>
    </row>
    <row r="282" spans="1:11" ht="17" thickBot="1" x14ac:dyDescent="0.25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</row>
    <row r="283" spans="1:11" ht="17" thickBot="1" x14ac:dyDescent="0.25">
      <c r="A283" s="73" t="s">
        <v>81</v>
      </c>
      <c r="B283" s="74"/>
      <c r="C283" s="78"/>
      <c r="D283" s="22"/>
      <c r="E283" s="73" t="s">
        <v>50</v>
      </c>
      <c r="F283" s="74"/>
      <c r="G283" s="78"/>
      <c r="H283" s="22"/>
      <c r="I283" s="73" t="s">
        <v>109</v>
      </c>
      <c r="J283" s="74"/>
      <c r="K283" s="75"/>
    </row>
    <row r="284" spans="1:11" ht="17" thickBot="1" x14ac:dyDescent="0.25">
      <c r="A284" s="26" t="s">
        <v>0</v>
      </c>
      <c r="B284" s="27" t="s">
        <v>1</v>
      </c>
      <c r="C284" s="28"/>
      <c r="D284" s="22"/>
      <c r="E284" s="26" t="s">
        <v>0</v>
      </c>
      <c r="F284" s="27" t="s">
        <v>1</v>
      </c>
      <c r="G284" s="28"/>
      <c r="H284" s="22"/>
      <c r="I284" s="15" t="s">
        <v>0</v>
      </c>
      <c r="J284" s="16" t="s">
        <v>1</v>
      </c>
      <c r="K284" s="17"/>
    </row>
    <row r="285" spans="1:11" x14ac:dyDescent="0.2">
      <c r="A285" s="29" t="s">
        <v>12</v>
      </c>
      <c r="B285" s="19">
        <v>322672</v>
      </c>
      <c r="C285" s="20"/>
      <c r="D285" s="22"/>
      <c r="E285" s="29" t="s">
        <v>12</v>
      </c>
      <c r="F285" s="19">
        <v>309183</v>
      </c>
      <c r="G285" s="20"/>
      <c r="H285" s="22"/>
      <c r="I285" s="45" t="s">
        <v>12</v>
      </c>
      <c r="J285" s="19"/>
      <c r="K285" s="20"/>
    </row>
    <row r="286" spans="1:11" x14ac:dyDescent="0.2">
      <c r="A286" s="29" t="s">
        <v>13</v>
      </c>
      <c r="B286" s="19">
        <v>380153</v>
      </c>
      <c r="C286" s="20"/>
      <c r="D286" s="22"/>
      <c r="E286" s="29" t="s">
        <v>13</v>
      </c>
      <c r="F286" s="19">
        <v>421225</v>
      </c>
      <c r="G286" s="20"/>
      <c r="H286" s="22"/>
      <c r="I286" s="45" t="s">
        <v>13</v>
      </c>
      <c r="J286" s="19"/>
      <c r="K286" s="20"/>
    </row>
    <row r="287" spans="1:11" x14ac:dyDescent="0.2">
      <c r="A287" s="29" t="s">
        <v>14</v>
      </c>
      <c r="B287" s="19">
        <v>318493</v>
      </c>
      <c r="C287" s="20"/>
      <c r="D287" s="22"/>
      <c r="E287" s="29" t="s">
        <v>14</v>
      </c>
      <c r="F287" s="19">
        <v>378332</v>
      </c>
      <c r="G287" s="20"/>
      <c r="H287" s="22"/>
      <c r="I287" s="45" t="s">
        <v>14</v>
      </c>
      <c r="J287" s="19"/>
      <c r="K287" s="20"/>
    </row>
    <row r="288" spans="1:11" x14ac:dyDescent="0.2">
      <c r="A288" s="29" t="s">
        <v>15</v>
      </c>
      <c r="B288" s="19">
        <v>477914</v>
      </c>
      <c r="C288" s="20"/>
      <c r="D288" s="22"/>
      <c r="E288" s="29" t="s">
        <v>15</v>
      </c>
      <c r="F288" s="19">
        <v>380863</v>
      </c>
      <c r="G288" s="20"/>
      <c r="H288" s="22"/>
      <c r="I288" s="45" t="s">
        <v>15</v>
      </c>
      <c r="J288" s="19"/>
      <c r="K288" s="20"/>
    </row>
    <row r="289" spans="1:11" x14ac:dyDescent="0.2">
      <c r="A289" s="29" t="s">
        <v>16</v>
      </c>
      <c r="B289" s="19">
        <v>222620</v>
      </c>
      <c r="C289" s="20"/>
      <c r="D289" s="22"/>
      <c r="E289" s="29" t="s">
        <v>16</v>
      </c>
      <c r="F289" s="19">
        <v>252854</v>
      </c>
      <c r="G289" s="20"/>
      <c r="H289" s="22"/>
      <c r="I289" s="45" t="s">
        <v>16</v>
      </c>
      <c r="J289" s="19"/>
      <c r="K289" s="20"/>
    </row>
    <row r="290" spans="1:11" x14ac:dyDescent="0.2">
      <c r="A290" s="29" t="s">
        <v>17</v>
      </c>
      <c r="B290" s="19">
        <v>279449</v>
      </c>
      <c r="C290" s="20"/>
      <c r="D290" s="22"/>
      <c r="E290" s="29" t="s">
        <v>17</v>
      </c>
      <c r="F290" s="19">
        <v>299616</v>
      </c>
      <c r="G290" s="20"/>
      <c r="H290" s="22"/>
      <c r="I290" s="45" t="s">
        <v>17</v>
      </c>
      <c r="J290" s="19"/>
      <c r="K290" s="20"/>
    </row>
    <row r="291" spans="1:11" x14ac:dyDescent="0.2">
      <c r="A291" s="29" t="s">
        <v>18</v>
      </c>
      <c r="B291" s="19">
        <v>269061</v>
      </c>
      <c r="C291" s="20"/>
      <c r="D291" s="22"/>
      <c r="E291" s="29" t="s">
        <v>18</v>
      </c>
      <c r="F291" s="19">
        <v>323033</v>
      </c>
      <c r="G291" s="20"/>
      <c r="H291" s="22"/>
      <c r="I291" s="45" t="s">
        <v>18</v>
      </c>
      <c r="J291" s="19"/>
      <c r="K291" s="20"/>
    </row>
    <row r="292" spans="1:11" x14ac:dyDescent="0.2">
      <c r="A292" s="29" t="s">
        <v>19</v>
      </c>
      <c r="B292" s="19">
        <v>251127</v>
      </c>
      <c r="C292" s="20"/>
      <c r="D292" s="22"/>
      <c r="E292" s="29" t="s">
        <v>19</v>
      </c>
      <c r="F292" s="19">
        <v>287256</v>
      </c>
      <c r="G292" s="20"/>
      <c r="H292" s="22"/>
      <c r="I292" s="45" t="s">
        <v>19</v>
      </c>
      <c r="J292" s="19"/>
      <c r="K292" s="20"/>
    </row>
    <row r="293" spans="1:11" x14ac:dyDescent="0.2">
      <c r="A293" s="29" t="s">
        <v>20</v>
      </c>
      <c r="B293" s="19">
        <v>294888</v>
      </c>
      <c r="C293" s="20"/>
      <c r="D293" s="22"/>
      <c r="E293" s="29" t="s">
        <v>20</v>
      </c>
      <c r="F293" s="19">
        <v>320001</v>
      </c>
      <c r="G293" s="20"/>
      <c r="H293" s="22"/>
      <c r="I293" s="45" t="s">
        <v>20</v>
      </c>
      <c r="J293" s="19"/>
      <c r="K293" s="20"/>
    </row>
    <row r="294" spans="1:11" x14ac:dyDescent="0.2">
      <c r="A294" s="29" t="s">
        <v>21</v>
      </c>
      <c r="B294" s="19">
        <v>335225</v>
      </c>
      <c r="C294" s="20"/>
      <c r="D294" s="22"/>
      <c r="E294" s="29" t="s">
        <v>21</v>
      </c>
      <c r="F294" s="19">
        <v>270036</v>
      </c>
      <c r="G294" s="20"/>
      <c r="H294" s="22"/>
      <c r="I294" s="45" t="s">
        <v>21</v>
      </c>
      <c r="J294" s="19"/>
      <c r="K294" s="20"/>
    </row>
    <row r="295" spans="1:11" x14ac:dyDescent="0.2">
      <c r="A295" s="29" t="s">
        <v>22</v>
      </c>
      <c r="B295" s="19">
        <v>332646</v>
      </c>
      <c r="C295" s="20"/>
      <c r="D295" s="22"/>
      <c r="E295" s="29" t="s">
        <v>22</v>
      </c>
      <c r="F295" s="19">
        <v>373046</v>
      </c>
      <c r="G295" s="20"/>
      <c r="H295" s="22"/>
      <c r="I295" s="45" t="s">
        <v>22</v>
      </c>
      <c r="J295" s="19"/>
      <c r="K295" s="20"/>
    </row>
    <row r="296" spans="1:11" x14ac:dyDescent="0.2">
      <c r="A296" s="30" t="s">
        <v>23</v>
      </c>
      <c r="B296" s="32">
        <v>462402</v>
      </c>
      <c r="C296" s="20"/>
      <c r="D296" s="22"/>
      <c r="E296" s="30" t="s">
        <v>23</v>
      </c>
      <c r="F296" s="32">
        <v>396604</v>
      </c>
      <c r="G296" s="20"/>
      <c r="H296" s="22"/>
      <c r="I296" s="46" t="s">
        <v>23</v>
      </c>
      <c r="J296" s="23"/>
      <c r="K296" s="20"/>
    </row>
    <row r="297" spans="1:11" x14ac:dyDescent="0.2">
      <c r="A297" s="31" t="s">
        <v>24</v>
      </c>
      <c r="B297" s="32">
        <v>517783</v>
      </c>
      <c r="C297" s="1"/>
      <c r="D297" s="22"/>
      <c r="E297" s="31" t="s">
        <v>24</v>
      </c>
      <c r="F297">
        <v>305322</v>
      </c>
      <c r="G297" s="1"/>
      <c r="H297" s="22"/>
      <c r="I297" s="45" t="s">
        <v>24</v>
      </c>
      <c r="J297" s="19"/>
      <c r="K297" s="20"/>
    </row>
    <row r="298" spans="1:11" x14ac:dyDescent="0.2">
      <c r="A298" s="31" t="s">
        <v>25</v>
      </c>
      <c r="B298" s="32">
        <v>153444</v>
      </c>
      <c r="C298" s="24"/>
      <c r="D298" s="22"/>
      <c r="E298" s="31" t="s">
        <v>25</v>
      </c>
      <c r="F298" s="32">
        <v>210561</v>
      </c>
      <c r="G298" s="24"/>
      <c r="H298" s="22"/>
      <c r="I298" s="45" t="s">
        <v>25</v>
      </c>
      <c r="J298" s="23"/>
      <c r="K298" s="24"/>
    </row>
    <row r="299" spans="1:11" x14ac:dyDescent="0.2">
      <c r="A299" s="31" t="s">
        <v>26</v>
      </c>
      <c r="B299" s="32">
        <v>290751</v>
      </c>
      <c r="C299" s="24"/>
      <c r="D299" s="22"/>
      <c r="E299" s="31" t="s">
        <v>26</v>
      </c>
      <c r="F299" s="32">
        <v>291759</v>
      </c>
      <c r="G299" s="24"/>
      <c r="H299" s="22"/>
      <c r="I299" s="45" t="s">
        <v>26</v>
      </c>
      <c r="J299" s="23"/>
      <c r="K299" s="24"/>
    </row>
    <row r="300" spans="1:11" x14ac:dyDescent="0.2">
      <c r="A300" s="31" t="s">
        <v>27</v>
      </c>
      <c r="B300" s="19">
        <v>404000</v>
      </c>
      <c r="C300" s="20"/>
      <c r="D300" s="22"/>
      <c r="E300" s="31" t="s">
        <v>27</v>
      </c>
      <c r="F300" s="19">
        <v>320873</v>
      </c>
      <c r="G300" s="20"/>
      <c r="H300" s="22"/>
      <c r="I300" s="45" t="s">
        <v>27</v>
      </c>
      <c r="J300" s="19"/>
      <c r="K300" s="20"/>
    </row>
    <row r="301" spans="1:11" x14ac:dyDescent="0.2">
      <c r="A301" s="31" t="s">
        <v>28</v>
      </c>
      <c r="B301" s="19">
        <v>307866</v>
      </c>
      <c r="C301" s="20"/>
      <c r="D301" s="22"/>
      <c r="E301" s="31" t="s">
        <v>28</v>
      </c>
      <c r="F301" s="19">
        <v>383241</v>
      </c>
      <c r="G301" s="20"/>
      <c r="H301" s="22"/>
      <c r="I301" s="45" t="s">
        <v>28</v>
      </c>
      <c r="J301" s="19"/>
      <c r="K301" s="20"/>
    </row>
    <row r="302" spans="1:11" x14ac:dyDescent="0.2">
      <c r="A302" s="31" t="s">
        <v>29</v>
      </c>
      <c r="B302" s="19">
        <v>366244</v>
      </c>
      <c r="C302" s="20"/>
      <c r="D302" s="22"/>
      <c r="E302" s="31" t="s">
        <v>29</v>
      </c>
      <c r="F302" s="19">
        <v>392511</v>
      </c>
      <c r="G302" s="20"/>
      <c r="H302" s="22"/>
      <c r="I302" s="45" t="s">
        <v>29</v>
      </c>
      <c r="J302" s="19"/>
      <c r="K302" s="20"/>
    </row>
    <row r="303" spans="1:11" x14ac:dyDescent="0.2">
      <c r="A303" s="31" t="s">
        <v>30</v>
      </c>
      <c r="B303" s="19">
        <v>488755</v>
      </c>
      <c r="C303" s="20"/>
      <c r="D303" s="22"/>
      <c r="E303" s="31" t="s">
        <v>30</v>
      </c>
      <c r="F303" s="19">
        <v>390224</v>
      </c>
      <c r="G303" s="20"/>
      <c r="H303" s="22"/>
      <c r="I303" s="45" t="s">
        <v>30</v>
      </c>
      <c r="J303" s="19"/>
      <c r="K303" s="20"/>
    </row>
    <row r="304" spans="1:11" x14ac:dyDescent="0.2">
      <c r="A304" s="31" t="s">
        <v>31</v>
      </c>
      <c r="B304" s="19">
        <v>378277</v>
      </c>
      <c r="C304" s="20"/>
      <c r="D304" s="22"/>
      <c r="E304" s="31" t="s">
        <v>31</v>
      </c>
      <c r="F304" s="19">
        <v>471611</v>
      </c>
      <c r="G304" s="20"/>
      <c r="H304" s="22"/>
      <c r="I304" s="45" t="s">
        <v>31</v>
      </c>
      <c r="J304" s="19"/>
      <c r="K304" s="20"/>
    </row>
    <row r="305" spans="1:11" x14ac:dyDescent="0.2">
      <c r="A305" s="31" t="s">
        <v>32</v>
      </c>
      <c r="B305" s="19">
        <v>567134</v>
      </c>
      <c r="C305" s="20"/>
      <c r="D305" s="22"/>
      <c r="E305" s="31" t="s">
        <v>32</v>
      </c>
      <c r="F305" s="19">
        <v>401366</v>
      </c>
      <c r="G305" s="20"/>
      <c r="H305" s="22"/>
      <c r="I305" s="45" t="s">
        <v>32</v>
      </c>
      <c r="J305" s="19"/>
      <c r="K305" s="20"/>
    </row>
    <row r="306" spans="1:11" x14ac:dyDescent="0.2">
      <c r="A306" s="31" t="s">
        <v>33</v>
      </c>
      <c r="B306" s="19">
        <v>420663</v>
      </c>
      <c r="C306" s="20"/>
      <c r="D306" s="22"/>
      <c r="E306" s="31" t="s">
        <v>33</v>
      </c>
      <c r="F306" s="19">
        <v>384698</v>
      </c>
      <c r="G306" s="20"/>
      <c r="H306" s="22"/>
      <c r="I306" s="45" t="s">
        <v>33</v>
      </c>
      <c r="J306" s="19"/>
      <c r="K306" s="20"/>
    </row>
    <row r="307" spans="1:11" x14ac:dyDescent="0.2">
      <c r="A307" s="31" t="s">
        <v>34</v>
      </c>
      <c r="B307" s="19">
        <v>481908</v>
      </c>
      <c r="C307" s="20"/>
      <c r="D307" s="22"/>
      <c r="E307" s="31" t="s">
        <v>34</v>
      </c>
      <c r="F307">
        <v>403283</v>
      </c>
      <c r="G307" s="20"/>
      <c r="H307" s="22"/>
      <c r="I307" s="45" t="s">
        <v>34</v>
      </c>
      <c r="J307" s="19"/>
      <c r="K307" s="20"/>
    </row>
    <row r="308" spans="1:11" x14ac:dyDescent="0.2">
      <c r="A308" s="31" t="s">
        <v>35</v>
      </c>
      <c r="B308" s="19">
        <v>397717</v>
      </c>
      <c r="C308" s="20"/>
      <c r="D308" s="22"/>
      <c r="E308" s="31" t="s">
        <v>35</v>
      </c>
      <c r="F308" s="19">
        <v>380796</v>
      </c>
      <c r="G308" s="20"/>
      <c r="H308" s="22"/>
      <c r="I308" s="45" t="s">
        <v>35</v>
      </c>
      <c r="J308" s="19"/>
      <c r="K308" s="20"/>
    </row>
    <row r="309" spans="1:11" x14ac:dyDescent="0.2">
      <c r="A309" s="31" t="s">
        <v>36</v>
      </c>
      <c r="B309" s="19">
        <v>177143</v>
      </c>
      <c r="C309" s="20"/>
      <c r="D309" s="22"/>
      <c r="E309" s="31" t="s">
        <v>36</v>
      </c>
      <c r="F309" s="19">
        <v>275180</v>
      </c>
      <c r="G309" s="20"/>
      <c r="H309" s="22"/>
      <c r="I309" s="45" t="s">
        <v>36</v>
      </c>
      <c r="J309" s="19"/>
      <c r="K309" s="20"/>
    </row>
    <row r="310" spans="1:11" x14ac:dyDescent="0.2">
      <c r="A310" s="31" t="s">
        <v>37</v>
      </c>
      <c r="B310" s="19">
        <v>223642</v>
      </c>
      <c r="C310" s="20"/>
      <c r="D310" s="22"/>
      <c r="E310" s="31" t="s">
        <v>37</v>
      </c>
      <c r="F310" s="19">
        <v>260166</v>
      </c>
      <c r="G310" s="20"/>
      <c r="H310" s="22"/>
      <c r="I310" s="45" t="s">
        <v>37</v>
      </c>
      <c r="J310" s="19"/>
      <c r="K310" s="20"/>
    </row>
    <row r="311" spans="1:11" x14ac:dyDescent="0.2">
      <c r="A311" s="31" t="s">
        <v>38</v>
      </c>
      <c r="B311" s="23">
        <v>639441</v>
      </c>
      <c r="C311" s="20"/>
      <c r="D311" s="22"/>
      <c r="E311" s="31" t="s">
        <v>38</v>
      </c>
      <c r="F311" s="32">
        <v>312802</v>
      </c>
      <c r="G311" s="20"/>
      <c r="H311" s="22"/>
      <c r="I311" s="45" t="s">
        <v>38</v>
      </c>
      <c r="J311" s="32"/>
      <c r="K311" s="20"/>
    </row>
    <row r="312" spans="1:11" x14ac:dyDescent="0.2">
      <c r="A312" s="31" t="s">
        <v>39</v>
      </c>
      <c r="B312">
        <v>405330</v>
      </c>
      <c r="C312" s="1"/>
      <c r="D312" s="22"/>
      <c r="E312" s="31" t="s">
        <v>39</v>
      </c>
      <c r="F312">
        <v>321195</v>
      </c>
      <c r="G312" s="1"/>
      <c r="H312" s="22"/>
      <c r="I312" s="45" t="s">
        <v>39</v>
      </c>
      <c r="J312" s="19"/>
      <c r="K312" s="20"/>
    </row>
    <row r="313" spans="1:11" x14ac:dyDescent="0.2">
      <c r="A313" s="8"/>
      <c r="C313" s="1"/>
      <c r="D313" s="22"/>
      <c r="E313" s="8"/>
      <c r="G313" s="1"/>
      <c r="H313" s="22"/>
      <c r="I313" s="54"/>
      <c r="J313" s="19"/>
      <c r="K313" s="20"/>
    </row>
    <row r="314" spans="1:11" ht="17" thickBot="1" x14ac:dyDescent="0.25">
      <c r="A314" s="9" t="s">
        <v>3</v>
      </c>
      <c r="B314" s="62">
        <f>SUM(B285:B312)</f>
        <v>10166748</v>
      </c>
      <c r="C314" s="63">
        <f>AVERAGE(B285:B312)</f>
        <v>363098.14285714284</v>
      </c>
      <c r="D314" s="22"/>
      <c r="E314" s="9" t="s">
        <v>3</v>
      </c>
      <c r="F314" s="62">
        <f>SUM(F285:F312)</f>
        <v>9517637</v>
      </c>
      <c r="G314" s="63">
        <f>AVERAGE(F285:F312)</f>
        <v>339915.60714285716</v>
      </c>
      <c r="H314" s="22"/>
      <c r="I314" s="55" t="s">
        <v>3</v>
      </c>
      <c r="J314" s="16">
        <v>0</v>
      </c>
      <c r="K314" s="48" t="e">
        <f>AVERAGE(J285:J312)</f>
        <v>#DIV/0!</v>
      </c>
    </row>
  </sheetData>
  <mergeCells count="36">
    <mergeCell ref="A108:C108"/>
    <mergeCell ref="E108:G108"/>
    <mergeCell ref="I108:K108"/>
    <mergeCell ref="A141:K142"/>
    <mergeCell ref="A143:C143"/>
    <mergeCell ref="E143:G143"/>
    <mergeCell ref="I143:K143"/>
    <mergeCell ref="A283:C283"/>
    <mergeCell ref="E283:G283"/>
    <mergeCell ref="I283:K283"/>
    <mergeCell ref="A176:K177"/>
    <mergeCell ref="A178:C178"/>
    <mergeCell ref="E178:G178"/>
    <mergeCell ref="I178:K178"/>
    <mergeCell ref="A211:K212"/>
    <mergeCell ref="A213:C213"/>
    <mergeCell ref="E213:G213"/>
    <mergeCell ref="I213:K213"/>
    <mergeCell ref="A246:K247"/>
    <mergeCell ref="A248:C248"/>
    <mergeCell ref="E248:G248"/>
    <mergeCell ref="I248:K248"/>
    <mergeCell ref="A281:K282"/>
    <mergeCell ref="A1:K2"/>
    <mergeCell ref="A3:C3"/>
    <mergeCell ref="E3:G3"/>
    <mergeCell ref="I3:K3"/>
    <mergeCell ref="A71:K72"/>
    <mergeCell ref="A106:K107"/>
    <mergeCell ref="A73:C73"/>
    <mergeCell ref="E73:G73"/>
    <mergeCell ref="I73:K73"/>
    <mergeCell ref="A36:K37"/>
    <mergeCell ref="A38:C38"/>
    <mergeCell ref="E38:G38"/>
    <mergeCell ref="I38:K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F7CE-F2A2-E240-81A2-0A554402B7F3}">
  <sheetPr>
    <tabColor theme="3" tint="0.249977111117893"/>
  </sheetPr>
  <dimension ref="A1:K153"/>
  <sheetViews>
    <sheetView topLeftCell="A102" zoomScale="120" zoomScaleNormal="120" workbookViewId="0">
      <selection activeCell="K161" sqref="K161"/>
    </sheetView>
  </sheetViews>
  <sheetFormatPr baseColWidth="10" defaultRowHeight="16" x14ac:dyDescent="0.2"/>
  <cols>
    <col min="2" max="2" width="22.6640625" bestFit="1" customWidth="1"/>
    <col min="3" max="3" width="22" bestFit="1" customWidth="1"/>
    <col min="6" max="6" width="22.6640625" bestFit="1" customWidth="1"/>
    <col min="7" max="7" width="22" bestFit="1" customWidth="1"/>
    <col min="10" max="10" width="22.6640625" bestFit="1" customWidth="1"/>
    <col min="11" max="11" width="22" bestFit="1" customWidth="1"/>
  </cols>
  <sheetData>
    <row r="1" spans="1:11" ht="16" customHeight="1" x14ac:dyDescent="0.2">
      <c r="A1" s="76" t="s">
        <v>46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16" customHeight="1" thickBo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1:11" ht="16" customHeight="1" thickBot="1" x14ac:dyDescent="0.25">
      <c r="A3" s="73" t="s">
        <v>81</v>
      </c>
      <c r="B3" s="74"/>
      <c r="C3" s="75"/>
      <c r="D3" s="22"/>
      <c r="E3" s="73" t="s">
        <v>107</v>
      </c>
      <c r="F3" s="74"/>
      <c r="G3" s="75"/>
      <c r="H3" s="22"/>
      <c r="I3" s="73" t="s">
        <v>82</v>
      </c>
      <c r="J3" s="74"/>
      <c r="K3" s="75"/>
    </row>
    <row r="4" spans="1:11" ht="17" customHeight="1" thickBot="1" x14ac:dyDescent="0.25">
      <c r="A4" s="15" t="s">
        <v>0</v>
      </c>
      <c r="B4" s="16" t="s">
        <v>1</v>
      </c>
      <c r="C4" s="17"/>
      <c r="D4" s="22"/>
      <c r="E4" s="15" t="s">
        <v>0</v>
      </c>
      <c r="F4" s="16" t="s">
        <v>1</v>
      </c>
      <c r="G4" s="17"/>
      <c r="H4" s="22"/>
      <c r="I4" s="15" t="s">
        <v>0</v>
      </c>
      <c r="J4" s="16" t="s">
        <v>1</v>
      </c>
      <c r="K4" s="17"/>
    </row>
    <row r="5" spans="1:11" x14ac:dyDescent="0.2">
      <c r="A5" s="18">
        <v>139435</v>
      </c>
      <c r="B5" s="19">
        <f>'(RBX) HCP'!C5</f>
        <v>0</v>
      </c>
      <c r="C5" s="20"/>
      <c r="D5" s="22"/>
      <c r="E5" s="18">
        <v>139435</v>
      </c>
      <c r="F5" s="19">
        <f>'(RBX) HCP'!F5</f>
        <v>92307</v>
      </c>
      <c r="G5" s="20"/>
      <c r="H5" s="22"/>
      <c r="I5" s="18">
        <v>139435</v>
      </c>
      <c r="J5" s="19">
        <f>'(RBX) HCP'!J5</f>
        <v>566578</v>
      </c>
      <c r="K5" s="20"/>
    </row>
    <row r="6" spans="1:11" x14ac:dyDescent="0.2">
      <c r="A6" s="18">
        <v>140117</v>
      </c>
      <c r="B6" s="19">
        <f>'(RBX) HCP'!C6</f>
        <v>0</v>
      </c>
      <c r="C6" s="20"/>
      <c r="D6" s="22"/>
      <c r="E6" s="18">
        <v>140117</v>
      </c>
      <c r="F6" s="19">
        <f>'(RBX) HCP'!F6</f>
        <v>82028</v>
      </c>
      <c r="G6" s="20"/>
      <c r="H6" s="22"/>
      <c r="I6" s="18">
        <v>140117</v>
      </c>
      <c r="J6" s="19">
        <f>'(RBX) HCP'!J6</f>
        <v>515419</v>
      </c>
      <c r="K6" s="20"/>
    </row>
    <row r="7" spans="1:11" x14ac:dyDescent="0.2">
      <c r="A7" s="18">
        <v>140420</v>
      </c>
      <c r="B7" s="19">
        <f>'(RBX) HCP'!C7</f>
        <v>0</v>
      </c>
      <c r="C7" s="20"/>
      <c r="D7" s="22"/>
      <c r="E7" s="18">
        <v>140420</v>
      </c>
      <c r="F7" s="19">
        <f>'(RBX) HCP'!F7</f>
        <v>100304</v>
      </c>
      <c r="G7" s="20"/>
      <c r="H7" s="22"/>
      <c r="I7" s="18">
        <v>140420</v>
      </c>
      <c r="J7" s="19">
        <f>'(RBX) HCP'!J7</f>
        <v>644832</v>
      </c>
      <c r="K7" s="20"/>
    </row>
    <row r="8" spans="1:11" x14ac:dyDescent="0.2">
      <c r="A8" s="18">
        <v>140824</v>
      </c>
      <c r="B8" s="19">
        <f>'(RBX) HCP'!C8</f>
        <v>0</v>
      </c>
      <c r="C8" s="20"/>
      <c r="D8" s="22"/>
      <c r="E8" s="18">
        <v>140824</v>
      </c>
      <c r="F8" s="19">
        <f>'(RBX) HCP'!F8</f>
        <v>93251</v>
      </c>
      <c r="G8" s="20"/>
      <c r="H8" s="22"/>
      <c r="I8" s="18">
        <v>140824</v>
      </c>
      <c r="J8" s="19">
        <f>'(RBX) HCP'!J8</f>
        <v>676691</v>
      </c>
      <c r="K8" s="20"/>
    </row>
    <row r="9" spans="1:11" x14ac:dyDescent="0.2">
      <c r="A9" s="18">
        <v>141422</v>
      </c>
      <c r="B9" s="19">
        <f>'(RBX) HCP'!C9</f>
        <v>0</v>
      </c>
      <c r="C9" s="20"/>
      <c r="D9" s="22"/>
      <c r="E9" s="18">
        <v>141422</v>
      </c>
      <c r="F9" s="19">
        <f>'(RBX) HCP'!F9</f>
        <v>71486</v>
      </c>
      <c r="G9" s="20"/>
      <c r="H9" s="22"/>
      <c r="I9" s="18">
        <v>141422</v>
      </c>
      <c r="J9" s="19">
        <f>'(RBX) HCP'!J9</f>
        <v>532236</v>
      </c>
      <c r="K9" s="20"/>
    </row>
    <row r="10" spans="1:11" x14ac:dyDescent="0.2">
      <c r="A10" s="18">
        <v>143325</v>
      </c>
      <c r="B10" s="19">
        <f>'(RBX) HCP'!C10</f>
        <v>0</v>
      </c>
      <c r="C10" s="20"/>
      <c r="D10" s="22"/>
      <c r="E10" s="18">
        <v>143325</v>
      </c>
      <c r="F10" s="19">
        <f>'(RBX) HCP'!F10</f>
        <v>82189</v>
      </c>
      <c r="G10" s="20"/>
      <c r="H10" s="22"/>
      <c r="I10" s="18">
        <v>143325</v>
      </c>
      <c r="J10" s="19">
        <f>'(RBX) HCP'!J10</f>
        <v>497395</v>
      </c>
      <c r="K10" s="20"/>
    </row>
    <row r="11" spans="1:11" x14ac:dyDescent="0.2">
      <c r="A11" s="18">
        <v>143830</v>
      </c>
      <c r="B11" s="19">
        <f>'(RBX) HCP'!C11</f>
        <v>0</v>
      </c>
      <c r="C11" s="20"/>
      <c r="D11" s="22"/>
      <c r="E11" s="18">
        <v>143830</v>
      </c>
      <c r="F11" s="19">
        <f>'(RBX) HCP'!F11</f>
        <v>86042</v>
      </c>
      <c r="G11" s="20"/>
      <c r="H11" s="22"/>
      <c r="I11" s="18">
        <v>143830</v>
      </c>
      <c r="J11" s="19">
        <f>'(RBX) HCP'!J11</f>
        <v>538277</v>
      </c>
      <c r="K11" s="20"/>
    </row>
    <row r="12" spans="1:11" x14ac:dyDescent="0.2">
      <c r="A12" s="18">
        <v>144428</v>
      </c>
      <c r="B12" s="19">
        <f>'(RBX) HCP'!C12</f>
        <v>0</v>
      </c>
      <c r="C12" s="20"/>
      <c r="D12" s="22"/>
      <c r="E12" s="18">
        <v>144428</v>
      </c>
      <c r="F12" s="19">
        <f>'(RBX) HCP'!F12</f>
        <v>101133</v>
      </c>
      <c r="G12" s="20"/>
      <c r="H12" s="22"/>
      <c r="I12" s="18">
        <v>144428</v>
      </c>
      <c r="J12" s="19">
        <f>'(RBX) HCP'!J12</f>
        <v>676560</v>
      </c>
      <c r="K12" s="20"/>
    </row>
    <row r="13" spans="1:11" x14ac:dyDescent="0.2">
      <c r="A13" s="18">
        <v>144731</v>
      </c>
      <c r="B13" s="19">
        <f>'(RBX) HCP'!C13</f>
        <v>0</v>
      </c>
      <c r="C13" s="20"/>
      <c r="D13" s="22"/>
      <c r="E13" s="18">
        <v>144731</v>
      </c>
      <c r="F13" s="19">
        <f>'(RBX) HCP'!F13</f>
        <v>89486</v>
      </c>
      <c r="G13" s="20"/>
      <c r="H13" s="22"/>
      <c r="I13" s="18">
        <v>144731</v>
      </c>
      <c r="J13" s="19">
        <f>'(RBX) HCP'!J13</f>
        <v>597313</v>
      </c>
      <c r="K13" s="20"/>
    </row>
    <row r="14" spans="1:11" x14ac:dyDescent="0.2">
      <c r="A14" s="18">
        <v>144832</v>
      </c>
      <c r="B14" s="19">
        <f>'(RBX) HCP'!C14</f>
        <v>0</v>
      </c>
      <c r="C14" s="20"/>
      <c r="D14" s="22"/>
      <c r="E14" s="18">
        <v>144832</v>
      </c>
      <c r="F14" s="19">
        <f>'(RBX) HCP'!F14</f>
        <v>81670</v>
      </c>
      <c r="G14" s="20"/>
      <c r="H14" s="22"/>
      <c r="I14" s="18">
        <v>144832</v>
      </c>
      <c r="J14" s="19">
        <f>'(RBX) HCP'!J14</f>
        <v>601914</v>
      </c>
      <c r="K14" s="20"/>
    </row>
    <row r="15" spans="1:11" x14ac:dyDescent="0.2">
      <c r="A15" s="18"/>
      <c r="B15" s="19"/>
      <c r="C15" s="20"/>
      <c r="D15" s="22"/>
      <c r="E15" s="18"/>
      <c r="F15" s="19"/>
      <c r="G15" s="20"/>
      <c r="H15" s="22"/>
      <c r="I15" s="18"/>
      <c r="J15" s="19"/>
      <c r="K15" s="20"/>
    </row>
    <row r="16" spans="1:11" ht="17" thickBot="1" x14ac:dyDescent="0.25">
      <c r="A16" s="21" t="s">
        <v>3</v>
      </c>
      <c r="B16" s="64">
        <f>SUM(B5:B14)</f>
        <v>0</v>
      </c>
      <c r="C16" s="65">
        <f>AVERAGE(B5:B14)</f>
        <v>0</v>
      </c>
      <c r="D16" s="22"/>
      <c r="E16" s="21" t="s">
        <v>3</v>
      </c>
      <c r="F16" s="64">
        <f>SUM(F5:F14)</f>
        <v>879896</v>
      </c>
      <c r="G16" s="65">
        <f>AVERAGE(F5:F14)</f>
        <v>87989.6</v>
      </c>
      <c r="H16" s="22"/>
      <c r="I16" s="21" t="s">
        <v>3</v>
      </c>
      <c r="J16" s="64">
        <f>SUM(J5:J14)</f>
        <v>5847215</v>
      </c>
      <c r="K16" s="65">
        <f>AVERAGE(J5:J14)</f>
        <v>584721.5</v>
      </c>
    </row>
    <row r="17" spans="1:11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2">
      <c r="A18" s="76" t="s">
        <v>47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ht="17" thickBot="1" x14ac:dyDescent="0.2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 ht="17" thickBot="1" x14ac:dyDescent="0.25">
      <c r="A20" s="73" t="s">
        <v>81</v>
      </c>
      <c r="B20" s="74"/>
      <c r="C20" s="75"/>
      <c r="D20" s="22"/>
      <c r="E20" s="73" t="s">
        <v>107</v>
      </c>
      <c r="F20" s="74"/>
      <c r="G20" s="75"/>
      <c r="H20" s="22"/>
      <c r="I20" s="73" t="s">
        <v>82</v>
      </c>
      <c r="J20" s="74"/>
      <c r="K20" s="75"/>
    </row>
    <row r="21" spans="1:11" ht="17" thickBot="1" x14ac:dyDescent="0.25">
      <c r="A21" s="15" t="s">
        <v>0</v>
      </c>
      <c r="B21" s="16" t="s">
        <v>1</v>
      </c>
      <c r="C21" s="17"/>
      <c r="D21" s="22"/>
      <c r="E21" s="15" t="s">
        <v>0</v>
      </c>
      <c r="F21" s="16" t="s">
        <v>1</v>
      </c>
      <c r="G21" s="17"/>
      <c r="H21" s="22"/>
      <c r="I21" s="15" t="s">
        <v>0</v>
      </c>
      <c r="J21" s="16" t="s">
        <v>1</v>
      </c>
      <c r="K21" s="17"/>
    </row>
    <row r="22" spans="1:11" x14ac:dyDescent="0.2">
      <c r="A22" s="18">
        <v>139435</v>
      </c>
      <c r="B22" s="19">
        <f>'(RBX) HCP'!C22</f>
        <v>0</v>
      </c>
      <c r="C22" s="20"/>
      <c r="D22" s="22"/>
      <c r="E22" s="18">
        <v>139435</v>
      </c>
      <c r="F22" s="19">
        <f>'(RBX) HCP'!F22</f>
        <v>149565</v>
      </c>
      <c r="G22" s="20"/>
      <c r="H22" s="22"/>
      <c r="I22" s="18">
        <v>139435</v>
      </c>
      <c r="J22" s="19">
        <f>'(RBX) HCP'!J22</f>
        <v>1147748</v>
      </c>
      <c r="K22" s="20"/>
    </row>
    <row r="23" spans="1:11" x14ac:dyDescent="0.2">
      <c r="A23" s="18">
        <v>140117</v>
      </c>
      <c r="B23" s="19">
        <f>'(RBX) HCP'!C23</f>
        <v>0</v>
      </c>
      <c r="C23" s="20"/>
      <c r="D23" s="22"/>
      <c r="E23" s="18">
        <v>140117</v>
      </c>
      <c r="F23" s="19">
        <f>'(RBX) HCP'!F23</f>
        <v>136511</v>
      </c>
      <c r="G23" s="20"/>
      <c r="H23" s="22"/>
      <c r="I23" s="18">
        <v>140117</v>
      </c>
      <c r="J23" s="19">
        <f>'(RBX) HCP'!J23</f>
        <v>1071286</v>
      </c>
      <c r="K23" s="20"/>
    </row>
    <row r="24" spans="1:11" x14ac:dyDescent="0.2">
      <c r="A24" s="18">
        <v>140420</v>
      </c>
      <c r="B24" s="19">
        <f>'(RBX) HCP'!C24</f>
        <v>0</v>
      </c>
      <c r="C24" s="20"/>
      <c r="D24" s="22"/>
      <c r="E24" s="18">
        <v>140420</v>
      </c>
      <c r="F24" s="19">
        <f>'(RBX) HCP'!F24</f>
        <v>175022</v>
      </c>
      <c r="G24" s="20"/>
      <c r="H24" s="22"/>
      <c r="I24" s="18">
        <v>140420</v>
      </c>
      <c r="J24" s="19">
        <f>'(RBX) HCP'!J24</f>
        <v>1282444</v>
      </c>
      <c r="K24" s="20"/>
    </row>
    <row r="25" spans="1:11" x14ac:dyDescent="0.2">
      <c r="A25" s="18">
        <v>140824</v>
      </c>
      <c r="B25" s="19">
        <f>'(RBX) HCP'!C25</f>
        <v>0</v>
      </c>
      <c r="C25" s="20"/>
      <c r="D25" s="22"/>
      <c r="E25" s="18">
        <v>140824</v>
      </c>
      <c r="F25" s="19">
        <f>'(RBX) HCP'!F25</f>
        <v>138971</v>
      </c>
      <c r="G25" s="20"/>
      <c r="H25" s="22"/>
      <c r="I25" s="18">
        <v>140824</v>
      </c>
      <c r="J25" s="19">
        <f>'(RBX) HCP'!J25</f>
        <v>1244552</v>
      </c>
      <c r="K25" s="20"/>
    </row>
    <row r="26" spans="1:11" x14ac:dyDescent="0.2">
      <c r="A26" s="18">
        <v>141422</v>
      </c>
      <c r="B26" s="19">
        <f>'(RBX) HCP'!C26</f>
        <v>0</v>
      </c>
      <c r="C26" s="20"/>
      <c r="D26" s="22"/>
      <c r="E26" s="18">
        <v>141422</v>
      </c>
      <c r="F26" s="19">
        <f>'(RBX) HCP'!F26</f>
        <v>112362</v>
      </c>
      <c r="G26" s="20"/>
      <c r="H26" s="22"/>
      <c r="I26" s="18">
        <v>141422</v>
      </c>
      <c r="J26" s="19">
        <f>'(RBX) HCP'!J26</f>
        <v>1187341</v>
      </c>
      <c r="K26" s="20"/>
    </row>
    <row r="27" spans="1:11" x14ac:dyDescent="0.2">
      <c r="A27" s="18">
        <v>143325</v>
      </c>
      <c r="B27" s="19">
        <f>'(RBX) HCP'!C27</f>
        <v>0</v>
      </c>
      <c r="C27" s="20"/>
      <c r="D27" s="22"/>
      <c r="E27" s="18">
        <v>143325</v>
      </c>
      <c r="F27" s="19">
        <f>'(RBX) HCP'!F27</f>
        <v>133961</v>
      </c>
      <c r="G27" s="20"/>
      <c r="H27" s="22"/>
      <c r="I27" s="18">
        <v>143325</v>
      </c>
      <c r="J27" s="19">
        <f>'(RBX) HCP'!J27</f>
        <v>1060073</v>
      </c>
      <c r="K27" s="20"/>
    </row>
    <row r="28" spans="1:11" x14ac:dyDescent="0.2">
      <c r="A28" s="18">
        <v>143830</v>
      </c>
      <c r="B28" s="19">
        <f>'(RBX) HCP'!C28</f>
        <v>0</v>
      </c>
      <c r="C28" s="20"/>
      <c r="D28" s="22"/>
      <c r="E28" s="18">
        <v>143830</v>
      </c>
      <c r="F28" s="19">
        <f>'(RBX) HCP'!F28</f>
        <v>158093</v>
      </c>
      <c r="G28" s="20"/>
      <c r="H28" s="22"/>
      <c r="I28" s="18">
        <v>143830</v>
      </c>
      <c r="J28" s="19">
        <f>'(RBX) HCP'!J28</f>
        <v>1175664</v>
      </c>
      <c r="K28" s="20"/>
    </row>
    <row r="29" spans="1:11" x14ac:dyDescent="0.2">
      <c r="A29" s="18">
        <v>144428</v>
      </c>
      <c r="B29" s="19">
        <f>'(RBX) HCP'!C29</f>
        <v>0</v>
      </c>
      <c r="C29" s="20"/>
      <c r="D29" s="22"/>
      <c r="E29" s="18">
        <v>144428</v>
      </c>
      <c r="F29" s="19">
        <f>'(RBX) HCP'!F29</f>
        <v>158556</v>
      </c>
      <c r="G29" s="20"/>
      <c r="H29" s="22"/>
      <c r="I29" s="18">
        <v>144428</v>
      </c>
      <c r="J29" s="19">
        <f>'(RBX) HCP'!J29</f>
        <v>1344735</v>
      </c>
      <c r="K29" s="20"/>
    </row>
    <row r="30" spans="1:11" x14ac:dyDescent="0.2">
      <c r="A30" s="18">
        <v>144731</v>
      </c>
      <c r="B30" s="19">
        <f>'(RBX) HCP'!C30</f>
        <v>0</v>
      </c>
      <c r="C30" s="20"/>
      <c r="D30" s="22"/>
      <c r="E30" s="18">
        <v>144731</v>
      </c>
      <c r="F30" s="19">
        <f>'(RBX) HCP'!F30</f>
        <v>156585</v>
      </c>
      <c r="G30" s="20"/>
      <c r="H30" s="22"/>
      <c r="I30" s="18">
        <v>144731</v>
      </c>
      <c r="J30" s="19">
        <f>'(RBX) HCP'!J30</f>
        <v>1251073</v>
      </c>
      <c r="K30" s="20"/>
    </row>
    <row r="31" spans="1:11" x14ac:dyDescent="0.2">
      <c r="A31" s="18">
        <v>144832</v>
      </c>
      <c r="B31" s="19">
        <f>'(RBX) HCP'!C31</f>
        <v>0</v>
      </c>
      <c r="C31" s="20"/>
      <c r="D31" s="22"/>
      <c r="E31" s="18">
        <v>144832</v>
      </c>
      <c r="F31" s="19">
        <f>'(RBX) HCP'!F31</f>
        <v>132202</v>
      </c>
      <c r="G31" s="20"/>
      <c r="H31" s="22"/>
      <c r="I31" s="18">
        <v>144832</v>
      </c>
      <c r="J31" s="19">
        <f>'(RBX) HCP'!J31</f>
        <v>1237386</v>
      </c>
      <c r="K31" s="20"/>
    </row>
    <row r="32" spans="1:11" x14ac:dyDescent="0.2">
      <c r="A32" s="18"/>
      <c r="B32" s="19"/>
      <c r="C32" s="20"/>
      <c r="D32" s="22"/>
      <c r="E32" s="18"/>
      <c r="F32" s="19"/>
      <c r="G32" s="20"/>
      <c r="H32" s="22"/>
      <c r="I32" s="18"/>
      <c r="J32" s="19"/>
      <c r="K32" s="20"/>
    </row>
    <row r="33" spans="1:11" ht="17" thickBot="1" x14ac:dyDescent="0.25">
      <c r="A33" s="21" t="s">
        <v>3</v>
      </c>
      <c r="B33" s="64">
        <f>SUM(B22:B31)</f>
        <v>0</v>
      </c>
      <c r="C33" s="65">
        <f>AVERAGE(B22:B31)</f>
        <v>0</v>
      </c>
      <c r="D33" s="22"/>
      <c r="E33" s="21" t="s">
        <v>3</v>
      </c>
      <c r="F33" s="64">
        <f>SUM(F22:F31)</f>
        <v>1451828</v>
      </c>
      <c r="G33" s="65">
        <f>AVERAGE(F22:F31)</f>
        <v>145182.79999999999</v>
      </c>
      <c r="H33" s="22"/>
      <c r="I33" s="21" t="s">
        <v>3</v>
      </c>
      <c r="J33" s="64">
        <f>SUM(J22:J31)</f>
        <v>12002302</v>
      </c>
      <c r="K33" s="65">
        <f>AVERAGE(J22:J31)</f>
        <v>1200230.2</v>
      </c>
    </row>
    <row r="34" spans="1:11" ht="16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1:11" ht="17" customHeight="1" x14ac:dyDescent="0.2">
      <c r="A35" s="76" t="s">
        <v>108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</row>
    <row r="36" spans="1:11" ht="16" customHeight="1" thickBot="1" x14ac:dyDescent="0.2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</row>
    <row r="37" spans="1:11" ht="17" customHeight="1" thickBot="1" x14ac:dyDescent="0.25">
      <c r="A37" s="73" t="s">
        <v>81</v>
      </c>
      <c r="B37" s="74"/>
      <c r="C37" s="75"/>
      <c r="D37" s="22"/>
      <c r="E37" s="73" t="s">
        <v>107</v>
      </c>
      <c r="F37" s="74"/>
      <c r="G37" s="75"/>
      <c r="H37" s="22"/>
      <c r="I37" s="73" t="s">
        <v>109</v>
      </c>
      <c r="J37" s="74"/>
      <c r="K37" s="75"/>
    </row>
    <row r="38" spans="1:11" ht="17" thickBot="1" x14ac:dyDescent="0.25">
      <c r="A38" s="15" t="s">
        <v>0</v>
      </c>
      <c r="B38" s="16" t="s">
        <v>1</v>
      </c>
      <c r="C38" s="17"/>
      <c r="D38" s="22"/>
      <c r="E38" s="15" t="s">
        <v>0</v>
      </c>
      <c r="F38" s="16" t="s">
        <v>1</v>
      </c>
      <c r="G38" s="17"/>
      <c r="H38" s="22"/>
      <c r="I38" s="15" t="s">
        <v>0</v>
      </c>
      <c r="J38" s="16" t="s">
        <v>1</v>
      </c>
      <c r="K38" s="17"/>
    </row>
    <row r="39" spans="1:11" x14ac:dyDescent="0.2">
      <c r="A39" s="18">
        <v>139435</v>
      </c>
      <c r="B39" s="19">
        <f>'(RBX) HCP'!B39</f>
        <v>212745</v>
      </c>
      <c r="C39" s="20"/>
      <c r="D39" s="22"/>
      <c r="E39" s="18">
        <v>139435</v>
      </c>
      <c r="F39" s="19">
        <f>'(RBX) HCP'!F39</f>
        <v>200821</v>
      </c>
      <c r="G39" s="20"/>
      <c r="H39" s="22"/>
      <c r="I39" s="18">
        <v>139435</v>
      </c>
      <c r="J39" s="19">
        <f>'(RBX) HCP'!J39</f>
        <v>1126998</v>
      </c>
      <c r="K39" s="20"/>
    </row>
    <row r="40" spans="1:11" x14ac:dyDescent="0.2">
      <c r="A40" s="18">
        <v>140117</v>
      </c>
      <c r="B40" s="19">
        <f>'(RBX) HCP'!B40</f>
        <v>174604</v>
      </c>
      <c r="C40" s="20"/>
      <c r="D40" s="22"/>
      <c r="E40" s="18">
        <v>140117</v>
      </c>
      <c r="F40" s="19">
        <f>'(RBX) HCP'!F40</f>
        <v>188998</v>
      </c>
      <c r="G40" s="20"/>
      <c r="H40" s="22"/>
      <c r="I40" s="18">
        <v>140117</v>
      </c>
      <c r="J40" s="19">
        <f>'(RBX) HCP'!J40</f>
        <v>999796</v>
      </c>
      <c r="K40" s="20"/>
    </row>
    <row r="41" spans="1:11" x14ac:dyDescent="0.2">
      <c r="A41" s="18">
        <v>140420</v>
      </c>
      <c r="B41" s="19">
        <f>'(RBX) HCP'!B41</f>
        <v>254119</v>
      </c>
      <c r="C41" s="20"/>
      <c r="D41" s="22"/>
      <c r="E41" s="18">
        <v>140420</v>
      </c>
      <c r="F41" s="19">
        <f>'(RBX) HCP'!F41</f>
        <v>226202</v>
      </c>
      <c r="G41" s="20"/>
      <c r="H41" s="22"/>
      <c r="I41" s="18">
        <v>140420</v>
      </c>
      <c r="J41" s="19">
        <f>'(RBX) HCP'!J41</f>
        <v>1226379</v>
      </c>
      <c r="K41" s="20"/>
    </row>
    <row r="42" spans="1:11" x14ac:dyDescent="0.2">
      <c r="A42" s="18">
        <v>140824</v>
      </c>
      <c r="B42" s="19">
        <f>'(RBX) HCP'!B42</f>
        <v>207017</v>
      </c>
      <c r="C42" s="20"/>
      <c r="D42" s="22"/>
      <c r="E42" s="18">
        <v>140824</v>
      </c>
      <c r="F42" s="19">
        <f>'(RBX) HCP'!F42</f>
        <v>219126</v>
      </c>
      <c r="G42" s="20"/>
      <c r="H42" s="22"/>
      <c r="I42" s="18">
        <v>140824</v>
      </c>
      <c r="J42" s="19">
        <f>'(RBX) HCP'!J42</f>
        <v>1240120</v>
      </c>
      <c r="K42" s="20"/>
    </row>
    <row r="43" spans="1:11" x14ac:dyDescent="0.2">
      <c r="A43" s="18">
        <v>141422</v>
      </c>
      <c r="B43" s="19">
        <f>'(RBX) HCP'!B43</f>
        <v>171386</v>
      </c>
      <c r="C43" s="20"/>
      <c r="D43" s="22"/>
      <c r="E43" s="18">
        <v>141422</v>
      </c>
      <c r="F43" s="19">
        <f>'(RBX) HCP'!F43</f>
        <v>195402</v>
      </c>
      <c r="G43" s="20"/>
      <c r="H43" s="22"/>
      <c r="I43" s="18">
        <v>141422</v>
      </c>
      <c r="J43" s="19">
        <f>'(RBX) HCP'!J43</f>
        <v>1139384</v>
      </c>
      <c r="K43" s="20"/>
    </row>
    <row r="44" spans="1:11" x14ac:dyDescent="0.2">
      <c r="A44" s="18">
        <v>143325</v>
      </c>
      <c r="B44" s="19">
        <f>'(RBX) HCP'!B44</f>
        <v>222400</v>
      </c>
      <c r="C44" s="20"/>
      <c r="D44" s="22"/>
      <c r="E44" s="18">
        <v>143325</v>
      </c>
      <c r="F44" s="19">
        <f>'(RBX) HCP'!F44</f>
        <v>196331</v>
      </c>
      <c r="G44" s="20"/>
      <c r="H44" s="22"/>
      <c r="I44" s="18">
        <v>143325</v>
      </c>
      <c r="J44" s="19">
        <f>'(RBX) HCP'!J44</f>
        <v>990171</v>
      </c>
      <c r="K44" s="20"/>
    </row>
    <row r="45" spans="1:11" x14ac:dyDescent="0.2">
      <c r="A45" s="18">
        <v>143830</v>
      </c>
      <c r="B45" s="19">
        <f>'(RBX) HCP'!B45</f>
        <v>179090</v>
      </c>
      <c r="C45" s="20"/>
      <c r="D45" s="22"/>
      <c r="E45" s="18">
        <v>143830</v>
      </c>
      <c r="F45" s="19">
        <f>'(RBX) HCP'!F45</f>
        <v>212254</v>
      </c>
      <c r="G45" s="20"/>
      <c r="H45" s="22"/>
      <c r="I45" s="18">
        <v>143830</v>
      </c>
      <c r="J45" s="19">
        <f>'(RBX) HCP'!J45</f>
        <v>1049526</v>
      </c>
      <c r="K45" s="20"/>
    </row>
    <row r="46" spans="1:11" x14ac:dyDescent="0.2">
      <c r="A46" s="18">
        <v>144428</v>
      </c>
      <c r="B46" s="19">
        <f>'(RBX) HCP'!B46</f>
        <v>243431</v>
      </c>
      <c r="C46" s="20"/>
      <c r="D46" s="22"/>
      <c r="E46" s="18">
        <v>144428</v>
      </c>
      <c r="F46" s="19">
        <f>'(RBX) HCP'!F46</f>
        <v>245481</v>
      </c>
      <c r="G46" s="20"/>
      <c r="H46" s="22"/>
      <c r="I46" s="18">
        <v>144428</v>
      </c>
      <c r="J46" s="19">
        <f>'(RBX) HCP'!J46</f>
        <v>1245646</v>
      </c>
      <c r="K46" s="20"/>
    </row>
    <row r="47" spans="1:11" x14ac:dyDescent="0.2">
      <c r="A47" s="18">
        <v>144731</v>
      </c>
      <c r="B47" s="19">
        <f>'(RBX) HCP'!B47</f>
        <v>213474</v>
      </c>
      <c r="C47" s="20"/>
      <c r="D47" s="22"/>
      <c r="E47" s="18">
        <v>144731</v>
      </c>
      <c r="F47" s="19">
        <f>'(RBX) HCP'!F47</f>
        <v>216430</v>
      </c>
      <c r="G47" s="20"/>
      <c r="H47" s="22"/>
      <c r="I47" s="18">
        <v>144731</v>
      </c>
      <c r="J47" s="19">
        <f>'(RBX) HCP'!J47</f>
        <v>1155362</v>
      </c>
      <c r="K47" s="20"/>
    </row>
    <row r="48" spans="1:11" x14ac:dyDescent="0.2">
      <c r="A48" s="18">
        <v>144832</v>
      </c>
      <c r="B48" s="19">
        <f>'(RBX) HCP'!B48</f>
        <v>235031</v>
      </c>
      <c r="C48" s="20"/>
      <c r="D48" s="22"/>
      <c r="E48" s="18">
        <v>144832</v>
      </c>
      <c r="F48" s="19">
        <f>'(RBX) HCP'!F48</f>
        <v>205832</v>
      </c>
      <c r="G48" s="20"/>
      <c r="H48" s="22"/>
      <c r="I48" s="18">
        <v>144832</v>
      </c>
      <c r="J48" s="19">
        <f>'(RBX) HCP'!J48</f>
        <v>1185401</v>
      </c>
      <c r="K48" s="20"/>
    </row>
    <row r="49" spans="1:11" x14ac:dyDescent="0.2">
      <c r="A49" s="18"/>
      <c r="B49" s="19"/>
      <c r="C49" s="20"/>
      <c r="D49" s="22"/>
      <c r="E49" s="18"/>
      <c r="F49" s="19"/>
      <c r="G49" s="20"/>
      <c r="H49" s="22"/>
      <c r="I49" s="18"/>
      <c r="J49" s="19"/>
      <c r="K49" s="20"/>
    </row>
    <row r="50" spans="1:11" ht="17" thickBot="1" x14ac:dyDescent="0.25">
      <c r="A50" s="21" t="s">
        <v>3</v>
      </c>
      <c r="B50" s="64">
        <f>SUM(B39:B48)</f>
        <v>2113297</v>
      </c>
      <c r="C50" s="65">
        <f>AVERAGE(B39:B48)</f>
        <v>211329.7</v>
      </c>
      <c r="D50" s="22"/>
      <c r="E50" s="21" t="s">
        <v>3</v>
      </c>
      <c r="F50" s="66">
        <f>SUM(F39:F48)</f>
        <v>2106877</v>
      </c>
      <c r="G50" s="65">
        <f>AVERAGE(F39:F48)</f>
        <v>210687.7</v>
      </c>
      <c r="H50" s="22"/>
      <c r="I50" s="21" t="s">
        <v>3</v>
      </c>
      <c r="J50" s="66">
        <f>SUM(J39:J48)</f>
        <v>11358783</v>
      </c>
      <c r="K50" s="65">
        <f>AVERAGE(J39:J48)</f>
        <v>1135878.3</v>
      </c>
    </row>
    <row r="51" spans="1:1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1" x14ac:dyDescent="0.2">
      <c r="A52" s="76" t="s">
        <v>48</v>
      </c>
      <c r="B52" s="76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16" customHeight="1" thickBot="1" x14ac:dyDescent="0.2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</row>
    <row r="54" spans="1:11" ht="17" thickBot="1" x14ac:dyDescent="0.25">
      <c r="A54" s="73" t="s">
        <v>81</v>
      </c>
      <c r="B54" s="74"/>
      <c r="C54" s="75"/>
      <c r="D54" s="22"/>
      <c r="E54" s="73" t="s">
        <v>107</v>
      </c>
      <c r="F54" s="74"/>
      <c r="G54" s="75"/>
      <c r="H54" s="22"/>
      <c r="I54" s="73" t="s">
        <v>82</v>
      </c>
      <c r="J54" s="74"/>
      <c r="K54" s="75"/>
    </row>
    <row r="55" spans="1:11" ht="17" thickBot="1" x14ac:dyDescent="0.25">
      <c r="A55" s="15" t="s">
        <v>0</v>
      </c>
      <c r="B55" s="16" t="s">
        <v>1</v>
      </c>
      <c r="C55" s="17"/>
      <c r="D55" s="22"/>
      <c r="E55" s="15" t="s">
        <v>0</v>
      </c>
      <c r="F55" s="16" t="s">
        <v>1</v>
      </c>
      <c r="G55" s="17"/>
      <c r="H55" s="22"/>
      <c r="I55" s="15" t="s">
        <v>0</v>
      </c>
      <c r="J55" s="16" t="s">
        <v>1</v>
      </c>
      <c r="K55" s="17"/>
    </row>
    <row r="56" spans="1:11" x14ac:dyDescent="0.2">
      <c r="A56" s="18">
        <v>139435</v>
      </c>
      <c r="B56" s="19">
        <v>163721</v>
      </c>
      <c r="C56" s="20"/>
      <c r="D56" s="22"/>
      <c r="E56" s="18">
        <v>139435</v>
      </c>
      <c r="F56" s="19">
        <v>172225</v>
      </c>
      <c r="G56" s="20"/>
      <c r="H56" s="22"/>
      <c r="I56" s="18">
        <v>139435</v>
      </c>
      <c r="J56" s="19">
        <v>964944</v>
      </c>
      <c r="K56" s="20"/>
    </row>
    <row r="57" spans="1:11" x14ac:dyDescent="0.2">
      <c r="A57" s="18">
        <v>140117</v>
      </c>
      <c r="B57" s="19">
        <v>157075</v>
      </c>
      <c r="C57" s="20"/>
      <c r="D57" s="22"/>
      <c r="E57" s="18">
        <v>140117</v>
      </c>
      <c r="F57" s="19">
        <v>198730</v>
      </c>
      <c r="G57" s="20"/>
      <c r="H57" s="22"/>
      <c r="I57" s="18">
        <v>140117</v>
      </c>
      <c r="J57" s="19">
        <v>965632</v>
      </c>
      <c r="K57" s="20"/>
    </row>
    <row r="58" spans="1:11" x14ac:dyDescent="0.2">
      <c r="A58" s="18">
        <v>140420</v>
      </c>
      <c r="B58" s="19">
        <v>181056</v>
      </c>
      <c r="C58" s="20"/>
      <c r="D58" s="22"/>
      <c r="E58" s="18">
        <v>140420</v>
      </c>
      <c r="F58" s="19">
        <v>184496</v>
      </c>
      <c r="G58" s="20"/>
      <c r="H58" s="22"/>
      <c r="I58" s="18">
        <v>140420</v>
      </c>
      <c r="J58" s="19">
        <v>1026346</v>
      </c>
      <c r="K58" s="20"/>
    </row>
    <row r="59" spans="1:11" x14ac:dyDescent="0.2">
      <c r="A59" s="18">
        <v>140824</v>
      </c>
      <c r="B59" s="19">
        <v>205943</v>
      </c>
      <c r="C59" s="20"/>
      <c r="D59" s="22"/>
      <c r="E59" s="18">
        <v>140824</v>
      </c>
      <c r="F59" s="19">
        <v>225638</v>
      </c>
      <c r="G59" s="20"/>
      <c r="H59" s="22"/>
      <c r="I59" s="18">
        <v>140824</v>
      </c>
      <c r="J59" s="19">
        <v>1196623</v>
      </c>
      <c r="K59" s="20"/>
    </row>
    <row r="60" spans="1:11" x14ac:dyDescent="0.2">
      <c r="A60" s="18">
        <v>141422</v>
      </c>
      <c r="B60" s="19">
        <v>145743</v>
      </c>
      <c r="C60" s="20"/>
      <c r="D60" s="22"/>
      <c r="E60" s="18">
        <v>141422</v>
      </c>
      <c r="F60" s="19">
        <v>216554</v>
      </c>
      <c r="G60" s="20"/>
      <c r="H60" s="22"/>
      <c r="I60" s="18">
        <v>141422</v>
      </c>
      <c r="J60" s="19">
        <v>1137411</v>
      </c>
      <c r="K60" s="20"/>
    </row>
    <row r="61" spans="1:11" x14ac:dyDescent="0.2">
      <c r="A61" s="18">
        <v>143325</v>
      </c>
      <c r="B61" s="19">
        <v>189016</v>
      </c>
      <c r="C61" s="20"/>
      <c r="D61" s="22"/>
      <c r="E61" s="18">
        <v>143325</v>
      </c>
      <c r="F61" s="19">
        <v>193538</v>
      </c>
      <c r="G61" s="20"/>
      <c r="H61" s="22"/>
      <c r="I61" s="18">
        <v>143325</v>
      </c>
      <c r="J61" s="19">
        <v>988801</v>
      </c>
      <c r="K61" s="20"/>
    </row>
    <row r="62" spans="1:11" x14ac:dyDescent="0.2">
      <c r="A62" s="18">
        <v>143830</v>
      </c>
      <c r="B62" s="19">
        <v>170590</v>
      </c>
      <c r="C62" s="20"/>
      <c r="D62" s="22"/>
      <c r="E62" s="18">
        <v>143830</v>
      </c>
      <c r="F62" s="19">
        <v>201548</v>
      </c>
      <c r="G62" s="20"/>
      <c r="H62" s="22"/>
      <c r="I62" s="18">
        <v>143830</v>
      </c>
      <c r="J62" s="19">
        <v>1031105</v>
      </c>
      <c r="K62" s="20"/>
    </row>
    <row r="63" spans="1:11" x14ac:dyDescent="0.2">
      <c r="A63" s="18">
        <v>144428</v>
      </c>
      <c r="B63" s="19">
        <v>132806</v>
      </c>
      <c r="C63" s="20"/>
      <c r="D63" s="22"/>
      <c r="E63" s="18">
        <v>144428</v>
      </c>
      <c r="F63" s="19">
        <v>234686</v>
      </c>
      <c r="G63" s="20"/>
      <c r="H63" s="22"/>
      <c r="I63" s="18">
        <v>144428</v>
      </c>
      <c r="J63" s="19">
        <v>1217890</v>
      </c>
      <c r="K63" s="20"/>
    </row>
    <row r="64" spans="1:11" x14ac:dyDescent="0.2">
      <c r="A64" s="18">
        <v>144731</v>
      </c>
      <c r="B64" s="19">
        <v>178927</v>
      </c>
      <c r="C64" s="20"/>
      <c r="D64" s="22"/>
      <c r="E64" s="18">
        <v>144731</v>
      </c>
      <c r="F64" s="19">
        <v>223790</v>
      </c>
      <c r="G64" s="20"/>
      <c r="H64" s="22"/>
      <c r="I64" s="18">
        <v>144731</v>
      </c>
      <c r="J64" s="19">
        <v>1145566</v>
      </c>
      <c r="K64" s="20"/>
    </row>
    <row r="65" spans="1:11" x14ac:dyDescent="0.2">
      <c r="A65" s="18">
        <v>144832</v>
      </c>
      <c r="B65" s="19">
        <v>148223</v>
      </c>
      <c r="C65" s="20"/>
      <c r="D65" s="22"/>
      <c r="E65" s="18">
        <v>144832</v>
      </c>
      <c r="F65" s="19">
        <v>173249</v>
      </c>
      <c r="G65" s="20"/>
      <c r="H65" s="22"/>
      <c r="I65" s="18">
        <v>144832</v>
      </c>
      <c r="J65" s="19">
        <v>1090540</v>
      </c>
      <c r="K65" s="20"/>
    </row>
    <row r="66" spans="1:11" x14ac:dyDescent="0.2">
      <c r="A66" s="18"/>
      <c r="B66" s="19"/>
      <c r="C66" s="20"/>
      <c r="D66" s="22"/>
      <c r="E66" s="18"/>
      <c r="F66" s="19"/>
      <c r="G66" s="20"/>
      <c r="H66" s="22"/>
      <c r="I66" s="18"/>
      <c r="J66" s="19"/>
      <c r="K66" s="20"/>
    </row>
    <row r="67" spans="1:11" ht="17" thickBot="1" x14ac:dyDescent="0.25">
      <c r="A67" s="21" t="s">
        <v>3</v>
      </c>
      <c r="B67" s="64">
        <f>SUM(B56:B65)</f>
        <v>1673100</v>
      </c>
      <c r="C67" s="65">
        <f>AVERAGE(B56:B65)</f>
        <v>167310</v>
      </c>
      <c r="D67" s="22"/>
      <c r="E67" s="21" t="s">
        <v>3</v>
      </c>
      <c r="F67" s="66">
        <f>SUM(F56:F65)</f>
        <v>2024454</v>
      </c>
      <c r="G67" s="65">
        <f>AVERAGE(F56:F65)</f>
        <v>202445.4</v>
      </c>
      <c r="H67" s="22"/>
      <c r="I67" s="21" t="s">
        <v>3</v>
      </c>
      <c r="J67" s="66">
        <f>SUM(J56:J65)</f>
        <v>10764858</v>
      </c>
      <c r="K67" s="65">
        <f>AVERAGE(J56:J65)</f>
        <v>1076485.8</v>
      </c>
    </row>
    <row r="68" spans="1:1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</row>
    <row r="69" spans="1:11" x14ac:dyDescent="0.2">
      <c r="A69" s="76" t="s">
        <v>57</v>
      </c>
      <c r="B69" s="76"/>
      <c r="C69" s="76"/>
      <c r="D69" s="76"/>
      <c r="E69" s="76"/>
      <c r="F69" s="76"/>
      <c r="G69" s="76"/>
      <c r="H69" s="76"/>
      <c r="I69" s="76"/>
      <c r="J69" s="76"/>
      <c r="K69" s="76"/>
    </row>
    <row r="70" spans="1:11" ht="16" customHeight="1" thickBot="1" x14ac:dyDescent="0.25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</row>
    <row r="71" spans="1:11" ht="17" thickBot="1" x14ac:dyDescent="0.25">
      <c r="A71" s="73" t="s">
        <v>81</v>
      </c>
      <c r="B71" s="74"/>
      <c r="C71" s="75"/>
      <c r="D71" s="22"/>
      <c r="E71" s="73" t="s">
        <v>107</v>
      </c>
      <c r="F71" s="74"/>
      <c r="G71" s="75"/>
      <c r="H71" s="22"/>
      <c r="I71" s="73" t="s">
        <v>82</v>
      </c>
      <c r="J71" s="74"/>
      <c r="K71" s="75"/>
    </row>
    <row r="72" spans="1:11" ht="17" thickBot="1" x14ac:dyDescent="0.25">
      <c r="A72" s="15" t="s">
        <v>0</v>
      </c>
      <c r="B72" s="16" t="s">
        <v>1</v>
      </c>
      <c r="C72" s="17"/>
      <c r="D72" s="22"/>
      <c r="E72" s="15" t="s">
        <v>0</v>
      </c>
      <c r="F72" s="16" t="s">
        <v>1</v>
      </c>
      <c r="G72" s="17"/>
      <c r="H72" s="22"/>
      <c r="I72" s="15" t="s">
        <v>0</v>
      </c>
      <c r="J72" s="16" t="s">
        <v>1</v>
      </c>
      <c r="K72" s="17"/>
    </row>
    <row r="73" spans="1:11" x14ac:dyDescent="0.2">
      <c r="A73" s="18">
        <v>139435</v>
      </c>
      <c r="B73" s="19">
        <v>390930</v>
      </c>
      <c r="C73" s="20"/>
      <c r="D73" s="22"/>
      <c r="E73" s="18">
        <v>139435</v>
      </c>
      <c r="F73" s="19">
        <v>232313</v>
      </c>
      <c r="G73" s="20"/>
      <c r="H73" s="22"/>
      <c r="I73" s="18">
        <v>139435</v>
      </c>
      <c r="J73" s="19">
        <v>1110448</v>
      </c>
      <c r="K73" s="20"/>
    </row>
    <row r="74" spans="1:11" x14ac:dyDescent="0.2">
      <c r="A74" s="18">
        <v>140117</v>
      </c>
      <c r="B74" s="19">
        <v>394853</v>
      </c>
      <c r="C74" s="20"/>
      <c r="D74" s="22"/>
      <c r="E74" s="18">
        <v>140117</v>
      </c>
      <c r="F74" s="19">
        <v>259582</v>
      </c>
      <c r="G74" s="20"/>
      <c r="H74" s="22"/>
      <c r="I74" s="18">
        <v>140117</v>
      </c>
      <c r="J74" s="19">
        <v>1131015</v>
      </c>
      <c r="K74" s="20"/>
    </row>
    <row r="75" spans="1:11" x14ac:dyDescent="0.2">
      <c r="A75" s="18">
        <v>140420</v>
      </c>
      <c r="B75" s="19">
        <v>334382</v>
      </c>
      <c r="C75" s="20"/>
      <c r="D75" s="22"/>
      <c r="E75" s="18">
        <v>140420</v>
      </c>
      <c r="F75" s="19">
        <v>231528</v>
      </c>
      <c r="G75" s="20"/>
      <c r="H75" s="22"/>
      <c r="I75" s="18">
        <v>140420</v>
      </c>
      <c r="J75" s="19">
        <v>1174546</v>
      </c>
      <c r="K75" s="20"/>
    </row>
    <row r="76" spans="1:11" x14ac:dyDescent="0.2">
      <c r="A76" s="18">
        <v>140824</v>
      </c>
      <c r="B76" s="19">
        <v>393484</v>
      </c>
      <c r="C76" s="20"/>
      <c r="D76" s="22"/>
      <c r="E76" s="18">
        <v>140824</v>
      </c>
      <c r="F76" s="19">
        <v>274874</v>
      </c>
      <c r="G76" s="20"/>
      <c r="H76" s="22"/>
      <c r="I76" s="18">
        <v>140824</v>
      </c>
      <c r="J76" s="19">
        <v>1291760</v>
      </c>
      <c r="K76" s="20"/>
    </row>
    <row r="77" spans="1:11" x14ac:dyDescent="0.2">
      <c r="A77" s="18">
        <v>141422</v>
      </c>
      <c r="B77" s="19">
        <v>314612</v>
      </c>
      <c r="C77" s="20"/>
      <c r="D77" s="22"/>
      <c r="E77" s="18">
        <v>141422</v>
      </c>
      <c r="F77" s="19">
        <v>250724</v>
      </c>
      <c r="G77" s="20"/>
      <c r="H77" s="22"/>
      <c r="I77" s="18">
        <v>141422</v>
      </c>
      <c r="J77" s="19">
        <v>1285816</v>
      </c>
      <c r="K77" s="20"/>
    </row>
    <row r="78" spans="1:11" x14ac:dyDescent="0.2">
      <c r="A78" s="18">
        <v>143325</v>
      </c>
      <c r="B78" s="19">
        <v>422423</v>
      </c>
      <c r="C78" s="20"/>
      <c r="D78" s="22"/>
      <c r="E78" s="18">
        <v>143325</v>
      </c>
      <c r="F78" s="19">
        <v>261932</v>
      </c>
      <c r="G78" s="20"/>
      <c r="H78" s="22"/>
      <c r="I78" s="18">
        <v>143325</v>
      </c>
      <c r="J78" s="19">
        <v>1079752</v>
      </c>
      <c r="K78" s="20"/>
    </row>
    <row r="79" spans="1:11" x14ac:dyDescent="0.2">
      <c r="A79" s="18">
        <v>143830</v>
      </c>
      <c r="B79" s="19">
        <v>453357</v>
      </c>
      <c r="C79" s="20"/>
      <c r="D79" s="22"/>
      <c r="E79" s="18">
        <v>143830</v>
      </c>
      <c r="F79" s="19">
        <v>262774</v>
      </c>
      <c r="G79" s="20"/>
      <c r="H79" s="22"/>
      <c r="I79" s="18">
        <v>143830</v>
      </c>
      <c r="J79" s="19">
        <v>1127615</v>
      </c>
      <c r="K79" s="20"/>
    </row>
    <row r="80" spans="1:11" x14ac:dyDescent="0.2">
      <c r="A80" s="18">
        <v>144428</v>
      </c>
      <c r="B80" s="19">
        <v>401769</v>
      </c>
      <c r="C80" s="20"/>
      <c r="D80" s="22"/>
      <c r="E80" s="18">
        <v>144428</v>
      </c>
      <c r="F80" s="19">
        <v>268845</v>
      </c>
      <c r="G80" s="20"/>
      <c r="H80" s="22"/>
      <c r="I80" s="18">
        <v>144428</v>
      </c>
      <c r="J80" s="19">
        <v>1308598</v>
      </c>
      <c r="K80" s="20"/>
    </row>
    <row r="81" spans="1:11" x14ac:dyDescent="0.2">
      <c r="A81" s="18">
        <v>144731</v>
      </c>
      <c r="B81" s="19">
        <v>454727</v>
      </c>
      <c r="C81" s="20"/>
      <c r="D81" s="22"/>
      <c r="E81" s="18">
        <v>144731</v>
      </c>
      <c r="F81" s="19">
        <v>292842</v>
      </c>
      <c r="G81" s="20"/>
      <c r="H81" s="22"/>
      <c r="I81" s="18">
        <v>144731</v>
      </c>
      <c r="J81" s="19">
        <v>1262460</v>
      </c>
      <c r="K81" s="20"/>
    </row>
    <row r="82" spans="1:11" x14ac:dyDescent="0.2">
      <c r="A82" s="18">
        <v>144832</v>
      </c>
      <c r="B82" s="19">
        <v>383558</v>
      </c>
      <c r="C82" s="20"/>
      <c r="D82" s="22"/>
      <c r="E82" s="18">
        <v>144832</v>
      </c>
      <c r="F82" s="19">
        <v>220918</v>
      </c>
      <c r="G82" s="20"/>
      <c r="H82" s="22"/>
      <c r="I82" s="18">
        <v>144832</v>
      </c>
      <c r="J82" s="19">
        <v>1186709</v>
      </c>
      <c r="K82" s="20"/>
    </row>
    <row r="83" spans="1:11" x14ac:dyDescent="0.2">
      <c r="A83" s="18"/>
      <c r="B83" s="19"/>
      <c r="C83" s="20"/>
      <c r="D83" s="22"/>
      <c r="E83" s="18"/>
      <c r="F83" s="19"/>
      <c r="G83" s="20"/>
      <c r="H83" s="22"/>
      <c r="I83" s="18"/>
      <c r="J83" s="19"/>
      <c r="K83" s="20"/>
    </row>
    <row r="84" spans="1:11" ht="17" thickBot="1" x14ac:dyDescent="0.25">
      <c r="A84" s="21" t="s">
        <v>3</v>
      </c>
      <c r="B84" s="64">
        <f>SUM(B73:B82)</f>
        <v>3944095</v>
      </c>
      <c r="C84" s="65">
        <f>AVERAGE(B73:B82)</f>
        <v>394409.5</v>
      </c>
      <c r="D84" s="22"/>
      <c r="E84" s="21" t="s">
        <v>3</v>
      </c>
      <c r="F84" s="66">
        <f>SUM(F73:F82)</f>
        <v>2556332</v>
      </c>
      <c r="G84" s="65">
        <f>AVERAGE(F73:F82)</f>
        <v>255633.2</v>
      </c>
      <c r="H84" s="22"/>
      <c r="I84" s="21" t="s">
        <v>3</v>
      </c>
      <c r="J84" s="66">
        <f>SUM(J73:J82)</f>
        <v>11958719</v>
      </c>
      <c r="K84" s="65">
        <f>AVERAGE(J73:J82)</f>
        <v>1195871.8999999999</v>
      </c>
    </row>
    <row r="85" spans="1:1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</row>
    <row r="86" spans="1:11" x14ac:dyDescent="0.2">
      <c r="A86" s="76" t="s">
        <v>58</v>
      </c>
      <c r="B86" s="76"/>
      <c r="C86" s="76"/>
      <c r="D86" s="76"/>
      <c r="E86" s="76"/>
      <c r="F86" s="76"/>
      <c r="G86" s="76"/>
      <c r="H86" s="76"/>
      <c r="I86" s="76"/>
      <c r="J86" s="76"/>
      <c r="K86" s="76"/>
    </row>
    <row r="87" spans="1:11" ht="16" customHeight="1" thickBot="1" x14ac:dyDescent="0.25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</row>
    <row r="88" spans="1:11" ht="17" thickBot="1" x14ac:dyDescent="0.25">
      <c r="A88" s="73" t="s">
        <v>81</v>
      </c>
      <c r="B88" s="74"/>
      <c r="C88" s="75"/>
      <c r="D88" s="22"/>
      <c r="E88" s="73" t="s">
        <v>107</v>
      </c>
      <c r="F88" s="74"/>
      <c r="G88" s="75"/>
      <c r="H88" s="22"/>
      <c r="I88" s="73" t="s">
        <v>82</v>
      </c>
      <c r="J88" s="74"/>
      <c r="K88" s="75"/>
    </row>
    <row r="89" spans="1:11" ht="17" thickBot="1" x14ac:dyDescent="0.25">
      <c r="A89" s="15" t="s">
        <v>0</v>
      </c>
      <c r="B89" s="16" t="s">
        <v>1</v>
      </c>
      <c r="C89" s="17"/>
      <c r="D89" s="22"/>
      <c r="E89" s="15" t="s">
        <v>0</v>
      </c>
      <c r="F89" s="16" t="s">
        <v>1</v>
      </c>
      <c r="G89" s="17"/>
      <c r="H89" s="22"/>
      <c r="I89" s="15" t="s">
        <v>0</v>
      </c>
      <c r="J89" s="16" t="s">
        <v>1</v>
      </c>
      <c r="K89" s="17"/>
    </row>
    <row r="90" spans="1:11" x14ac:dyDescent="0.2">
      <c r="A90" s="18">
        <v>139435</v>
      </c>
      <c r="B90" s="19">
        <v>283327</v>
      </c>
      <c r="C90" s="20"/>
      <c r="D90" s="22"/>
      <c r="E90" s="18">
        <v>139435</v>
      </c>
      <c r="F90" s="19">
        <v>169987</v>
      </c>
      <c r="G90" s="20"/>
      <c r="H90" s="22"/>
      <c r="I90" s="18">
        <v>139435</v>
      </c>
      <c r="J90" s="19">
        <v>1005655</v>
      </c>
      <c r="K90" s="20"/>
    </row>
    <row r="91" spans="1:11" x14ac:dyDescent="0.2">
      <c r="A91" s="18">
        <v>140117</v>
      </c>
      <c r="B91" s="19">
        <v>292388</v>
      </c>
      <c r="C91" s="20"/>
      <c r="D91" s="22"/>
      <c r="E91" s="18">
        <v>140117</v>
      </c>
      <c r="F91" s="19">
        <v>183115</v>
      </c>
      <c r="G91" s="20"/>
      <c r="H91" s="22"/>
      <c r="I91" s="18">
        <v>140117</v>
      </c>
      <c r="J91" s="19">
        <v>1108823</v>
      </c>
      <c r="K91" s="20"/>
    </row>
    <row r="92" spans="1:11" x14ac:dyDescent="0.2">
      <c r="A92" s="18">
        <v>140420</v>
      </c>
      <c r="B92" s="19">
        <v>308668</v>
      </c>
      <c r="C92" s="20"/>
      <c r="D92" s="22"/>
      <c r="E92" s="18">
        <v>140420</v>
      </c>
      <c r="F92" s="19">
        <v>152309</v>
      </c>
      <c r="G92" s="20"/>
      <c r="H92" s="22"/>
      <c r="I92" s="18">
        <v>140420</v>
      </c>
      <c r="J92" s="19">
        <v>1098160</v>
      </c>
      <c r="K92" s="20"/>
    </row>
    <row r="93" spans="1:11" x14ac:dyDescent="0.2">
      <c r="A93" s="18">
        <v>140824</v>
      </c>
      <c r="B93" s="19">
        <v>256734</v>
      </c>
      <c r="C93" s="20"/>
      <c r="D93" s="22"/>
      <c r="E93" s="18">
        <v>140824</v>
      </c>
      <c r="F93" s="19">
        <v>166355</v>
      </c>
      <c r="G93" s="20"/>
      <c r="H93" s="22"/>
      <c r="I93" s="18">
        <v>140824</v>
      </c>
      <c r="J93" s="19">
        <v>1173417</v>
      </c>
      <c r="K93" s="20"/>
    </row>
    <row r="94" spans="1:11" x14ac:dyDescent="0.2">
      <c r="A94" s="18">
        <v>141422</v>
      </c>
      <c r="B94" s="19">
        <v>247253</v>
      </c>
      <c r="C94" s="20"/>
      <c r="D94" s="22"/>
      <c r="E94" s="18">
        <v>141422</v>
      </c>
      <c r="F94" s="19">
        <v>153958</v>
      </c>
      <c r="G94" s="20"/>
      <c r="H94" s="22"/>
      <c r="I94" s="18">
        <v>141422</v>
      </c>
      <c r="J94" s="19">
        <v>1160169</v>
      </c>
      <c r="K94" s="20"/>
    </row>
    <row r="95" spans="1:11" x14ac:dyDescent="0.2">
      <c r="A95" s="18">
        <v>143325</v>
      </c>
      <c r="B95" s="19">
        <v>283665</v>
      </c>
      <c r="C95" s="20"/>
      <c r="D95" s="22"/>
      <c r="E95" s="18">
        <v>143325</v>
      </c>
      <c r="F95" s="19">
        <v>144168</v>
      </c>
      <c r="G95" s="20"/>
      <c r="H95" s="22"/>
      <c r="I95" s="18">
        <v>143325</v>
      </c>
      <c r="J95" s="19">
        <v>1047697</v>
      </c>
      <c r="K95" s="20"/>
    </row>
    <row r="96" spans="1:11" x14ac:dyDescent="0.2">
      <c r="A96" s="18">
        <v>143830</v>
      </c>
      <c r="B96" s="19">
        <v>326897</v>
      </c>
      <c r="C96" s="20"/>
      <c r="D96" s="22"/>
      <c r="E96" s="18">
        <v>143830</v>
      </c>
      <c r="F96" s="19">
        <v>184328</v>
      </c>
      <c r="G96" s="20"/>
      <c r="H96" s="22"/>
      <c r="I96" s="18">
        <v>143830</v>
      </c>
      <c r="J96" s="19">
        <v>1126746</v>
      </c>
      <c r="K96" s="20"/>
    </row>
    <row r="97" spans="1:11" x14ac:dyDescent="0.2">
      <c r="A97" s="18">
        <v>144428</v>
      </c>
      <c r="B97" s="19">
        <v>301412</v>
      </c>
      <c r="C97" s="20"/>
      <c r="D97" s="22"/>
      <c r="E97" s="18">
        <v>144428</v>
      </c>
      <c r="F97" s="19">
        <v>194019</v>
      </c>
      <c r="G97" s="20"/>
      <c r="H97" s="22"/>
      <c r="I97" s="18">
        <v>144428</v>
      </c>
      <c r="J97" s="19">
        <v>1305983</v>
      </c>
      <c r="K97" s="20"/>
    </row>
    <row r="98" spans="1:11" x14ac:dyDescent="0.2">
      <c r="A98" s="18">
        <v>144731</v>
      </c>
      <c r="B98" s="19">
        <v>435813</v>
      </c>
      <c r="C98" s="20"/>
      <c r="D98" s="22"/>
      <c r="E98" s="18">
        <v>144731</v>
      </c>
      <c r="F98" s="19">
        <v>191407</v>
      </c>
      <c r="G98" s="20"/>
      <c r="H98" s="22"/>
      <c r="I98" s="18">
        <v>144731</v>
      </c>
      <c r="J98" s="19">
        <v>1189586</v>
      </c>
      <c r="K98" s="20"/>
    </row>
    <row r="99" spans="1:11" x14ac:dyDescent="0.2">
      <c r="A99" s="18">
        <v>144832</v>
      </c>
      <c r="B99" s="19">
        <v>273838</v>
      </c>
      <c r="C99" s="20"/>
      <c r="D99" s="22"/>
      <c r="E99" s="18">
        <v>144832</v>
      </c>
      <c r="F99" s="19">
        <v>151465</v>
      </c>
      <c r="G99" s="20"/>
      <c r="H99" s="22"/>
      <c r="I99" s="18">
        <v>144832</v>
      </c>
      <c r="J99" s="19">
        <v>1116452</v>
      </c>
      <c r="K99" s="20"/>
    </row>
    <row r="100" spans="1:11" x14ac:dyDescent="0.2">
      <c r="A100" s="18"/>
      <c r="B100" s="19"/>
      <c r="C100" s="20"/>
      <c r="D100" s="22"/>
      <c r="E100" s="18"/>
      <c r="F100" s="19"/>
      <c r="G100" s="20"/>
      <c r="H100" s="22"/>
      <c r="I100" s="18"/>
      <c r="J100" s="19"/>
      <c r="K100" s="20"/>
    </row>
    <row r="101" spans="1:11" ht="17" thickBot="1" x14ac:dyDescent="0.25">
      <c r="A101" s="21" t="s">
        <v>3</v>
      </c>
      <c r="B101" s="64">
        <f>SUM(B90:B99)</f>
        <v>3009995</v>
      </c>
      <c r="C101" s="65">
        <f>AVERAGE(B90:B99)</f>
        <v>300999.5</v>
      </c>
      <c r="D101" s="22"/>
      <c r="E101" s="21" t="s">
        <v>3</v>
      </c>
      <c r="F101" s="66">
        <f>SUM(F90:F99)</f>
        <v>1691111</v>
      </c>
      <c r="G101" s="65">
        <f>AVERAGE(F90:F99)</f>
        <v>169111.1</v>
      </c>
      <c r="H101" s="22"/>
      <c r="I101" s="21" t="s">
        <v>3</v>
      </c>
      <c r="J101" s="66">
        <f>SUM(J90:J99)</f>
        <v>11332688</v>
      </c>
      <c r="K101" s="65">
        <f>AVERAGE(J90:J99)</f>
        <v>1133268.8</v>
      </c>
    </row>
    <row r="102" spans="1:1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1:11" x14ac:dyDescent="0.2">
      <c r="A103" s="76" t="s">
        <v>60</v>
      </c>
      <c r="B103" s="76"/>
      <c r="C103" s="76"/>
      <c r="D103" s="76"/>
      <c r="E103" s="76"/>
      <c r="F103" s="76"/>
      <c r="G103" s="76"/>
      <c r="H103" s="76"/>
      <c r="I103" s="76"/>
      <c r="J103" s="76"/>
      <c r="K103" s="76"/>
    </row>
    <row r="104" spans="1:11" ht="16" customHeight="1" thickBot="1" x14ac:dyDescent="0.2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</row>
    <row r="105" spans="1:11" ht="17" thickBot="1" x14ac:dyDescent="0.25">
      <c r="A105" s="73" t="s">
        <v>81</v>
      </c>
      <c r="B105" s="74"/>
      <c r="C105" s="75"/>
      <c r="D105" s="22"/>
      <c r="E105" s="73" t="s">
        <v>107</v>
      </c>
      <c r="F105" s="74"/>
      <c r="G105" s="75"/>
      <c r="H105" s="22"/>
      <c r="I105" s="73" t="s">
        <v>82</v>
      </c>
      <c r="J105" s="74"/>
      <c r="K105" s="75"/>
    </row>
    <row r="106" spans="1:11" ht="17" thickBot="1" x14ac:dyDescent="0.25">
      <c r="A106" s="15" t="s">
        <v>0</v>
      </c>
      <c r="B106" s="16" t="s">
        <v>1</v>
      </c>
      <c r="C106" s="17"/>
      <c r="D106" s="22"/>
      <c r="E106" s="15" t="s">
        <v>0</v>
      </c>
      <c r="F106" s="16" t="s">
        <v>1</v>
      </c>
      <c r="G106" s="17"/>
      <c r="H106" s="22"/>
      <c r="I106" s="15" t="s">
        <v>0</v>
      </c>
      <c r="J106" s="16" t="s">
        <v>1</v>
      </c>
      <c r="K106" s="17"/>
    </row>
    <row r="107" spans="1:11" x14ac:dyDescent="0.2">
      <c r="A107" s="18">
        <v>139435</v>
      </c>
      <c r="B107" s="19">
        <v>329354</v>
      </c>
      <c r="C107" s="20"/>
      <c r="D107" s="22"/>
      <c r="E107" s="18">
        <v>139435</v>
      </c>
      <c r="F107" s="19">
        <v>175777</v>
      </c>
      <c r="G107" s="20"/>
      <c r="H107" s="22"/>
      <c r="I107" s="18">
        <v>139435</v>
      </c>
      <c r="J107" s="19">
        <v>882371</v>
      </c>
      <c r="K107" s="20"/>
    </row>
    <row r="108" spans="1:11" x14ac:dyDescent="0.2">
      <c r="A108" s="18">
        <v>140117</v>
      </c>
      <c r="B108" s="19">
        <v>375638</v>
      </c>
      <c r="C108" s="20"/>
      <c r="D108" s="22"/>
      <c r="E108" s="18">
        <v>140117</v>
      </c>
      <c r="F108" s="19">
        <v>193738</v>
      </c>
      <c r="G108" s="20"/>
      <c r="H108" s="22"/>
      <c r="I108" s="18">
        <v>140117</v>
      </c>
      <c r="J108" s="19">
        <v>973649</v>
      </c>
      <c r="K108" s="20"/>
    </row>
    <row r="109" spans="1:11" x14ac:dyDescent="0.2">
      <c r="A109" s="18">
        <v>140420</v>
      </c>
      <c r="B109" s="19">
        <v>313487</v>
      </c>
      <c r="C109" s="20"/>
      <c r="D109" s="22"/>
      <c r="E109" s="18">
        <v>140420</v>
      </c>
      <c r="F109" s="19">
        <v>173820</v>
      </c>
      <c r="G109" s="20"/>
      <c r="H109" s="22"/>
      <c r="I109" s="18">
        <v>140420</v>
      </c>
      <c r="J109" s="19">
        <v>1056771</v>
      </c>
      <c r="K109" s="20"/>
    </row>
    <row r="110" spans="1:11" x14ac:dyDescent="0.2">
      <c r="A110" s="18">
        <v>140824</v>
      </c>
      <c r="B110" s="19">
        <v>319780</v>
      </c>
      <c r="C110" s="20"/>
      <c r="D110" s="22"/>
      <c r="E110" s="18">
        <v>140824</v>
      </c>
      <c r="F110" s="19">
        <v>203151</v>
      </c>
      <c r="G110" s="20"/>
      <c r="H110" s="22"/>
      <c r="I110" s="18">
        <v>140824</v>
      </c>
      <c r="J110" s="19">
        <v>1060351</v>
      </c>
      <c r="K110" s="20"/>
    </row>
    <row r="111" spans="1:11" x14ac:dyDescent="0.2">
      <c r="A111" s="18">
        <v>141422</v>
      </c>
      <c r="B111" s="19">
        <v>351090</v>
      </c>
      <c r="C111" s="20"/>
      <c r="D111" s="22"/>
      <c r="E111" s="18">
        <v>141422</v>
      </c>
      <c r="F111" s="19">
        <v>208436</v>
      </c>
      <c r="G111" s="20"/>
      <c r="H111" s="22"/>
      <c r="I111" s="18">
        <v>141422</v>
      </c>
      <c r="J111" s="19">
        <v>1098802</v>
      </c>
      <c r="K111" s="20"/>
    </row>
    <row r="112" spans="1:11" x14ac:dyDescent="0.2">
      <c r="A112" s="18">
        <v>143325</v>
      </c>
      <c r="B112" s="19">
        <v>366157</v>
      </c>
      <c r="C112" s="20"/>
      <c r="D112" s="22"/>
      <c r="E112" s="18">
        <v>143325</v>
      </c>
      <c r="F112" s="19">
        <v>190637</v>
      </c>
      <c r="G112" s="20"/>
      <c r="H112" s="22"/>
      <c r="I112" s="18">
        <v>143325</v>
      </c>
      <c r="J112" s="19">
        <v>942300</v>
      </c>
      <c r="K112" s="20"/>
    </row>
    <row r="113" spans="1:11" x14ac:dyDescent="0.2">
      <c r="A113" s="18">
        <v>143830</v>
      </c>
      <c r="B113" s="19">
        <v>362897</v>
      </c>
      <c r="C113" s="20"/>
      <c r="D113" s="22"/>
      <c r="E113" s="18">
        <v>143830</v>
      </c>
      <c r="F113" s="19">
        <v>216593</v>
      </c>
      <c r="G113" s="20"/>
      <c r="H113" s="22"/>
      <c r="I113" s="18">
        <v>143830</v>
      </c>
      <c r="J113" s="19">
        <v>941045</v>
      </c>
      <c r="K113" s="20"/>
    </row>
    <row r="114" spans="1:11" x14ac:dyDescent="0.2">
      <c r="A114" s="18">
        <v>144428</v>
      </c>
      <c r="B114" s="19">
        <v>344872</v>
      </c>
      <c r="C114" s="20"/>
      <c r="D114" s="22"/>
      <c r="E114" s="18">
        <v>144428</v>
      </c>
      <c r="F114" s="19">
        <v>225299</v>
      </c>
      <c r="G114" s="20"/>
      <c r="H114" s="22"/>
      <c r="I114" s="18">
        <v>144428</v>
      </c>
      <c r="J114" s="19">
        <v>1238088</v>
      </c>
      <c r="K114" s="20"/>
    </row>
    <row r="115" spans="1:11" x14ac:dyDescent="0.2">
      <c r="A115" s="18">
        <v>144731</v>
      </c>
      <c r="B115" s="19">
        <v>408389</v>
      </c>
      <c r="C115" s="20"/>
      <c r="D115" s="22"/>
      <c r="E115" s="18">
        <v>144731</v>
      </c>
      <c r="F115" s="19">
        <v>244062</v>
      </c>
      <c r="G115" s="20"/>
      <c r="H115" s="22"/>
      <c r="I115" s="18">
        <v>144731</v>
      </c>
      <c r="J115" s="19">
        <v>1136282</v>
      </c>
      <c r="K115" s="20"/>
    </row>
    <row r="116" spans="1:11" x14ac:dyDescent="0.2">
      <c r="A116" s="18">
        <v>144832</v>
      </c>
      <c r="B116" s="19">
        <v>317383</v>
      </c>
      <c r="C116" s="20"/>
      <c r="D116" s="22"/>
      <c r="E116" s="18">
        <v>144832</v>
      </c>
      <c r="F116" s="19">
        <v>189223</v>
      </c>
      <c r="G116" s="20"/>
      <c r="H116" s="22"/>
      <c r="I116" s="18">
        <v>144832</v>
      </c>
      <c r="J116" s="19">
        <v>1060422</v>
      </c>
      <c r="K116" s="20"/>
    </row>
    <row r="117" spans="1:11" x14ac:dyDescent="0.2">
      <c r="A117" s="18"/>
      <c r="B117" s="19"/>
      <c r="C117" s="20"/>
      <c r="D117" s="22"/>
      <c r="E117" s="18"/>
      <c r="F117" s="19"/>
      <c r="G117" s="20"/>
      <c r="H117" s="22"/>
      <c r="I117" s="18"/>
      <c r="J117" s="19"/>
      <c r="K117" s="20"/>
    </row>
    <row r="118" spans="1:11" ht="17" thickBot="1" x14ac:dyDescent="0.25">
      <c r="A118" s="21" t="s">
        <v>3</v>
      </c>
      <c r="B118" s="64">
        <f>SUM(B107:B116)</f>
        <v>3489047</v>
      </c>
      <c r="C118" s="65">
        <f>AVERAGE(B107:B116)</f>
        <v>348904.7</v>
      </c>
      <c r="D118" s="22"/>
      <c r="E118" s="21" t="s">
        <v>3</v>
      </c>
      <c r="F118" s="66">
        <f>SUM(F107:F116)</f>
        <v>2020736</v>
      </c>
      <c r="G118" s="65">
        <f>AVERAGE(F107:F116)</f>
        <v>202073.60000000001</v>
      </c>
      <c r="H118" s="22"/>
      <c r="I118" s="21" t="s">
        <v>3</v>
      </c>
      <c r="J118" s="66">
        <f>SUM(J107:J116)</f>
        <v>10390081</v>
      </c>
      <c r="K118" s="65">
        <f>AVERAGE(J107:J116)</f>
        <v>1039008.1</v>
      </c>
    </row>
    <row r="119" spans="1:1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</row>
    <row r="120" spans="1:11" x14ac:dyDescent="0.2">
      <c r="A120" s="76" t="s">
        <v>79</v>
      </c>
      <c r="B120" s="76"/>
      <c r="C120" s="76"/>
      <c r="D120" s="76"/>
      <c r="E120" s="76"/>
      <c r="F120" s="76"/>
      <c r="G120" s="76"/>
      <c r="H120" s="76"/>
      <c r="I120" s="76"/>
      <c r="J120" s="76"/>
      <c r="K120" s="76"/>
    </row>
    <row r="121" spans="1:11" ht="17" thickBot="1" x14ac:dyDescent="0.2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</row>
    <row r="122" spans="1:11" ht="17" thickBot="1" x14ac:dyDescent="0.25">
      <c r="A122" s="73" t="s">
        <v>81</v>
      </c>
      <c r="B122" s="74"/>
      <c r="C122" s="75"/>
      <c r="D122" s="22"/>
      <c r="E122" s="73" t="s">
        <v>107</v>
      </c>
      <c r="F122" s="74"/>
      <c r="G122" s="75"/>
      <c r="H122" s="22"/>
      <c r="I122" s="73" t="s">
        <v>82</v>
      </c>
      <c r="J122" s="74"/>
      <c r="K122" s="75"/>
    </row>
    <row r="123" spans="1:11" ht="17" thickBot="1" x14ac:dyDescent="0.25">
      <c r="A123" s="15" t="s">
        <v>0</v>
      </c>
      <c r="B123" s="16" t="s">
        <v>1</v>
      </c>
      <c r="C123" s="17"/>
      <c r="D123" s="22"/>
      <c r="E123" s="15" t="s">
        <v>0</v>
      </c>
      <c r="F123" s="16" t="s">
        <v>1</v>
      </c>
      <c r="G123" s="17"/>
      <c r="H123" s="22"/>
      <c r="I123" s="15" t="s">
        <v>0</v>
      </c>
      <c r="J123" s="16" t="s">
        <v>1</v>
      </c>
      <c r="K123" s="17"/>
    </row>
    <row r="124" spans="1:11" x14ac:dyDescent="0.2">
      <c r="A124" s="18">
        <v>139435</v>
      </c>
      <c r="B124" s="19">
        <v>550060</v>
      </c>
      <c r="C124" s="20"/>
      <c r="D124" s="22"/>
      <c r="E124" s="18">
        <v>139435</v>
      </c>
      <c r="F124" s="19">
        <v>172612</v>
      </c>
      <c r="G124" s="20"/>
      <c r="H124" s="22"/>
      <c r="I124" s="18">
        <v>139435</v>
      </c>
      <c r="J124" s="19">
        <v>1061312</v>
      </c>
      <c r="K124" s="20"/>
    </row>
    <row r="125" spans="1:11" x14ac:dyDescent="0.2">
      <c r="A125" s="18">
        <v>140117</v>
      </c>
      <c r="B125" s="19">
        <v>530024</v>
      </c>
      <c r="C125" s="20"/>
      <c r="D125" s="22"/>
      <c r="E125" s="18">
        <v>140117</v>
      </c>
      <c r="F125" s="19">
        <v>219319</v>
      </c>
      <c r="G125" s="20"/>
      <c r="H125" s="22"/>
      <c r="I125" s="18">
        <v>140117</v>
      </c>
      <c r="J125" s="19">
        <v>1050169</v>
      </c>
      <c r="K125" s="20"/>
    </row>
    <row r="126" spans="1:11" x14ac:dyDescent="0.2">
      <c r="A126" s="18">
        <v>140420</v>
      </c>
      <c r="B126" s="19">
        <v>467160</v>
      </c>
      <c r="C126" s="20"/>
      <c r="D126" s="22"/>
      <c r="E126" s="18">
        <v>140420</v>
      </c>
      <c r="F126" s="19">
        <v>168949</v>
      </c>
      <c r="G126" s="20"/>
      <c r="H126" s="22"/>
      <c r="I126" s="18">
        <v>140420</v>
      </c>
      <c r="J126" s="19">
        <v>1208655</v>
      </c>
      <c r="K126" s="20"/>
    </row>
    <row r="127" spans="1:11" x14ac:dyDescent="0.2">
      <c r="A127" s="18">
        <v>140824</v>
      </c>
      <c r="B127" s="19">
        <v>585364</v>
      </c>
      <c r="C127" s="20"/>
      <c r="D127" s="22"/>
      <c r="E127" s="18">
        <v>140824</v>
      </c>
      <c r="F127" s="19">
        <v>224701</v>
      </c>
      <c r="G127" s="20"/>
      <c r="H127" s="22"/>
      <c r="I127" s="18">
        <v>140824</v>
      </c>
      <c r="J127" s="19">
        <v>1301131</v>
      </c>
      <c r="K127" s="20"/>
    </row>
    <row r="128" spans="1:11" x14ac:dyDescent="0.2">
      <c r="A128" s="18">
        <v>141422</v>
      </c>
      <c r="B128" s="19">
        <v>548367</v>
      </c>
      <c r="C128" s="20"/>
      <c r="D128" s="22"/>
      <c r="E128" s="18">
        <v>141422</v>
      </c>
      <c r="F128" s="19">
        <v>198789</v>
      </c>
      <c r="G128" s="20"/>
      <c r="H128" s="22"/>
      <c r="I128" s="18">
        <v>141422</v>
      </c>
      <c r="J128" s="19">
        <v>1242683</v>
      </c>
      <c r="K128" s="20"/>
    </row>
    <row r="129" spans="1:11" x14ac:dyDescent="0.2">
      <c r="A129" s="18">
        <v>143325</v>
      </c>
      <c r="B129" s="19">
        <v>595427</v>
      </c>
      <c r="C129" s="20"/>
      <c r="D129" s="22"/>
      <c r="E129" s="18">
        <v>143325</v>
      </c>
      <c r="F129" s="19">
        <v>190623</v>
      </c>
      <c r="G129" s="20"/>
      <c r="H129" s="22"/>
      <c r="I129" s="18">
        <v>143325</v>
      </c>
      <c r="J129" s="19">
        <v>1093723</v>
      </c>
      <c r="K129" s="20"/>
    </row>
    <row r="130" spans="1:11" x14ac:dyDescent="0.2">
      <c r="A130" s="18">
        <v>143830</v>
      </c>
      <c r="B130" s="19">
        <v>590395</v>
      </c>
      <c r="C130" s="20"/>
      <c r="D130" s="22"/>
      <c r="E130" s="18">
        <v>143830</v>
      </c>
      <c r="F130" s="19">
        <v>205073</v>
      </c>
      <c r="G130" s="20"/>
      <c r="H130" s="22"/>
      <c r="I130" s="18">
        <v>143830</v>
      </c>
      <c r="J130" s="19">
        <v>1082280</v>
      </c>
      <c r="K130" s="20"/>
    </row>
    <row r="131" spans="1:11" x14ac:dyDescent="0.2">
      <c r="A131" s="18">
        <v>144428</v>
      </c>
      <c r="B131" s="19">
        <v>607379</v>
      </c>
      <c r="C131" s="20"/>
      <c r="D131" s="22"/>
      <c r="E131" s="18">
        <v>144428</v>
      </c>
      <c r="F131" s="19">
        <v>196261</v>
      </c>
      <c r="G131" s="20"/>
      <c r="H131" s="22"/>
      <c r="I131" s="18">
        <v>144428</v>
      </c>
      <c r="J131" s="19">
        <v>1322523</v>
      </c>
      <c r="K131" s="20"/>
    </row>
    <row r="132" spans="1:11" x14ac:dyDescent="0.2">
      <c r="A132" s="18">
        <v>144731</v>
      </c>
      <c r="B132" s="19">
        <v>744477</v>
      </c>
      <c r="C132" s="20"/>
      <c r="D132" s="22"/>
      <c r="E132" s="18">
        <v>144731</v>
      </c>
      <c r="F132" s="19">
        <v>239778</v>
      </c>
      <c r="G132" s="20"/>
      <c r="H132" s="22"/>
      <c r="I132" s="18">
        <v>144731</v>
      </c>
      <c r="J132" s="19">
        <v>1288759</v>
      </c>
      <c r="K132" s="20"/>
    </row>
    <row r="133" spans="1:11" x14ac:dyDescent="0.2">
      <c r="A133" s="18">
        <v>144832</v>
      </c>
      <c r="B133" s="19">
        <v>470513</v>
      </c>
      <c r="C133" s="20"/>
      <c r="D133" s="22"/>
      <c r="E133" s="18">
        <v>144832</v>
      </c>
      <c r="F133" s="19">
        <v>163555</v>
      </c>
      <c r="G133" s="20"/>
      <c r="H133" s="22"/>
      <c r="I133" s="18">
        <v>144832</v>
      </c>
      <c r="J133" s="19">
        <v>1213850</v>
      </c>
      <c r="K133" s="20"/>
    </row>
    <row r="134" spans="1:11" x14ac:dyDescent="0.2">
      <c r="A134" s="18"/>
      <c r="B134" s="19"/>
      <c r="C134" s="20"/>
      <c r="D134" s="22"/>
      <c r="E134" s="18"/>
      <c r="F134" s="19"/>
      <c r="G134" s="20"/>
      <c r="H134" s="22"/>
      <c r="I134" s="18"/>
      <c r="J134" s="19"/>
      <c r="K134" s="20"/>
    </row>
    <row r="135" spans="1:11" ht="17" thickBot="1" x14ac:dyDescent="0.25">
      <c r="A135" s="21" t="s">
        <v>3</v>
      </c>
      <c r="B135" s="64">
        <f>SUM(B124:B133)</f>
        <v>5689166</v>
      </c>
      <c r="C135" s="65">
        <f>AVERAGE(B124:B133)</f>
        <v>568916.6</v>
      </c>
      <c r="D135" s="22"/>
      <c r="E135" s="21" t="s">
        <v>3</v>
      </c>
      <c r="F135" s="66">
        <f>SUM(F124:F133)</f>
        <v>1979660</v>
      </c>
      <c r="G135" s="65">
        <f>AVERAGE(F124:F133)</f>
        <v>197966</v>
      </c>
      <c r="H135" s="22"/>
      <c r="I135" s="21" t="s">
        <v>3</v>
      </c>
      <c r="J135" s="66">
        <f>SUM(J124:J133)</f>
        <v>11865085</v>
      </c>
      <c r="K135" s="65">
        <f>AVERAGE(J124:J133)</f>
        <v>1186508.5</v>
      </c>
    </row>
    <row r="136" spans="1:1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1:11" x14ac:dyDescent="0.2">
      <c r="A137" s="76" t="s">
        <v>78</v>
      </c>
      <c r="B137" s="76"/>
      <c r="C137" s="76"/>
      <c r="D137" s="76"/>
      <c r="E137" s="76"/>
      <c r="F137" s="76"/>
      <c r="G137" s="76"/>
      <c r="H137" s="76"/>
      <c r="I137" s="76"/>
      <c r="J137" s="76"/>
      <c r="K137" s="76"/>
    </row>
    <row r="138" spans="1:11" ht="17" thickBot="1" x14ac:dyDescent="0.2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</row>
    <row r="139" spans="1:11" ht="17" thickBot="1" x14ac:dyDescent="0.25">
      <c r="A139" s="73" t="s">
        <v>81</v>
      </c>
      <c r="B139" s="74"/>
      <c r="C139" s="75"/>
      <c r="D139" s="22"/>
      <c r="E139" s="73" t="s">
        <v>107</v>
      </c>
      <c r="F139" s="74"/>
      <c r="G139" s="75"/>
      <c r="H139" s="22"/>
      <c r="I139" s="73" t="s">
        <v>82</v>
      </c>
      <c r="J139" s="74"/>
      <c r="K139" s="75"/>
    </row>
    <row r="140" spans="1:11" ht="17" thickBot="1" x14ac:dyDescent="0.25">
      <c r="A140" s="15" t="s">
        <v>0</v>
      </c>
      <c r="B140" s="16" t="s">
        <v>1</v>
      </c>
      <c r="C140" s="17"/>
      <c r="D140" s="22"/>
      <c r="E140" s="15" t="s">
        <v>0</v>
      </c>
      <c r="F140" s="16" t="s">
        <v>1</v>
      </c>
      <c r="G140" s="17"/>
      <c r="H140" s="22"/>
      <c r="I140" s="15" t="s">
        <v>0</v>
      </c>
      <c r="J140" s="16" t="s">
        <v>1</v>
      </c>
      <c r="K140" s="17"/>
    </row>
    <row r="141" spans="1:11" x14ac:dyDescent="0.2">
      <c r="A141" s="18">
        <v>139435</v>
      </c>
      <c r="B141" s="19">
        <v>443493</v>
      </c>
      <c r="C141" s="20"/>
      <c r="D141" s="22"/>
      <c r="E141" s="18">
        <v>139435</v>
      </c>
      <c r="F141" s="19">
        <v>188684</v>
      </c>
      <c r="G141" s="20"/>
      <c r="H141" s="22"/>
      <c r="I141" s="18">
        <v>139435</v>
      </c>
      <c r="J141" s="19">
        <v>1035763</v>
      </c>
      <c r="K141" s="20"/>
    </row>
    <row r="142" spans="1:11" x14ac:dyDescent="0.2">
      <c r="A142" s="18">
        <v>140117</v>
      </c>
      <c r="B142" s="19">
        <v>381069</v>
      </c>
      <c r="C142" s="20"/>
      <c r="D142" s="22"/>
      <c r="E142" s="18">
        <v>140117</v>
      </c>
      <c r="F142" s="19">
        <v>189406</v>
      </c>
      <c r="G142" s="20"/>
      <c r="H142" s="22"/>
      <c r="I142" s="18">
        <v>140117</v>
      </c>
      <c r="J142" s="19">
        <v>1049852</v>
      </c>
      <c r="K142" s="20"/>
    </row>
    <row r="143" spans="1:11" x14ac:dyDescent="0.2">
      <c r="A143" s="18">
        <v>140420</v>
      </c>
      <c r="B143" s="19">
        <v>432087</v>
      </c>
      <c r="C143" s="20"/>
      <c r="D143" s="22"/>
      <c r="E143" s="18">
        <v>140420</v>
      </c>
      <c r="F143" s="19">
        <v>166397</v>
      </c>
      <c r="G143" s="20"/>
      <c r="H143" s="22"/>
      <c r="I143" s="18">
        <v>140420</v>
      </c>
      <c r="J143" s="19">
        <v>1122247</v>
      </c>
      <c r="K143" s="20"/>
    </row>
    <row r="144" spans="1:11" x14ac:dyDescent="0.2">
      <c r="A144" s="18">
        <v>140824</v>
      </c>
      <c r="B144" s="19">
        <v>554308</v>
      </c>
      <c r="C144" s="20"/>
      <c r="D144" s="22"/>
      <c r="E144" s="18">
        <v>140824</v>
      </c>
      <c r="F144" s="19">
        <v>218506</v>
      </c>
      <c r="G144" s="20"/>
      <c r="H144" s="22"/>
      <c r="I144" s="18">
        <v>140824</v>
      </c>
      <c r="J144" s="19">
        <v>1227842</v>
      </c>
      <c r="K144" s="20"/>
    </row>
    <row r="145" spans="1:11" x14ac:dyDescent="0.2">
      <c r="A145" s="18">
        <v>141422</v>
      </c>
      <c r="B145" s="19">
        <v>469040</v>
      </c>
      <c r="C145" s="20"/>
      <c r="D145" s="22"/>
      <c r="E145" s="18">
        <v>141422</v>
      </c>
      <c r="F145" s="19">
        <v>198034</v>
      </c>
      <c r="G145" s="20"/>
      <c r="H145" s="22"/>
      <c r="I145" s="18">
        <v>141422</v>
      </c>
      <c r="J145" s="19">
        <v>1233851</v>
      </c>
      <c r="K145" s="20"/>
    </row>
    <row r="146" spans="1:11" x14ac:dyDescent="0.2">
      <c r="A146" s="18">
        <v>143325</v>
      </c>
      <c r="B146" s="19">
        <v>522176</v>
      </c>
      <c r="C146" s="20"/>
      <c r="D146" s="22"/>
      <c r="E146" s="18">
        <v>143325</v>
      </c>
      <c r="F146" s="19">
        <v>207213</v>
      </c>
      <c r="G146" s="20"/>
      <c r="H146" s="22"/>
      <c r="I146" s="18">
        <v>143325</v>
      </c>
      <c r="J146" s="19">
        <v>1016867</v>
      </c>
      <c r="K146" s="20"/>
    </row>
    <row r="147" spans="1:11" x14ac:dyDescent="0.2">
      <c r="A147" s="18">
        <v>143830</v>
      </c>
      <c r="B147" s="19">
        <v>462498</v>
      </c>
      <c r="C147" s="20"/>
      <c r="D147" s="22"/>
      <c r="E147" s="18">
        <v>143830</v>
      </c>
      <c r="F147" s="19">
        <v>197942</v>
      </c>
      <c r="G147" s="20"/>
      <c r="H147" s="22"/>
      <c r="I147" s="18">
        <v>143830</v>
      </c>
      <c r="J147" s="19">
        <v>1091721</v>
      </c>
      <c r="K147" s="20"/>
    </row>
    <row r="148" spans="1:11" x14ac:dyDescent="0.2">
      <c r="A148" s="18">
        <v>144428</v>
      </c>
      <c r="B148" s="19">
        <v>444630</v>
      </c>
      <c r="C148" s="20"/>
      <c r="D148" s="22"/>
      <c r="E148" s="18">
        <v>144428</v>
      </c>
      <c r="F148" s="19">
        <v>190247</v>
      </c>
      <c r="G148" s="20"/>
      <c r="H148" s="22"/>
      <c r="I148" s="18">
        <v>144428</v>
      </c>
      <c r="J148" s="19">
        <v>1269802</v>
      </c>
      <c r="K148" s="20"/>
    </row>
    <row r="149" spans="1:11" x14ac:dyDescent="0.2">
      <c r="A149" s="18">
        <v>144731</v>
      </c>
      <c r="B149" s="19">
        <v>504866</v>
      </c>
      <c r="C149" s="20"/>
      <c r="D149" s="22"/>
      <c r="E149" s="18">
        <v>144731</v>
      </c>
      <c r="F149" s="19">
        <v>218951</v>
      </c>
      <c r="G149" s="20"/>
      <c r="H149" s="22"/>
      <c r="I149" s="18">
        <v>144731</v>
      </c>
      <c r="J149" s="19">
        <v>1236914</v>
      </c>
      <c r="K149" s="20"/>
    </row>
    <row r="150" spans="1:11" x14ac:dyDescent="0.2">
      <c r="A150" s="18">
        <v>144832</v>
      </c>
      <c r="B150" s="19">
        <v>371347</v>
      </c>
      <c r="C150" s="20"/>
      <c r="D150" s="22"/>
      <c r="E150" s="18">
        <v>144832</v>
      </c>
      <c r="F150" s="19">
        <v>160333</v>
      </c>
      <c r="G150" s="20"/>
      <c r="H150" s="22"/>
      <c r="I150" s="18">
        <v>144832</v>
      </c>
      <c r="J150" s="19">
        <v>1135633</v>
      </c>
      <c r="K150" s="20"/>
    </row>
    <row r="151" spans="1:11" x14ac:dyDescent="0.2">
      <c r="A151" s="18"/>
      <c r="B151" s="19"/>
      <c r="C151" s="20"/>
      <c r="D151" s="22"/>
      <c r="E151" s="18"/>
      <c r="F151" s="19"/>
      <c r="G151" s="20"/>
      <c r="H151" s="22"/>
      <c r="I151" s="18"/>
      <c r="J151" s="19"/>
      <c r="K151" s="20"/>
    </row>
    <row r="152" spans="1:11" ht="17" thickBot="1" x14ac:dyDescent="0.25">
      <c r="A152" s="21" t="s">
        <v>3</v>
      </c>
      <c r="B152" s="64">
        <f>SUM(B141:B150)</f>
        <v>4585514</v>
      </c>
      <c r="C152" s="65">
        <f>AVERAGE(B141:B150)</f>
        <v>458551.4</v>
      </c>
      <c r="D152" s="22"/>
      <c r="E152" s="21" t="s">
        <v>3</v>
      </c>
      <c r="F152" s="66">
        <f>SUM(F141:F150)</f>
        <v>1935713</v>
      </c>
      <c r="G152" s="65">
        <f>AVERAGE(F141:F150)</f>
        <v>193571.3</v>
      </c>
      <c r="H152" s="22"/>
      <c r="I152" s="21" t="s">
        <v>3</v>
      </c>
      <c r="J152" s="66">
        <f>SUM(J141:J150)</f>
        <v>11420492</v>
      </c>
      <c r="K152" s="65">
        <f>AVERAGE(J141:J150)</f>
        <v>1142049.2</v>
      </c>
    </row>
    <row r="153" spans="1:1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</sheetData>
  <mergeCells count="36">
    <mergeCell ref="A54:C54"/>
    <mergeCell ref="E54:G54"/>
    <mergeCell ref="I54:K54"/>
    <mergeCell ref="A69:K70"/>
    <mergeCell ref="A71:C71"/>
    <mergeCell ref="E71:G71"/>
    <mergeCell ref="I71:K71"/>
    <mergeCell ref="A139:C139"/>
    <mergeCell ref="E139:G139"/>
    <mergeCell ref="I139:K139"/>
    <mergeCell ref="A86:K87"/>
    <mergeCell ref="A88:C88"/>
    <mergeCell ref="E88:G88"/>
    <mergeCell ref="I88:K88"/>
    <mergeCell ref="A103:K104"/>
    <mergeCell ref="A105:C105"/>
    <mergeCell ref="E105:G105"/>
    <mergeCell ref="I105:K105"/>
    <mergeCell ref="A120:K121"/>
    <mergeCell ref="A122:C122"/>
    <mergeCell ref="E122:G122"/>
    <mergeCell ref="I122:K122"/>
    <mergeCell ref="A137:K138"/>
    <mergeCell ref="A1:K2"/>
    <mergeCell ref="A3:C3"/>
    <mergeCell ref="E3:G3"/>
    <mergeCell ref="I3:K3"/>
    <mergeCell ref="A35:K36"/>
    <mergeCell ref="A52:K53"/>
    <mergeCell ref="A37:C37"/>
    <mergeCell ref="E37:G37"/>
    <mergeCell ref="I37:K37"/>
    <mergeCell ref="A18:K19"/>
    <mergeCell ref="A20:C20"/>
    <mergeCell ref="E20:G20"/>
    <mergeCell ref="I20:K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9B8E-0BFA-C948-841E-A47BBF5FC6A9}">
  <sheetPr>
    <tabColor theme="4" tint="0.79998168889431442"/>
  </sheetPr>
  <dimension ref="A1:K279"/>
  <sheetViews>
    <sheetView topLeftCell="A152" zoomScale="120" zoomScaleNormal="120" workbookViewId="0">
      <selection activeCell="N234" sqref="N234"/>
    </sheetView>
  </sheetViews>
  <sheetFormatPr baseColWidth="10" defaultRowHeight="16" x14ac:dyDescent="0.2"/>
  <cols>
    <col min="1" max="1" width="20.6640625" bestFit="1" customWidth="1"/>
    <col min="2" max="2" width="22.6640625" bestFit="1" customWidth="1"/>
    <col min="3" max="3" width="22" bestFit="1" customWidth="1"/>
    <col min="5" max="5" width="20.6640625" bestFit="1" customWidth="1"/>
    <col min="6" max="6" width="22.6640625" bestFit="1" customWidth="1"/>
    <col min="7" max="7" width="22" bestFit="1" customWidth="1"/>
    <col min="9" max="9" width="20.6640625" bestFit="1" customWidth="1"/>
    <col min="10" max="10" width="23" bestFit="1" customWidth="1"/>
    <col min="11" max="11" width="22" bestFit="1" customWidth="1"/>
  </cols>
  <sheetData>
    <row r="1" spans="1:11" x14ac:dyDescent="0.2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7" thickBot="1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ht="17" thickBot="1" x14ac:dyDescent="0.25">
      <c r="A3" s="73" t="s">
        <v>81</v>
      </c>
      <c r="B3" s="74"/>
      <c r="C3" s="78"/>
      <c r="D3" s="22"/>
      <c r="E3" s="73" t="s">
        <v>107</v>
      </c>
      <c r="F3" s="74"/>
      <c r="G3" s="78"/>
      <c r="H3" s="22"/>
      <c r="I3" s="73" t="s">
        <v>109</v>
      </c>
      <c r="J3" s="74"/>
      <c r="K3" s="78"/>
    </row>
    <row r="4" spans="1:11" ht="17" thickBot="1" x14ac:dyDescent="0.25">
      <c r="A4" s="26" t="s">
        <v>0</v>
      </c>
      <c r="B4" s="27" t="s">
        <v>1</v>
      </c>
      <c r="C4" s="28"/>
      <c r="D4" s="22"/>
      <c r="E4" s="26" t="s">
        <v>0</v>
      </c>
      <c r="F4" s="27" t="s">
        <v>1</v>
      </c>
      <c r="G4" s="28"/>
      <c r="H4" s="22"/>
      <c r="I4" s="26" t="s">
        <v>0</v>
      </c>
      <c r="J4" s="27" t="s">
        <v>1</v>
      </c>
      <c r="K4" s="28"/>
    </row>
    <row r="5" spans="1:11" x14ac:dyDescent="0.2">
      <c r="A5" s="29" t="s">
        <v>83</v>
      </c>
      <c r="B5">
        <v>133601</v>
      </c>
      <c r="C5" s="20"/>
      <c r="D5" s="22"/>
      <c r="E5" s="29" t="s">
        <v>83</v>
      </c>
      <c r="F5">
        <v>151653</v>
      </c>
      <c r="G5" s="20"/>
      <c r="H5" s="22"/>
      <c r="I5" s="29" t="s">
        <v>83</v>
      </c>
      <c r="J5">
        <v>1336559</v>
      </c>
      <c r="K5" s="20"/>
    </row>
    <row r="6" spans="1:11" x14ac:dyDescent="0.2">
      <c r="A6" s="29" t="s">
        <v>84</v>
      </c>
      <c r="B6">
        <v>125881</v>
      </c>
      <c r="C6" s="20"/>
      <c r="D6" s="22"/>
      <c r="E6" s="29" t="s">
        <v>84</v>
      </c>
      <c r="F6">
        <v>156552</v>
      </c>
      <c r="G6" s="20"/>
      <c r="H6" s="22"/>
      <c r="I6" s="29" t="s">
        <v>84</v>
      </c>
      <c r="J6">
        <v>1343346</v>
      </c>
      <c r="K6" s="20"/>
    </row>
    <row r="7" spans="1:11" x14ac:dyDescent="0.2">
      <c r="A7" s="29" t="s">
        <v>85</v>
      </c>
      <c r="B7">
        <v>128728</v>
      </c>
      <c r="C7" s="20"/>
      <c r="D7" s="22"/>
      <c r="E7" s="29" t="s">
        <v>85</v>
      </c>
      <c r="F7">
        <v>203502</v>
      </c>
      <c r="G7" s="20"/>
      <c r="H7" s="22"/>
      <c r="I7" s="29" t="s">
        <v>85</v>
      </c>
      <c r="J7">
        <v>1504338</v>
      </c>
      <c r="K7" s="20"/>
    </row>
    <row r="8" spans="1:11" x14ac:dyDescent="0.2">
      <c r="A8" s="29" t="s">
        <v>86</v>
      </c>
      <c r="B8">
        <v>141655</v>
      </c>
      <c r="C8" s="20"/>
      <c r="D8" s="22"/>
      <c r="E8" s="29" t="s">
        <v>86</v>
      </c>
      <c r="F8">
        <v>210476</v>
      </c>
      <c r="G8" s="20"/>
      <c r="H8" s="22"/>
      <c r="I8" s="29" t="s">
        <v>86</v>
      </c>
      <c r="J8">
        <v>1493288</v>
      </c>
      <c r="K8" s="20"/>
    </row>
    <row r="9" spans="1:11" x14ac:dyDescent="0.2">
      <c r="A9" s="29" t="s">
        <v>87</v>
      </c>
      <c r="B9">
        <v>129851</v>
      </c>
      <c r="C9" s="20"/>
      <c r="D9" s="22"/>
      <c r="E9" s="29" t="s">
        <v>87</v>
      </c>
      <c r="F9">
        <v>208637</v>
      </c>
      <c r="G9" s="20"/>
      <c r="H9" s="22"/>
      <c r="I9" s="29" t="s">
        <v>87</v>
      </c>
      <c r="J9">
        <v>1795499</v>
      </c>
      <c r="K9" s="20"/>
    </row>
    <row r="10" spans="1:11" x14ac:dyDescent="0.2">
      <c r="A10" s="29" t="s">
        <v>88</v>
      </c>
      <c r="B10">
        <v>131540</v>
      </c>
      <c r="C10" s="20"/>
      <c r="D10" s="22"/>
      <c r="E10" s="29" t="s">
        <v>88</v>
      </c>
      <c r="F10">
        <v>200736</v>
      </c>
      <c r="G10" s="20"/>
      <c r="H10" s="22"/>
      <c r="I10" s="29" t="s">
        <v>88</v>
      </c>
      <c r="J10">
        <v>1827094</v>
      </c>
      <c r="K10" s="20"/>
    </row>
    <row r="11" spans="1:11" x14ac:dyDescent="0.2">
      <c r="A11" s="29" t="s">
        <v>89</v>
      </c>
      <c r="B11">
        <v>159629</v>
      </c>
      <c r="C11" s="20"/>
      <c r="D11" s="22"/>
      <c r="E11" s="29" t="s">
        <v>89</v>
      </c>
      <c r="F11">
        <v>222216</v>
      </c>
      <c r="G11" s="20"/>
      <c r="H11" s="22"/>
      <c r="I11" s="29" t="s">
        <v>89</v>
      </c>
      <c r="J11">
        <v>1583267</v>
      </c>
      <c r="K11" s="20"/>
    </row>
    <row r="12" spans="1:11" x14ac:dyDescent="0.2">
      <c r="A12" s="29" t="s">
        <v>90</v>
      </c>
      <c r="B12">
        <v>161743</v>
      </c>
      <c r="C12" s="20"/>
      <c r="D12" s="22"/>
      <c r="E12" s="29" t="s">
        <v>90</v>
      </c>
      <c r="F12">
        <v>232834</v>
      </c>
      <c r="G12" s="20"/>
      <c r="H12" s="22"/>
      <c r="I12" s="29" t="s">
        <v>90</v>
      </c>
      <c r="J12">
        <v>1624192</v>
      </c>
      <c r="K12" s="20"/>
    </row>
    <row r="13" spans="1:11" x14ac:dyDescent="0.2">
      <c r="A13" s="45" t="s">
        <v>91</v>
      </c>
      <c r="B13">
        <v>157364</v>
      </c>
      <c r="C13" s="20"/>
      <c r="D13" s="22"/>
      <c r="E13" s="45" t="s">
        <v>91</v>
      </c>
      <c r="F13">
        <v>245461</v>
      </c>
      <c r="G13" s="20"/>
      <c r="H13" s="22"/>
      <c r="I13" s="45" t="s">
        <v>91</v>
      </c>
      <c r="J13">
        <v>1601953</v>
      </c>
      <c r="K13" s="20"/>
    </row>
    <row r="14" spans="1:11" x14ac:dyDescent="0.2">
      <c r="A14" s="45" t="s">
        <v>92</v>
      </c>
      <c r="B14">
        <v>138947</v>
      </c>
      <c r="C14" s="20"/>
      <c r="D14" s="22"/>
      <c r="E14" s="45" t="s">
        <v>92</v>
      </c>
      <c r="F14">
        <v>238845</v>
      </c>
      <c r="G14" s="20"/>
      <c r="H14" s="22"/>
      <c r="I14" s="45" t="s">
        <v>92</v>
      </c>
      <c r="J14">
        <v>1569477</v>
      </c>
      <c r="K14" s="20"/>
    </row>
    <row r="15" spans="1:11" x14ac:dyDescent="0.2">
      <c r="A15" s="45" t="s">
        <v>93</v>
      </c>
      <c r="B15">
        <v>146081</v>
      </c>
      <c r="C15" s="20"/>
      <c r="D15" s="22"/>
      <c r="E15" s="45" t="s">
        <v>93</v>
      </c>
      <c r="F15">
        <v>153077</v>
      </c>
      <c r="G15" s="20"/>
      <c r="H15" s="22"/>
      <c r="I15" s="45" t="s">
        <v>93</v>
      </c>
      <c r="J15">
        <v>1523734</v>
      </c>
      <c r="K15" s="20"/>
    </row>
    <row r="16" spans="1:11" x14ac:dyDescent="0.2">
      <c r="A16" s="45" t="s">
        <v>94</v>
      </c>
      <c r="B16">
        <v>141390</v>
      </c>
      <c r="C16" s="47"/>
      <c r="D16" s="22"/>
      <c r="E16" s="45" t="s">
        <v>94</v>
      </c>
      <c r="F16">
        <v>160478</v>
      </c>
      <c r="G16" s="47"/>
      <c r="H16" s="22"/>
      <c r="I16" s="45" t="s">
        <v>94</v>
      </c>
      <c r="J16">
        <v>1510360</v>
      </c>
      <c r="K16" s="47"/>
    </row>
    <row r="17" spans="1:11" x14ac:dyDescent="0.2">
      <c r="A17" s="45" t="s">
        <v>95</v>
      </c>
      <c r="B17">
        <v>117132</v>
      </c>
      <c r="C17" s="47"/>
      <c r="D17" s="22"/>
      <c r="E17" s="45" t="s">
        <v>95</v>
      </c>
      <c r="F17">
        <v>212325</v>
      </c>
      <c r="G17" s="47"/>
      <c r="H17" s="22"/>
      <c r="I17" s="45" t="s">
        <v>95</v>
      </c>
      <c r="J17">
        <v>1703859</v>
      </c>
      <c r="K17" s="47"/>
    </row>
    <row r="18" spans="1:11" x14ac:dyDescent="0.2">
      <c r="A18" s="45" t="s">
        <v>96</v>
      </c>
      <c r="B18">
        <v>148976</v>
      </c>
      <c r="C18" s="24"/>
      <c r="D18" s="22"/>
      <c r="E18" s="45" t="s">
        <v>96</v>
      </c>
      <c r="F18">
        <v>209350</v>
      </c>
      <c r="G18" s="24"/>
      <c r="H18" s="22"/>
      <c r="I18" s="45" t="s">
        <v>96</v>
      </c>
      <c r="J18">
        <v>1724095</v>
      </c>
      <c r="K18" s="24"/>
    </row>
    <row r="19" spans="1:11" x14ac:dyDescent="0.2">
      <c r="A19" s="45" t="s">
        <v>97</v>
      </c>
      <c r="B19">
        <v>154103</v>
      </c>
      <c r="C19" s="24"/>
      <c r="D19" s="22"/>
      <c r="E19" s="45" t="s">
        <v>97</v>
      </c>
      <c r="F19">
        <v>139641</v>
      </c>
      <c r="G19" s="24"/>
      <c r="H19" s="22"/>
      <c r="I19" s="45" t="s">
        <v>97</v>
      </c>
      <c r="J19">
        <v>1385132</v>
      </c>
      <c r="K19" s="24"/>
    </row>
    <row r="20" spans="1:11" x14ac:dyDescent="0.2">
      <c r="A20" s="45" t="s">
        <v>98</v>
      </c>
      <c r="B20">
        <v>136529</v>
      </c>
      <c r="C20" s="20"/>
      <c r="D20" s="22"/>
      <c r="E20" s="45" t="s">
        <v>98</v>
      </c>
      <c r="F20">
        <v>142348</v>
      </c>
      <c r="G20" s="20"/>
      <c r="H20" s="22"/>
      <c r="I20" s="45" t="s">
        <v>98</v>
      </c>
      <c r="J20">
        <v>1401415</v>
      </c>
      <c r="K20" s="20"/>
    </row>
    <row r="21" spans="1:11" x14ac:dyDescent="0.2">
      <c r="A21" s="45" t="s">
        <v>99</v>
      </c>
      <c r="B21">
        <v>149360</v>
      </c>
      <c r="C21" s="20"/>
      <c r="D21" s="22"/>
      <c r="E21" s="45" t="s">
        <v>99</v>
      </c>
      <c r="F21">
        <v>212519</v>
      </c>
      <c r="G21" s="20"/>
      <c r="H21" s="22"/>
      <c r="I21" s="45" t="s">
        <v>99</v>
      </c>
      <c r="J21">
        <v>1627282</v>
      </c>
      <c r="K21" s="20"/>
    </row>
    <row r="22" spans="1:11" x14ac:dyDescent="0.2">
      <c r="A22" s="45" t="s">
        <v>100</v>
      </c>
      <c r="B22">
        <v>120058</v>
      </c>
      <c r="C22" s="20"/>
      <c r="D22" s="22"/>
      <c r="E22" s="45" t="s">
        <v>100</v>
      </c>
      <c r="F22">
        <v>192475</v>
      </c>
      <c r="G22" s="20"/>
      <c r="H22" s="22"/>
      <c r="I22" s="45" t="s">
        <v>100</v>
      </c>
      <c r="J22">
        <v>1607502</v>
      </c>
      <c r="K22" s="20"/>
    </row>
    <row r="23" spans="1:11" x14ac:dyDescent="0.2">
      <c r="A23" s="45" t="s">
        <v>101</v>
      </c>
      <c r="B23">
        <v>193449</v>
      </c>
      <c r="C23" s="20"/>
      <c r="D23" s="22"/>
      <c r="E23" s="45" t="s">
        <v>101</v>
      </c>
      <c r="F23">
        <v>239611</v>
      </c>
      <c r="G23" s="20"/>
      <c r="H23" s="22"/>
      <c r="I23" s="45" t="s">
        <v>101</v>
      </c>
      <c r="J23">
        <v>1781266</v>
      </c>
      <c r="K23" s="20"/>
    </row>
    <row r="24" spans="1:11" x14ac:dyDescent="0.2">
      <c r="A24" s="45" t="s">
        <v>102</v>
      </c>
      <c r="B24">
        <v>170780</v>
      </c>
      <c r="C24" s="20"/>
      <c r="D24" s="22"/>
      <c r="E24" s="45" t="s">
        <v>102</v>
      </c>
      <c r="F24">
        <v>247056</v>
      </c>
      <c r="G24" s="20"/>
      <c r="H24" s="22"/>
      <c r="I24" s="45" t="s">
        <v>102</v>
      </c>
      <c r="J24">
        <v>1840222</v>
      </c>
      <c r="K24" s="20"/>
    </row>
    <row r="25" spans="1:11" x14ac:dyDescent="0.2">
      <c r="A25" s="45" t="s">
        <v>103</v>
      </c>
      <c r="B25">
        <v>212087</v>
      </c>
      <c r="C25" s="20"/>
      <c r="D25" s="22"/>
      <c r="E25" s="45" t="s">
        <v>103</v>
      </c>
      <c r="F25">
        <v>248684</v>
      </c>
      <c r="G25" s="20"/>
      <c r="H25" s="22"/>
      <c r="I25" s="45" t="s">
        <v>103</v>
      </c>
      <c r="J25">
        <v>1632177</v>
      </c>
      <c r="K25" s="20"/>
    </row>
    <row r="26" spans="1:11" x14ac:dyDescent="0.2">
      <c r="A26" s="45" t="s">
        <v>104</v>
      </c>
      <c r="B26">
        <v>234103</v>
      </c>
      <c r="C26" s="20"/>
      <c r="D26" s="22"/>
      <c r="E26" s="45" t="s">
        <v>104</v>
      </c>
      <c r="F26">
        <v>242787</v>
      </c>
      <c r="G26" s="20"/>
      <c r="H26" s="22"/>
      <c r="I26" s="45" t="s">
        <v>104</v>
      </c>
      <c r="J26">
        <v>1618381</v>
      </c>
      <c r="K26" s="20"/>
    </row>
    <row r="27" spans="1:11" x14ac:dyDescent="0.2">
      <c r="A27" s="45" t="s">
        <v>105</v>
      </c>
      <c r="B27">
        <v>168572</v>
      </c>
      <c r="C27" s="20"/>
      <c r="D27" s="22"/>
      <c r="E27" s="45" t="s">
        <v>105</v>
      </c>
      <c r="F27">
        <v>183450</v>
      </c>
      <c r="G27" s="20"/>
      <c r="H27" s="22"/>
      <c r="I27" s="45" t="s">
        <v>105</v>
      </c>
      <c r="J27">
        <v>1480818</v>
      </c>
      <c r="K27" s="20"/>
    </row>
    <row r="28" spans="1:11" x14ac:dyDescent="0.2">
      <c r="A28" s="45" t="s">
        <v>106</v>
      </c>
      <c r="B28">
        <v>146959</v>
      </c>
      <c r="C28" s="20"/>
      <c r="D28" s="22"/>
      <c r="E28" s="45" t="s">
        <v>106</v>
      </c>
      <c r="F28">
        <v>187443</v>
      </c>
      <c r="G28" s="20"/>
      <c r="H28" s="22"/>
      <c r="I28" s="45" t="s">
        <v>106</v>
      </c>
      <c r="J28">
        <v>1481660</v>
      </c>
      <c r="K28" s="20"/>
    </row>
    <row r="29" spans="1:11" x14ac:dyDescent="0.2">
      <c r="A29" s="31"/>
      <c r="C29" s="20"/>
      <c r="D29" s="22"/>
      <c r="E29" s="31"/>
      <c r="G29" s="20"/>
      <c r="H29" s="22"/>
      <c r="I29" s="31"/>
      <c r="K29" s="20"/>
    </row>
    <row r="30" spans="1:11" ht="17" thickBot="1" x14ac:dyDescent="0.25">
      <c r="A30" s="9" t="s">
        <v>3</v>
      </c>
      <c r="B30" s="62">
        <f>SUM(B5:B28)</f>
        <v>3648518</v>
      </c>
      <c r="C30" s="63">
        <f>AVERAGE(B5:B28)</f>
        <v>152021.58333333334</v>
      </c>
      <c r="D30" s="22"/>
      <c r="E30" s="9" t="s">
        <v>3</v>
      </c>
      <c r="F30" s="62">
        <f>SUM(F5:F28)</f>
        <v>4842156</v>
      </c>
      <c r="G30" s="63">
        <f>AVERAGE(F5:F28)</f>
        <v>201756.5</v>
      </c>
      <c r="H30" s="22"/>
      <c r="I30" s="9" t="s">
        <v>3</v>
      </c>
      <c r="J30" s="62">
        <f>SUM(J5:J28)</f>
        <v>37996916</v>
      </c>
      <c r="K30" s="63">
        <f>AVERAGE(J5:J28)</f>
        <v>1583204.8333333333</v>
      </c>
    </row>
    <row r="31" spans="1:11" x14ac:dyDescent="0.2">
      <c r="A31" s="49"/>
      <c r="B31" s="22"/>
      <c r="C31" s="50"/>
      <c r="D31" s="22"/>
      <c r="E31" s="51"/>
      <c r="F31" s="22"/>
      <c r="G31" s="50"/>
      <c r="H31" s="22"/>
      <c r="I31" s="51"/>
      <c r="J31" s="22"/>
      <c r="K31" s="50"/>
    </row>
    <row r="32" spans="1:11" x14ac:dyDescent="0.2">
      <c r="A32" s="77" t="s">
        <v>47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1:11" ht="16" customHeight="1" thickBot="1" x14ac:dyDescent="0.2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1:11" ht="17" customHeight="1" thickBot="1" x14ac:dyDescent="0.25">
      <c r="A34" s="73" t="s">
        <v>81</v>
      </c>
      <c r="B34" s="74"/>
      <c r="C34" s="78"/>
      <c r="D34" s="22"/>
      <c r="E34" s="73" t="s">
        <v>107</v>
      </c>
      <c r="F34" s="74"/>
      <c r="G34" s="78"/>
      <c r="H34" s="22"/>
      <c r="I34" s="73" t="s">
        <v>109</v>
      </c>
      <c r="J34" s="74"/>
      <c r="K34" s="78"/>
    </row>
    <row r="35" spans="1:11" ht="17" thickBot="1" x14ac:dyDescent="0.25">
      <c r="A35" s="26" t="s">
        <v>0</v>
      </c>
      <c r="B35" s="27" t="s">
        <v>1</v>
      </c>
      <c r="C35" s="28"/>
      <c r="D35" s="22"/>
      <c r="E35" s="26" t="s">
        <v>0</v>
      </c>
      <c r="F35" s="27" t="s">
        <v>1</v>
      </c>
      <c r="G35" s="28"/>
      <c r="H35" s="22"/>
      <c r="I35" s="26" t="s">
        <v>0</v>
      </c>
      <c r="J35" s="27" t="s">
        <v>1</v>
      </c>
      <c r="K35" s="28"/>
    </row>
    <row r="36" spans="1:11" x14ac:dyDescent="0.2">
      <c r="A36" s="29" t="s">
        <v>83</v>
      </c>
      <c r="B36">
        <v>161767</v>
      </c>
      <c r="C36" s="20"/>
      <c r="D36" s="22"/>
      <c r="E36" s="29" t="s">
        <v>83</v>
      </c>
      <c r="F36">
        <v>309360</v>
      </c>
      <c r="G36" s="20"/>
      <c r="H36" s="22"/>
      <c r="I36" s="29" t="s">
        <v>83</v>
      </c>
      <c r="J36">
        <v>2435395</v>
      </c>
      <c r="K36" s="20"/>
    </row>
    <row r="37" spans="1:11" x14ac:dyDescent="0.2">
      <c r="A37" s="29" t="s">
        <v>84</v>
      </c>
      <c r="B37">
        <v>153308</v>
      </c>
      <c r="C37" s="20"/>
      <c r="D37" s="22"/>
      <c r="E37" s="29" t="s">
        <v>84</v>
      </c>
      <c r="F37">
        <v>299997</v>
      </c>
      <c r="G37" s="20"/>
      <c r="H37" s="22"/>
      <c r="I37" s="29" t="s">
        <v>84</v>
      </c>
      <c r="J37">
        <v>2441311</v>
      </c>
      <c r="K37" s="20"/>
    </row>
    <row r="38" spans="1:11" x14ac:dyDescent="0.2">
      <c r="A38" s="29" t="s">
        <v>85</v>
      </c>
      <c r="B38">
        <v>97807</v>
      </c>
      <c r="C38" s="20"/>
      <c r="D38" s="22"/>
      <c r="E38" s="29" t="s">
        <v>85</v>
      </c>
      <c r="F38">
        <v>365783</v>
      </c>
      <c r="G38" s="20"/>
      <c r="H38" s="22"/>
      <c r="I38" s="29" t="s">
        <v>85</v>
      </c>
      <c r="J38">
        <v>2665070</v>
      </c>
      <c r="K38" s="20"/>
    </row>
    <row r="39" spans="1:11" x14ac:dyDescent="0.2">
      <c r="A39" s="29" t="s">
        <v>86</v>
      </c>
      <c r="B39">
        <v>114805</v>
      </c>
      <c r="C39" s="20"/>
      <c r="D39" s="22"/>
      <c r="E39" s="29" t="s">
        <v>86</v>
      </c>
      <c r="F39">
        <v>376415</v>
      </c>
      <c r="G39" s="20"/>
      <c r="H39" s="22"/>
      <c r="I39" s="29" t="s">
        <v>86</v>
      </c>
      <c r="J39">
        <v>2678683</v>
      </c>
      <c r="K39" s="20"/>
    </row>
    <row r="40" spans="1:11" x14ac:dyDescent="0.2">
      <c r="A40" s="29" t="s">
        <v>87</v>
      </c>
      <c r="B40">
        <v>55236</v>
      </c>
      <c r="C40" s="20"/>
      <c r="D40" s="22"/>
      <c r="E40" s="29" t="s">
        <v>87</v>
      </c>
      <c r="F40">
        <v>351011</v>
      </c>
      <c r="G40" s="20"/>
      <c r="H40" s="22"/>
      <c r="I40" s="29" t="s">
        <v>87</v>
      </c>
      <c r="J40">
        <v>2888449</v>
      </c>
      <c r="K40" s="20"/>
    </row>
    <row r="41" spans="1:11" x14ac:dyDescent="0.2">
      <c r="A41" s="29" t="s">
        <v>88</v>
      </c>
      <c r="B41">
        <v>62802</v>
      </c>
      <c r="C41" s="20"/>
      <c r="D41" s="22"/>
      <c r="E41" s="29" t="s">
        <v>88</v>
      </c>
      <c r="F41">
        <v>344445</v>
      </c>
      <c r="G41" s="20"/>
      <c r="H41" s="22"/>
      <c r="I41" s="29" t="s">
        <v>88</v>
      </c>
      <c r="J41">
        <v>2930292</v>
      </c>
      <c r="K41" s="20"/>
    </row>
    <row r="42" spans="1:11" x14ac:dyDescent="0.2">
      <c r="A42" s="29" t="s">
        <v>89</v>
      </c>
      <c r="B42">
        <v>164815</v>
      </c>
      <c r="C42" s="20"/>
      <c r="D42" s="22"/>
      <c r="E42" s="29" t="s">
        <v>89</v>
      </c>
      <c r="F42">
        <v>393494</v>
      </c>
      <c r="G42" s="20"/>
      <c r="H42" s="22"/>
      <c r="I42" s="29" t="s">
        <v>89</v>
      </c>
      <c r="J42">
        <v>2662064</v>
      </c>
      <c r="K42" s="20"/>
    </row>
    <row r="43" spans="1:11" x14ac:dyDescent="0.2">
      <c r="A43" s="29" t="s">
        <v>90</v>
      </c>
      <c r="B43">
        <v>149444</v>
      </c>
      <c r="C43" s="20"/>
      <c r="D43" s="22"/>
      <c r="E43" s="29" t="s">
        <v>90</v>
      </c>
      <c r="F43">
        <v>393044</v>
      </c>
      <c r="G43" s="20"/>
      <c r="H43" s="22"/>
      <c r="I43" s="29" t="s">
        <v>90</v>
      </c>
      <c r="J43">
        <v>2682095</v>
      </c>
      <c r="K43" s="20"/>
    </row>
    <row r="44" spans="1:11" x14ac:dyDescent="0.2">
      <c r="A44" s="45" t="s">
        <v>91</v>
      </c>
      <c r="B44">
        <v>189166</v>
      </c>
      <c r="C44" s="20"/>
      <c r="D44" s="22"/>
      <c r="E44" s="45" t="s">
        <v>91</v>
      </c>
      <c r="F44">
        <v>406563</v>
      </c>
      <c r="G44" s="20"/>
      <c r="H44" s="22"/>
      <c r="I44" s="45" t="s">
        <v>91</v>
      </c>
      <c r="J44">
        <v>2571496</v>
      </c>
      <c r="K44" s="20"/>
    </row>
    <row r="45" spans="1:11" x14ac:dyDescent="0.2">
      <c r="A45" s="45" t="s">
        <v>92</v>
      </c>
      <c r="B45">
        <v>175829</v>
      </c>
      <c r="C45" s="20"/>
      <c r="D45" s="22"/>
      <c r="E45" s="45" t="s">
        <v>92</v>
      </c>
      <c r="F45">
        <v>400130</v>
      </c>
      <c r="G45" s="20"/>
      <c r="H45" s="22"/>
      <c r="I45" s="45" t="s">
        <v>92</v>
      </c>
      <c r="J45">
        <v>2561912</v>
      </c>
      <c r="K45" s="20"/>
    </row>
    <row r="46" spans="1:11" x14ac:dyDescent="0.2">
      <c r="A46" s="45" t="s">
        <v>93</v>
      </c>
      <c r="B46">
        <v>135164</v>
      </c>
      <c r="C46" s="20"/>
      <c r="D46" s="22"/>
      <c r="E46" s="45" t="s">
        <v>93</v>
      </c>
      <c r="F46">
        <v>317030</v>
      </c>
      <c r="G46" s="20"/>
      <c r="H46" s="22"/>
      <c r="I46" s="45" t="s">
        <v>93</v>
      </c>
      <c r="J46">
        <v>2588519</v>
      </c>
      <c r="K46" s="20"/>
    </row>
    <row r="47" spans="1:11" x14ac:dyDescent="0.2">
      <c r="A47" s="45" t="s">
        <v>94</v>
      </c>
      <c r="B47">
        <v>142715</v>
      </c>
      <c r="C47" s="47"/>
      <c r="D47" s="22"/>
      <c r="E47" s="45" t="s">
        <v>94</v>
      </c>
      <c r="F47">
        <v>314130</v>
      </c>
      <c r="G47" s="47"/>
      <c r="H47" s="22"/>
      <c r="I47" s="45" t="s">
        <v>94</v>
      </c>
      <c r="J47">
        <v>2577053</v>
      </c>
      <c r="K47" s="47"/>
    </row>
    <row r="48" spans="1:11" x14ac:dyDescent="0.2">
      <c r="A48" s="45" t="s">
        <v>95</v>
      </c>
      <c r="B48">
        <v>108841</v>
      </c>
      <c r="C48" s="47"/>
      <c r="D48" s="22"/>
      <c r="E48" s="45" t="s">
        <v>95</v>
      </c>
      <c r="F48">
        <v>350674</v>
      </c>
      <c r="G48" s="47"/>
      <c r="H48" s="22"/>
      <c r="I48" s="45" t="s">
        <v>95</v>
      </c>
      <c r="J48">
        <v>2852417</v>
      </c>
      <c r="K48" s="47"/>
    </row>
    <row r="49" spans="1:11" x14ac:dyDescent="0.2">
      <c r="A49" s="45" t="s">
        <v>96</v>
      </c>
      <c r="B49">
        <v>124805</v>
      </c>
      <c r="C49" s="24"/>
      <c r="D49" s="22"/>
      <c r="E49" s="45" t="s">
        <v>96</v>
      </c>
      <c r="F49">
        <v>356405</v>
      </c>
      <c r="G49" s="24"/>
      <c r="H49" s="22"/>
      <c r="I49" s="45" t="s">
        <v>96</v>
      </c>
      <c r="J49">
        <v>2857115</v>
      </c>
      <c r="K49" s="24"/>
    </row>
    <row r="50" spans="1:11" x14ac:dyDescent="0.2">
      <c r="A50" s="45" t="s">
        <v>97</v>
      </c>
      <c r="B50">
        <v>161800</v>
      </c>
      <c r="C50" s="24"/>
      <c r="D50" s="22"/>
      <c r="E50" s="45" t="s">
        <v>97</v>
      </c>
      <c r="F50">
        <v>273919</v>
      </c>
      <c r="G50" s="24"/>
      <c r="H50" s="22"/>
      <c r="I50" s="45" t="s">
        <v>97</v>
      </c>
      <c r="J50">
        <v>2474879</v>
      </c>
      <c r="K50" s="24"/>
    </row>
    <row r="51" spans="1:11" x14ac:dyDescent="0.2">
      <c r="A51" s="45" t="s">
        <v>98</v>
      </c>
      <c r="B51">
        <v>169800</v>
      </c>
      <c r="C51" s="20"/>
      <c r="D51" s="22"/>
      <c r="E51" s="45" t="s">
        <v>98</v>
      </c>
      <c r="F51">
        <v>279315</v>
      </c>
      <c r="G51" s="20"/>
      <c r="H51" s="22"/>
      <c r="I51" s="45" t="s">
        <v>98</v>
      </c>
      <c r="J51">
        <v>2501048</v>
      </c>
      <c r="K51" s="20"/>
    </row>
    <row r="52" spans="1:11" x14ac:dyDescent="0.2">
      <c r="A52" s="45" t="s">
        <v>99</v>
      </c>
      <c r="B52">
        <v>149602</v>
      </c>
      <c r="C52" s="20"/>
      <c r="D52" s="22"/>
      <c r="E52" s="45" t="s">
        <v>99</v>
      </c>
      <c r="F52">
        <v>389091</v>
      </c>
      <c r="G52" s="20"/>
      <c r="H52" s="22"/>
      <c r="I52" s="45" t="s">
        <v>99</v>
      </c>
      <c r="J52">
        <v>2792572</v>
      </c>
      <c r="K52" s="20"/>
    </row>
    <row r="53" spans="1:11" x14ac:dyDescent="0.2">
      <c r="A53" s="45" t="s">
        <v>100</v>
      </c>
      <c r="B53">
        <v>138774</v>
      </c>
      <c r="C53" s="20"/>
      <c r="D53" s="22"/>
      <c r="E53" s="45" t="s">
        <v>100</v>
      </c>
      <c r="F53">
        <v>373013</v>
      </c>
      <c r="G53" s="20"/>
      <c r="H53" s="22"/>
      <c r="I53" s="45" t="s">
        <v>100</v>
      </c>
      <c r="J53">
        <v>2801919</v>
      </c>
      <c r="K53" s="20"/>
    </row>
    <row r="54" spans="1:11" x14ac:dyDescent="0.2">
      <c r="A54" s="45" t="s">
        <v>101</v>
      </c>
      <c r="B54">
        <v>168136</v>
      </c>
      <c r="C54" s="20"/>
      <c r="D54" s="22"/>
      <c r="E54" s="45" t="s">
        <v>101</v>
      </c>
      <c r="F54">
        <v>445535</v>
      </c>
      <c r="G54" s="20"/>
      <c r="H54" s="22"/>
      <c r="I54" s="45" t="s">
        <v>101</v>
      </c>
      <c r="J54">
        <v>3000821</v>
      </c>
      <c r="K54" s="20"/>
    </row>
    <row r="55" spans="1:11" x14ac:dyDescent="0.2">
      <c r="A55" s="45" t="s">
        <v>102</v>
      </c>
      <c r="B55">
        <v>167607</v>
      </c>
      <c r="C55" s="20"/>
      <c r="D55" s="22"/>
      <c r="E55" s="45" t="s">
        <v>102</v>
      </c>
      <c r="F55">
        <v>444037</v>
      </c>
      <c r="G55" s="20"/>
      <c r="H55" s="22"/>
      <c r="I55" s="45" t="s">
        <v>102</v>
      </c>
      <c r="J55">
        <v>3050826</v>
      </c>
      <c r="K55" s="20"/>
    </row>
    <row r="56" spans="1:11" x14ac:dyDescent="0.2">
      <c r="A56" s="45" t="s">
        <v>103</v>
      </c>
      <c r="B56">
        <v>180803</v>
      </c>
      <c r="C56" s="20"/>
      <c r="D56" s="22"/>
      <c r="E56" s="45" t="s">
        <v>103</v>
      </c>
      <c r="F56">
        <v>425330</v>
      </c>
      <c r="G56" s="20"/>
      <c r="H56" s="22"/>
      <c r="I56" s="45" t="s">
        <v>103</v>
      </c>
      <c r="J56">
        <v>2908312</v>
      </c>
      <c r="K56" s="20"/>
    </row>
    <row r="57" spans="1:11" x14ac:dyDescent="0.2">
      <c r="A57" s="45" t="s">
        <v>104</v>
      </c>
      <c r="B57">
        <v>190942</v>
      </c>
      <c r="C57" s="20"/>
      <c r="D57" s="22"/>
      <c r="E57" s="45" t="s">
        <v>104</v>
      </c>
      <c r="F57">
        <v>409380</v>
      </c>
      <c r="G57" s="20"/>
      <c r="H57" s="22"/>
      <c r="I57" s="45" t="s">
        <v>104</v>
      </c>
      <c r="J57">
        <v>2918539</v>
      </c>
      <c r="K57" s="20"/>
    </row>
    <row r="58" spans="1:11" x14ac:dyDescent="0.2">
      <c r="A58" s="45" t="s">
        <v>105</v>
      </c>
      <c r="B58">
        <v>139572</v>
      </c>
      <c r="C58" s="20"/>
      <c r="D58" s="22"/>
      <c r="E58" s="45" t="s">
        <v>105</v>
      </c>
      <c r="F58">
        <v>334355</v>
      </c>
      <c r="G58" s="20"/>
      <c r="H58" s="22"/>
      <c r="I58" s="45" t="s">
        <v>105</v>
      </c>
      <c r="J58">
        <v>2540005</v>
      </c>
      <c r="K58" s="20"/>
    </row>
    <row r="59" spans="1:11" x14ac:dyDescent="0.2">
      <c r="A59" s="45" t="s">
        <v>106</v>
      </c>
      <c r="B59">
        <v>142364</v>
      </c>
      <c r="C59" s="20"/>
      <c r="D59" s="22"/>
      <c r="E59" s="45" t="s">
        <v>106</v>
      </c>
      <c r="F59">
        <v>344002</v>
      </c>
      <c r="G59" s="20"/>
      <c r="H59" s="22"/>
      <c r="I59" s="45" t="s">
        <v>106</v>
      </c>
      <c r="J59">
        <v>2545343</v>
      </c>
      <c r="K59" s="20"/>
    </row>
    <row r="60" spans="1:11" x14ac:dyDescent="0.2">
      <c r="A60" s="31"/>
      <c r="C60" s="20"/>
      <c r="D60" s="22"/>
      <c r="E60" s="31"/>
      <c r="G60" s="20"/>
      <c r="H60" s="22"/>
      <c r="I60" s="31"/>
      <c r="K60" s="20"/>
    </row>
    <row r="61" spans="1:11" ht="17" thickBot="1" x14ac:dyDescent="0.25">
      <c r="A61" s="9" t="s">
        <v>3</v>
      </c>
      <c r="B61" s="62">
        <f>SUM(B36:B59)</f>
        <v>3445904</v>
      </c>
      <c r="C61" s="63">
        <f>AVERAGE(B36:B59)</f>
        <v>143579.33333333334</v>
      </c>
      <c r="D61" s="22"/>
      <c r="E61" s="9" t="s">
        <v>3</v>
      </c>
      <c r="F61" s="62">
        <f>SUM(F36:F59)</f>
        <v>8696458</v>
      </c>
      <c r="G61" s="63">
        <f>AVERAGE(F36:F59)</f>
        <v>362352.41666666669</v>
      </c>
      <c r="H61" s="22"/>
      <c r="I61" s="9" t="s">
        <v>3</v>
      </c>
      <c r="J61" s="62">
        <f>SUM(J36:J59)</f>
        <v>64926135</v>
      </c>
      <c r="K61" s="63">
        <f>AVERAGE(J36:J59)</f>
        <v>2705255.625</v>
      </c>
    </row>
    <row r="62" spans="1:11" x14ac:dyDescent="0.2">
      <c r="A62" s="49"/>
      <c r="B62" s="22"/>
      <c r="C62" s="50"/>
      <c r="D62" s="22"/>
      <c r="E62" s="51"/>
      <c r="F62" s="22"/>
      <c r="G62" s="50"/>
      <c r="H62" s="22"/>
      <c r="I62" s="51"/>
      <c r="J62" s="22"/>
      <c r="K62" s="50"/>
    </row>
    <row r="63" spans="1:11" x14ac:dyDescent="0.2">
      <c r="A63" s="77" t="s">
        <v>108</v>
      </c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1:11" ht="16" customHeight="1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1:11" ht="17" customHeight="1" thickBot="1" x14ac:dyDescent="0.25">
      <c r="A65" s="73" t="s">
        <v>81</v>
      </c>
      <c r="B65" s="74"/>
      <c r="C65" s="78"/>
      <c r="D65" s="22"/>
      <c r="E65" s="73" t="s">
        <v>107</v>
      </c>
      <c r="F65" s="74"/>
      <c r="G65" s="78"/>
      <c r="H65" s="22"/>
      <c r="I65" s="73" t="s">
        <v>109</v>
      </c>
      <c r="J65" s="74"/>
      <c r="K65" s="78"/>
    </row>
    <row r="66" spans="1:11" ht="17" thickBot="1" x14ac:dyDescent="0.25">
      <c r="A66" s="26" t="s">
        <v>0</v>
      </c>
      <c r="B66" s="27" t="s">
        <v>1</v>
      </c>
      <c r="C66" s="28"/>
      <c r="D66" s="22"/>
      <c r="E66" s="26" t="s">
        <v>0</v>
      </c>
      <c r="F66" s="27" t="s">
        <v>1</v>
      </c>
      <c r="G66" s="28"/>
      <c r="H66" s="22"/>
      <c r="I66" s="26" t="s">
        <v>0</v>
      </c>
      <c r="J66" s="27" t="s">
        <v>1</v>
      </c>
      <c r="K66" s="28"/>
    </row>
    <row r="67" spans="1:11" x14ac:dyDescent="0.2">
      <c r="A67" s="29" t="s">
        <v>83</v>
      </c>
      <c r="B67">
        <v>334484</v>
      </c>
      <c r="C67" s="20"/>
      <c r="D67" s="22"/>
      <c r="E67" s="29" t="s">
        <v>83</v>
      </c>
      <c r="F67">
        <v>351911</v>
      </c>
      <c r="G67" s="20"/>
      <c r="H67" s="22"/>
      <c r="I67" s="29" t="s">
        <v>83</v>
      </c>
      <c r="J67">
        <v>2153781</v>
      </c>
      <c r="K67" s="20"/>
    </row>
    <row r="68" spans="1:11" x14ac:dyDescent="0.2">
      <c r="A68" s="29" t="s">
        <v>84</v>
      </c>
      <c r="B68">
        <v>328368</v>
      </c>
      <c r="C68" s="20"/>
      <c r="D68" s="22"/>
      <c r="E68" s="29" t="s">
        <v>84</v>
      </c>
      <c r="F68">
        <v>347657</v>
      </c>
      <c r="G68" s="20"/>
      <c r="H68" s="22"/>
      <c r="I68" s="29" t="s">
        <v>84</v>
      </c>
      <c r="J68">
        <v>2156270</v>
      </c>
      <c r="K68" s="20"/>
    </row>
    <row r="69" spans="1:11" x14ac:dyDescent="0.2">
      <c r="A69" s="29" t="s">
        <v>85</v>
      </c>
      <c r="B69">
        <v>273691</v>
      </c>
      <c r="C69" s="20"/>
      <c r="D69" s="22"/>
      <c r="E69" s="29" t="s">
        <v>85</v>
      </c>
      <c r="F69">
        <v>430632</v>
      </c>
      <c r="G69" s="20"/>
      <c r="H69" s="22"/>
      <c r="I69" s="29" t="s">
        <v>85</v>
      </c>
      <c r="J69">
        <v>2329909</v>
      </c>
      <c r="K69" s="20"/>
    </row>
    <row r="70" spans="1:11" x14ac:dyDescent="0.2">
      <c r="A70" s="29" t="s">
        <v>86</v>
      </c>
      <c r="B70">
        <v>294322</v>
      </c>
      <c r="C70" s="20"/>
      <c r="D70" s="22"/>
      <c r="E70" s="29" t="s">
        <v>86</v>
      </c>
      <c r="F70">
        <v>427541</v>
      </c>
      <c r="G70" s="20"/>
      <c r="H70" s="22"/>
      <c r="I70" s="29" t="s">
        <v>86</v>
      </c>
      <c r="J70">
        <v>2322042</v>
      </c>
      <c r="K70" s="20"/>
    </row>
    <row r="71" spans="1:11" x14ac:dyDescent="0.2">
      <c r="A71" s="29" t="s">
        <v>87</v>
      </c>
      <c r="B71">
        <v>259255</v>
      </c>
      <c r="C71" s="20"/>
      <c r="D71" s="22"/>
      <c r="E71" s="29" t="s">
        <v>87</v>
      </c>
      <c r="F71">
        <v>393518</v>
      </c>
      <c r="G71" s="20"/>
      <c r="H71" s="22"/>
      <c r="I71" s="29" t="s">
        <v>87</v>
      </c>
      <c r="J71">
        <v>2683457</v>
      </c>
      <c r="K71" s="20"/>
    </row>
    <row r="72" spans="1:11" x14ac:dyDescent="0.2">
      <c r="A72" s="29" t="s">
        <v>88</v>
      </c>
      <c r="B72">
        <v>259359</v>
      </c>
      <c r="C72" s="20"/>
      <c r="D72" s="22"/>
      <c r="E72" s="29" t="s">
        <v>88</v>
      </c>
      <c r="F72">
        <v>401463</v>
      </c>
      <c r="G72" s="20"/>
      <c r="H72" s="22"/>
      <c r="I72" s="29" t="s">
        <v>88</v>
      </c>
      <c r="J72">
        <v>2703531</v>
      </c>
      <c r="K72" s="20"/>
    </row>
    <row r="73" spans="1:11" x14ac:dyDescent="0.2">
      <c r="A73" s="29" t="s">
        <v>89</v>
      </c>
      <c r="B73">
        <v>368412</v>
      </c>
      <c r="C73" s="20"/>
      <c r="D73" s="22"/>
      <c r="E73" s="29" t="s">
        <v>89</v>
      </c>
      <c r="F73">
        <v>459594</v>
      </c>
      <c r="G73" s="20"/>
      <c r="H73" s="22"/>
      <c r="I73" s="29" t="s">
        <v>89</v>
      </c>
      <c r="J73">
        <v>2375529</v>
      </c>
      <c r="K73" s="20"/>
    </row>
    <row r="74" spans="1:11" x14ac:dyDescent="0.2">
      <c r="A74" s="29" t="s">
        <v>90</v>
      </c>
      <c r="B74">
        <v>360951</v>
      </c>
      <c r="C74" s="20"/>
      <c r="D74" s="22"/>
      <c r="E74" s="29" t="s">
        <v>90</v>
      </c>
      <c r="F74">
        <v>460663</v>
      </c>
      <c r="G74" s="20"/>
      <c r="H74" s="22"/>
      <c r="I74" s="29" t="s">
        <v>90</v>
      </c>
      <c r="J74">
        <v>2397862</v>
      </c>
      <c r="K74" s="20"/>
    </row>
    <row r="75" spans="1:11" x14ac:dyDescent="0.2">
      <c r="A75" s="45" t="s">
        <v>91</v>
      </c>
      <c r="B75">
        <v>416864</v>
      </c>
      <c r="C75" s="20"/>
      <c r="D75" s="22"/>
      <c r="E75" s="45" t="s">
        <v>91</v>
      </c>
      <c r="F75">
        <v>530049</v>
      </c>
      <c r="G75" s="20"/>
      <c r="H75" s="22"/>
      <c r="I75" s="45" t="s">
        <v>91</v>
      </c>
      <c r="J75">
        <v>2300116</v>
      </c>
      <c r="K75" s="20"/>
    </row>
    <row r="76" spans="1:11" x14ac:dyDescent="0.2">
      <c r="A76" s="45" t="s">
        <v>92</v>
      </c>
      <c r="B76">
        <v>387793</v>
      </c>
      <c r="C76" s="20"/>
      <c r="D76" s="22"/>
      <c r="E76" s="45" t="s">
        <v>92</v>
      </c>
      <c r="F76">
        <v>532087</v>
      </c>
      <c r="G76" s="20"/>
      <c r="H76" s="22"/>
      <c r="I76" s="45" t="s">
        <v>92</v>
      </c>
      <c r="J76">
        <v>2306574</v>
      </c>
      <c r="K76" s="20"/>
    </row>
    <row r="77" spans="1:11" x14ac:dyDescent="0.2">
      <c r="A77" s="45" t="s">
        <v>93</v>
      </c>
      <c r="B77">
        <v>314099</v>
      </c>
      <c r="C77" s="20"/>
      <c r="D77" s="22"/>
      <c r="E77" s="45" t="s">
        <v>93</v>
      </c>
      <c r="F77">
        <v>361791</v>
      </c>
      <c r="G77" s="20"/>
      <c r="H77" s="22"/>
      <c r="I77" s="45" t="s">
        <v>93</v>
      </c>
      <c r="J77">
        <v>2377502</v>
      </c>
      <c r="K77" s="20"/>
    </row>
    <row r="78" spans="1:11" x14ac:dyDescent="0.2">
      <c r="A78" s="45" t="s">
        <v>94</v>
      </c>
      <c r="B78">
        <v>304868</v>
      </c>
      <c r="C78" s="47"/>
      <c r="D78" s="22"/>
      <c r="E78" s="45" t="s">
        <v>94</v>
      </c>
      <c r="F78">
        <v>360082</v>
      </c>
      <c r="G78" s="47"/>
      <c r="H78" s="22"/>
      <c r="I78" s="45" t="s">
        <v>94</v>
      </c>
      <c r="J78">
        <v>2397155</v>
      </c>
      <c r="K78" s="47"/>
    </row>
    <row r="79" spans="1:11" x14ac:dyDescent="0.2">
      <c r="A79" s="45" t="s">
        <v>95</v>
      </c>
      <c r="B79">
        <v>333420</v>
      </c>
      <c r="C79" s="47"/>
      <c r="D79" s="22"/>
      <c r="E79" s="45" t="s">
        <v>95</v>
      </c>
      <c r="F79">
        <v>475341</v>
      </c>
      <c r="G79" s="47"/>
      <c r="H79" s="22"/>
      <c r="I79" s="45" t="s">
        <v>95</v>
      </c>
      <c r="J79">
        <v>2647066</v>
      </c>
      <c r="K79" s="47"/>
    </row>
    <row r="80" spans="1:11" x14ac:dyDescent="0.2">
      <c r="A80" s="45" t="s">
        <v>96</v>
      </c>
      <c r="B80">
        <v>354006</v>
      </c>
      <c r="C80" s="24"/>
      <c r="D80" s="22"/>
      <c r="E80" s="45" t="s">
        <v>96</v>
      </c>
      <c r="F80">
        <v>482564</v>
      </c>
      <c r="G80" s="24"/>
      <c r="H80" s="22"/>
      <c r="I80" s="45" t="s">
        <v>96</v>
      </c>
      <c r="J80">
        <v>2638551</v>
      </c>
      <c r="K80" s="24"/>
    </row>
    <row r="81" spans="1:11" x14ac:dyDescent="0.2">
      <c r="A81" s="45" t="s">
        <v>97</v>
      </c>
      <c r="B81">
        <v>410052</v>
      </c>
      <c r="C81" s="24"/>
      <c r="D81" s="22"/>
      <c r="E81" s="45" t="s">
        <v>97</v>
      </c>
      <c r="F81">
        <v>310226</v>
      </c>
      <c r="G81" s="24"/>
      <c r="H81" s="22"/>
      <c r="I81" s="45" t="s">
        <v>97</v>
      </c>
      <c r="J81">
        <v>2203879</v>
      </c>
      <c r="K81" s="24"/>
    </row>
    <row r="82" spans="1:11" x14ac:dyDescent="0.2">
      <c r="A82" s="45" t="s">
        <v>98</v>
      </c>
      <c r="B82">
        <v>371232</v>
      </c>
      <c r="C82" s="20"/>
      <c r="D82" s="22"/>
      <c r="E82" s="45" t="s">
        <v>98</v>
      </c>
      <c r="F82">
        <v>315785</v>
      </c>
      <c r="G82" s="20"/>
      <c r="H82" s="22"/>
      <c r="I82" s="45" t="s">
        <v>98</v>
      </c>
      <c r="J82">
        <v>2205948</v>
      </c>
      <c r="K82" s="20"/>
    </row>
    <row r="83" spans="1:11" x14ac:dyDescent="0.2">
      <c r="A83" s="45" t="s">
        <v>99</v>
      </c>
      <c r="B83">
        <v>369990</v>
      </c>
      <c r="C83" s="20"/>
      <c r="D83" s="22"/>
      <c r="E83" s="45" t="s">
        <v>99</v>
      </c>
      <c r="F83">
        <v>450741</v>
      </c>
      <c r="G83" s="20"/>
      <c r="H83" s="22"/>
      <c r="I83" s="45" t="s">
        <v>99</v>
      </c>
      <c r="J83">
        <v>2522984</v>
      </c>
      <c r="K83" s="20"/>
    </row>
    <row r="84" spans="1:11" x14ac:dyDescent="0.2">
      <c r="A84" s="45" t="s">
        <v>100</v>
      </c>
      <c r="B84">
        <v>369196</v>
      </c>
      <c r="C84" s="20"/>
      <c r="D84" s="22"/>
      <c r="E84" s="45" t="s">
        <v>100</v>
      </c>
      <c r="F84">
        <v>453169</v>
      </c>
      <c r="G84" s="20"/>
      <c r="H84" s="22"/>
      <c r="I84" s="45" t="s">
        <v>100</v>
      </c>
      <c r="J84">
        <v>2521544</v>
      </c>
      <c r="K84" s="20"/>
    </row>
    <row r="85" spans="1:11" x14ac:dyDescent="0.2">
      <c r="A85" s="45" t="s">
        <v>101</v>
      </c>
      <c r="B85">
        <v>448314</v>
      </c>
      <c r="C85" s="20"/>
      <c r="D85" s="22"/>
      <c r="E85" s="45" t="s">
        <v>101</v>
      </c>
      <c r="F85">
        <v>542532</v>
      </c>
      <c r="G85" s="20"/>
      <c r="H85" s="22"/>
      <c r="I85" s="45" t="s">
        <v>101</v>
      </c>
      <c r="J85">
        <v>2710480</v>
      </c>
      <c r="K85" s="20"/>
    </row>
    <row r="86" spans="1:11" x14ac:dyDescent="0.2">
      <c r="A86" s="45" t="s">
        <v>102</v>
      </c>
      <c r="B86">
        <v>427912</v>
      </c>
      <c r="C86" s="20"/>
      <c r="D86" s="22"/>
      <c r="E86" s="45" t="s">
        <v>102</v>
      </c>
      <c r="F86">
        <v>548210</v>
      </c>
      <c r="G86" s="20"/>
      <c r="H86" s="22"/>
      <c r="I86" s="45" t="s">
        <v>102</v>
      </c>
      <c r="J86">
        <v>2748111</v>
      </c>
      <c r="K86" s="20"/>
    </row>
    <row r="87" spans="1:11" x14ac:dyDescent="0.2">
      <c r="A87" s="45" t="s">
        <v>103</v>
      </c>
      <c r="B87">
        <v>455848</v>
      </c>
      <c r="C87" s="20"/>
      <c r="D87" s="22"/>
      <c r="E87" s="45" t="s">
        <v>103</v>
      </c>
      <c r="F87">
        <v>540981</v>
      </c>
      <c r="G87" s="20"/>
      <c r="H87" s="22"/>
      <c r="I87" s="45" t="s">
        <v>103</v>
      </c>
      <c r="J87">
        <v>2525047</v>
      </c>
      <c r="K87" s="20"/>
    </row>
    <row r="88" spans="1:11" x14ac:dyDescent="0.2">
      <c r="A88" s="45" t="s">
        <v>104</v>
      </c>
      <c r="B88">
        <v>457807</v>
      </c>
      <c r="C88" s="20"/>
      <c r="D88" s="22"/>
      <c r="E88" s="45" t="s">
        <v>104</v>
      </c>
      <c r="F88">
        <v>529958</v>
      </c>
      <c r="G88" s="20"/>
      <c r="H88" s="22"/>
      <c r="I88" s="45" t="s">
        <v>104</v>
      </c>
      <c r="J88">
        <v>2543822</v>
      </c>
      <c r="K88" s="20"/>
    </row>
    <row r="89" spans="1:11" x14ac:dyDescent="0.2">
      <c r="A89" s="45" t="s">
        <v>105</v>
      </c>
      <c r="B89">
        <v>367297</v>
      </c>
      <c r="C89" s="20"/>
      <c r="D89" s="22"/>
      <c r="E89" s="45" t="s">
        <v>105</v>
      </c>
      <c r="F89">
        <v>381229</v>
      </c>
      <c r="G89" s="20"/>
      <c r="H89" s="22"/>
      <c r="I89" s="45" t="s">
        <v>105</v>
      </c>
      <c r="J89">
        <v>2307910</v>
      </c>
      <c r="K89" s="20"/>
    </row>
    <row r="90" spans="1:11" x14ac:dyDescent="0.2">
      <c r="A90" s="45" t="s">
        <v>106</v>
      </c>
      <c r="B90">
        <v>379064</v>
      </c>
      <c r="C90" s="20"/>
      <c r="D90" s="22"/>
      <c r="E90" s="45" t="s">
        <v>106</v>
      </c>
      <c r="F90">
        <v>384104</v>
      </c>
      <c r="G90" s="20"/>
      <c r="H90" s="22"/>
      <c r="I90" s="45" t="s">
        <v>106</v>
      </c>
      <c r="J90">
        <v>2306596</v>
      </c>
      <c r="K90" s="20"/>
    </row>
    <row r="91" spans="1:11" x14ac:dyDescent="0.2">
      <c r="A91" s="31"/>
      <c r="C91" s="20"/>
      <c r="D91" s="22"/>
      <c r="E91" s="31"/>
      <c r="G91" s="20"/>
      <c r="H91" s="22"/>
      <c r="I91" s="31"/>
      <c r="K91" s="20"/>
    </row>
    <row r="92" spans="1:11" ht="17" thickBot="1" x14ac:dyDescent="0.25">
      <c r="A92" s="9" t="s">
        <v>3</v>
      </c>
      <c r="B92" s="62">
        <f>SUM(B67:B90)</f>
        <v>8646604</v>
      </c>
      <c r="C92" s="63">
        <f>AVERAGE(B67:B90)</f>
        <v>360275.16666666669</v>
      </c>
      <c r="D92" s="22"/>
      <c r="E92" s="9" t="s">
        <v>3</v>
      </c>
      <c r="F92" s="62">
        <f>SUM(F67:F90)</f>
        <v>10471828</v>
      </c>
      <c r="G92" s="63">
        <f>AVERAGE(F67:F90)</f>
        <v>436326.16666666669</v>
      </c>
      <c r="H92" s="22"/>
      <c r="I92" s="9" t="s">
        <v>3</v>
      </c>
      <c r="J92" s="62">
        <f>SUM(J67:J90)</f>
        <v>58385666</v>
      </c>
      <c r="K92" s="63">
        <f>AVERAGE(J67:J90)</f>
        <v>2432736.0833333335</v>
      </c>
    </row>
    <row r="93" spans="1:11" x14ac:dyDescent="0.2">
      <c r="A93" s="49"/>
      <c r="B93" s="22"/>
      <c r="C93" s="50"/>
      <c r="D93" s="22"/>
      <c r="E93" s="51"/>
      <c r="F93" s="22"/>
      <c r="G93" s="50"/>
      <c r="H93" s="22"/>
      <c r="I93" s="51"/>
      <c r="J93" s="22"/>
      <c r="K93" s="50"/>
    </row>
    <row r="94" spans="1:11" x14ac:dyDescent="0.2">
      <c r="A94" s="77" t="s">
        <v>48</v>
      </c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1:11" ht="16" customHeight="1" thickBot="1" x14ac:dyDescent="0.2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1:11" ht="17" customHeight="1" thickBot="1" x14ac:dyDescent="0.25">
      <c r="A96" s="73" t="s">
        <v>81</v>
      </c>
      <c r="B96" s="74"/>
      <c r="C96" s="78"/>
      <c r="D96" s="22"/>
      <c r="E96" s="73" t="s">
        <v>107</v>
      </c>
      <c r="F96" s="74"/>
      <c r="G96" s="78"/>
      <c r="H96" s="22"/>
      <c r="I96" s="73" t="s">
        <v>109</v>
      </c>
      <c r="J96" s="74"/>
      <c r="K96" s="78"/>
    </row>
    <row r="97" spans="1:11" ht="17" thickBot="1" x14ac:dyDescent="0.25">
      <c r="A97" s="26" t="s">
        <v>0</v>
      </c>
      <c r="B97" s="27" t="s">
        <v>1</v>
      </c>
      <c r="C97" s="28"/>
      <c r="D97" s="22"/>
      <c r="E97" s="26" t="s">
        <v>0</v>
      </c>
      <c r="F97" s="27" t="s">
        <v>1</v>
      </c>
      <c r="G97" s="28"/>
      <c r="H97" s="22"/>
      <c r="I97" s="26" t="s">
        <v>0</v>
      </c>
      <c r="J97" s="27" t="s">
        <v>1</v>
      </c>
      <c r="K97" s="28"/>
    </row>
    <row r="98" spans="1:11" x14ac:dyDescent="0.2">
      <c r="A98" s="29" t="s">
        <v>83</v>
      </c>
      <c r="B98">
        <v>282828</v>
      </c>
      <c r="C98" s="20"/>
      <c r="D98" s="22"/>
      <c r="E98" s="29" t="s">
        <v>83</v>
      </c>
      <c r="F98">
        <v>434598</v>
      </c>
      <c r="G98" s="20"/>
      <c r="H98" s="22"/>
      <c r="I98" s="29" t="s">
        <v>83</v>
      </c>
      <c r="J98">
        <v>2246508</v>
      </c>
      <c r="K98" s="20"/>
    </row>
    <row r="99" spans="1:11" x14ac:dyDescent="0.2">
      <c r="A99" s="29" t="s">
        <v>84</v>
      </c>
      <c r="B99">
        <v>313302</v>
      </c>
      <c r="C99" s="20"/>
      <c r="D99" s="22"/>
      <c r="E99" s="29" t="s">
        <v>84</v>
      </c>
      <c r="F99">
        <v>435620</v>
      </c>
      <c r="G99" s="20"/>
      <c r="H99" s="22"/>
      <c r="I99" s="29" t="s">
        <v>84</v>
      </c>
      <c r="J99">
        <v>2237867</v>
      </c>
      <c r="K99" s="20"/>
    </row>
    <row r="100" spans="1:11" x14ac:dyDescent="0.2">
      <c r="A100" s="29" t="s">
        <v>85</v>
      </c>
      <c r="B100">
        <v>288653</v>
      </c>
      <c r="C100" s="20"/>
      <c r="D100" s="22"/>
      <c r="E100" s="29" t="s">
        <v>85</v>
      </c>
      <c r="F100">
        <v>542453</v>
      </c>
      <c r="G100" s="20"/>
      <c r="H100" s="22"/>
      <c r="I100" s="29" t="s">
        <v>85</v>
      </c>
      <c r="J100">
        <v>2304349</v>
      </c>
      <c r="K100" s="20"/>
    </row>
    <row r="101" spans="1:11" x14ac:dyDescent="0.2">
      <c r="A101" s="29" t="s">
        <v>86</v>
      </c>
      <c r="B101">
        <v>303791</v>
      </c>
      <c r="C101" s="20"/>
      <c r="D101" s="22"/>
      <c r="E101" s="29" t="s">
        <v>86</v>
      </c>
      <c r="F101">
        <v>533924</v>
      </c>
      <c r="G101" s="20"/>
      <c r="H101" s="22"/>
      <c r="I101" s="29" t="s">
        <v>86</v>
      </c>
      <c r="J101">
        <v>2272760</v>
      </c>
      <c r="K101" s="20"/>
    </row>
    <row r="102" spans="1:11" x14ac:dyDescent="0.2">
      <c r="A102" s="29" t="s">
        <v>87</v>
      </c>
      <c r="B102">
        <v>195143</v>
      </c>
      <c r="C102" s="20"/>
      <c r="D102" s="22"/>
      <c r="E102" s="29" t="s">
        <v>87</v>
      </c>
      <c r="F102">
        <v>402342</v>
      </c>
      <c r="G102" s="20"/>
      <c r="H102" s="22"/>
      <c r="I102" s="29" t="s">
        <v>87</v>
      </c>
      <c r="J102">
        <v>2799579</v>
      </c>
      <c r="K102" s="20"/>
    </row>
    <row r="103" spans="1:11" x14ac:dyDescent="0.2">
      <c r="A103" s="29" t="s">
        <v>88</v>
      </c>
      <c r="B103">
        <v>180753</v>
      </c>
      <c r="C103" s="20"/>
      <c r="D103" s="22"/>
      <c r="E103" s="29" t="s">
        <v>88</v>
      </c>
      <c r="F103">
        <v>380099</v>
      </c>
      <c r="G103" s="20"/>
      <c r="H103" s="22"/>
      <c r="I103" s="29" t="s">
        <v>88</v>
      </c>
      <c r="J103">
        <v>2772233</v>
      </c>
      <c r="K103" s="20"/>
    </row>
    <row r="104" spans="1:11" x14ac:dyDescent="0.2">
      <c r="A104" s="29" t="s">
        <v>89</v>
      </c>
      <c r="B104">
        <v>350850</v>
      </c>
      <c r="C104" s="20"/>
      <c r="D104" s="22"/>
      <c r="E104" s="29" t="s">
        <v>89</v>
      </c>
      <c r="F104">
        <v>495926</v>
      </c>
      <c r="G104" s="20"/>
      <c r="H104" s="22"/>
      <c r="I104" s="29" t="s">
        <v>89</v>
      </c>
      <c r="J104">
        <v>2303525</v>
      </c>
      <c r="K104" s="20"/>
    </row>
    <row r="105" spans="1:11" x14ac:dyDescent="0.2">
      <c r="A105" s="29" t="s">
        <v>90</v>
      </c>
      <c r="B105">
        <v>377133</v>
      </c>
      <c r="C105" s="20"/>
      <c r="D105" s="22"/>
      <c r="E105" s="29" t="s">
        <v>90</v>
      </c>
      <c r="F105">
        <v>536406</v>
      </c>
      <c r="G105" s="20"/>
      <c r="H105" s="22"/>
      <c r="I105" s="29" t="s">
        <v>90</v>
      </c>
      <c r="J105">
        <v>2323134</v>
      </c>
      <c r="K105" s="20"/>
    </row>
    <row r="106" spans="1:11" x14ac:dyDescent="0.2">
      <c r="A106" s="45" t="s">
        <v>91</v>
      </c>
      <c r="B106">
        <v>253231</v>
      </c>
      <c r="C106" s="20"/>
      <c r="D106" s="22"/>
      <c r="E106" s="45" t="s">
        <v>91</v>
      </c>
      <c r="F106">
        <v>471712</v>
      </c>
      <c r="G106" s="20"/>
      <c r="H106" s="22"/>
      <c r="I106" s="45" t="s">
        <v>91</v>
      </c>
      <c r="J106">
        <v>2141010</v>
      </c>
      <c r="K106" s="20"/>
    </row>
    <row r="107" spans="1:11" x14ac:dyDescent="0.2">
      <c r="A107" s="45" t="s">
        <v>92</v>
      </c>
      <c r="B107">
        <v>315844</v>
      </c>
      <c r="C107" s="20"/>
      <c r="D107" s="22"/>
      <c r="E107" s="45" t="s">
        <v>92</v>
      </c>
      <c r="F107">
        <v>489636</v>
      </c>
      <c r="G107" s="20"/>
      <c r="H107" s="22"/>
      <c r="I107" s="45" t="s">
        <v>92</v>
      </c>
      <c r="J107">
        <v>2187620</v>
      </c>
      <c r="K107" s="20"/>
    </row>
    <row r="108" spans="1:11" x14ac:dyDescent="0.2">
      <c r="A108" s="45" t="s">
        <v>93</v>
      </c>
      <c r="B108">
        <v>246075</v>
      </c>
      <c r="C108" s="20"/>
      <c r="D108" s="22"/>
      <c r="E108" s="45" t="s">
        <v>93</v>
      </c>
      <c r="F108">
        <v>387536</v>
      </c>
      <c r="G108" s="20"/>
      <c r="H108" s="22"/>
      <c r="I108" s="45" t="s">
        <v>93</v>
      </c>
      <c r="J108">
        <v>2495820</v>
      </c>
      <c r="K108" s="20"/>
    </row>
    <row r="109" spans="1:11" x14ac:dyDescent="0.2">
      <c r="A109" s="45" t="s">
        <v>94</v>
      </c>
      <c r="B109">
        <v>257486</v>
      </c>
      <c r="C109" s="47"/>
      <c r="D109" s="22"/>
      <c r="E109" s="45" t="s">
        <v>94</v>
      </c>
      <c r="F109">
        <v>385394</v>
      </c>
      <c r="G109" s="47"/>
      <c r="H109" s="22"/>
      <c r="I109" s="45" t="s">
        <v>94</v>
      </c>
      <c r="J109">
        <v>2506826</v>
      </c>
      <c r="K109" s="47"/>
    </row>
    <row r="110" spans="1:11" x14ac:dyDescent="0.2">
      <c r="A110" s="45" t="s">
        <v>95</v>
      </c>
      <c r="B110">
        <v>424040</v>
      </c>
      <c r="C110" s="47"/>
      <c r="D110" s="22"/>
      <c r="E110" s="45" t="s">
        <v>95</v>
      </c>
      <c r="F110">
        <v>545757</v>
      </c>
      <c r="G110" s="47"/>
      <c r="H110" s="22"/>
      <c r="I110" s="45" t="s">
        <v>95</v>
      </c>
      <c r="J110">
        <v>2582175</v>
      </c>
      <c r="K110" s="47"/>
    </row>
    <row r="111" spans="1:11" x14ac:dyDescent="0.2">
      <c r="A111" s="45" t="s">
        <v>96</v>
      </c>
      <c r="B111">
        <v>415188</v>
      </c>
      <c r="C111" s="24"/>
      <c r="D111" s="22"/>
      <c r="E111" s="45" t="s">
        <v>96</v>
      </c>
      <c r="F111">
        <v>553443</v>
      </c>
      <c r="G111" s="24"/>
      <c r="H111" s="22"/>
      <c r="I111" s="45" t="s">
        <v>96</v>
      </c>
      <c r="J111">
        <v>2539357</v>
      </c>
      <c r="K111" s="24"/>
    </row>
    <row r="112" spans="1:11" x14ac:dyDescent="0.2">
      <c r="A112" s="45" t="s">
        <v>97</v>
      </c>
      <c r="B112">
        <v>417342</v>
      </c>
      <c r="C112" s="24"/>
      <c r="D112" s="22"/>
      <c r="E112" s="45" t="s">
        <v>97</v>
      </c>
      <c r="F112">
        <v>482572</v>
      </c>
      <c r="G112" s="24"/>
      <c r="H112" s="22"/>
      <c r="I112" s="45" t="s">
        <v>97</v>
      </c>
      <c r="J112">
        <v>2293987</v>
      </c>
      <c r="K112" s="24"/>
    </row>
    <row r="113" spans="1:11" x14ac:dyDescent="0.2">
      <c r="A113" s="45" t="s">
        <v>98</v>
      </c>
      <c r="B113">
        <v>346041</v>
      </c>
      <c r="C113" s="20"/>
      <c r="D113" s="22"/>
      <c r="E113" s="45" t="s">
        <v>98</v>
      </c>
      <c r="F113">
        <v>413452</v>
      </c>
      <c r="G113" s="20"/>
      <c r="H113" s="22"/>
      <c r="I113" s="45" t="s">
        <v>98</v>
      </c>
      <c r="J113">
        <v>2268653</v>
      </c>
      <c r="K113" s="20"/>
    </row>
    <row r="114" spans="1:11" x14ac:dyDescent="0.2">
      <c r="A114" s="45" t="s">
        <v>99</v>
      </c>
      <c r="B114">
        <v>297935</v>
      </c>
      <c r="C114" s="20"/>
      <c r="D114" s="22"/>
      <c r="E114" s="45" t="s">
        <v>99</v>
      </c>
      <c r="F114">
        <v>586199</v>
      </c>
      <c r="G114" s="20"/>
      <c r="H114" s="22"/>
      <c r="I114" s="45" t="s">
        <v>99</v>
      </c>
      <c r="J114">
        <v>2524712</v>
      </c>
      <c r="K114" s="20"/>
    </row>
    <row r="115" spans="1:11" x14ac:dyDescent="0.2">
      <c r="A115" s="45" t="s">
        <v>100</v>
      </c>
      <c r="B115">
        <v>271403</v>
      </c>
      <c r="C115" s="20"/>
      <c r="D115" s="22"/>
      <c r="E115" s="45" t="s">
        <v>100</v>
      </c>
      <c r="F115">
        <v>564411</v>
      </c>
      <c r="G115" s="20"/>
      <c r="H115" s="22"/>
      <c r="I115" s="45" t="s">
        <v>100</v>
      </c>
      <c r="J115">
        <v>2491343</v>
      </c>
      <c r="K115" s="20"/>
    </row>
    <row r="116" spans="1:11" x14ac:dyDescent="0.2">
      <c r="A116" s="45" t="s">
        <v>101</v>
      </c>
      <c r="B116">
        <v>361365</v>
      </c>
      <c r="C116" s="20"/>
      <c r="D116" s="22"/>
      <c r="E116" s="45" t="s">
        <v>101</v>
      </c>
      <c r="F116">
        <v>625661</v>
      </c>
      <c r="G116" s="20"/>
      <c r="H116" s="22"/>
      <c r="I116" s="45" t="s">
        <v>101</v>
      </c>
      <c r="J116">
        <v>2572915</v>
      </c>
      <c r="K116" s="20"/>
    </row>
    <row r="117" spans="1:11" x14ac:dyDescent="0.2">
      <c r="A117" s="45" t="s">
        <v>102</v>
      </c>
      <c r="B117">
        <v>357931</v>
      </c>
      <c r="C117" s="20"/>
      <c r="D117" s="22"/>
      <c r="E117" s="45" t="s">
        <v>102</v>
      </c>
      <c r="F117">
        <v>651654</v>
      </c>
      <c r="G117" s="20"/>
      <c r="H117" s="22"/>
      <c r="I117" s="45" t="s">
        <v>102</v>
      </c>
      <c r="J117">
        <v>2591656</v>
      </c>
      <c r="K117" s="20"/>
    </row>
    <row r="118" spans="1:11" x14ac:dyDescent="0.2">
      <c r="A118" s="45" t="s">
        <v>103</v>
      </c>
      <c r="B118">
        <v>534798</v>
      </c>
      <c r="C118" s="20"/>
      <c r="D118" s="22"/>
      <c r="E118" s="45" t="s">
        <v>103</v>
      </c>
      <c r="F118">
        <v>647081</v>
      </c>
      <c r="G118" s="20"/>
      <c r="H118" s="22"/>
      <c r="I118" s="45" t="s">
        <v>103</v>
      </c>
      <c r="J118">
        <v>2565071</v>
      </c>
      <c r="K118" s="20"/>
    </row>
    <row r="119" spans="1:11" x14ac:dyDescent="0.2">
      <c r="A119" s="45" t="s">
        <v>104</v>
      </c>
      <c r="B119">
        <v>540344</v>
      </c>
      <c r="C119" s="20"/>
      <c r="D119" s="22"/>
      <c r="E119" s="45" t="s">
        <v>104</v>
      </c>
      <c r="F119">
        <v>639020</v>
      </c>
      <c r="G119" s="20"/>
      <c r="H119" s="22"/>
      <c r="I119" s="45" t="s">
        <v>104</v>
      </c>
      <c r="J119">
        <v>2550030</v>
      </c>
      <c r="K119" s="20"/>
    </row>
    <row r="120" spans="1:11" x14ac:dyDescent="0.2">
      <c r="A120" s="45" t="s">
        <v>105</v>
      </c>
      <c r="B120">
        <v>393705</v>
      </c>
      <c r="C120" s="20"/>
      <c r="D120" s="22"/>
      <c r="E120" s="45" t="s">
        <v>105</v>
      </c>
      <c r="F120">
        <v>519936</v>
      </c>
      <c r="G120" s="20"/>
      <c r="H120" s="22"/>
      <c r="I120" s="45" t="s">
        <v>105</v>
      </c>
      <c r="J120">
        <v>2655150</v>
      </c>
      <c r="K120" s="20"/>
    </row>
    <row r="121" spans="1:11" x14ac:dyDescent="0.2">
      <c r="A121" s="45" t="s">
        <v>106</v>
      </c>
      <c r="B121">
        <v>371567</v>
      </c>
      <c r="C121" s="20"/>
      <c r="D121" s="22"/>
      <c r="E121" s="45" t="s">
        <v>106</v>
      </c>
      <c r="F121">
        <v>497155</v>
      </c>
      <c r="G121" s="20"/>
      <c r="H121" s="22"/>
      <c r="I121" s="45" t="s">
        <v>106</v>
      </c>
      <c r="J121">
        <v>2646570</v>
      </c>
      <c r="K121" s="20"/>
    </row>
    <row r="122" spans="1:11" x14ac:dyDescent="0.2">
      <c r="A122" s="31"/>
      <c r="C122" s="20"/>
      <c r="D122" s="22"/>
      <c r="E122" s="31"/>
      <c r="G122" s="20"/>
      <c r="H122" s="22"/>
      <c r="I122" s="31"/>
      <c r="K122" s="20"/>
    </row>
    <row r="123" spans="1:11" ht="17" thickBot="1" x14ac:dyDescent="0.25">
      <c r="A123" s="9" t="s">
        <v>3</v>
      </c>
      <c r="B123" s="62">
        <f>SUM(B98:B121)</f>
        <v>8096748</v>
      </c>
      <c r="C123" s="63">
        <f>AVERAGE(B98:B121)</f>
        <v>337364.5</v>
      </c>
      <c r="D123" s="22"/>
      <c r="E123" s="9" t="s">
        <v>3</v>
      </c>
      <c r="F123" s="62">
        <f>SUM(F98:F121)</f>
        <v>12221987</v>
      </c>
      <c r="G123" s="63">
        <f>AVERAGE(F98:F121)</f>
        <v>509249.45833333331</v>
      </c>
      <c r="H123" s="22"/>
      <c r="I123" s="9" t="s">
        <v>3</v>
      </c>
      <c r="J123" s="62">
        <f>SUM(J98:J121)</f>
        <v>58872850</v>
      </c>
      <c r="K123" s="63">
        <f>AVERAGE(J98:J121)</f>
        <v>2453035.4166666665</v>
      </c>
    </row>
    <row r="124" spans="1:11" x14ac:dyDescent="0.2">
      <c r="A124" s="49"/>
      <c r="B124" s="22"/>
      <c r="C124" s="50"/>
      <c r="D124" s="22"/>
      <c r="E124" s="51"/>
      <c r="F124" s="22"/>
      <c r="G124" s="50"/>
      <c r="H124" s="22"/>
      <c r="I124" s="51"/>
      <c r="J124" s="22"/>
      <c r="K124" s="50"/>
    </row>
    <row r="125" spans="1:11" x14ac:dyDescent="0.2">
      <c r="A125" s="77" t="s">
        <v>80</v>
      </c>
      <c r="B125" s="77"/>
      <c r="C125" s="77"/>
      <c r="D125" s="77"/>
      <c r="E125" s="77"/>
      <c r="F125" s="77"/>
      <c r="G125" s="77"/>
      <c r="H125" s="77"/>
      <c r="I125" s="77"/>
      <c r="J125" s="77"/>
      <c r="K125" s="77"/>
    </row>
    <row r="126" spans="1:11" ht="16" customHeight="1" thickBot="1" x14ac:dyDescent="0.25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</row>
    <row r="127" spans="1:11" ht="17" customHeight="1" thickBot="1" x14ac:dyDescent="0.25">
      <c r="A127" s="73" t="s">
        <v>81</v>
      </c>
      <c r="B127" s="74"/>
      <c r="C127" s="78"/>
      <c r="D127" s="22"/>
      <c r="E127" s="73" t="s">
        <v>107</v>
      </c>
      <c r="F127" s="74"/>
      <c r="G127" s="78"/>
      <c r="H127" s="22"/>
      <c r="I127" s="73" t="s">
        <v>109</v>
      </c>
      <c r="J127" s="74"/>
      <c r="K127" s="78"/>
    </row>
    <row r="128" spans="1:11" ht="17" thickBot="1" x14ac:dyDescent="0.25">
      <c r="A128" s="26" t="s">
        <v>0</v>
      </c>
      <c r="B128" s="27" t="s">
        <v>1</v>
      </c>
      <c r="C128" s="28"/>
      <c r="D128" s="22"/>
      <c r="E128" s="26" t="s">
        <v>0</v>
      </c>
      <c r="F128" s="27" t="s">
        <v>1</v>
      </c>
      <c r="G128" s="28"/>
      <c r="H128" s="22"/>
      <c r="I128" s="26" t="s">
        <v>0</v>
      </c>
      <c r="J128" s="27" t="s">
        <v>1</v>
      </c>
      <c r="K128" s="28"/>
    </row>
    <row r="129" spans="1:11" x14ac:dyDescent="0.2">
      <c r="A129" s="29" t="s">
        <v>83</v>
      </c>
      <c r="B129">
        <v>621550</v>
      </c>
      <c r="C129" s="20"/>
      <c r="D129" s="22"/>
      <c r="E129" s="29" t="s">
        <v>83</v>
      </c>
      <c r="F129">
        <v>687402</v>
      </c>
      <c r="G129" s="20"/>
      <c r="H129" s="22"/>
      <c r="I129" s="29" t="s">
        <v>83</v>
      </c>
      <c r="J129">
        <v>2699539</v>
      </c>
      <c r="K129" s="20"/>
    </row>
    <row r="130" spans="1:11" x14ac:dyDescent="0.2">
      <c r="A130" s="29" t="s">
        <v>84</v>
      </c>
      <c r="B130">
        <v>622095</v>
      </c>
      <c r="C130" s="20"/>
      <c r="D130" s="22"/>
      <c r="E130" s="29" t="s">
        <v>84</v>
      </c>
      <c r="F130">
        <v>720360</v>
      </c>
      <c r="G130" s="20"/>
      <c r="H130" s="22"/>
      <c r="I130" s="29" t="s">
        <v>84</v>
      </c>
      <c r="J130">
        <v>2703361</v>
      </c>
      <c r="K130" s="20"/>
    </row>
    <row r="131" spans="1:11" x14ac:dyDescent="0.2">
      <c r="A131" s="29" t="s">
        <v>85</v>
      </c>
      <c r="B131">
        <v>494633</v>
      </c>
      <c r="C131" s="20"/>
      <c r="D131" s="22"/>
      <c r="E131" s="29" t="s">
        <v>85</v>
      </c>
      <c r="F131">
        <v>923212</v>
      </c>
      <c r="G131" s="20"/>
      <c r="H131" s="22"/>
      <c r="I131" s="29" t="s">
        <v>85</v>
      </c>
      <c r="J131">
        <v>2877407</v>
      </c>
      <c r="K131" s="20"/>
    </row>
    <row r="132" spans="1:11" x14ac:dyDescent="0.2">
      <c r="A132" s="29" t="s">
        <v>86</v>
      </c>
      <c r="B132">
        <v>464742</v>
      </c>
      <c r="C132" s="20"/>
      <c r="D132" s="22"/>
      <c r="E132" s="29" t="s">
        <v>86</v>
      </c>
      <c r="F132">
        <v>879883</v>
      </c>
      <c r="G132" s="20"/>
      <c r="H132" s="22"/>
      <c r="I132" s="29" t="s">
        <v>86</v>
      </c>
      <c r="J132">
        <v>2902122</v>
      </c>
      <c r="K132" s="20"/>
    </row>
    <row r="133" spans="1:11" x14ac:dyDescent="0.2">
      <c r="A133" s="29" t="s">
        <v>87</v>
      </c>
      <c r="B133">
        <v>233014</v>
      </c>
      <c r="C133" s="20"/>
      <c r="D133" s="22"/>
      <c r="E133" s="29" t="s">
        <v>87</v>
      </c>
      <c r="F133">
        <v>541189</v>
      </c>
      <c r="G133" s="20"/>
      <c r="H133" s="22"/>
      <c r="I133" s="29" t="s">
        <v>87</v>
      </c>
      <c r="J133">
        <v>3314400</v>
      </c>
      <c r="K133" s="20"/>
    </row>
    <row r="134" spans="1:11" x14ac:dyDescent="0.2">
      <c r="A134" s="29" t="s">
        <v>88</v>
      </c>
      <c r="B134">
        <v>275556</v>
      </c>
      <c r="C134" s="20"/>
      <c r="D134" s="22"/>
      <c r="E134" s="29" t="s">
        <v>88</v>
      </c>
      <c r="F134">
        <v>558922</v>
      </c>
      <c r="G134" s="20"/>
      <c r="H134" s="22"/>
      <c r="I134" s="29" t="s">
        <v>88</v>
      </c>
      <c r="J134">
        <v>3358136</v>
      </c>
      <c r="K134" s="20"/>
    </row>
    <row r="135" spans="1:11" x14ac:dyDescent="0.2">
      <c r="A135" s="29" t="s">
        <v>89</v>
      </c>
      <c r="B135">
        <v>567669</v>
      </c>
      <c r="C135" s="20"/>
      <c r="D135" s="22"/>
      <c r="E135" s="29" t="s">
        <v>89</v>
      </c>
      <c r="F135">
        <v>831526</v>
      </c>
      <c r="G135" s="20"/>
      <c r="H135" s="22"/>
      <c r="I135" s="29" t="s">
        <v>89</v>
      </c>
      <c r="J135">
        <v>2836764</v>
      </c>
      <c r="K135" s="20"/>
    </row>
    <row r="136" spans="1:11" x14ac:dyDescent="0.2">
      <c r="A136" s="29" t="s">
        <v>90</v>
      </c>
      <c r="B136">
        <v>558407</v>
      </c>
      <c r="C136" s="20"/>
      <c r="D136" s="22"/>
      <c r="E136" s="29" t="s">
        <v>90</v>
      </c>
      <c r="F136">
        <v>899344</v>
      </c>
      <c r="G136" s="20"/>
      <c r="H136" s="22"/>
      <c r="I136" s="29" t="s">
        <v>90</v>
      </c>
      <c r="J136">
        <v>2902609</v>
      </c>
      <c r="K136" s="20"/>
    </row>
    <row r="137" spans="1:11" x14ac:dyDescent="0.2">
      <c r="A137" s="45" t="s">
        <v>91</v>
      </c>
      <c r="B137">
        <v>591008</v>
      </c>
      <c r="C137" s="20"/>
      <c r="D137" s="22"/>
      <c r="E137" s="45" t="s">
        <v>91</v>
      </c>
      <c r="F137">
        <v>629459</v>
      </c>
      <c r="G137" s="20"/>
      <c r="H137" s="22"/>
      <c r="I137" s="45" t="s">
        <v>91</v>
      </c>
      <c r="J137">
        <v>2686582</v>
      </c>
      <c r="K137" s="20"/>
    </row>
    <row r="138" spans="1:11" x14ac:dyDescent="0.2">
      <c r="A138" s="45" t="s">
        <v>92</v>
      </c>
      <c r="B138">
        <v>610101</v>
      </c>
      <c r="C138" s="20"/>
      <c r="D138" s="22"/>
      <c r="E138" s="45" t="s">
        <v>92</v>
      </c>
      <c r="F138">
        <v>644794</v>
      </c>
      <c r="G138" s="20"/>
      <c r="H138" s="22"/>
      <c r="I138" s="45" t="s">
        <v>92</v>
      </c>
      <c r="J138">
        <v>2661435</v>
      </c>
      <c r="K138" s="20"/>
    </row>
    <row r="139" spans="1:11" x14ac:dyDescent="0.2">
      <c r="A139" s="45" t="s">
        <v>93</v>
      </c>
      <c r="B139">
        <v>425229</v>
      </c>
      <c r="C139" s="20"/>
      <c r="D139" s="22"/>
      <c r="E139" s="45" t="s">
        <v>93</v>
      </c>
      <c r="F139">
        <v>526139</v>
      </c>
      <c r="G139" s="20"/>
      <c r="H139" s="22"/>
      <c r="I139" s="45" t="s">
        <v>93</v>
      </c>
      <c r="J139">
        <v>2977551</v>
      </c>
      <c r="K139" s="20"/>
    </row>
    <row r="140" spans="1:11" x14ac:dyDescent="0.2">
      <c r="A140" s="45" t="s">
        <v>94</v>
      </c>
      <c r="B140">
        <v>448290</v>
      </c>
      <c r="C140" s="47"/>
      <c r="D140" s="22"/>
      <c r="E140" s="45" t="s">
        <v>94</v>
      </c>
      <c r="F140">
        <v>508332</v>
      </c>
      <c r="G140" s="47"/>
      <c r="H140" s="22"/>
      <c r="I140" s="45" t="s">
        <v>94</v>
      </c>
      <c r="J140">
        <v>2974235</v>
      </c>
      <c r="K140" s="47"/>
    </row>
    <row r="141" spans="1:11" x14ac:dyDescent="0.2">
      <c r="A141" s="45" t="s">
        <v>95</v>
      </c>
      <c r="B141">
        <v>542661</v>
      </c>
      <c r="C141" s="47"/>
      <c r="D141" s="22"/>
      <c r="E141" s="45" t="s">
        <v>95</v>
      </c>
      <c r="F141">
        <v>899601</v>
      </c>
      <c r="G141" s="47"/>
      <c r="H141" s="22"/>
      <c r="I141" s="45" t="s">
        <v>95</v>
      </c>
      <c r="J141">
        <v>3113981</v>
      </c>
      <c r="K141" s="47"/>
    </row>
    <row r="142" spans="1:11" x14ac:dyDescent="0.2">
      <c r="A142" s="45" t="s">
        <v>96</v>
      </c>
      <c r="B142">
        <v>557541</v>
      </c>
      <c r="C142" s="24"/>
      <c r="D142" s="22"/>
      <c r="E142" s="45" t="s">
        <v>96</v>
      </c>
      <c r="F142">
        <v>898687</v>
      </c>
      <c r="G142" s="24"/>
      <c r="H142" s="22"/>
      <c r="I142" s="45" t="s">
        <v>96</v>
      </c>
      <c r="J142">
        <v>3129781</v>
      </c>
      <c r="K142" s="24"/>
    </row>
    <row r="143" spans="1:11" x14ac:dyDescent="0.2">
      <c r="A143" s="45" t="s">
        <v>97</v>
      </c>
      <c r="B143">
        <v>564266</v>
      </c>
      <c r="C143" s="24"/>
      <c r="D143" s="22"/>
      <c r="E143" s="45" t="s">
        <v>97</v>
      </c>
      <c r="F143">
        <v>744369</v>
      </c>
      <c r="G143" s="24"/>
      <c r="H143" s="22"/>
      <c r="I143" s="45" t="s">
        <v>97</v>
      </c>
      <c r="J143">
        <v>2674005</v>
      </c>
      <c r="K143" s="24"/>
    </row>
    <row r="144" spans="1:11" x14ac:dyDescent="0.2">
      <c r="A144" s="45" t="s">
        <v>98</v>
      </c>
      <c r="B144">
        <v>578132</v>
      </c>
      <c r="C144" s="20"/>
      <c r="D144" s="22"/>
      <c r="E144" s="45" t="s">
        <v>98</v>
      </c>
      <c r="F144">
        <v>763371</v>
      </c>
      <c r="G144" s="20"/>
      <c r="H144" s="22"/>
      <c r="I144" s="45" t="s">
        <v>98</v>
      </c>
      <c r="J144">
        <v>2673006</v>
      </c>
      <c r="K144" s="20"/>
    </row>
    <row r="145" spans="1:11" x14ac:dyDescent="0.2">
      <c r="A145" s="45" t="s">
        <v>99</v>
      </c>
      <c r="B145">
        <v>692180</v>
      </c>
      <c r="C145" s="20"/>
      <c r="D145" s="22"/>
      <c r="E145" s="45" t="s">
        <v>99</v>
      </c>
      <c r="F145">
        <v>960405</v>
      </c>
      <c r="G145" s="20"/>
      <c r="H145" s="22"/>
      <c r="I145" s="45" t="s">
        <v>99</v>
      </c>
      <c r="J145">
        <v>3108051</v>
      </c>
      <c r="K145" s="20"/>
    </row>
    <row r="146" spans="1:11" x14ac:dyDescent="0.2">
      <c r="A146" s="45" t="s">
        <v>100</v>
      </c>
      <c r="B146">
        <v>672349</v>
      </c>
      <c r="C146" s="20"/>
      <c r="D146" s="22"/>
      <c r="E146" s="45" t="s">
        <v>100</v>
      </c>
      <c r="F146">
        <v>893202</v>
      </c>
      <c r="G146" s="20"/>
      <c r="H146" s="22"/>
      <c r="I146" s="45" t="s">
        <v>100</v>
      </c>
      <c r="J146">
        <v>3083052</v>
      </c>
      <c r="K146" s="20"/>
    </row>
    <row r="147" spans="1:11" x14ac:dyDescent="0.2">
      <c r="A147" s="45" t="s">
        <v>101</v>
      </c>
      <c r="B147">
        <v>835505</v>
      </c>
      <c r="C147" s="20"/>
      <c r="D147" s="22"/>
      <c r="E147" s="45" t="s">
        <v>101</v>
      </c>
      <c r="F147">
        <v>1003922</v>
      </c>
      <c r="G147" s="20"/>
      <c r="H147" s="22"/>
      <c r="I147" s="45" t="s">
        <v>101</v>
      </c>
      <c r="J147">
        <v>3131510</v>
      </c>
      <c r="K147" s="20"/>
    </row>
    <row r="148" spans="1:11" x14ac:dyDescent="0.2">
      <c r="A148" s="45" t="s">
        <v>102</v>
      </c>
      <c r="B148">
        <v>844317</v>
      </c>
      <c r="C148" s="20"/>
      <c r="D148" s="22"/>
      <c r="E148" s="45" t="s">
        <v>102</v>
      </c>
      <c r="F148">
        <v>986934</v>
      </c>
      <c r="G148" s="20"/>
      <c r="H148" s="22"/>
      <c r="I148" s="45" t="s">
        <v>102</v>
      </c>
      <c r="J148">
        <v>3127271</v>
      </c>
      <c r="K148" s="20"/>
    </row>
    <row r="149" spans="1:11" x14ac:dyDescent="0.2">
      <c r="A149" s="45" t="s">
        <v>103</v>
      </c>
      <c r="B149">
        <v>826693</v>
      </c>
      <c r="C149" s="20"/>
      <c r="D149" s="22"/>
      <c r="E149" s="45" t="s">
        <v>103</v>
      </c>
      <c r="F149">
        <v>944328</v>
      </c>
      <c r="G149" s="20"/>
      <c r="H149" s="22"/>
      <c r="I149" s="45" t="s">
        <v>103</v>
      </c>
      <c r="J149">
        <v>3071608</v>
      </c>
      <c r="K149" s="20"/>
    </row>
    <row r="150" spans="1:11" x14ac:dyDescent="0.2">
      <c r="A150" s="45" t="s">
        <v>104</v>
      </c>
      <c r="B150">
        <v>848263</v>
      </c>
      <c r="C150" s="20"/>
      <c r="D150" s="22"/>
      <c r="E150" s="45" t="s">
        <v>104</v>
      </c>
      <c r="F150">
        <v>953902</v>
      </c>
      <c r="G150" s="20"/>
      <c r="H150" s="22"/>
      <c r="I150" s="45" t="s">
        <v>104</v>
      </c>
      <c r="J150">
        <v>3128281</v>
      </c>
      <c r="K150" s="20"/>
    </row>
    <row r="151" spans="1:11" x14ac:dyDescent="0.2">
      <c r="A151" s="45" t="s">
        <v>105</v>
      </c>
      <c r="B151">
        <v>553961</v>
      </c>
      <c r="C151" s="20"/>
      <c r="D151" s="22"/>
      <c r="E151" s="45" t="s">
        <v>105</v>
      </c>
      <c r="F151">
        <v>776482</v>
      </c>
      <c r="G151" s="20"/>
      <c r="H151" s="22"/>
      <c r="I151" s="45" t="s">
        <v>105</v>
      </c>
      <c r="J151">
        <v>3089755</v>
      </c>
      <c r="K151" s="20"/>
    </row>
    <row r="152" spans="1:11" x14ac:dyDescent="0.2">
      <c r="A152" s="45" t="s">
        <v>106</v>
      </c>
      <c r="B152">
        <v>600366</v>
      </c>
      <c r="C152" s="20"/>
      <c r="D152" s="22"/>
      <c r="E152" s="45" t="s">
        <v>106</v>
      </c>
      <c r="F152">
        <v>768720</v>
      </c>
      <c r="G152" s="20"/>
      <c r="H152" s="22"/>
      <c r="I152" s="45" t="s">
        <v>106</v>
      </c>
      <c r="J152">
        <v>3099709</v>
      </c>
      <c r="K152" s="20"/>
    </row>
    <row r="153" spans="1:11" x14ac:dyDescent="0.2">
      <c r="A153" s="31"/>
      <c r="C153" s="20"/>
      <c r="D153" s="22"/>
      <c r="E153" s="31"/>
      <c r="G153" s="20"/>
      <c r="H153" s="22"/>
      <c r="I153" s="31"/>
      <c r="K153" s="20"/>
    </row>
    <row r="154" spans="1:11" ht="17" thickBot="1" x14ac:dyDescent="0.25">
      <c r="A154" s="9" t="s">
        <v>3</v>
      </c>
      <c r="B154" s="62">
        <f>SUM(B129:B152)</f>
        <v>14028528</v>
      </c>
      <c r="C154" s="63">
        <f>AVERAGE(B129:B152)</f>
        <v>584522</v>
      </c>
      <c r="D154" s="22"/>
      <c r="E154" s="9" t="s">
        <v>3</v>
      </c>
      <c r="F154" s="62">
        <f>SUM(F129:F152)</f>
        <v>18944485</v>
      </c>
      <c r="G154" s="63">
        <f>AVERAGE(F129:F152)</f>
        <v>789353.54166666663</v>
      </c>
      <c r="H154" s="22"/>
      <c r="I154" s="9" t="s">
        <v>3</v>
      </c>
      <c r="J154" s="62">
        <f>SUM(J129:J152)</f>
        <v>71324151</v>
      </c>
      <c r="K154" s="63">
        <f>AVERAGE(J129:J152)</f>
        <v>2971839.625</v>
      </c>
    </row>
    <row r="155" spans="1:11" x14ac:dyDescent="0.2">
      <c r="A155" s="49"/>
      <c r="B155" s="22"/>
      <c r="C155" s="50"/>
      <c r="D155" s="22"/>
      <c r="E155" s="51"/>
      <c r="F155" s="22"/>
      <c r="G155" s="50"/>
      <c r="H155" s="22"/>
      <c r="I155" s="51"/>
      <c r="J155" s="22"/>
      <c r="K155" s="50"/>
    </row>
    <row r="156" spans="1:11" x14ac:dyDescent="0.2">
      <c r="A156" s="77" t="s">
        <v>54</v>
      </c>
      <c r="B156" s="77"/>
      <c r="C156" s="77"/>
      <c r="D156" s="77"/>
      <c r="E156" s="77"/>
      <c r="F156" s="77"/>
      <c r="G156" s="77"/>
      <c r="H156" s="77"/>
      <c r="I156" s="77"/>
      <c r="J156" s="77"/>
      <c r="K156" s="77"/>
    </row>
    <row r="157" spans="1:11" ht="16" customHeight="1" thickBot="1" x14ac:dyDescent="0.25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</row>
    <row r="158" spans="1:11" ht="16" customHeight="1" thickBot="1" x14ac:dyDescent="0.25">
      <c r="A158" s="73" t="s">
        <v>81</v>
      </c>
      <c r="B158" s="74"/>
      <c r="C158" s="78"/>
      <c r="D158" s="22"/>
      <c r="E158" s="73" t="s">
        <v>107</v>
      </c>
      <c r="F158" s="74"/>
      <c r="G158" s="78"/>
      <c r="H158" s="22"/>
      <c r="I158" s="73" t="s">
        <v>109</v>
      </c>
      <c r="J158" s="74"/>
      <c r="K158" s="78"/>
    </row>
    <row r="159" spans="1:11" ht="17" thickBot="1" x14ac:dyDescent="0.25">
      <c r="A159" s="26" t="s">
        <v>0</v>
      </c>
      <c r="B159" s="27" t="s">
        <v>1</v>
      </c>
      <c r="C159" s="28"/>
      <c r="D159" s="22"/>
      <c r="E159" s="26" t="s">
        <v>0</v>
      </c>
      <c r="F159" s="27" t="s">
        <v>1</v>
      </c>
      <c r="G159" s="28"/>
      <c r="H159" s="22"/>
      <c r="I159" s="26" t="s">
        <v>0</v>
      </c>
      <c r="J159" s="27" t="s">
        <v>1</v>
      </c>
      <c r="K159" s="28"/>
    </row>
    <row r="160" spans="1:11" x14ac:dyDescent="0.2">
      <c r="A160" s="29" t="s">
        <v>83</v>
      </c>
      <c r="B160">
        <v>652647</v>
      </c>
      <c r="C160" s="20"/>
      <c r="D160" s="22"/>
      <c r="E160" s="29" t="s">
        <v>83</v>
      </c>
      <c r="F160">
        <v>376782</v>
      </c>
      <c r="G160" s="20"/>
      <c r="H160" s="22"/>
      <c r="I160" s="29" t="s">
        <v>83</v>
      </c>
      <c r="J160">
        <v>2516872</v>
      </c>
      <c r="K160" s="20"/>
    </row>
    <row r="161" spans="1:11" x14ac:dyDescent="0.2">
      <c r="A161" s="29" t="s">
        <v>84</v>
      </c>
      <c r="B161">
        <v>670776</v>
      </c>
      <c r="C161" s="20"/>
      <c r="D161" s="22"/>
      <c r="E161" s="29" t="s">
        <v>84</v>
      </c>
      <c r="F161">
        <v>386027</v>
      </c>
      <c r="G161" s="20"/>
      <c r="H161" s="22"/>
      <c r="I161" s="29" t="s">
        <v>84</v>
      </c>
      <c r="J161">
        <v>2498676</v>
      </c>
      <c r="K161" s="20"/>
    </row>
    <row r="162" spans="1:11" x14ac:dyDescent="0.2">
      <c r="A162" s="29" t="s">
        <v>85</v>
      </c>
      <c r="B162">
        <v>549038</v>
      </c>
      <c r="C162" s="20"/>
      <c r="D162" s="22"/>
      <c r="E162" s="29" t="s">
        <v>85</v>
      </c>
      <c r="F162">
        <v>642817</v>
      </c>
      <c r="G162" s="20"/>
      <c r="H162" s="22"/>
      <c r="I162" s="29" t="s">
        <v>85</v>
      </c>
      <c r="J162">
        <v>2619446</v>
      </c>
      <c r="K162" s="20"/>
    </row>
    <row r="163" spans="1:11" x14ac:dyDescent="0.2">
      <c r="A163" s="29" t="s">
        <v>86</v>
      </c>
      <c r="B163">
        <v>577870</v>
      </c>
      <c r="C163" s="20"/>
      <c r="D163" s="22"/>
      <c r="E163" s="29" t="s">
        <v>86</v>
      </c>
      <c r="F163">
        <v>642235</v>
      </c>
      <c r="G163" s="20"/>
      <c r="H163" s="22"/>
      <c r="I163" s="29" t="s">
        <v>86</v>
      </c>
      <c r="J163">
        <v>2576512</v>
      </c>
      <c r="K163" s="20"/>
    </row>
    <row r="164" spans="1:11" x14ac:dyDescent="0.2">
      <c r="A164" s="29" t="s">
        <v>87</v>
      </c>
      <c r="B164">
        <v>310575</v>
      </c>
      <c r="C164" s="20"/>
      <c r="D164" s="22"/>
      <c r="E164" s="29" t="s">
        <v>87</v>
      </c>
      <c r="F164">
        <v>263030</v>
      </c>
      <c r="G164" s="20"/>
      <c r="H164" s="22"/>
      <c r="I164" s="29" t="s">
        <v>87</v>
      </c>
      <c r="J164">
        <v>3109471</v>
      </c>
      <c r="K164" s="20"/>
    </row>
    <row r="165" spans="1:11" x14ac:dyDescent="0.2">
      <c r="A165" s="29" t="s">
        <v>88</v>
      </c>
      <c r="B165">
        <v>319460</v>
      </c>
      <c r="C165" s="20"/>
      <c r="D165" s="22"/>
      <c r="E165" s="29" t="s">
        <v>88</v>
      </c>
      <c r="F165">
        <v>258870</v>
      </c>
      <c r="G165" s="20"/>
      <c r="H165" s="22"/>
      <c r="I165" s="29" t="s">
        <v>88</v>
      </c>
      <c r="J165">
        <v>3184333</v>
      </c>
      <c r="K165" s="20"/>
    </row>
    <row r="166" spans="1:11" x14ac:dyDescent="0.2">
      <c r="A166" s="29" t="s">
        <v>89</v>
      </c>
      <c r="B166">
        <v>665662</v>
      </c>
      <c r="C166" s="20"/>
      <c r="D166" s="22"/>
      <c r="E166" s="29" t="s">
        <v>89</v>
      </c>
      <c r="F166">
        <v>379751</v>
      </c>
      <c r="G166" s="20"/>
      <c r="H166" s="22"/>
      <c r="I166" s="29" t="s">
        <v>89</v>
      </c>
      <c r="J166">
        <v>2636768</v>
      </c>
      <c r="K166" s="20"/>
    </row>
    <row r="167" spans="1:11" x14ac:dyDescent="0.2">
      <c r="A167" s="29" t="s">
        <v>90</v>
      </c>
      <c r="B167">
        <v>653590</v>
      </c>
      <c r="C167" s="20"/>
      <c r="D167" s="22"/>
      <c r="E167" s="29" t="s">
        <v>90</v>
      </c>
      <c r="F167">
        <v>410158</v>
      </c>
      <c r="G167" s="20"/>
      <c r="H167" s="22"/>
      <c r="I167" s="29" t="s">
        <v>90</v>
      </c>
      <c r="J167">
        <v>2699533</v>
      </c>
      <c r="K167" s="20"/>
    </row>
    <row r="168" spans="1:11" x14ac:dyDescent="0.2">
      <c r="A168" s="45" t="s">
        <v>91</v>
      </c>
      <c r="B168">
        <v>565071</v>
      </c>
      <c r="C168" s="20"/>
      <c r="D168" s="22"/>
      <c r="E168" s="45" t="s">
        <v>91</v>
      </c>
      <c r="F168">
        <v>221149</v>
      </c>
      <c r="G168" s="20"/>
      <c r="H168" s="22"/>
      <c r="I168" s="45" t="s">
        <v>91</v>
      </c>
      <c r="J168">
        <v>2355028</v>
      </c>
      <c r="K168" s="20"/>
    </row>
    <row r="169" spans="1:11" x14ac:dyDescent="0.2">
      <c r="A169" s="45" t="s">
        <v>92</v>
      </c>
      <c r="B169">
        <v>518567</v>
      </c>
      <c r="C169" s="20"/>
      <c r="D169" s="22"/>
      <c r="E169" s="45" t="s">
        <v>92</v>
      </c>
      <c r="F169">
        <v>231203</v>
      </c>
      <c r="G169" s="20"/>
      <c r="H169" s="22"/>
      <c r="I169" s="45" t="s">
        <v>92</v>
      </c>
      <c r="J169">
        <v>2299124</v>
      </c>
      <c r="K169" s="20"/>
    </row>
    <row r="170" spans="1:11" x14ac:dyDescent="0.2">
      <c r="A170" s="45" t="s">
        <v>93</v>
      </c>
      <c r="B170">
        <v>420469</v>
      </c>
      <c r="C170" s="20"/>
      <c r="D170" s="22"/>
      <c r="E170" s="45" t="s">
        <v>93</v>
      </c>
      <c r="F170">
        <v>266425</v>
      </c>
      <c r="G170" s="20"/>
      <c r="H170" s="22"/>
      <c r="I170" s="45" t="s">
        <v>93</v>
      </c>
      <c r="J170">
        <v>2803459</v>
      </c>
      <c r="K170" s="20"/>
    </row>
    <row r="171" spans="1:11" x14ac:dyDescent="0.2">
      <c r="A171" s="45" t="s">
        <v>94</v>
      </c>
      <c r="B171">
        <v>450412</v>
      </c>
      <c r="C171" s="47"/>
      <c r="D171" s="22"/>
      <c r="E171" s="45" t="s">
        <v>94</v>
      </c>
      <c r="F171">
        <v>258935</v>
      </c>
      <c r="G171" s="47"/>
      <c r="H171" s="22"/>
      <c r="I171" s="45" t="s">
        <v>94</v>
      </c>
      <c r="J171">
        <v>2770747</v>
      </c>
      <c r="K171" s="47"/>
    </row>
    <row r="172" spans="1:11" x14ac:dyDescent="0.2">
      <c r="A172" s="45" t="s">
        <v>95</v>
      </c>
      <c r="B172">
        <v>642016</v>
      </c>
      <c r="C172" s="47"/>
      <c r="D172" s="22"/>
      <c r="E172" s="45" t="s">
        <v>95</v>
      </c>
      <c r="F172">
        <v>418107</v>
      </c>
      <c r="G172" s="47"/>
      <c r="H172" s="22"/>
      <c r="I172" s="45" t="s">
        <v>95</v>
      </c>
      <c r="J172">
        <v>2807088</v>
      </c>
      <c r="K172" s="47"/>
    </row>
    <row r="173" spans="1:11" x14ac:dyDescent="0.2">
      <c r="A173" s="45" t="s">
        <v>96</v>
      </c>
      <c r="B173">
        <v>645315</v>
      </c>
      <c r="C173" s="24"/>
      <c r="D173" s="22"/>
      <c r="E173" s="45" t="s">
        <v>96</v>
      </c>
      <c r="F173">
        <v>438795</v>
      </c>
      <c r="G173" s="24"/>
      <c r="H173" s="22"/>
      <c r="I173" s="45" t="s">
        <v>96</v>
      </c>
      <c r="J173">
        <v>2822410</v>
      </c>
      <c r="K173" s="24"/>
    </row>
    <row r="174" spans="1:11" x14ac:dyDescent="0.2">
      <c r="A174" s="45" t="s">
        <v>97</v>
      </c>
      <c r="B174">
        <v>686806</v>
      </c>
      <c r="C174" s="24"/>
      <c r="D174" s="22"/>
      <c r="E174" s="45" t="s">
        <v>97</v>
      </c>
      <c r="F174">
        <v>460920</v>
      </c>
      <c r="G174" s="24"/>
      <c r="H174" s="22"/>
      <c r="I174" s="45" t="s">
        <v>97</v>
      </c>
      <c r="J174">
        <v>2415569</v>
      </c>
      <c r="K174" s="24"/>
    </row>
    <row r="175" spans="1:11" x14ac:dyDescent="0.2">
      <c r="A175" s="45" t="s">
        <v>98</v>
      </c>
      <c r="B175">
        <v>620572</v>
      </c>
      <c r="C175" s="20"/>
      <c r="D175" s="22"/>
      <c r="E175" s="45" t="s">
        <v>98</v>
      </c>
      <c r="F175">
        <v>449121</v>
      </c>
      <c r="G175" s="20"/>
      <c r="H175" s="22"/>
      <c r="I175" s="45" t="s">
        <v>98</v>
      </c>
      <c r="J175">
        <v>2333635</v>
      </c>
      <c r="K175" s="20"/>
    </row>
    <row r="176" spans="1:11" x14ac:dyDescent="0.2">
      <c r="A176" s="45" t="s">
        <v>99</v>
      </c>
      <c r="B176">
        <v>528307</v>
      </c>
      <c r="C176" s="20"/>
      <c r="D176" s="22"/>
      <c r="E176" s="45" t="s">
        <v>99</v>
      </c>
      <c r="F176">
        <v>452049</v>
      </c>
      <c r="G176" s="20"/>
      <c r="H176" s="22"/>
      <c r="I176" s="45" t="s">
        <v>99</v>
      </c>
      <c r="J176">
        <v>2810854</v>
      </c>
      <c r="K176" s="20"/>
    </row>
    <row r="177" spans="1:11" x14ac:dyDescent="0.2">
      <c r="A177" s="45" t="s">
        <v>100</v>
      </c>
      <c r="B177">
        <v>563602</v>
      </c>
      <c r="C177" s="20"/>
      <c r="D177" s="22"/>
      <c r="E177" s="45" t="s">
        <v>100</v>
      </c>
      <c r="F177">
        <v>461272</v>
      </c>
      <c r="G177" s="20"/>
      <c r="H177" s="22"/>
      <c r="I177" s="45" t="s">
        <v>100</v>
      </c>
      <c r="J177">
        <v>2837547</v>
      </c>
      <c r="K177" s="20"/>
    </row>
    <row r="178" spans="1:11" x14ac:dyDescent="0.2">
      <c r="A178" s="45" t="s">
        <v>101</v>
      </c>
      <c r="B178">
        <v>728910</v>
      </c>
      <c r="C178" s="20"/>
      <c r="D178" s="22"/>
      <c r="E178" s="45" t="s">
        <v>101</v>
      </c>
      <c r="F178">
        <v>507339</v>
      </c>
      <c r="G178" s="20"/>
      <c r="H178" s="22"/>
      <c r="I178" s="45" t="s">
        <v>101</v>
      </c>
      <c r="J178">
        <v>2880759</v>
      </c>
      <c r="K178" s="20"/>
    </row>
    <row r="179" spans="1:11" x14ac:dyDescent="0.2">
      <c r="A179" s="45" t="s">
        <v>102</v>
      </c>
      <c r="B179">
        <v>703981</v>
      </c>
      <c r="C179" s="20"/>
      <c r="D179" s="22"/>
      <c r="E179" s="45" t="s">
        <v>102</v>
      </c>
      <c r="F179">
        <v>478170</v>
      </c>
      <c r="G179" s="20"/>
      <c r="H179" s="22"/>
      <c r="I179" s="45" t="s">
        <v>102</v>
      </c>
      <c r="J179">
        <v>2922321</v>
      </c>
      <c r="K179" s="20"/>
    </row>
    <row r="180" spans="1:11" x14ac:dyDescent="0.2">
      <c r="A180" s="45" t="s">
        <v>103</v>
      </c>
      <c r="B180">
        <v>671923</v>
      </c>
      <c r="C180" s="20"/>
      <c r="D180" s="22"/>
      <c r="E180" s="45" t="s">
        <v>103</v>
      </c>
      <c r="F180">
        <v>489544</v>
      </c>
      <c r="G180" s="20"/>
      <c r="H180" s="22"/>
      <c r="I180" s="45" t="s">
        <v>103</v>
      </c>
      <c r="J180">
        <v>2842769</v>
      </c>
      <c r="K180" s="20"/>
    </row>
    <row r="181" spans="1:11" x14ac:dyDescent="0.2">
      <c r="A181" s="45" t="s">
        <v>104</v>
      </c>
      <c r="B181">
        <v>625240</v>
      </c>
      <c r="C181" s="20"/>
      <c r="D181" s="22"/>
      <c r="E181" s="45" t="s">
        <v>104</v>
      </c>
      <c r="F181">
        <v>494617</v>
      </c>
      <c r="G181" s="20"/>
      <c r="H181" s="22"/>
      <c r="I181" s="45" t="s">
        <v>104</v>
      </c>
      <c r="J181">
        <v>2878327</v>
      </c>
      <c r="K181" s="20"/>
    </row>
    <row r="182" spans="1:11" x14ac:dyDescent="0.2">
      <c r="A182" s="45" t="s">
        <v>105</v>
      </c>
      <c r="B182">
        <v>622457</v>
      </c>
      <c r="C182" s="20"/>
      <c r="D182" s="22"/>
      <c r="E182" s="45" t="s">
        <v>105</v>
      </c>
      <c r="F182">
        <v>478593</v>
      </c>
      <c r="G182" s="20"/>
      <c r="H182" s="22"/>
      <c r="I182" s="45" t="s">
        <v>105</v>
      </c>
      <c r="J182">
        <v>2845363</v>
      </c>
      <c r="K182" s="20"/>
    </row>
    <row r="183" spans="1:11" x14ac:dyDescent="0.2">
      <c r="A183" s="45" t="s">
        <v>106</v>
      </c>
      <c r="B183">
        <v>644175</v>
      </c>
      <c r="C183" s="20"/>
      <c r="D183" s="22"/>
      <c r="E183" s="45" t="s">
        <v>106</v>
      </c>
      <c r="F183">
        <v>487405</v>
      </c>
      <c r="G183" s="20"/>
      <c r="H183" s="22"/>
      <c r="I183" s="45" t="s">
        <v>106</v>
      </c>
      <c r="J183">
        <v>2846131</v>
      </c>
      <c r="K183" s="20"/>
    </row>
    <row r="184" spans="1:11" x14ac:dyDescent="0.2">
      <c r="A184" s="31"/>
      <c r="C184" s="20"/>
      <c r="D184" s="22"/>
      <c r="E184" s="31"/>
      <c r="G184" s="20"/>
      <c r="H184" s="22"/>
      <c r="I184" s="31"/>
      <c r="K184" s="20"/>
    </row>
    <row r="185" spans="1:11" ht="17" thickBot="1" x14ac:dyDescent="0.25">
      <c r="A185" s="9" t="s">
        <v>3</v>
      </c>
      <c r="B185" s="62">
        <f>SUM(B160:B183)</f>
        <v>14037441</v>
      </c>
      <c r="C185" s="63">
        <f>AVERAGE(B160:B183)</f>
        <v>584893.375</v>
      </c>
      <c r="D185" s="22"/>
      <c r="E185" s="9" t="s">
        <v>3</v>
      </c>
      <c r="F185" s="62">
        <f>SUM(F160:F183)</f>
        <v>9953314</v>
      </c>
      <c r="G185" s="63">
        <f>AVERAGE(F160:F183)</f>
        <v>414721.41666666669</v>
      </c>
      <c r="H185" s="22"/>
      <c r="I185" s="9" t="s">
        <v>3</v>
      </c>
      <c r="J185" s="62">
        <f>SUM(J160:J183)</f>
        <v>65312742</v>
      </c>
      <c r="K185" s="63">
        <f>AVERAGE(J160:J183)</f>
        <v>2721364.25</v>
      </c>
    </row>
    <row r="186" spans="1:11" x14ac:dyDescent="0.2">
      <c r="A186" s="49"/>
      <c r="B186" s="22"/>
      <c r="C186" s="50"/>
      <c r="D186" s="22"/>
      <c r="E186" s="51"/>
      <c r="F186" s="22"/>
      <c r="G186" s="50"/>
      <c r="H186" s="22"/>
      <c r="I186" s="51"/>
      <c r="J186" s="22"/>
      <c r="K186" s="50"/>
    </row>
    <row r="187" spans="1:11" x14ac:dyDescent="0.2">
      <c r="A187" s="77" t="s">
        <v>55</v>
      </c>
      <c r="B187" s="77"/>
      <c r="C187" s="77"/>
      <c r="D187" s="77"/>
      <c r="E187" s="77"/>
      <c r="F187" s="77"/>
      <c r="G187" s="77"/>
      <c r="H187" s="77"/>
      <c r="I187" s="77"/>
      <c r="J187" s="77"/>
      <c r="K187" s="77"/>
    </row>
    <row r="188" spans="1:11" ht="16" customHeight="1" thickBot="1" x14ac:dyDescent="0.25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</row>
    <row r="189" spans="1:11" ht="17" customHeight="1" thickBot="1" x14ac:dyDescent="0.25">
      <c r="A189" s="73" t="s">
        <v>81</v>
      </c>
      <c r="B189" s="74"/>
      <c r="C189" s="78"/>
      <c r="D189" s="22"/>
      <c r="E189" s="73" t="s">
        <v>107</v>
      </c>
      <c r="F189" s="74"/>
      <c r="G189" s="78"/>
      <c r="H189" s="22"/>
      <c r="I189" s="73" t="s">
        <v>109</v>
      </c>
      <c r="J189" s="74"/>
      <c r="K189" s="78"/>
    </row>
    <row r="190" spans="1:11" ht="17" thickBot="1" x14ac:dyDescent="0.25">
      <c r="A190" s="26" t="s">
        <v>0</v>
      </c>
      <c r="B190" s="27" t="s">
        <v>1</v>
      </c>
      <c r="C190" s="28"/>
      <c r="D190" s="22"/>
      <c r="E190" s="26" t="s">
        <v>0</v>
      </c>
      <c r="F190" s="27" t="s">
        <v>1</v>
      </c>
      <c r="G190" s="28"/>
      <c r="H190" s="22"/>
      <c r="I190" s="26" t="s">
        <v>0</v>
      </c>
      <c r="J190" s="27" t="s">
        <v>1</v>
      </c>
      <c r="K190" s="28"/>
    </row>
    <row r="191" spans="1:11" x14ac:dyDescent="0.2">
      <c r="A191" s="29" t="s">
        <v>83</v>
      </c>
      <c r="B191">
        <v>595656</v>
      </c>
      <c r="C191" s="20"/>
      <c r="D191" s="22"/>
      <c r="E191" s="29" t="s">
        <v>83</v>
      </c>
      <c r="F191">
        <v>349798</v>
      </c>
      <c r="G191" s="20"/>
      <c r="H191" s="22"/>
      <c r="I191" s="29" t="s">
        <v>83</v>
      </c>
      <c r="J191">
        <v>2243421</v>
      </c>
      <c r="K191" s="20"/>
    </row>
    <row r="192" spans="1:11" x14ac:dyDescent="0.2">
      <c r="A192" s="29" t="s">
        <v>84</v>
      </c>
      <c r="B192">
        <v>592469</v>
      </c>
      <c r="C192" s="20"/>
      <c r="D192" s="22"/>
      <c r="E192" s="29" t="s">
        <v>84</v>
      </c>
      <c r="F192">
        <v>350135</v>
      </c>
      <c r="G192" s="20"/>
      <c r="H192" s="22"/>
      <c r="I192" s="29" t="s">
        <v>84</v>
      </c>
      <c r="J192">
        <v>2265374</v>
      </c>
      <c r="K192" s="20"/>
    </row>
    <row r="193" spans="1:11" x14ac:dyDescent="0.2">
      <c r="A193" s="29" t="s">
        <v>85</v>
      </c>
      <c r="B193">
        <v>523254</v>
      </c>
      <c r="C193" s="20"/>
      <c r="D193" s="22"/>
      <c r="E193" s="29" t="s">
        <v>85</v>
      </c>
      <c r="F193">
        <v>498513</v>
      </c>
      <c r="G193" s="20"/>
      <c r="H193" s="22"/>
      <c r="I193" s="29" t="s">
        <v>85</v>
      </c>
      <c r="J193">
        <v>2249775</v>
      </c>
      <c r="K193" s="20"/>
    </row>
    <row r="194" spans="1:11" x14ac:dyDescent="0.2">
      <c r="A194" s="29" t="s">
        <v>86</v>
      </c>
      <c r="B194">
        <v>571289</v>
      </c>
      <c r="C194" s="20"/>
      <c r="D194" s="22"/>
      <c r="E194" s="29" t="s">
        <v>86</v>
      </c>
      <c r="F194">
        <v>543307</v>
      </c>
      <c r="G194" s="20"/>
      <c r="H194" s="22"/>
      <c r="I194" s="29" t="s">
        <v>86</v>
      </c>
      <c r="J194">
        <v>2245165</v>
      </c>
      <c r="K194" s="20"/>
    </row>
    <row r="195" spans="1:11" x14ac:dyDescent="0.2">
      <c r="A195" s="29" t="s">
        <v>87</v>
      </c>
      <c r="B195">
        <v>341317</v>
      </c>
      <c r="C195" s="20"/>
      <c r="D195" s="22"/>
      <c r="E195" s="29" t="s">
        <v>87</v>
      </c>
      <c r="F195">
        <v>308824</v>
      </c>
      <c r="G195" s="20"/>
      <c r="H195" s="22"/>
      <c r="I195" s="29" t="s">
        <v>87</v>
      </c>
      <c r="J195">
        <v>2674537</v>
      </c>
      <c r="K195" s="20"/>
    </row>
    <row r="196" spans="1:11" x14ac:dyDescent="0.2">
      <c r="A196" s="29" t="s">
        <v>88</v>
      </c>
      <c r="B196">
        <v>338330</v>
      </c>
      <c r="C196" s="20"/>
      <c r="D196" s="22"/>
      <c r="E196" s="29" t="s">
        <v>88</v>
      </c>
      <c r="F196">
        <v>308545</v>
      </c>
      <c r="G196" s="20"/>
      <c r="H196" s="22"/>
      <c r="I196" s="29" t="s">
        <v>88</v>
      </c>
      <c r="J196">
        <v>2672697</v>
      </c>
      <c r="K196" s="20"/>
    </row>
    <row r="197" spans="1:11" x14ac:dyDescent="0.2">
      <c r="A197" s="29" t="s">
        <v>89</v>
      </c>
      <c r="B197">
        <v>612989</v>
      </c>
      <c r="C197" s="20"/>
      <c r="D197" s="22"/>
      <c r="E197" s="29" t="s">
        <v>89</v>
      </c>
      <c r="F197">
        <v>420927</v>
      </c>
      <c r="G197" s="20"/>
      <c r="H197" s="22"/>
      <c r="I197" s="29" t="s">
        <v>89</v>
      </c>
      <c r="J197">
        <v>2269343</v>
      </c>
      <c r="K197" s="20"/>
    </row>
    <row r="198" spans="1:11" x14ac:dyDescent="0.2">
      <c r="A198" s="29" t="s">
        <v>90</v>
      </c>
      <c r="B198">
        <v>563887</v>
      </c>
      <c r="C198" s="20"/>
      <c r="D198" s="22"/>
      <c r="E198" s="29" t="s">
        <v>90</v>
      </c>
      <c r="F198">
        <v>430609</v>
      </c>
      <c r="G198" s="20"/>
      <c r="H198" s="22"/>
      <c r="I198" s="29" t="s">
        <v>90</v>
      </c>
      <c r="J198">
        <v>2332801</v>
      </c>
      <c r="K198" s="20"/>
    </row>
    <row r="199" spans="1:11" x14ac:dyDescent="0.2">
      <c r="A199" s="45" t="s">
        <v>91</v>
      </c>
      <c r="B199">
        <v>538123</v>
      </c>
      <c r="C199" s="20"/>
      <c r="D199" s="22"/>
      <c r="E199" s="45" t="s">
        <v>91</v>
      </c>
      <c r="F199">
        <v>206191</v>
      </c>
      <c r="G199" s="20"/>
      <c r="H199" s="22"/>
      <c r="I199" s="45" t="s">
        <v>91</v>
      </c>
      <c r="J199">
        <v>2175047</v>
      </c>
      <c r="K199" s="20"/>
    </row>
    <row r="200" spans="1:11" x14ac:dyDescent="0.2">
      <c r="A200" s="45" t="s">
        <v>92</v>
      </c>
      <c r="B200">
        <v>548682</v>
      </c>
      <c r="C200" s="20"/>
      <c r="D200" s="22"/>
      <c r="E200" s="45" t="s">
        <v>92</v>
      </c>
      <c r="F200">
        <v>225358</v>
      </c>
      <c r="G200" s="20"/>
      <c r="H200" s="22"/>
      <c r="I200" s="45" t="s">
        <v>92</v>
      </c>
      <c r="J200">
        <v>2145624</v>
      </c>
      <c r="K200" s="20"/>
    </row>
    <row r="201" spans="1:11" x14ac:dyDescent="0.2">
      <c r="A201" s="45" t="s">
        <v>93</v>
      </c>
      <c r="B201">
        <v>416634</v>
      </c>
      <c r="C201" s="20"/>
      <c r="D201" s="22"/>
      <c r="E201" s="45" t="s">
        <v>93</v>
      </c>
      <c r="F201">
        <v>244443</v>
      </c>
      <c r="G201" s="20"/>
      <c r="H201" s="22"/>
      <c r="I201" s="45" t="s">
        <v>93</v>
      </c>
      <c r="J201">
        <v>2424922</v>
      </c>
      <c r="K201" s="20"/>
    </row>
    <row r="202" spans="1:11" x14ac:dyDescent="0.2">
      <c r="A202" s="45" t="s">
        <v>94</v>
      </c>
      <c r="B202">
        <v>454963</v>
      </c>
      <c r="C202" s="47"/>
      <c r="D202" s="22"/>
      <c r="E202" s="45" t="s">
        <v>94</v>
      </c>
      <c r="F202">
        <v>250625</v>
      </c>
      <c r="G202" s="47"/>
      <c r="H202" s="22"/>
      <c r="I202" s="45" t="s">
        <v>94</v>
      </c>
      <c r="J202">
        <v>2448379</v>
      </c>
      <c r="K202" s="47"/>
    </row>
    <row r="203" spans="1:11" x14ac:dyDescent="0.2">
      <c r="A203" s="45" t="s">
        <v>95</v>
      </c>
      <c r="B203">
        <v>618662</v>
      </c>
      <c r="C203" s="47"/>
      <c r="D203" s="22"/>
      <c r="E203" s="45" t="s">
        <v>95</v>
      </c>
      <c r="F203">
        <v>433717</v>
      </c>
      <c r="G203" s="47"/>
      <c r="H203" s="22"/>
      <c r="I203" s="45" t="s">
        <v>95</v>
      </c>
      <c r="J203">
        <v>2472798</v>
      </c>
      <c r="K203" s="47"/>
    </row>
    <row r="204" spans="1:11" x14ac:dyDescent="0.2">
      <c r="A204" s="45" t="s">
        <v>96</v>
      </c>
      <c r="B204">
        <v>641748</v>
      </c>
      <c r="C204" s="24"/>
      <c r="D204" s="22"/>
      <c r="E204" s="45" t="s">
        <v>96</v>
      </c>
      <c r="F204">
        <v>447837</v>
      </c>
      <c r="G204" s="24"/>
      <c r="H204" s="22"/>
      <c r="I204" s="45" t="s">
        <v>96</v>
      </c>
      <c r="J204">
        <v>2436759</v>
      </c>
      <c r="K204" s="24"/>
    </row>
    <row r="205" spans="1:11" x14ac:dyDescent="0.2">
      <c r="A205" s="45" t="s">
        <v>97</v>
      </c>
      <c r="B205">
        <v>648301</v>
      </c>
      <c r="C205" s="24"/>
      <c r="D205" s="22"/>
      <c r="E205" s="45" t="s">
        <v>97</v>
      </c>
      <c r="F205">
        <v>462955</v>
      </c>
      <c r="G205" s="24"/>
      <c r="H205" s="22"/>
      <c r="I205" s="45" t="s">
        <v>97</v>
      </c>
      <c r="J205">
        <v>2076239</v>
      </c>
      <c r="K205" s="24"/>
    </row>
    <row r="206" spans="1:11" x14ac:dyDescent="0.2">
      <c r="A206" s="45" t="s">
        <v>98</v>
      </c>
      <c r="B206">
        <v>627323</v>
      </c>
      <c r="C206" s="20"/>
      <c r="D206" s="22"/>
      <c r="E206" s="45" t="s">
        <v>98</v>
      </c>
      <c r="F206">
        <v>439665</v>
      </c>
      <c r="G206" s="20"/>
      <c r="H206" s="22"/>
      <c r="I206" s="45" t="s">
        <v>98</v>
      </c>
      <c r="J206">
        <v>2044559</v>
      </c>
      <c r="K206" s="20"/>
    </row>
    <row r="207" spans="1:11" x14ac:dyDescent="0.2">
      <c r="A207" s="45" t="s">
        <v>99</v>
      </c>
      <c r="B207">
        <v>530281</v>
      </c>
      <c r="C207" s="20"/>
      <c r="D207" s="22"/>
      <c r="E207" s="45" t="s">
        <v>99</v>
      </c>
      <c r="F207">
        <v>480385</v>
      </c>
      <c r="G207" s="20"/>
      <c r="H207" s="22"/>
      <c r="I207" s="45" t="s">
        <v>99</v>
      </c>
      <c r="J207">
        <v>2512970</v>
      </c>
      <c r="K207" s="20"/>
    </row>
    <row r="208" spans="1:11" x14ac:dyDescent="0.2">
      <c r="A208" s="45" t="s">
        <v>100</v>
      </c>
      <c r="B208">
        <v>545651</v>
      </c>
      <c r="C208" s="20"/>
      <c r="D208" s="22"/>
      <c r="E208" s="45" t="s">
        <v>100</v>
      </c>
      <c r="F208">
        <v>485950</v>
      </c>
      <c r="G208" s="20"/>
      <c r="H208" s="22"/>
      <c r="I208" s="45" t="s">
        <v>100</v>
      </c>
      <c r="J208">
        <v>2536253</v>
      </c>
      <c r="K208" s="20"/>
    </row>
    <row r="209" spans="1:11" x14ac:dyDescent="0.2">
      <c r="A209" s="45" t="s">
        <v>101</v>
      </c>
      <c r="B209">
        <v>718457</v>
      </c>
      <c r="C209" s="20"/>
      <c r="D209" s="22"/>
      <c r="E209" s="45" t="s">
        <v>101</v>
      </c>
      <c r="F209">
        <v>425050</v>
      </c>
      <c r="G209" s="20"/>
      <c r="H209" s="22"/>
      <c r="I209" s="45" t="s">
        <v>101</v>
      </c>
      <c r="J209">
        <v>2455919</v>
      </c>
      <c r="K209" s="20"/>
    </row>
    <row r="210" spans="1:11" x14ac:dyDescent="0.2">
      <c r="A210" s="45" t="s">
        <v>102</v>
      </c>
      <c r="B210">
        <v>647234</v>
      </c>
      <c r="C210" s="20"/>
      <c r="D210" s="22"/>
      <c r="E210" s="45" t="s">
        <v>102</v>
      </c>
      <c r="F210">
        <v>441474</v>
      </c>
      <c r="G210" s="20"/>
      <c r="H210" s="22"/>
      <c r="I210" s="45" t="s">
        <v>102</v>
      </c>
      <c r="J210">
        <v>2515005</v>
      </c>
      <c r="K210" s="20"/>
    </row>
    <row r="211" spans="1:11" x14ac:dyDescent="0.2">
      <c r="A211" s="45" t="s">
        <v>103</v>
      </c>
      <c r="B211">
        <v>723468</v>
      </c>
      <c r="C211" s="20"/>
      <c r="D211" s="22"/>
      <c r="E211" s="45" t="s">
        <v>103</v>
      </c>
      <c r="F211">
        <v>476456</v>
      </c>
      <c r="G211" s="20"/>
      <c r="H211" s="22"/>
      <c r="I211" s="45" t="s">
        <v>103</v>
      </c>
      <c r="J211">
        <v>2399316</v>
      </c>
      <c r="K211" s="20"/>
    </row>
    <row r="212" spans="1:11" x14ac:dyDescent="0.2">
      <c r="A212" s="45" t="s">
        <v>104</v>
      </c>
      <c r="B212">
        <v>805757</v>
      </c>
      <c r="C212" s="20"/>
      <c r="D212" s="22"/>
      <c r="E212" s="45" t="s">
        <v>104</v>
      </c>
      <c r="F212">
        <v>489679</v>
      </c>
      <c r="G212" s="20"/>
      <c r="H212" s="22"/>
      <c r="I212" s="45" t="s">
        <v>104</v>
      </c>
      <c r="J212">
        <v>2518449</v>
      </c>
      <c r="K212" s="20"/>
    </row>
    <row r="213" spans="1:11" x14ac:dyDescent="0.2">
      <c r="A213" s="45" t="s">
        <v>105</v>
      </c>
      <c r="B213">
        <v>669392</v>
      </c>
      <c r="C213" s="20"/>
      <c r="D213" s="22"/>
      <c r="E213" s="45" t="s">
        <v>105</v>
      </c>
      <c r="F213">
        <v>467802</v>
      </c>
      <c r="G213" s="20"/>
      <c r="H213" s="22"/>
      <c r="I213" s="45" t="s">
        <v>105</v>
      </c>
      <c r="J213">
        <v>2510801</v>
      </c>
      <c r="K213" s="20"/>
    </row>
    <row r="214" spans="1:11" x14ac:dyDescent="0.2">
      <c r="A214" s="45" t="s">
        <v>106</v>
      </c>
      <c r="B214">
        <v>676799</v>
      </c>
      <c r="C214" s="20"/>
      <c r="D214" s="22"/>
      <c r="E214" s="45" t="s">
        <v>106</v>
      </c>
      <c r="F214">
        <v>433727</v>
      </c>
      <c r="G214" s="20"/>
      <c r="H214" s="22"/>
      <c r="I214" s="45" t="s">
        <v>106</v>
      </c>
      <c r="J214">
        <v>2518312</v>
      </c>
      <c r="K214" s="20"/>
    </row>
    <row r="215" spans="1:11" x14ac:dyDescent="0.2">
      <c r="A215" s="31"/>
      <c r="C215" s="20"/>
      <c r="D215" s="22"/>
      <c r="E215" s="31"/>
      <c r="G215" s="20"/>
      <c r="H215" s="22"/>
      <c r="I215" s="31"/>
      <c r="K215" s="20"/>
    </row>
    <row r="216" spans="1:11" ht="17" thickBot="1" x14ac:dyDescent="0.25">
      <c r="A216" s="9" t="s">
        <v>3</v>
      </c>
      <c r="B216" s="62">
        <f>SUM(B191:B214)</f>
        <v>13950666</v>
      </c>
      <c r="C216" s="63">
        <f>AVERAGE(B191:B214)</f>
        <v>581277.75</v>
      </c>
      <c r="D216" s="22"/>
      <c r="E216" s="9" t="s">
        <v>3</v>
      </c>
      <c r="F216" s="62">
        <f>SUM(F191:F214)</f>
        <v>9621972</v>
      </c>
      <c r="G216" s="63">
        <f>AVERAGE(F191:F214)</f>
        <v>400915.5</v>
      </c>
      <c r="H216" s="22"/>
      <c r="I216" s="9" t="s">
        <v>3</v>
      </c>
      <c r="J216" s="62">
        <f>SUM(J191:J214)</f>
        <v>57144465</v>
      </c>
      <c r="K216" s="63">
        <f>AVERAGE(J191:J214)</f>
        <v>2381019.375</v>
      </c>
    </row>
    <row r="217" spans="1:11" x14ac:dyDescent="0.2">
      <c r="A217" s="49"/>
      <c r="B217" s="22"/>
      <c r="C217" s="50"/>
      <c r="D217" s="22"/>
      <c r="E217" s="51"/>
      <c r="F217" s="22"/>
      <c r="G217" s="50"/>
      <c r="H217" s="22"/>
      <c r="I217" s="51"/>
      <c r="J217" s="22"/>
      <c r="K217" s="50"/>
    </row>
    <row r="218" spans="1:11" x14ac:dyDescent="0.2">
      <c r="A218" s="77" t="s">
        <v>77</v>
      </c>
      <c r="B218" s="77"/>
      <c r="C218" s="77"/>
      <c r="D218" s="77"/>
      <c r="E218" s="77"/>
      <c r="F218" s="77"/>
      <c r="G218" s="77"/>
      <c r="H218" s="77"/>
      <c r="I218" s="77"/>
      <c r="J218" s="77"/>
      <c r="K218" s="77"/>
    </row>
    <row r="219" spans="1:11" ht="17" thickBot="1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</row>
    <row r="220" spans="1:11" ht="17" thickBot="1" x14ac:dyDescent="0.25">
      <c r="A220" s="73" t="s">
        <v>81</v>
      </c>
      <c r="B220" s="74"/>
      <c r="C220" s="78"/>
      <c r="D220" s="22"/>
      <c r="E220" s="73" t="s">
        <v>107</v>
      </c>
      <c r="F220" s="74"/>
      <c r="G220" s="78"/>
      <c r="H220" s="22"/>
      <c r="I220" s="73" t="s">
        <v>109</v>
      </c>
      <c r="J220" s="74"/>
      <c r="K220" s="78"/>
    </row>
    <row r="221" spans="1:11" ht="17" thickBot="1" x14ac:dyDescent="0.25">
      <c r="A221" s="26" t="s">
        <v>0</v>
      </c>
      <c r="B221" s="27" t="s">
        <v>1</v>
      </c>
      <c r="C221" s="28"/>
      <c r="D221" s="22"/>
      <c r="E221" s="26" t="s">
        <v>0</v>
      </c>
      <c r="F221" s="27" t="s">
        <v>1</v>
      </c>
      <c r="G221" s="28"/>
      <c r="H221" s="22"/>
      <c r="I221" s="26" t="s">
        <v>0</v>
      </c>
      <c r="J221" s="27" t="s">
        <v>1</v>
      </c>
      <c r="K221" s="28"/>
    </row>
    <row r="222" spans="1:11" x14ac:dyDescent="0.2">
      <c r="A222" s="29" t="s">
        <v>83</v>
      </c>
      <c r="B222">
        <v>1031000</v>
      </c>
      <c r="C222" s="20"/>
      <c r="D222" s="22"/>
      <c r="E222" s="29" t="s">
        <v>83</v>
      </c>
      <c r="F222">
        <v>537441</v>
      </c>
      <c r="G222" s="20"/>
      <c r="H222" s="22"/>
      <c r="I222" s="29" t="s">
        <v>83</v>
      </c>
      <c r="J222">
        <v>2785022</v>
      </c>
      <c r="K222" s="20"/>
    </row>
    <row r="223" spans="1:11" x14ac:dyDescent="0.2">
      <c r="A223" s="29" t="s">
        <v>84</v>
      </c>
      <c r="B223">
        <v>954149</v>
      </c>
      <c r="C223" s="20"/>
      <c r="D223" s="22"/>
      <c r="E223" s="29" t="s">
        <v>84</v>
      </c>
      <c r="F223">
        <v>559288</v>
      </c>
      <c r="G223" s="20"/>
      <c r="H223" s="22"/>
      <c r="I223" s="29" t="s">
        <v>84</v>
      </c>
      <c r="J223">
        <v>2760203</v>
      </c>
      <c r="K223" s="20"/>
    </row>
    <row r="224" spans="1:11" x14ac:dyDescent="0.2">
      <c r="A224" s="29" t="s">
        <v>85</v>
      </c>
      <c r="B224">
        <v>862437</v>
      </c>
      <c r="C224" s="20"/>
      <c r="D224" s="22"/>
      <c r="E224" s="29" t="s">
        <v>85</v>
      </c>
      <c r="F224">
        <v>708207</v>
      </c>
      <c r="G224" s="20"/>
      <c r="H224" s="22"/>
      <c r="I224" s="29" t="s">
        <v>85</v>
      </c>
      <c r="J224">
        <v>2816263</v>
      </c>
      <c r="K224" s="20"/>
    </row>
    <row r="225" spans="1:11" x14ac:dyDescent="0.2">
      <c r="A225" s="29" t="s">
        <v>86</v>
      </c>
      <c r="B225">
        <v>875263</v>
      </c>
      <c r="C225" s="20"/>
      <c r="D225" s="22"/>
      <c r="E225" s="29" t="s">
        <v>86</v>
      </c>
      <c r="F225">
        <v>678694</v>
      </c>
      <c r="G225" s="20"/>
      <c r="H225" s="22"/>
      <c r="I225" s="29" t="s">
        <v>86</v>
      </c>
      <c r="J225">
        <v>2797534</v>
      </c>
      <c r="K225" s="20"/>
    </row>
    <row r="226" spans="1:11" x14ac:dyDescent="0.2">
      <c r="A226" s="29" t="s">
        <v>87</v>
      </c>
      <c r="B226">
        <v>474284</v>
      </c>
      <c r="C226" s="20"/>
      <c r="D226" s="22"/>
      <c r="E226" s="29" t="s">
        <v>87</v>
      </c>
      <c r="F226">
        <v>418175</v>
      </c>
      <c r="G226" s="20"/>
      <c r="H226" s="22"/>
      <c r="I226" s="29" t="s">
        <v>87</v>
      </c>
      <c r="J226">
        <v>3459211</v>
      </c>
      <c r="K226" s="20"/>
    </row>
    <row r="227" spans="1:11" x14ac:dyDescent="0.2">
      <c r="A227" s="29" t="s">
        <v>88</v>
      </c>
      <c r="B227">
        <v>507945</v>
      </c>
      <c r="C227" s="20"/>
      <c r="D227" s="22"/>
      <c r="E227" s="29" t="s">
        <v>88</v>
      </c>
      <c r="F227">
        <v>385984</v>
      </c>
      <c r="G227" s="20"/>
      <c r="H227" s="22"/>
      <c r="I227" s="29" t="s">
        <v>88</v>
      </c>
      <c r="J227">
        <v>3501374</v>
      </c>
      <c r="K227" s="20"/>
    </row>
    <row r="228" spans="1:11" x14ac:dyDescent="0.2">
      <c r="A228" s="29" t="s">
        <v>89</v>
      </c>
      <c r="B228">
        <v>966866</v>
      </c>
      <c r="C228" s="20"/>
      <c r="D228" s="22"/>
      <c r="E228" s="29" t="s">
        <v>89</v>
      </c>
      <c r="F228">
        <v>531009</v>
      </c>
      <c r="G228" s="20"/>
      <c r="H228" s="22"/>
      <c r="I228" s="29" t="s">
        <v>89</v>
      </c>
      <c r="J228">
        <v>2880951</v>
      </c>
      <c r="K228" s="20"/>
    </row>
    <row r="229" spans="1:11" x14ac:dyDescent="0.2">
      <c r="A229" s="29" t="s">
        <v>90</v>
      </c>
      <c r="B229">
        <v>976384</v>
      </c>
      <c r="C229" s="20"/>
      <c r="D229" s="22"/>
      <c r="E229" s="29" t="s">
        <v>90</v>
      </c>
      <c r="F229">
        <v>537648</v>
      </c>
      <c r="G229" s="20"/>
      <c r="H229" s="22"/>
      <c r="I229" s="29" t="s">
        <v>90</v>
      </c>
      <c r="J229">
        <v>2970918</v>
      </c>
      <c r="K229" s="20"/>
    </row>
    <row r="230" spans="1:11" x14ac:dyDescent="0.2">
      <c r="A230" s="45" t="s">
        <v>91</v>
      </c>
      <c r="B230">
        <v>874905</v>
      </c>
      <c r="C230" s="20"/>
      <c r="D230" s="22"/>
      <c r="E230" s="45" t="s">
        <v>91</v>
      </c>
      <c r="F230">
        <v>274913</v>
      </c>
      <c r="G230" s="20"/>
      <c r="H230" s="22"/>
      <c r="I230" s="45" t="s">
        <v>91</v>
      </c>
      <c r="J230">
        <v>2686016</v>
      </c>
      <c r="K230" s="20"/>
    </row>
    <row r="231" spans="1:11" x14ac:dyDescent="0.2">
      <c r="A231" s="45" t="s">
        <v>92</v>
      </c>
      <c r="B231">
        <v>886582</v>
      </c>
      <c r="C231" s="20"/>
      <c r="D231" s="22"/>
      <c r="E231" s="45" t="s">
        <v>92</v>
      </c>
      <c r="F231">
        <v>298341</v>
      </c>
      <c r="G231" s="20"/>
      <c r="H231" s="22"/>
      <c r="I231" s="45" t="s">
        <v>92</v>
      </c>
      <c r="J231">
        <v>2682936</v>
      </c>
      <c r="K231" s="20"/>
    </row>
    <row r="232" spans="1:11" x14ac:dyDescent="0.2">
      <c r="A232" s="45" t="s">
        <v>93</v>
      </c>
      <c r="B232">
        <v>756095</v>
      </c>
      <c r="C232" s="20"/>
      <c r="D232" s="22"/>
      <c r="E232" s="45" t="s">
        <v>93</v>
      </c>
      <c r="F232">
        <v>382679</v>
      </c>
      <c r="G232" s="20"/>
      <c r="H232" s="22"/>
      <c r="I232" s="45" t="s">
        <v>93</v>
      </c>
      <c r="J232">
        <v>3099430</v>
      </c>
      <c r="K232" s="20"/>
    </row>
    <row r="233" spans="1:11" x14ac:dyDescent="0.2">
      <c r="A233" s="45" t="s">
        <v>94</v>
      </c>
      <c r="B233">
        <v>759048</v>
      </c>
      <c r="C233" s="47"/>
      <c r="D233" s="22"/>
      <c r="E233" s="45" t="s">
        <v>94</v>
      </c>
      <c r="F233">
        <v>410285</v>
      </c>
      <c r="G233" s="47"/>
      <c r="H233" s="22"/>
      <c r="I233" s="45" t="s">
        <v>94</v>
      </c>
      <c r="J233">
        <v>3084629</v>
      </c>
      <c r="K233" s="47"/>
    </row>
    <row r="234" spans="1:11" x14ac:dyDescent="0.2">
      <c r="A234" s="45" t="s">
        <v>95</v>
      </c>
      <c r="B234">
        <v>992510</v>
      </c>
      <c r="C234" s="47"/>
      <c r="D234" s="22"/>
      <c r="E234" s="45" t="s">
        <v>95</v>
      </c>
      <c r="F234">
        <v>602779</v>
      </c>
      <c r="G234" s="47"/>
      <c r="H234" s="22"/>
      <c r="I234" s="45" t="s">
        <v>95</v>
      </c>
      <c r="J234">
        <v>3199977</v>
      </c>
      <c r="K234" s="47"/>
    </row>
    <row r="235" spans="1:11" x14ac:dyDescent="0.2">
      <c r="A235" s="45" t="s">
        <v>96</v>
      </c>
      <c r="B235">
        <v>980582</v>
      </c>
      <c r="C235" s="24"/>
      <c r="D235" s="22"/>
      <c r="E235" s="45" t="s">
        <v>96</v>
      </c>
      <c r="F235">
        <v>603330</v>
      </c>
      <c r="G235" s="24"/>
      <c r="H235" s="22"/>
      <c r="I235" s="45" t="s">
        <v>96</v>
      </c>
      <c r="J235">
        <v>3195995</v>
      </c>
      <c r="K235" s="24"/>
    </row>
    <row r="236" spans="1:11" x14ac:dyDescent="0.2">
      <c r="A236" s="45" t="s">
        <v>97</v>
      </c>
      <c r="B236">
        <v>987394</v>
      </c>
      <c r="C236" s="24"/>
      <c r="D236" s="22"/>
      <c r="E236" s="45" t="s">
        <v>97</v>
      </c>
      <c r="F236">
        <v>632286</v>
      </c>
      <c r="G236" s="24"/>
      <c r="H236" s="22"/>
      <c r="I236" s="45" t="s">
        <v>97</v>
      </c>
      <c r="J236">
        <v>2765858</v>
      </c>
      <c r="K236" s="24"/>
    </row>
    <row r="237" spans="1:11" x14ac:dyDescent="0.2">
      <c r="A237" s="45" t="s">
        <v>98</v>
      </c>
      <c r="B237">
        <v>982700</v>
      </c>
      <c r="C237" s="20"/>
      <c r="D237" s="22"/>
      <c r="E237" s="45" t="s">
        <v>98</v>
      </c>
      <c r="F237">
        <v>669314</v>
      </c>
      <c r="G237" s="20"/>
      <c r="H237" s="22"/>
      <c r="I237" s="45" t="s">
        <v>98</v>
      </c>
      <c r="J237">
        <v>2747405</v>
      </c>
      <c r="K237" s="20"/>
    </row>
    <row r="238" spans="1:11" x14ac:dyDescent="0.2">
      <c r="A238" s="45" t="s">
        <v>99</v>
      </c>
      <c r="B238">
        <v>954785</v>
      </c>
      <c r="C238" s="20"/>
      <c r="D238" s="22"/>
      <c r="E238" s="45" t="s">
        <v>99</v>
      </c>
      <c r="F238">
        <v>604820</v>
      </c>
      <c r="G238" s="20"/>
      <c r="H238" s="22"/>
      <c r="I238" s="45" t="s">
        <v>99</v>
      </c>
      <c r="J238">
        <v>3123704</v>
      </c>
      <c r="K238" s="20"/>
    </row>
    <row r="239" spans="1:11" x14ac:dyDescent="0.2">
      <c r="A239" s="45" t="s">
        <v>100</v>
      </c>
      <c r="B239">
        <v>883442</v>
      </c>
      <c r="C239" s="20"/>
      <c r="D239" s="22"/>
      <c r="E239" s="45" t="s">
        <v>100</v>
      </c>
      <c r="F239">
        <v>611809</v>
      </c>
      <c r="G239" s="20"/>
      <c r="H239" s="22"/>
      <c r="I239" s="45" t="s">
        <v>100</v>
      </c>
      <c r="J239">
        <v>3148882</v>
      </c>
      <c r="K239" s="20"/>
    </row>
    <row r="240" spans="1:11" x14ac:dyDescent="0.2">
      <c r="A240" s="45" t="s">
        <v>101</v>
      </c>
      <c r="B240">
        <v>1203960</v>
      </c>
      <c r="C240" s="20"/>
      <c r="D240" s="22"/>
      <c r="E240" s="45" t="s">
        <v>101</v>
      </c>
      <c r="F240">
        <v>531553</v>
      </c>
      <c r="G240" s="20"/>
      <c r="H240" s="22"/>
      <c r="I240" s="45" t="s">
        <v>101</v>
      </c>
      <c r="J240">
        <v>3209849</v>
      </c>
      <c r="K240" s="20"/>
    </row>
    <row r="241" spans="1:11" x14ac:dyDescent="0.2">
      <c r="A241" s="45" t="s">
        <v>102</v>
      </c>
      <c r="B241">
        <v>1221623</v>
      </c>
      <c r="C241" s="20"/>
      <c r="D241" s="22"/>
      <c r="E241" s="45" t="s">
        <v>102</v>
      </c>
      <c r="F241">
        <v>535682</v>
      </c>
      <c r="G241" s="20"/>
      <c r="H241" s="22"/>
      <c r="I241" s="45" t="s">
        <v>102</v>
      </c>
      <c r="J241">
        <v>3195582</v>
      </c>
      <c r="K241" s="20"/>
    </row>
    <row r="242" spans="1:11" x14ac:dyDescent="0.2">
      <c r="A242" s="45" t="s">
        <v>103</v>
      </c>
      <c r="B242">
        <v>1119821</v>
      </c>
      <c r="C242" s="20"/>
      <c r="D242" s="22"/>
      <c r="E242" s="45" t="s">
        <v>103</v>
      </c>
      <c r="F242">
        <v>622084</v>
      </c>
      <c r="G242" s="20"/>
      <c r="H242" s="22"/>
      <c r="I242" s="45" t="s">
        <v>103</v>
      </c>
      <c r="J242">
        <v>3153442</v>
      </c>
      <c r="K242" s="20"/>
    </row>
    <row r="243" spans="1:11" x14ac:dyDescent="0.2">
      <c r="A243" s="45" t="s">
        <v>104</v>
      </c>
      <c r="B243">
        <v>1090185</v>
      </c>
      <c r="C243" s="20"/>
      <c r="D243" s="22"/>
      <c r="E243" s="45" t="s">
        <v>104</v>
      </c>
      <c r="F243">
        <v>589813</v>
      </c>
      <c r="G243" s="20"/>
      <c r="H243" s="22"/>
      <c r="I243" s="45" t="s">
        <v>104</v>
      </c>
      <c r="J243">
        <v>3181881</v>
      </c>
      <c r="K243" s="20"/>
    </row>
    <row r="244" spans="1:11" x14ac:dyDescent="0.2">
      <c r="A244" s="45" t="s">
        <v>105</v>
      </c>
      <c r="B244">
        <v>955916</v>
      </c>
      <c r="C244" s="20"/>
      <c r="D244" s="22"/>
      <c r="E244" s="45" t="s">
        <v>105</v>
      </c>
      <c r="F244">
        <v>611699</v>
      </c>
      <c r="G244" s="20"/>
      <c r="H244" s="22"/>
      <c r="I244" s="45" t="s">
        <v>105</v>
      </c>
      <c r="J244">
        <v>3208194</v>
      </c>
      <c r="K244" s="20"/>
    </row>
    <row r="245" spans="1:11" x14ac:dyDescent="0.2">
      <c r="A245" s="45" t="s">
        <v>106</v>
      </c>
      <c r="B245">
        <v>924093</v>
      </c>
      <c r="C245" s="20"/>
      <c r="D245" s="22"/>
      <c r="E245" s="45" t="s">
        <v>106</v>
      </c>
      <c r="F245">
        <v>586871</v>
      </c>
      <c r="G245" s="20"/>
      <c r="H245" s="22"/>
      <c r="I245" s="45" t="s">
        <v>106</v>
      </c>
      <c r="J245">
        <v>3205005</v>
      </c>
      <c r="K245" s="20"/>
    </row>
    <row r="246" spans="1:11" x14ac:dyDescent="0.2">
      <c r="A246" s="31"/>
      <c r="C246" s="20"/>
      <c r="D246" s="22"/>
      <c r="E246" s="31"/>
      <c r="G246" s="20"/>
      <c r="H246" s="22"/>
      <c r="I246" s="31"/>
      <c r="K246" s="20"/>
    </row>
    <row r="247" spans="1:11" ht="17" thickBot="1" x14ac:dyDescent="0.25">
      <c r="A247" s="9" t="s">
        <v>3</v>
      </c>
      <c r="B247" s="62">
        <f>SUM(B222:B245)</f>
        <v>22221969</v>
      </c>
      <c r="C247" s="63">
        <f>AVERAGE(B222:B245)</f>
        <v>925915.375</v>
      </c>
      <c r="D247" s="22"/>
      <c r="E247" s="9" t="s">
        <v>3</v>
      </c>
      <c r="F247" s="62">
        <f>SUM(F222:F245)</f>
        <v>12924704</v>
      </c>
      <c r="G247" s="63">
        <f>AVERAGE(F222:F245)</f>
        <v>538529.33333333337</v>
      </c>
      <c r="H247" s="22"/>
      <c r="I247" s="9" t="s">
        <v>3</v>
      </c>
      <c r="J247" s="62">
        <f>SUM(J222:J245)</f>
        <v>72860261</v>
      </c>
      <c r="K247" s="63">
        <f>AVERAGE(J222:J245)</f>
        <v>3035844.2083333335</v>
      </c>
    </row>
    <row r="248" spans="1:11" x14ac:dyDescent="0.2">
      <c r="A248" s="49"/>
      <c r="B248" s="22"/>
      <c r="C248" s="50"/>
      <c r="D248" s="22"/>
      <c r="E248" s="51"/>
      <c r="F248" s="22"/>
      <c r="G248" s="50"/>
      <c r="H248" s="22"/>
      <c r="I248" s="51"/>
      <c r="J248" s="22"/>
      <c r="K248" s="50"/>
    </row>
    <row r="249" spans="1:11" x14ac:dyDescent="0.2">
      <c r="A249" s="77" t="s">
        <v>56</v>
      </c>
      <c r="B249" s="77"/>
      <c r="C249" s="77"/>
      <c r="D249" s="77"/>
      <c r="E249" s="77"/>
      <c r="F249" s="77"/>
      <c r="G249" s="77"/>
      <c r="H249" s="77"/>
      <c r="I249" s="77"/>
      <c r="J249" s="77"/>
      <c r="K249" s="77"/>
    </row>
    <row r="250" spans="1:11" ht="17" thickBot="1" x14ac:dyDescent="0.25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</row>
    <row r="251" spans="1:11" ht="17" thickBot="1" x14ac:dyDescent="0.25">
      <c r="A251" s="73" t="s">
        <v>81</v>
      </c>
      <c r="B251" s="74"/>
      <c r="C251" s="78"/>
      <c r="D251" s="22"/>
      <c r="E251" s="73" t="s">
        <v>107</v>
      </c>
      <c r="F251" s="74"/>
      <c r="G251" s="78"/>
      <c r="H251" s="22"/>
      <c r="I251" s="73" t="s">
        <v>109</v>
      </c>
      <c r="J251" s="74"/>
      <c r="K251" s="78"/>
    </row>
    <row r="252" spans="1:11" ht="17" thickBot="1" x14ac:dyDescent="0.25">
      <c r="A252" s="26" t="s">
        <v>0</v>
      </c>
      <c r="B252" s="27" t="s">
        <v>1</v>
      </c>
      <c r="C252" s="28"/>
      <c r="D252" s="22"/>
      <c r="E252" s="26" t="s">
        <v>0</v>
      </c>
      <c r="F252" s="27" t="s">
        <v>1</v>
      </c>
      <c r="G252" s="28"/>
      <c r="H252" s="22"/>
      <c r="I252" s="26" t="s">
        <v>0</v>
      </c>
      <c r="J252" s="27" t="s">
        <v>1</v>
      </c>
      <c r="K252" s="28"/>
    </row>
    <row r="253" spans="1:11" x14ac:dyDescent="0.2">
      <c r="A253" s="29" t="s">
        <v>83</v>
      </c>
      <c r="B253">
        <v>862186</v>
      </c>
      <c r="C253" s="20"/>
      <c r="D253" s="22"/>
      <c r="E253" s="29" t="s">
        <v>83</v>
      </c>
      <c r="F253">
        <v>574968</v>
      </c>
      <c r="G253" s="20"/>
      <c r="H253" s="22"/>
      <c r="I253" s="29" t="s">
        <v>83</v>
      </c>
      <c r="J253">
        <v>2546610</v>
      </c>
      <c r="K253" s="20"/>
    </row>
    <row r="254" spans="1:11" x14ac:dyDescent="0.2">
      <c r="A254" s="29" t="s">
        <v>84</v>
      </c>
      <c r="B254">
        <v>957441</v>
      </c>
      <c r="C254" s="20"/>
      <c r="D254" s="22"/>
      <c r="E254" s="29" t="s">
        <v>84</v>
      </c>
      <c r="F254">
        <v>592783</v>
      </c>
      <c r="G254" s="20"/>
      <c r="H254" s="22"/>
      <c r="I254" s="29" t="s">
        <v>84</v>
      </c>
      <c r="J254">
        <v>2520767</v>
      </c>
      <c r="K254" s="20"/>
    </row>
    <row r="255" spans="1:11" x14ac:dyDescent="0.2">
      <c r="A255" s="29" t="s">
        <v>85</v>
      </c>
      <c r="B255">
        <v>797988</v>
      </c>
      <c r="C255" s="20"/>
      <c r="D255" s="22"/>
      <c r="E255" s="29" t="s">
        <v>85</v>
      </c>
      <c r="F255">
        <v>585736</v>
      </c>
      <c r="G255" s="20"/>
      <c r="H255" s="22"/>
      <c r="I255" s="29" t="s">
        <v>85</v>
      </c>
      <c r="J255">
        <v>2599585</v>
      </c>
      <c r="K255" s="20"/>
    </row>
    <row r="256" spans="1:11" x14ac:dyDescent="0.2">
      <c r="A256" s="29" t="s">
        <v>86</v>
      </c>
      <c r="B256">
        <v>834572</v>
      </c>
      <c r="C256" s="20"/>
      <c r="D256" s="22"/>
      <c r="E256" s="29" t="s">
        <v>86</v>
      </c>
      <c r="F256">
        <v>623984</v>
      </c>
      <c r="G256" s="20"/>
      <c r="H256" s="22"/>
      <c r="I256" s="29" t="s">
        <v>86</v>
      </c>
      <c r="J256">
        <v>2553870</v>
      </c>
      <c r="K256" s="20"/>
    </row>
    <row r="257" spans="1:11" x14ac:dyDescent="0.2">
      <c r="A257" s="29" t="s">
        <v>87</v>
      </c>
      <c r="B257">
        <v>533331</v>
      </c>
      <c r="C257" s="20"/>
      <c r="D257" s="22"/>
      <c r="E257" s="29" t="s">
        <v>87</v>
      </c>
      <c r="F257">
        <v>379466</v>
      </c>
      <c r="G257" s="20"/>
      <c r="H257" s="22"/>
      <c r="I257" s="29" t="s">
        <v>87</v>
      </c>
      <c r="J257">
        <v>3137826</v>
      </c>
      <c r="K257" s="20"/>
    </row>
    <row r="258" spans="1:11" x14ac:dyDescent="0.2">
      <c r="A258" s="29" t="s">
        <v>88</v>
      </c>
      <c r="B258">
        <v>505655</v>
      </c>
      <c r="C258" s="20"/>
      <c r="D258" s="22"/>
      <c r="E258" s="29" t="s">
        <v>88</v>
      </c>
      <c r="F258">
        <v>353472</v>
      </c>
      <c r="G258" s="20"/>
      <c r="H258" s="22"/>
      <c r="I258" s="29" t="s">
        <v>88</v>
      </c>
      <c r="J258">
        <v>3143504</v>
      </c>
      <c r="K258" s="20"/>
    </row>
    <row r="259" spans="1:11" x14ac:dyDescent="0.2">
      <c r="A259" s="29" t="s">
        <v>89</v>
      </c>
      <c r="B259">
        <v>917180</v>
      </c>
      <c r="C259" s="20"/>
      <c r="D259" s="22"/>
      <c r="E259" s="29" t="s">
        <v>89</v>
      </c>
      <c r="F259">
        <v>526524</v>
      </c>
      <c r="G259" s="20"/>
      <c r="H259" s="22"/>
      <c r="I259" s="29" t="s">
        <v>89</v>
      </c>
      <c r="J259">
        <v>2605378</v>
      </c>
      <c r="K259" s="20"/>
    </row>
    <row r="260" spans="1:11" x14ac:dyDescent="0.2">
      <c r="A260" s="29" t="s">
        <v>90</v>
      </c>
      <c r="B260">
        <v>902320</v>
      </c>
      <c r="C260" s="20"/>
      <c r="D260" s="22"/>
      <c r="E260" s="29" t="s">
        <v>90</v>
      </c>
      <c r="F260">
        <v>537180</v>
      </c>
      <c r="G260" s="20"/>
      <c r="H260" s="22"/>
      <c r="I260" s="29" t="s">
        <v>90</v>
      </c>
      <c r="J260">
        <v>2728760</v>
      </c>
      <c r="K260" s="20"/>
    </row>
    <row r="261" spans="1:11" x14ac:dyDescent="0.2">
      <c r="A261" s="45" t="s">
        <v>91</v>
      </c>
      <c r="B261">
        <v>764625</v>
      </c>
      <c r="C261" s="20"/>
      <c r="D261" s="22"/>
      <c r="E261" s="45" t="s">
        <v>91</v>
      </c>
      <c r="F261">
        <v>317835</v>
      </c>
      <c r="G261" s="20"/>
      <c r="H261" s="22"/>
      <c r="I261" s="45" t="s">
        <v>91</v>
      </c>
      <c r="J261">
        <v>2469382</v>
      </c>
      <c r="K261" s="20"/>
    </row>
    <row r="262" spans="1:11" x14ac:dyDescent="0.2">
      <c r="A262" s="45" t="s">
        <v>92</v>
      </c>
      <c r="B262">
        <v>731518</v>
      </c>
      <c r="C262" s="20"/>
      <c r="D262" s="22"/>
      <c r="E262" s="45" t="s">
        <v>92</v>
      </c>
      <c r="F262">
        <v>337102</v>
      </c>
      <c r="G262" s="20"/>
      <c r="H262" s="22"/>
      <c r="I262" s="45" t="s">
        <v>92</v>
      </c>
      <c r="J262">
        <v>2450223</v>
      </c>
      <c r="K262" s="20"/>
    </row>
    <row r="263" spans="1:11" x14ac:dyDescent="0.2">
      <c r="A263" s="45" t="s">
        <v>93</v>
      </c>
      <c r="B263">
        <v>670910</v>
      </c>
      <c r="C263" s="20"/>
      <c r="D263" s="22"/>
      <c r="E263" s="45" t="s">
        <v>93</v>
      </c>
      <c r="F263">
        <v>411649</v>
      </c>
      <c r="G263" s="20"/>
      <c r="H263" s="22"/>
      <c r="I263" s="45" t="s">
        <v>93</v>
      </c>
      <c r="J263">
        <v>2765239</v>
      </c>
      <c r="K263" s="20"/>
    </row>
    <row r="264" spans="1:11" x14ac:dyDescent="0.2">
      <c r="A264" s="45" t="s">
        <v>94</v>
      </c>
      <c r="B264">
        <v>689377</v>
      </c>
      <c r="C264" s="47"/>
      <c r="D264" s="22"/>
      <c r="E264" s="45" t="s">
        <v>94</v>
      </c>
      <c r="F264">
        <v>416243</v>
      </c>
      <c r="G264" s="47"/>
      <c r="H264" s="22"/>
      <c r="I264" s="45" t="s">
        <v>94</v>
      </c>
      <c r="J264">
        <v>2791346</v>
      </c>
      <c r="K264" s="47"/>
    </row>
    <row r="265" spans="1:11" x14ac:dyDescent="0.2">
      <c r="A265" s="45" t="s">
        <v>95</v>
      </c>
      <c r="B265">
        <v>910850</v>
      </c>
      <c r="C265" s="47"/>
      <c r="D265" s="22"/>
      <c r="E265" s="45" t="s">
        <v>95</v>
      </c>
      <c r="F265">
        <v>589492</v>
      </c>
      <c r="G265" s="47"/>
      <c r="H265" s="22"/>
      <c r="I265" s="45" t="s">
        <v>95</v>
      </c>
      <c r="J265">
        <v>2937653</v>
      </c>
      <c r="K265" s="47"/>
    </row>
    <row r="266" spans="1:11" x14ac:dyDescent="0.2">
      <c r="A266" s="45" t="s">
        <v>96</v>
      </c>
      <c r="B266">
        <v>896401</v>
      </c>
      <c r="C266" s="24"/>
      <c r="D266" s="22"/>
      <c r="E266" s="45" t="s">
        <v>96</v>
      </c>
      <c r="F266">
        <v>574673</v>
      </c>
      <c r="G266" s="24"/>
      <c r="H266" s="22"/>
      <c r="I266" s="45" t="s">
        <v>96</v>
      </c>
      <c r="J266">
        <v>2899327</v>
      </c>
      <c r="K266" s="24"/>
    </row>
    <row r="267" spans="1:11" x14ac:dyDescent="0.2">
      <c r="A267" s="45" t="s">
        <v>97</v>
      </c>
      <c r="B267">
        <v>1012601</v>
      </c>
      <c r="C267" s="24"/>
      <c r="D267" s="22"/>
      <c r="E267" s="45" t="s">
        <v>97</v>
      </c>
      <c r="F267">
        <v>613996</v>
      </c>
      <c r="G267" s="24"/>
      <c r="H267" s="22"/>
      <c r="I267" s="45" t="s">
        <v>97</v>
      </c>
      <c r="J267">
        <v>2472270</v>
      </c>
      <c r="K267" s="24"/>
    </row>
    <row r="268" spans="1:11" x14ac:dyDescent="0.2">
      <c r="A268" s="45" t="s">
        <v>98</v>
      </c>
      <c r="B268">
        <v>890859</v>
      </c>
      <c r="C268" s="20"/>
      <c r="D268" s="22"/>
      <c r="E268" s="45" t="s">
        <v>98</v>
      </c>
      <c r="F268">
        <v>563972</v>
      </c>
      <c r="G268" s="20"/>
      <c r="H268" s="22"/>
      <c r="I268" s="45" t="s">
        <v>98</v>
      </c>
      <c r="J268">
        <v>2421328</v>
      </c>
      <c r="K268" s="20"/>
    </row>
    <row r="269" spans="1:11" x14ac:dyDescent="0.2">
      <c r="A269" s="45" t="s">
        <v>99</v>
      </c>
      <c r="B269">
        <v>933506</v>
      </c>
      <c r="C269" s="20"/>
      <c r="D269" s="22"/>
      <c r="E269" s="45" t="s">
        <v>99</v>
      </c>
      <c r="F269">
        <v>514375</v>
      </c>
      <c r="G269" s="20"/>
      <c r="H269" s="22"/>
      <c r="I269" s="45" t="s">
        <v>99</v>
      </c>
      <c r="J269">
        <v>2864719</v>
      </c>
      <c r="K269" s="20"/>
    </row>
    <row r="270" spans="1:11" x14ac:dyDescent="0.2">
      <c r="A270" s="45" t="s">
        <v>100</v>
      </c>
      <c r="B270">
        <v>885617</v>
      </c>
      <c r="C270" s="20"/>
      <c r="D270" s="22"/>
      <c r="E270" s="45" t="s">
        <v>100</v>
      </c>
      <c r="F270">
        <v>497696</v>
      </c>
      <c r="G270" s="20"/>
      <c r="H270" s="22"/>
      <c r="I270" s="45" t="s">
        <v>100</v>
      </c>
      <c r="J270">
        <v>2866582</v>
      </c>
      <c r="K270" s="20"/>
    </row>
    <row r="271" spans="1:11" x14ac:dyDescent="0.2">
      <c r="A271" s="45" t="s">
        <v>101</v>
      </c>
      <c r="B271">
        <v>1048436</v>
      </c>
      <c r="C271" s="20"/>
      <c r="D271" s="22"/>
      <c r="E271" s="45" t="s">
        <v>101</v>
      </c>
      <c r="F271">
        <v>566088</v>
      </c>
      <c r="G271" s="20"/>
      <c r="H271" s="22"/>
      <c r="I271" s="45" t="s">
        <v>101</v>
      </c>
      <c r="J271">
        <v>2954598</v>
      </c>
      <c r="K271" s="20"/>
    </row>
    <row r="272" spans="1:11" x14ac:dyDescent="0.2">
      <c r="A272" s="45" t="s">
        <v>102</v>
      </c>
      <c r="B272">
        <v>1005176</v>
      </c>
      <c r="C272" s="20"/>
      <c r="D272" s="22"/>
      <c r="E272" s="45" t="s">
        <v>102</v>
      </c>
      <c r="F272">
        <v>552899</v>
      </c>
      <c r="G272" s="20"/>
      <c r="H272" s="22"/>
      <c r="I272" s="45" t="s">
        <v>102</v>
      </c>
      <c r="J272">
        <v>2995968</v>
      </c>
      <c r="K272" s="20"/>
    </row>
    <row r="273" spans="1:11" x14ac:dyDescent="0.2">
      <c r="A273" s="45" t="s">
        <v>103</v>
      </c>
      <c r="B273">
        <v>963217</v>
      </c>
      <c r="C273" s="20"/>
      <c r="D273" s="22"/>
      <c r="E273" s="45" t="s">
        <v>103</v>
      </c>
      <c r="F273">
        <v>583131</v>
      </c>
      <c r="G273" s="20"/>
      <c r="H273" s="22"/>
      <c r="I273" s="45" t="s">
        <v>103</v>
      </c>
      <c r="J273">
        <v>2846772</v>
      </c>
      <c r="K273" s="20"/>
    </row>
    <row r="274" spans="1:11" x14ac:dyDescent="0.2">
      <c r="A274" s="45" t="s">
        <v>104</v>
      </c>
      <c r="B274">
        <v>1035744</v>
      </c>
      <c r="C274" s="20"/>
      <c r="D274" s="22"/>
      <c r="E274" s="45" t="s">
        <v>104</v>
      </c>
      <c r="F274">
        <v>630281</v>
      </c>
      <c r="G274" s="20"/>
      <c r="H274" s="22"/>
      <c r="I274" s="45" t="s">
        <v>104</v>
      </c>
      <c r="J274">
        <v>2875445</v>
      </c>
      <c r="K274" s="20"/>
    </row>
    <row r="275" spans="1:11" x14ac:dyDescent="0.2">
      <c r="A275" s="45" t="s">
        <v>105</v>
      </c>
      <c r="B275">
        <v>939353</v>
      </c>
      <c r="C275" s="20"/>
      <c r="D275" s="22"/>
      <c r="E275" s="45" t="s">
        <v>105</v>
      </c>
      <c r="F275">
        <v>576305</v>
      </c>
      <c r="G275" s="20"/>
      <c r="H275" s="22"/>
      <c r="I275" s="45" t="s">
        <v>105</v>
      </c>
      <c r="J275">
        <v>2907523</v>
      </c>
      <c r="K275" s="20"/>
    </row>
    <row r="276" spans="1:11" x14ac:dyDescent="0.2">
      <c r="A276" s="45" t="s">
        <v>106</v>
      </c>
      <c r="B276">
        <v>1010952</v>
      </c>
      <c r="C276" s="20"/>
      <c r="D276" s="22"/>
      <c r="E276" s="45" t="s">
        <v>106</v>
      </c>
      <c r="F276">
        <v>519915</v>
      </c>
      <c r="G276" s="20"/>
      <c r="H276" s="22"/>
      <c r="I276" s="45" t="s">
        <v>106</v>
      </c>
      <c r="J276">
        <v>2934856</v>
      </c>
      <c r="K276" s="20"/>
    </row>
    <row r="277" spans="1:11" x14ac:dyDescent="0.2">
      <c r="A277" s="31"/>
      <c r="C277" s="20"/>
      <c r="D277" s="22"/>
      <c r="E277" s="31"/>
      <c r="G277" s="20"/>
      <c r="H277" s="22"/>
      <c r="I277" s="31"/>
      <c r="K277" s="20"/>
    </row>
    <row r="278" spans="1:11" ht="17" thickBot="1" x14ac:dyDescent="0.25">
      <c r="A278" s="9" t="s">
        <v>3</v>
      </c>
      <c r="B278" s="62">
        <f>SUM(B253:B276)</f>
        <v>20699815</v>
      </c>
      <c r="C278" s="63">
        <f>AVERAGE(B253:B276)</f>
        <v>862492.29166666663</v>
      </c>
      <c r="D278" s="22"/>
      <c r="E278" s="9" t="s">
        <v>3</v>
      </c>
      <c r="F278" s="62">
        <f>SUM(F253:F276)</f>
        <v>12439765</v>
      </c>
      <c r="G278" s="63">
        <f>AVERAGE(F253:F276)</f>
        <v>518323.54166666669</v>
      </c>
      <c r="H278" s="22"/>
      <c r="I278" s="9" t="s">
        <v>3</v>
      </c>
      <c r="J278" s="62">
        <f>SUM(J253:J276)</f>
        <v>66289531</v>
      </c>
      <c r="K278" s="63">
        <f>AVERAGE(J253:J276)</f>
        <v>2762063.7916666665</v>
      </c>
    </row>
    <row r="279" spans="1:11" x14ac:dyDescent="0.2">
      <c r="A279" s="49"/>
      <c r="B279" s="22"/>
      <c r="C279" s="50"/>
      <c r="D279" s="22"/>
      <c r="E279" s="51"/>
      <c r="F279" s="22"/>
      <c r="G279" s="50"/>
      <c r="H279" s="22"/>
      <c r="I279" s="51"/>
      <c r="J279" s="22"/>
      <c r="K279" s="50"/>
    </row>
  </sheetData>
  <mergeCells count="36">
    <mergeCell ref="A96:C96"/>
    <mergeCell ref="E96:G96"/>
    <mergeCell ref="I96:K96"/>
    <mergeCell ref="A125:K126"/>
    <mergeCell ref="A127:C127"/>
    <mergeCell ref="E127:G127"/>
    <mergeCell ref="I127:K127"/>
    <mergeCell ref="A251:C251"/>
    <mergeCell ref="E251:G251"/>
    <mergeCell ref="I251:K251"/>
    <mergeCell ref="A156:K157"/>
    <mergeCell ref="A158:C158"/>
    <mergeCell ref="E158:G158"/>
    <mergeCell ref="I158:K158"/>
    <mergeCell ref="A187:K188"/>
    <mergeCell ref="A189:C189"/>
    <mergeCell ref="E189:G189"/>
    <mergeCell ref="I189:K189"/>
    <mergeCell ref="A218:K219"/>
    <mergeCell ref="A220:C220"/>
    <mergeCell ref="E220:G220"/>
    <mergeCell ref="I220:K220"/>
    <mergeCell ref="A249:K250"/>
    <mergeCell ref="A1:K2"/>
    <mergeCell ref="A3:C3"/>
    <mergeCell ref="E3:G3"/>
    <mergeCell ref="I3:K3"/>
    <mergeCell ref="A63:K64"/>
    <mergeCell ref="A94:K95"/>
    <mergeCell ref="A65:C65"/>
    <mergeCell ref="E65:G65"/>
    <mergeCell ref="I65:K65"/>
    <mergeCell ref="A32:K33"/>
    <mergeCell ref="A34:C34"/>
    <mergeCell ref="E34:G34"/>
    <mergeCell ref="I34:K34"/>
  </mergeCells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EAEB-EB90-F640-9299-1D39789E989E}">
  <sheetPr>
    <tabColor rgb="FFC00000"/>
  </sheetPr>
  <dimension ref="A1:K315"/>
  <sheetViews>
    <sheetView topLeftCell="A257" zoomScale="125" workbookViewId="0">
      <selection activeCell="K322" sqref="K322"/>
    </sheetView>
  </sheetViews>
  <sheetFormatPr baseColWidth="10" defaultRowHeight="16" x14ac:dyDescent="0.2"/>
  <cols>
    <col min="2" max="2" width="22.6640625" bestFit="1" customWidth="1"/>
    <col min="3" max="3" width="22" bestFit="1" customWidth="1"/>
    <col min="6" max="6" width="22.6640625" bestFit="1" customWidth="1"/>
    <col min="7" max="7" width="22" bestFit="1" customWidth="1"/>
    <col min="10" max="10" width="23" bestFit="1" customWidth="1"/>
    <col min="11" max="11" width="22" bestFit="1" customWidth="1"/>
  </cols>
  <sheetData>
    <row r="1" spans="1:11" x14ac:dyDescent="0.2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7" thickBot="1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ht="17" thickBot="1" x14ac:dyDescent="0.25">
      <c r="A3" s="73" t="s">
        <v>81</v>
      </c>
      <c r="B3" s="74"/>
      <c r="C3" s="78"/>
      <c r="D3" s="22"/>
      <c r="E3" s="73" t="s">
        <v>50</v>
      </c>
      <c r="F3" s="74"/>
      <c r="G3" s="78"/>
      <c r="H3" s="22"/>
      <c r="I3" s="73" t="s">
        <v>109</v>
      </c>
      <c r="J3" s="74"/>
      <c r="K3" s="75"/>
    </row>
    <row r="4" spans="1:11" ht="17" thickBot="1" x14ac:dyDescent="0.25">
      <c r="A4" s="26" t="s">
        <v>0</v>
      </c>
      <c r="B4" s="27" t="s">
        <v>1</v>
      </c>
      <c r="C4" s="28"/>
      <c r="D4" s="22"/>
      <c r="E4" s="26" t="s">
        <v>0</v>
      </c>
      <c r="F4" s="27" t="s">
        <v>1</v>
      </c>
      <c r="G4" s="28"/>
      <c r="H4" s="22"/>
      <c r="I4" s="26" t="s">
        <v>0</v>
      </c>
      <c r="J4" s="27" t="s">
        <v>1</v>
      </c>
      <c r="K4" s="28"/>
    </row>
    <row r="5" spans="1:11" x14ac:dyDescent="0.2">
      <c r="A5" s="57" t="s">
        <v>12</v>
      </c>
      <c r="B5">
        <f>'(RBX) Inferno'!B5</f>
        <v>90542</v>
      </c>
      <c r="C5" s="1">
        <f>'(RBX) Inferno'!C5</f>
        <v>0</v>
      </c>
      <c r="D5" s="22"/>
      <c r="E5" s="57" t="s">
        <v>12</v>
      </c>
      <c r="F5">
        <f>'(RBX) Inferno'!F5</f>
        <v>208751</v>
      </c>
      <c r="G5" s="1">
        <f>'(RBX) Inferno'!G5</f>
        <v>0</v>
      </c>
      <c r="H5" s="22"/>
      <c r="I5" s="29" t="s">
        <v>12</v>
      </c>
      <c r="J5">
        <f>'(RBX) Inferno'!J5</f>
        <v>1736374</v>
      </c>
      <c r="K5" s="1">
        <f>'(RBX) Inferno'!K5</f>
        <v>0</v>
      </c>
    </row>
    <row r="6" spans="1:11" x14ac:dyDescent="0.2">
      <c r="A6" s="29" t="s">
        <v>13</v>
      </c>
      <c r="B6">
        <f>'(RBX) Inferno'!B6</f>
        <v>14185</v>
      </c>
      <c r="C6" s="1">
        <f>'(RBX) Inferno'!C6</f>
        <v>0</v>
      </c>
      <c r="D6" s="22"/>
      <c r="E6" s="29" t="s">
        <v>13</v>
      </c>
      <c r="F6">
        <f>'(RBX) Inferno'!F6</f>
        <v>115206</v>
      </c>
      <c r="G6" s="1">
        <f>'(RBX) Inferno'!G6</f>
        <v>0</v>
      </c>
      <c r="H6" s="22"/>
      <c r="I6" s="29" t="s">
        <v>13</v>
      </c>
      <c r="J6">
        <f>'(RBX) Inferno'!J6</f>
        <v>1300660</v>
      </c>
      <c r="K6" s="1">
        <f>'(RBX) Inferno'!K6</f>
        <v>0</v>
      </c>
    </row>
    <row r="7" spans="1:11" x14ac:dyDescent="0.2">
      <c r="A7" s="29" t="s">
        <v>14</v>
      </c>
      <c r="B7">
        <f>'(RBX) Inferno'!B7</f>
        <v>50487</v>
      </c>
      <c r="C7" s="1">
        <f>'(RBX) Inferno'!C7</f>
        <v>0</v>
      </c>
      <c r="D7" s="22"/>
      <c r="E7" s="29" t="s">
        <v>14</v>
      </c>
      <c r="F7">
        <f>'(RBX) Inferno'!F7</f>
        <v>232093</v>
      </c>
      <c r="G7" s="1">
        <f>'(RBX) Inferno'!G7</f>
        <v>0</v>
      </c>
      <c r="H7" s="22"/>
      <c r="I7" s="29" t="s">
        <v>14</v>
      </c>
      <c r="J7">
        <f>'(RBX) Inferno'!J7</f>
        <v>1834119</v>
      </c>
      <c r="K7" s="1">
        <f>'(RBX) Inferno'!K7</f>
        <v>0</v>
      </c>
    </row>
    <row r="8" spans="1:11" x14ac:dyDescent="0.2">
      <c r="A8" s="29" t="s">
        <v>15</v>
      </c>
      <c r="B8">
        <f>'(RBX) Inferno'!B8</f>
        <v>78065</v>
      </c>
      <c r="C8" s="1">
        <f>'(RBX) Inferno'!C8</f>
        <v>0</v>
      </c>
      <c r="D8" s="22"/>
      <c r="E8" s="29" t="s">
        <v>15</v>
      </c>
      <c r="F8">
        <f>'(RBX) Inferno'!F8</f>
        <v>210880</v>
      </c>
      <c r="G8" s="1">
        <f>'(RBX) Inferno'!G8</f>
        <v>0</v>
      </c>
      <c r="H8" s="22"/>
      <c r="I8" s="29" t="s">
        <v>15</v>
      </c>
      <c r="J8">
        <f>'(RBX) Inferno'!J8</f>
        <v>1807528</v>
      </c>
      <c r="K8" s="1">
        <f>'(RBX) Inferno'!K8</f>
        <v>0</v>
      </c>
    </row>
    <row r="9" spans="1:11" x14ac:dyDescent="0.2">
      <c r="A9" s="29" t="s">
        <v>16</v>
      </c>
      <c r="B9">
        <f>'(RBX) Inferno'!B9</f>
        <v>96293</v>
      </c>
      <c r="C9" s="1">
        <f>'(RBX) Inferno'!C9</f>
        <v>0</v>
      </c>
      <c r="D9" s="22"/>
      <c r="E9" s="29" t="s">
        <v>16</v>
      </c>
      <c r="F9">
        <f>'(RBX) Inferno'!F9</f>
        <v>245449</v>
      </c>
      <c r="G9" s="1">
        <f>'(RBX) Inferno'!G9</f>
        <v>0</v>
      </c>
      <c r="H9" s="22"/>
      <c r="I9" s="29" t="s">
        <v>16</v>
      </c>
      <c r="J9">
        <f>'(RBX) Inferno'!J9</f>
        <v>2081632</v>
      </c>
      <c r="K9" s="1">
        <f>'(RBX) Inferno'!K9</f>
        <v>0</v>
      </c>
    </row>
    <row r="10" spans="1:11" x14ac:dyDescent="0.2">
      <c r="A10" s="29" t="s">
        <v>17</v>
      </c>
      <c r="B10">
        <f>'(RBX) Inferno'!B10</f>
        <v>134130</v>
      </c>
      <c r="C10" s="1">
        <f>'(RBX) Inferno'!C10</f>
        <v>0</v>
      </c>
      <c r="D10" s="22"/>
      <c r="E10" s="29" t="s">
        <v>17</v>
      </c>
      <c r="F10">
        <f>'(RBX) Inferno'!F10</f>
        <v>191790</v>
      </c>
      <c r="G10" s="1">
        <f>'(RBX) Inferno'!G10</f>
        <v>0</v>
      </c>
      <c r="H10" s="22"/>
      <c r="I10" s="29" t="s">
        <v>17</v>
      </c>
      <c r="J10">
        <f>'(RBX) Inferno'!J10</f>
        <v>1691308</v>
      </c>
      <c r="K10" s="1">
        <f>'(RBX) Inferno'!K10</f>
        <v>0</v>
      </c>
    </row>
    <row r="11" spans="1:11" x14ac:dyDescent="0.2">
      <c r="A11" s="29" t="s">
        <v>18</v>
      </c>
      <c r="B11">
        <f>'(RBX) Inferno'!B11</f>
        <v>63712</v>
      </c>
      <c r="C11" s="1">
        <f>'(RBX) Inferno'!C11</f>
        <v>0</v>
      </c>
      <c r="D11" s="22"/>
      <c r="E11" s="29" t="s">
        <v>18</v>
      </c>
      <c r="F11">
        <f>'(RBX) Inferno'!F11</f>
        <v>212955</v>
      </c>
      <c r="G11" s="1">
        <f>'(RBX) Inferno'!G11</f>
        <v>0</v>
      </c>
      <c r="H11" s="22"/>
      <c r="I11" s="29" t="s">
        <v>18</v>
      </c>
      <c r="J11">
        <f>'(RBX) Inferno'!J11</f>
        <v>1874398</v>
      </c>
      <c r="K11" s="1">
        <f>'(RBX) Inferno'!K11</f>
        <v>0</v>
      </c>
    </row>
    <row r="12" spans="1:11" x14ac:dyDescent="0.2">
      <c r="A12" s="29" t="s">
        <v>19</v>
      </c>
      <c r="B12">
        <f>'(RBX) Inferno'!B12</f>
        <v>119356</v>
      </c>
      <c r="C12" s="1">
        <f>'(RBX) Inferno'!C12</f>
        <v>0</v>
      </c>
      <c r="D12" s="22"/>
      <c r="E12" s="29" t="s">
        <v>19</v>
      </c>
      <c r="F12">
        <f>'(RBX) Inferno'!F12</f>
        <v>244306</v>
      </c>
      <c r="G12" s="1">
        <f>'(RBX) Inferno'!G12</f>
        <v>0</v>
      </c>
      <c r="H12" s="22"/>
      <c r="I12" s="29" t="s">
        <v>19</v>
      </c>
      <c r="J12">
        <f>'(RBX) Inferno'!J12</f>
        <v>1709653</v>
      </c>
      <c r="K12" s="1">
        <f>'(RBX) Inferno'!K12</f>
        <v>0</v>
      </c>
    </row>
    <row r="13" spans="1:11" x14ac:dyDescent="0.2">
      <c r="A13" s="29" t="s">
        <v>20</v>
      </c>
      <c r="B13">
        <f>'(RBX) Inferno'!B13</f>
        <v>97215</v>
      </c>
      <c r="C13" s="1">
        <f>'(RBX) Inferno'!C13</f>
        <v>0</v>
      </c>
      <c r="D13" s="22"/>
      <c r="E13" s="29" t="s">
        <v>20</v>
      </c>
      <c r="F13">
        <f>'(RBX) Inferno'!F13</f>
        <v>207305</v>
      </c>
      <c r="G13" s="1">
        <f>'(RBX) Inferno'!G13</f>
        <v>0</v>
      </c>
      <c r="H13" s="22"/>
      <c r="I13" s="29" t="s">
        <v>20</v>
      </c>
      <c r="J13">
        <f>'(RBX) Inferno'!J13</f>
        <v>1358129</v>
      </c>
      <c r="K13" s="1">
        <f>'(RBX) Inferno'!K13</f>
        <v>0</v>
      </c>
    </row>
    <row r="14" spans="1:11" x14ac:dyDescent="0.2">
      <c r="A14" s="29" t="s">
        <v>21</v>
      </c>
      <c r="B14">
        <f>'(RBX) Inferno'!B14</f>
        <v>91735</v>
      </c>
      <c r="C14" s="1">
        <f>'(RBX) Inferno'!C14</f>
        <v>0</v>
      </c>
      <c r="D14" s="22"/>
      <c r="E14" s="29" t="s">
        <v>21</v>
      </c>
      <c r="F14">
        <f>'(RBX) Inferno'!F14</f>
        <v>290348</v>
      </c>
      <c r="G14" s="1">
        <f>'(RBX) Inferno'!G14</f>
        <v>0</v>
      </c>
      <c r="H14" s="22"/>
      <c r="I14" s="29" t="s">
        <v>21</v>
      </c>
      <c r="J14">
        <f>'(RBX) Inferno'!J14</f>
        <v>1998652</v>
      </c>
      <c r="K14" s="1">
        <f>'(RBX) Inferno'!K14</f>
        <v>0</v>
      </c>
    </row>
    <row r="15" spans="1:11" x14ac:dyDescent="0.2">
      <c r="A15" s="29" t="s">
        <v>22</v>
      </c>
      <c r="B15">
        <f>'(RBX) Inferno'!B15</f>
        <v>10350</v>
      </c>
      <c r="C15" s="1">
        <f>'(RBX) Inferno'!C15</f>
        <v>0</v>
      </c>
      <c r="D15" s="22"/>
      <c r="E15" s="29" t="s">
        <v>22</v>
      </c>
      <c r="F15">
        <f>'(RBX) Inferno'!F15</f>
        <v>178863</v>
      </c>
      <c r="G15" s="1">
        <f>'(RBX) Inferno'!G15</f>
        <v>0</v>
      </c>
      <c r="H15" s="22"/>
      <c r="I15" s="29" t="s">
        <v>22</v>
      </c>
      <c r="J15">
        <f>'(RBX) Inferno'!J15</f>
        <v>2280030</v>
      </c>
      <c r="K15" s="1">
        <f>'(RBX) Inferno'!K15</f>
        <v>0</v>
      </c>
    </row>
    <row r="16" spans="1:11" x14ac:dyDescent="0.2">
      <c r="A16" s="30" t="s">
        <v>23</v>
      </c>
      <c r="B16">
        <f>'(RBX) Inferno'!B16</f>
        <v>9545</v>
      </c>
      <c r="C16" s="1">
        <f>'(RBX) Inferno'!C16</f>
        <v>0</v>
      </c>
      <c r="D16" s="22"/>
      <c r="E16" s="30" t="s">
        <v>23</v>
      </c>
      <c r="F16">
        <f>'(RBX) Inferno'!F16</f>
        <v>152075</v>
      </c>
      <c r="G16" s="1">
        <f>'(RBX) Inferno'!G16</f>
        <v>0</v>
      </c>
      <c r="H16" s="22"/>
      <c r="I16" s="30" t="s">
        <v>23</v>
      </c>
      <c r="J16">
        <f>'(RBX) Inferno'!J16</f>
        <v>2286118</v>
      </c>
      <c r="K16" s="1">
        <f>'(RBX) Inferno'!K16</f>
        <v>0</v>
      </c>
    </row>
    <row r="17" spans="1:11" x14ac:dyDescent="0.2">
      <c r="A17" s="31" t="s">
        <v>24</v>
      </c>
      <c r="B17">
        <f>'(RBX) Inferno'!B17</f>
        <v>14083</v>
      </c>
      <c r="C17" s="1">
        <f>'(RBX) Inferno'!C17</f>
        <v>0</v>
      </c>
      <c r="D17" s="22"/>
      <c r="E17" s="31" t="s">
        <v>24</v>
      </c>
      <c r="F17">
        <f>'(RBX) Inferno'!F17</f>
        <v>232566</v>
      </c>
      <c r="G17" s="1">
        <f>'(RBX) Inferno'!G17</f>
        <v>0</v>
      </c>
      <c r="H17" s="22"/>
      <c r="I17" s="31" t="s">
        <v>24</v>
      </c>
      <c r="J17">
        <f>'(RBX) Inferno'!J17</f>
        <v>2758523</v>
      </c>
      <c r="K17" s="1">
        <f>'(RBX) Inferno'!K17</f>
        <v>0</v>
      </c>
    </row>
    <row r="18" spans="1:11" x14ac:dyDescent="0.2">
      <c r="A18" s="31" t="s">
        <v>25</v>
      </c>
      <c r="B18">
        <f>'(RBX) Inferno'!B18</f>
        <v>9897</v>
      </c>
      <c r="C18" s="1">
        <f>'(RBX) Inferno'!C18</f>
        <v>0</v>
      </c>
      <c r="D18" s="22"/>
      <c r="E18" s="31" t="s">
        <v>25</v>
      </c>
      <c r="F18">
        <f>'(RBX) Inferno'!F18</f>
        <v>114701</v>
      </c>
      <c r="G18" s="1">
        <f>'(RBX) Inferno'!G18</f>
        <v>0</v>
      </c>
      <c r="H18" s="22"/>
      <c r="I18" s="31" t="s">
        <v>25</v>
      </c>
      <c r="J18">
        <f>'(RBX) Inferno'!J18</f>
        <v>2238022</v>
      </c>
      <c r="K18" s="1">
        <f>'(RBX) Inferno'!K18</f>
        <v>0</v>
      </c>
    </row>
    <row r="19" spans="1:11" x14ac:dyDescent="0.2">
      <c r="A19" s="31" t="s">
        <v>26</v>
      </c>
      <c r="B19">
        <f>'(RBX) Inferno'!B19</f>
        <v>16324</v>
      </c>
      <c r="C19" s="1">
        <f>'(RBX) Inferno'!C19</f>
        <v>0</v>
      </c>
      <c r="D19" s="22"/>
      <c r="E19" s="31" t="s">
        <v>26</v>
      </c>
      <c r="F19">
        <f>'(RBX) Inferno'!F19</f>
        <v>99462</v>
      </c>
      <c r="G19" s="1">
        <f>'(RBX) Inferno'!G19</f>
        <v>0</v>
      </c>
      <c r="H19" s="22"/>
      <c r="I19" s="31" t="s">
        <v>26</v>
      </c>
      <c r="J19">
        <f>'(RBX) Inferno'!J19</f>
        <v>1953941</v>
      </c>
      <c r="K19" s="1">
        <f>'(RBX) Inferno'!K19</f>
        <v>0</v>
      </c>
    </row>
    <row r="20" spans="1:11" x14ac:dyDescent="0.2">
      <c r="A20" s="31" t="s">
        <v>27</v>
      </c>
      <c r="B20">
        <f>'(RBX) Inferno'!B20</f>
        <v>11542</v>
      </c>
      <c r="C20" s="1">
        <f>'(RBX) Inferno'!C20</f>
        <v>0</v>
      </c>
      <c r="D20" s="22"/>
      <c r="E20" s="31" t="s">
        <v>27</v>
      </c>
      <c r="F20">
        <f>'(RBX) Inferno'!F20</f>
        <v>119893</v>
      </c>
      <c r="G20" s="1">
        <f>'(RBX) Inferno'!G20</f>
        <v>0</v>
      </c>
      <c r="H20" s="22"/>
      <c r="I20" s="31" t="s">
        <v>27</v>
      </c>
      <c r="J20">
        <f>'(RBX) Inferno'!J20</f>
        <v>1826761</v>
      </c>
      <c r="K20" s="1">
        <f>'(RBX) Inferno'!K20</f>
        <v>0</v>
      </c>
    </row>
    <row r="21" spans="1:11" x14ac:dyDescent="0.2">
      <c r="A21" s="31" t="s">
        <v>28</v>
      </c>
      <c r="B21">
        <f>'(RBX) Inferno'!B21</f>
        <v>9327</v>
      </c>
      <c r="C21" s="1">
        <f>'(RBX) Inferno'!C21</f>
        <v>0</v>
      </c>
      <c r="D21" s="22"/>
      <c r="E21" s="31" t="s">
        <v>28</v>
      </c>
      <c r="F21">
        <f>'(RBX) Inferno'!F21</f>
        <v>79330</v>
      </c>
      <c r="G21" s="1">
        <f>'(RBX) Inferno'!G21</f>
        <v>0</v>
      </c>
      <c r="H21" s="22"/>
      <c r="I21" s="31" t="s">
        <v>28</v>
      </c>
      <c r="J21">
        <f>'(RBX) Inferno'!J21</f>
        <v>1887850</v>
      </c>
      <c r="K21" s="1">
        <f>'(RBX) Inferno'!K21</f>
        <v>0</v>
      </c>
    </row>
    <row r="22" spans="1:11" x14ac:dyDescent="0.2">
      <c r="A22" s="31" t="s">
        <v>29</v>
      </c>
      <c r="B22">
        <f>'(RBX) Inferno'!B22</f>
        <v>11121</v>
      </c>
      <c r="C22" s="1">
        <f>'(RBX) Inferno'!C22</f>
        <v>0</v>
      </c>
      <c r="D22" s="22"/>
      <c r="E22" s="31" t="s">
        <v>29</v>
      </c>
      <c r="F22">
        <f>'(RBX) Inferno'!F22</f>
        <v>76799</v>
      </c>
      <c r="G22" s="1">
        <f>'(RBX) Inferno'!G22</f>
        <v>0</v>
      </c>
      <c r="H22" s="22"/>
      <c r="I22" s="31" t="s">
        <v>29</v>
      </c>
      <c r="J22">
        <f>'(RBX) Inferno'!J22</f>
        <v>1963769</v>
      </c>
      <c r="K22" s="1">
        <f>'(RBX) Inferno'!K22</f>
        <v>0</v>
      </c>
    </row>
    <row r="23" spans="1:11" x14ac:dyDescent="0.2">
      <c r="A23" s="31" t="s">
        <v>30</v>
      </c>
      <c r="B23">
        <f>'(RBX) Inferno'!B23</f>
        <v>22023</v>
      </c>
      <c r="C23" s="1">
        <f>'(RBX) Inferno'!C23</f>
        <v>0</v>
      </c>
      <c r="D23" s="22"/>
      <c r="E23" s="31" t="s">
        <v>30</v>
      </c>
      <c r="F23">
        <f>'(RBX) Inferno'!F23</f>
        <v>101125</v>
      </c>
      <c r="G23" s="1">
        <f>'(RBX) Inferno'!G23</f>
        <v>0</v>
      </c>
      <c r="H23" s="22"/>
      <c r="I23" s="31" t="s">
        <v>30</v>
      </c>
      <c r="J23">
        <f>'(RBX) Inferno'!J23</f>
        <v>1928314</v>
      </c>
      <c r="K23" s="1">
        <f>'(RBX) Inferno'!K23</f>
        <v>0</v>
      </c>
    </row>
    <row r="24" spans="1:11" x14ac:dyDescent="0.2">
      <c r="A24" s="31" t="s">
        <v>31</v>
      </c>
      <c r="B24">
        <f>'(RBX) Inferno'!B24</f>
        <v>13942</v>
      </c>
      <c r="C24" s="1">
        <f>'(RBX) Inferno'!C24</f>
        <v>0</v>
      </c>
      <c r="D24" s="22"/>
      <c r="E24" s="31" t="s">
        <v>31</v>
      </c>
      <c r="F24">
        <f>'(RBX) Inferno'!F24</f>
        <v>85063</v>
      </c>
      <c r="G24" s="1">
        <f>'(RBX) Inferno'!G24</f>
        <v>0</v>
      </c>
      <c r="H24" s="22"/>
      <c r="I24" s="31" t="s">
        <v>31</v>
      </c>
      <c r="J24">
        <f>'(RBX) Inferno'!J24</f>
        <v>2082858</v>
      </c>
      <c r="K24" s="1">
        <f>'(RBX) Inferno'!K24</f>
        <v>0</v>
      </c>
    </row>
    <row r="25" spans="1:11" x14ac:dyDescent="0.2">
      <c r="A25" s="31" t="s">
        <v>32</v>
      </c>
      <c r="B25">
        <f>'(RBX) Inferno'!B25</f>
        <v>9049</v>
      </c>
      <c r="C25" s="1">
        <f>'(RBX) Inferno'!C25</f>
        <v>0</v>
      </c>
      <c r="D25" s="22"/>
      <c r="E25" s="31" t="s">
        <v>32</v>
      </c>
      <c r="F25">
        <f>'(RBX) Inferno'!F25</f>
        <v>295525</v>
      </c>
      <c r="G25" s="1">
        <f>'(RBX) Inferno'!G25</f>
        <v>0</v>
      </c>
      <c r="H25" s="22"/>
      <c r="I25" s="31" t="s">
        <v>32</v>
      </c>
      <c r="J25">
        <f>'(RBX) Inferno'!J25</f>
        <v>1737159</v>
      </c>
      <c r="K25" s="1">
        <f>'(RBX) Inferno'!K25</f>
        <v>0</v>
      </c>
    </row>
    <row r="26" spans="1:11" x14ac:dyDescent="0.2">
      <c r="A26" s="31" t="s">
        <v>33</v>
      </c>
      <c r="B26">
        <f>'(RBX) Inferno'!B26</f>
        <v>6635</v>
      </c>
      <c r="C26" s="1">
        <f>'(RBX) Inferno'!C26</f>
        <v>0</v>
      </c>
      <c r="D26" s="22"/>
      <c r="E26" s="31" t="s">
        <v>33</v>
      </c>
      <c r="F26">
        <f>'(RBX) Inferno'!F26</f>
        <v>219431</v>
      </c>
      <c r="G26" s="1">
        <f>'(RBX) Inferno'!G26</f>
        <v>0</v>
      </c>
      <c r="H26" s="22"/>
      <c r="I26" s="31" t="s">
        <v>33</v>
      </c>
      <c r="J26">
        <f>'(RBX) Inferno'!J26</f>
        <v>1876547</v>
      </c>
      <c r="K26" s="1">
        <f>'(RBX) Inferno'!K26</f>
        <v>0</v>
      </c>
    </row>
    <row r="27" spans="1:11" x14ac:dyDescent="0.2">
      <c r="A27" s="31" t="s">
        <v>34</v>
      </c>
      <c r="B27">
        <f>'(RBX) Inferno'!B27</f>
        <v>2407</v>
      </c>
      <c r="C27" s="1">
        <f>'(RBX) Inferno'!C27</f>
        <v>0</v>
      </c>
      <c r="D27" s="22"/>
      <c r="E27" s="31" t="s">
        <v>34</v>
      </c>
      <c r="F27">
        <f>'(RBX) Inferno'!F27</f>
        <v>21037</v>
      </c>
      <c r="G27" s="1">
        <f>'(RBX) Inferno'!G27</f>
        <v>0</v>
      </c>
      <c r="H27" s="22"/>
      <c r="I27" s="31" t="s">
        <v>34</v>
      </c>
      <c r="J27">
        <f>'(RBX) Inferno'!J27</f>
        <v>1876547</v>
      </c>
      <c r="K27" s="1">
        <f>'(RBX) Inferno'!K27</f>
        <v>0</v>
      </c>
    </row>
    <row r="28" spans="1:11" x14ac:dyDescent="0.2">
      <c r="A28" s="31" t="s">
        <v>35</v>
      </c>
      <c r="B28">
        <f>'(RBX) Inferno'!B28</f>
        <v>135942</v>
      </c>
      <c r="C28" s="1">
        <f>'(RBX) Inferno'!C28</f>
        <v>0</v>
      </c>
      <c r="D28" s="22"/>
      <c r="E28" s="31" t="s">
        <v>35</v>
      </c>
      <c r="F28">
        <f>'(RBX) Inferno'!F28</f>
        <v>348959</v>
      </c>
      <c r="G28" s="1">
        <f>'(RBX) Inferno'!G28</f>
        <v>0</v>
      </c>
      <c r="H28" s="22"/>
      <c r="I28" s="31" t="s">
        <v>35</v>
      </c>
      <c r="J28">
        <f>'(RBX) Inferno'!J28</f>
        <v>1876547</v>
      </c>
      <c r="K28" s="1">
        <f>'(RBX) Inferno'!K28</f>
        <v>0</v>
      </c>
    </row>
    <row r="29" spans="1:11" x14ac:dyDescent="0.2">
      <c r="A29" s="31" t="s">
        <v>36</v>
      </c>
      <c r="B29">
        <f>'(RBX) Inferno'!B29</f>
        <v>76353</v>
      </c>
      <c r="C29" s="1">
        <f>'(RBX) Inferno'!C29</f>
        <v>0</v>
      </c>
      <c r="D29" s="22"/>
      <c r="E29" s="31" t="s">
        <v>36</v>
      </c>
      <c r="F29">
        <f>'(RBX) Inferno'!F29</f>
        <v>415704</v>
      </c>
      <c r="G29" s="1">
        <f>'(RBX) Inferno'!G29</f>
        <v>0</v>
      </c>
      <c r="H29" s="22"/>
      <c r="I29" s="31" t="s">
        <v>36</v>
      </c>
      <c r="J29">
        <f>'(RBX) Inferno'!J29</f>
        <v>1737159</v>
      </c>
      <c r="K29" s="1">
        <f>'(RBX) Inferno'!K29</f>
        <v>0</v>
      </c>
    </row>
    <row r="30" spans="1:11" x14ac:dyDescent="0.2">
      <c r="A30" s="31" t="s">
        <v>37</v>
      </c>
      <c r="B30">
        <f>'(RBX) Inferno'!B30</f>
        <v>111018</v>
      </c>
      <c r="C30" s="1">
        <f>'(RBX) Inferno'!C30</f>
        <v>0</v>
      </c>
      <c r="D30" s="22"/>
      <c r="E30" s="31" t="s">
        <v>37</v>
      </c>
      <c r="F30">
        <f>'(RBX) Inferno'!F30</f>
        <v>290166</v>
      </c>
      <c r="G30" s="1">
        <f>'(RBX) Inferno'!G30</f>
        <v>0</v>
      </c>
      <c r="H30" s="22"/>
      <c r="I30" s="31" t="s">
        <v>37</v>
      </c>
      <c r="J30">
        <f>'(RBX) Inferno'!J30</f>
        <v>2908300</v>
      </c>
      <c r="K30" s="1">
        <f>'(RBX) Inferno'!K30</f>
        <v>0</v>
      </c>
    </row>
    <row r="31" spans="1:11" x14ac:dyDescent="0.2">
      <c r="A31" s="31" t="s">
        <v>38</v>
      </c>
      <c r="B31">
        <f>'(RBX) Inferno'!B31</f>
        <v>124717</v>
      </c>
      <c r="C31" s="1">
        <f>'(RBX) Inferno'!C31</f>
        <v>0</v>
      </c>
      <c r="D31" s="22"/>
      <c r="E31" s="31" t="s">
        <v>38</v>
      </c>
      <c r="F31">
        <f>'(RBX) Inferno'!F31</f>
        <v>527599</v>
      </c>
      <c r="G31" s="1">
        <f>'(RBX) Inferno'!G31</f>
        <v>0</v>
      </c>
      <c r="H31" s="22"/>
      <c r="I31" s="31" t="s">
        <v>38</v>
      </c>
      <c r="J31">
        <f>'(RBX) Inferno'!J31</f>
        <v>2908300</v>
      </c>
      <c r="K31" s="1">
        <f>'(RBX) Inferno'!K31</f>
        <v>0</v>
      </c>
    </row>
    <row r="32" spans="1:11" x14ac:dyDescent="0.2">
      <c r="A32" s="31" t="s">
        <v>39</v>
      </c>
      <c r="B32">
        <f>'(RBX) Inferno'!B32</f>
        <v>131469</v>
      </c>
      <c r="C32" s="1">
        <f>'(RBX) Inferno'!C32</f>
        <v>0</v>
      </c>
      <c r="D32" s="22"/>
      <c r="E32" s="31" t="s">
        <v>39</v>
      </c>
      <c r="F32">
        <f>'(RBX) Inferno'!F32</f>
        <v>506892</v>
      </c>
      <c r="G32" s="1">
        <f>'(RBX) Inferno'!G32</f>
        <v>0</v>
      </c>
      <c r="H32" s="22"/>
      <c r="I32" s="31" t="s">
        <v>39</v>
      </c>
      <c r="J32">
        <f>'(RBX) Inferno'!J32</f>
        <v>3047530</v>
      </c>
      <c r="K32" s="1">
        <f>'(RBX) Inferno'!K32</f>
        <v>0</v>
      </c>
    </row>
    <row r="33" spans="1:11" x14ac:dyDescent="0.2">
      <c r="A33" s="8"/>
      <c r="C33" s="1"/>
      <c r="D33" s="22"/>
      <c r="E33" s="8"/>
      <c r="G33" s="1"/>
      <c r="H33" s="22"/>
      <c r="I33" s="8"/>
      <c r="K33" s="1"/>
    </row>
    <row r="34" spans="1:11" ht="17" thickBot="1" x14ac:dyDescent="0.25">
      <c r="A34" s="9" t="s">
        <v>3</v>
      </c>
      <c r="B34" s="62">
        <f>SUM(B5:B32)</f>
        <v>1561464</v>
      </c>
      <c r="C34" s="63">
        <f>AVERAGE(B5:B32)</f>
        <v>55766.571428571428</v>
      </c>
      <c r="D34" s="22"/>
      <c r="E34" s="9" t="s">
        <v>3</v>
      </c>
      <c r="F34" s="62">
        <f>SUM(F5:F32)</f>
        <v>6024273</v>
      </c>
      <c r="G34" s="63">
        <f>AVERAGE(F5:F32)</f>
        <v>215152.60714285713</v>
      </c>
      <c r="H34" s="22"/>
      <c r="I34" s="9" t="s">
        <v>3</v>
      </c>
      <c r="J34" s="62">
        <f>SUM(J5:J32)</f>
        <v>56566728</v>
      </c>
      <c r="K34" s="63">
        <f>AVERAGE(J5:J32)</f>
        <v>2020240.2857142857</v>
      </c>
    </row>
    <row r="35" spans="1:1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</row>
    <row r="36" spans="1:11" x14ac:dyDescent="0.2">
      <c r="A36" s="77" t="s">
        <v>47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1:11" ht="16" customHeight="1" thickBot="1" x14ac:dyDescent="0.2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1:11" ht="17" customHeight="1" thickBot="1" x14ac:dyDescent="0.25">
      <c r="A38" s="73" t="s">
        <v>81</v>
      </c>
      <c r="B38" s="74"/>
      <c r="C38" s="78"/>
      <c r="D38" s="22"/>
      <c r="E38" s="73" t="s">
        <v>50</v>
      </c>
      <c r="F38" s="74"/>
      <c r="G38" s="78"/>
      <c r="H38" s="22"/>
      <c r="I38" s="73" t="s">
        <v>109</v>
      </c>
      <c r="J38" s="74"/>
      <c r="K38" s="75"/>
    </row>
    <row r="39" spans="1:11" ht="17" thickBot="1" x14ac:dyDescent="0.25">
      <c r="A39" s="26" t="s">
        <v>0</v>
      </c>
      <c r="B39" s="27" t="s">
        <v>1</v>
      </c>
      <c r="C39" s="28"/>
      <c r="D39" s="22"/>
      <c r="E39" s="26" t="s">
        <v>0</v>
      </c>
      <c r="F39" s="27" t="s">
        <v>1</v>
      </c>
      <c r="G39" s="28"/>
      <c r="H39" s="22"/>
      <c r="I39" s="26" t="s">
        <v>0</v>
      </c>
      <c r="J39" s="27" t="s">
        <v>1</v>
      </c>
      <c r="K39" s="28"/>
    </row>
    <row r="40" spans="1:11" x14ac:dyDescent="0.2">
      <c r="A40" s="57" t="s">
        <v>12</v>
      </c>
      <c r="B40">
        <f>'(RBX) Inferno'!B40</f>
        <v>452278</v>
      </c>
      <c r="C40" s="1">
        <f>'(RBX) Inferno'!C40</f>
        <v>0</v>
      </c>
      <c r="D40" s="22"/>
      <c r="E40" s="29" t="s">
        <v>12</v>
      </c>
      <c r="F40">
        <f>'(RBX) Inferno'!F40</f>
        <v>350798</v>
      </c>
      <c r="G40" s="1">
        <f>'(RBX) Inferno'!G40</f>
        <v>0</v>
      </c>
      <c r="H40" s="22"/>
      <c r="I40" s="29" t="s">
        <v>12</v>
      </c>
      <c r="J40">
        <f>'(RBX) Inferno'!J40</f>
        <v>2556187</v>
      </c>
      <c r="K40" s="1">
        <f>'(RBX) Inferno'!K40</f>
        <v>0</v>
      </c>
    </row>
    <row r="41" spans="1:11" x14ac:dyDescent="0.2">
      <c r="A41" s="29" t="s">
        <v>13</v>
      </c>
      <c r="B41">
        <f>'(RBX) Inferno'!B41</f>
        <v>71574</v>
      </c>
      <c r="C41" s="1">
        <f>'(RBX) Inferno'!C41</f>
        <v>0</v>
      </c>
      <c r="D41" s="22"/>
      <c r="E41" s="29" t="s">
        <v>13</v>
      </c>
      <c r="F41">
        <f>'(RBX) Inferno'!F41</f>
        <v>152278</v>
      </c>
      <c r="G41" s="1">
        <f>'(RBX) Inferno'!G41</f>
        <v>0</v>
      </c>
      <c r="H41" s="22"/>
      <c r="I41" s="29" t="s">
        <v>13</v>
      </c>
      <c r="J41">
        <f>'(RBX) Inferno'!J41</f>
        <v>1882780</v>
      </c>
      <c r="K41" s="1">
        <f>'(RBX) Inferno'!K41</f>
        <v>0</v>
      </c>
    </row>
    <row r="42" spans="1:11" x14ac:dyDescent="0.2">
      <c r="A42" s="29" t="s">
        <v>14</v>
      </c>
      <c r="B42">
        <f>'(RBX) Inferno'!B42</f>
        <v>260288</v>
      </c>
      <c r="C42" s="1">
        <f>'(RBX) Inferno'!C42</f>
        <v>0</v>
      </c>
      <c r="D42" s="22"/>
      <c r="E42" s="29" t="s">
        <v>14</v>
      </c>
      <c r="F42">
        <f>'(RBX) Inferno'!F42</f>
        <v>383346</v>
      </c>
      <c r="G42" s="1">
        <f>'(RBX) Inferno'!G42</f>
        <v>0</v>
      </c>
      <c r="H42" s="22"/>
      <c r="I42" s="29" t="s">
        <v>14</v>
      </c>
      <c r="J42">
        <f>'(RBX) Inferno'!J42</f>
        <v>2676336</v>
      </c>
      <c r="K42" s="1">
        <f>'(RBX) Inferno'!K42</f>
        <v>0</v>
      </c>
    </row>
    <row r="43" spans="1:11" x14ac:dyDescent="0.2">
      <c r="A43" s="29" t="s">
        <v>15</v>
      </c>
      <c r="B43">
        <f>'(RBX) Inferno'!B43</f>
        <v>417940</v>
      </c>
      <c r="C43" s="1">
        <f>'(RBX) Inferno'!C43</f>
        <v>0</v>
      </c>
      <c r="D43" s="22"/>
      <c r="E43" s="29" t="s">
        <v>15</v>
      </c>
      <c r="F43">
        <f>'(RBX) Inferno'!F43</f>
        <v>363681</v>
      </c>
      <c r="G43" s="1">
        <f>'(RBX) Inferno'!G43</f>
        <v>0</v>
      </c>
      <c r="H43" s="22"/>
      <c r="I43" s="29" t="s">
        <v>15</v>
      </c>
      <c r="J43">
        <f>'(RBX) Inferno'!J43</f>
        <v>2647654</v>
      </c>
      <c r="K43" s="1">
        <f>'(RBX) Inferno'!K43</f>
        <v>0</v>
      </c>
    </row>
    <row r="44" spans="1:11" x14ac:dyDescent="0.2">
      <c r="A44" s="29" t="s">
        <v>16</v>
      </c>
      <c r="B44">
        <f>'(RBX) Inferno'!B44</f>
        <v>484825</v>
      </c>
      <c r="C44" s="1">
        <f>'(RBX) Inferno'!C44</f>
        <v>0</v>
      </c>
      <c r="D44" s="22"/>
      <c r="E44" s="29" t="s">
        <v>16</v>
      </c>
      <c r="F44">
        <f>'(RBX) Inferno'!F44</f>
        <v>432019</v>
      </c>
      <c r="G44" s="1">
        <f>'(RBX) Inferno'!G44</f>
        <v>0</v>
      </c>
      <c r="H44" s="22"/>
      <c r="I44" s="29" t="s">
        <v>16</v>
      </c>
      <c r="J44">
        <f>'(RBX) Inferno'!J44</f>
        <v>3168338</v>
      </c>
      <c r="K44" s="1">
        <f>'(RBX) Inferno'!K44</f>
        <v>0</v>
      </c>
    </row>
    <row r="45" spans="1:11" x14ac:dyDescent="0.2">
      <c r="A45" s="29" t="s">
        <v>17</v>
      </c>
      <c r="B45">
        <f>'(RBX) Inferno'!B45</f>
        <v>685212</v>
      </c>
      <c r="C45" s="1">
        <f>'(RBX) Inferno'!C45</f>
        <v>0</v>
      </c>
      <c r="D45" s="22"/>
      <c r="E45" s="29" t="s">
        <v>17</v>
      </c>
      <c r="F45">
        <f>'(RBX) Inferno'!F45</f>
        <v>334552</v>
      </c>
      <c r="G45" s="1">
        <f>'(RBX) Inferno'!G45</f>
        <v>0</v>
      </c>
      <c r="H45" s="22"/>
      <c r="I45" s="29" t="s">
        <v>17</v>
      </c>
      <c r="J45">
        <f>'(RBX) Inferno'!J45</f>
        <v>2572470</v>
      </c>
      <c r="K45" s="1">
        <f>'(RBX) Inferno'!K45</f>
        <v>0</v>
      </c>
    </row>
    <row r="46" spans="1:11" x14ac:dyDescent="0.2">
      <c r="A46" s="29" t="s">
        <v>18</v>
      </c>
      <c r="B46">
        <f>'(RBX) Inferno'!B46</f>
        <v>328499</v>
      </c>
      <c r="C46" s="1">
        <f>'(RBX) Inferno'!C46</f>
        <v>0</v>
      </c>
      <c r="D46" s="22"/>
      <c r="E46" s="29" t="s">
        <v>18</v>
      </c>
      <c r="F46">
        <f>'(RBX) Inferno'!F46</f>
        <v>369494</v>
      </c>
      <c r="G46" s="1">
        <f>'(RBX) Inferno'!G46</f>
        <v>0</v>
      </c>
      <c r="H46" s="22"/>
      <c r="I46" s="29" t="s">
        <v>18</v>
      </c>
      <c r="J46">
        <f>'(RBX) Inferno'!J46</f>
        <v>2818060</v>
      </c>
      <c r="K46" s="1">
        <f>'(RBX) Inferno'!K46</f>
        <v>0</v>
      </c>
    </row>
    <row r="47" spans="1:11" x14ac:dyDescent="0.2">
      <c r="A47" s="29" t="s">
        <v>19</v>
      </c>
      <c r="B47">
        <f>'(RBX) Inferno'!B47</f>
        <v>624504</v>
      </c>
      <c r="C47" s="1">
        <f>'(RBX) Inferno'!C47</f>
        <v>0</v>
      </c>
      <c r="D47" s="22"/>
      <c r="E47" s="29" t="s">
        <v>19</v>
      </c>
      <c r="F47">
        <f>'(RBX) Inferno'!F47</f>
        <v>370846</v>
      </c>
      <c r="G47" s="1">
        <f>'(RBX) Inferno'!G47</f>
        <v>0</v>
      </c>
      <c r="H47" s="22"/>
      <c r="I47" s="29" t="s">
        <v>19</v>
      </c>
      <c r="J47">
        <f>'(RBX) Inferno'!J47</f>
        <v>2504498</v>
      </c>
      <c r="K47" s="1">
        <f>'(RBX) Inferno'!K47</f>
        <v>0</v>
      </c>
    </row>
    <row r="48" spans="1:11" x14ac:dyDescent="0.2">
      <c r="A48" s="29" t="s">
        <v>20</v>
      </c>
      <c r="B48">
        <f>'(RBX) Inferno'!B48</f>
        <v>506942</v>
      </c>
      <c r="C48" s="1">
        <f>'(RBX) Inferno'!C48</f>
        <v>0</v>
      </c>
      <c r="D48" s="22"/>
      <c r="E48" s="29" t="s">
        <v>20</v>
      </c>
      <c r="F48">
        <f>'(RBX) Inferno'!F48</f>
        <v>312075</v>
      </c>
      <c r="G48" s="1">
        <f>'(RBX) Inferno'!G48</f>
        <v>0</v>
      </c>
      <c r="H48" s="22"/>
      <c r="I48" s="29" t="s">
        <v>20</v>
      </c>
      <c r="J48">
        <f>'(RBX) Inferno'!J48</f>
        <v>2111178</v>
      </c>
      <c r="K48" s="1">
        <f>'(RBX) Inferno'!K48</f>
        <v>0</v>
      </c>
    </row>
    <row r="49" spans="1:11" x14ac:dyDescent="0.2">
      <c r="A49" s="29" t="s">
        <v>21</v>
      </c>
      <c r="B49">
        <f>'(RBX) Inferno'!B49</f>
        <v>450018</v>
      </c>
      <c r="C49" s="1">
        <f>'(RBX) Inferno'!C49</f>
        <v>0</v>
      </c>
      <c r="D49" s="22"/>
      <c r="E49" s="29" t="s">
        <v>21</v>
      </c>
      <c r="F49">
        <f>'(RBX) Inferno'!F49</f>
        <v>487902</v>
      </c>
      <c r="G49" s="1">
        <f>'(RBX) Inferno'!G49</f>
        <v>0</v>
      </c>
      <c r="H49" s="22"/>
      <c r="I49" s="29" t="s">
        <v>21</v>
      </c>
      <c r="J49">
        <f>'(RBX) Inferno'!J49</f>
        <v>2910139</v>
      </c>
      <c r="K49" s="1">
        <f>'(RBX) Inferno'!K49</f>
        <v>0</v>
      </c>
    </row>
    <row r="50" spans="1:11" x14ac:dyDescent="0.2">
      <c r="A50" s="29" t="s">
        <v>22</v>
      </c>
      <c r="B50">
        <f>'(RBX) Inferno'!B50</f>
        <v>58884</v>
      </c>
      <c r="C50" s="1">
        <f>'(RBX) Inferno'!C50</f>
        <v>0</v>
      </c>
      <c r="D50" s="22"/>
      <c r="E50" s="29" t="s">
        <v>22</v>
      </c>
      <c r="F50">
        <f>'(RBX) Inferno'!F50</f>
        <v>286998</v>
      </c>
      <c r="G50" s="1">
        <f>'(RBX) Inferno'!G50</f>
        <v>0</v>
      </c>
      <c r="H50" s="22"/>
      <c r="I50" s="29" t="s">
        <v>22</v>
      </c>
      <c r="J50">
        <f>'(RBX) Inferno'!J50</f>
        <v>3425161</v>
      </c>
      <c r="K50" s="1">
        <f>'(RBX) Inferno'!K50</f>
        <v>0</v>
      </c>
    </row>
    <row r="51" spans="1:11" x14ac:dyDescent="0.2">
      <c r="A51" s="30" t="s">
        <v>23</v>
      </c>
      <c r="B51">
        <f>'(RBX) Inferno'!B51</f>
        <v>47810</v>
      </c>
      <c r="C51" s="1">
        <f>'(RBX) Inferno'!C51</f>
        <v>0</v>
      </c>
      <c r="D51" s="22"/>
      <c r="E51" s="30" t="s">
        <v>23</v>
      </c>
      <c r="F51">
        <f>'(RBX) Inferno'!F51</f>
        <v>258799</v>
      </c>
      <c r="G51" s="1">
        <f>'(RBX) Inferno'!G51</f>
        <v>0</v>
      </c>
      <c r="H51" s="22"/>
      <c r="I51" s="30" t="s">
        <v>23</v>
      </c>
      <c r="J51">
        <f>'(RBX) Inferno'!J51</f>
        <v>3303064</v>
      </c>
      <c r="K51" s="1">
        <f>'(RBX) Inferno'!K51</f>
        <v>0</v>
      </c>
    </row>
    <row r="52" spans="1:11" x14ac:dyDescent="0.2">
      <c r="A52" s="31" t="s">
        <v>24</v>
      </c>
      <c r="B52">
        <f>'(RBX) Inferno'!B52</f>
        <v>57230</v>
      </c>
      <c r="C52" s="1">
        <f>'(RBX) Inferno'!C52</f>
        <v>0</v>
      </c>
      <c r="D52" s="22"/>
      <c r="E52" s="31" t="s">
        <v>24</v>
      </c>
      <c r="F52">
        <f>'(RBX) Inferno'!F52</f>
        <v>363762</v>
      </c>
      <c r="G52" s="1">
        <f>'(RBX) Inferno'!G52</f>
        <v>0</v>
      </c>
      <c r="H52" s="22"/>
      <c r="I52" s="31" t="s">
        <v>24</v>
      </c>
      <c r="J52">
        <f>'(RBX) Inferno'!J52</f>
        <v>3707253</v>
      </c>
      <c r="K52" s="1">
        <f>'(RBX) Inferno'!K52</f>
        <v>0</v>
      </c>
    </row>
    <row r="53" spans="1:11" x14ac:dyDescent="0.2">
      <c r="A53" s="31" t="s">
        <v>25</v>
      </c>
      <c r="B53">
        <f>'(RBX) Inferno'!B53</f>
        <v>52302</v>
      </c>
      <c r="C53" s="1">
        <f>'(RBX) Inferno'!C53</f>
        <v>0</v>
      </c>
      <c r="D53" s="22"/>
      <c r="E53" s="31" t="s">
        <v>25</v>
      </c>
      <c r="F53">
        <f>'(RBX) Inferno'!F53</f>
        <v>193436</v>
      </c>
      <c r="G53" s="1">
        <f>'(RBX) Inferno'!G53</f>
        <v>0</v>
      </c>
      <c r="H53" s="22"/>
      <c r="I53" s="31" t="s">
        <v>25</v>
      </c>
      <c r="J53">
        <f>'(RBX) Inferno'!J53</f>
        <v>3389489</v>
      </c>
      <c r="K53" s="1">
        <f>'(RBX) Inferno'!K53</f>
        <v>0</v>
      </c>
    </row>
    <row r="54" spans="1:11" x14ac:dyDescent="0.2">
      <c r="A54" s="31" t="s">
        <v>26</v>
      </c>
      <c r="B54">
        <f>'(RBX) Inferno'!B54</f>
        <v>81179</v>
      </c>
      <c r="C54" s="1">
        <f>'(RBX) Inferno'!C54</f>
        <v>0</v>
      </c>
      <c r="D54" s="22"/>
      <c r="E54" s="31" t="s">
        <v>26</v>
      </c>
      <c r="F54">
        <f>'(RBX) Inferno'!F54</f>
        <v>179493</v>
      </c>
      <c r="G54" s="1">
        <f>'(RBX) Inferno'!G54</f>
        <v>0</v>
      </c>
      <c r="H54" s="22"/>
      <c r="I54" s="31" t="s">
        <v>26</v>
      </c>
      <c r="J54">
        <f>'(RBX) Inferno'!J54</f>
        <v>2899646</v>
      </c>
      <c r="K54" s="1">
        <f>'(RBX) Inferno'!K54</f>
        <v>0</v>
      </c>
    </row>
    <row r="55" spans="1:11" x14ac:dyDescent="0.2">
      <c r="A55" s="31" t="s">
        <v>27</v>
      </c>
      <c r="B55">
        <f>'(RBX) Inferno'!B55</f>
        <v>64351</v>
      </c>
      <c r="C55" s="1">
        <f>'(RBX) Inferno'!C55</f>
        <v>0</v>
      </c>
      <c r="D55" s="22"/>
      <c r="E55" s="31" t="s">
        <v>27</v>
      </c>
      <c r="F55">
        <f>'(RBX) Inferno'!F55</f>
        <v>191265</v>
      </c>
      <c r="G55" s="1">
        <f>'(RBX) Inferno'!G55</f>
        <v>0</v>
      </c>
      <c r="H55" s="22"/>
      <c r="I55" s="31" t="s">
        <v>27</v>
      </c>
      <c r="J55">
        <f>'(RBX) Inferno'!J55</f>
        <v>2690098</v>
      </c>
      <c r="K55" s="1">
        <f>'(RBX) Inferno'!K55</f>
        <v>0</v>
      </c>
    </row>
    <row r="56" spans="1:11" x14ac:dyDescent="0.2">
      <c r="A56" s="31" t="s">
        <v>28</v>
      </c>
      <c r="B56">
        <f>'(RBX) Inferno'!B56</f>
        <v>77322</v>
      </c>
      <c r="C56" s="1">
        <f>'(RBX) Inferno'!C56</f>
        <v>0</v>
      </c>
      <c r="D56" s="22"/>
      <c r="E56" s="31" t="s">
        <v>28</v>
      </c>
      <c r="F56">
        <f>'(RBX) Inferno'!F56</f>
        <v>151407</v>
      </c>
      <c r="G56" s="1">
        <f>'(RBX) Inferno'!G56</f>
        <v>0</v>
      </c>
      <c r="H56" s="22"/>
      <c r="I56" s="31" t="s">
        <v>28</v>
      </c>
      <c r="J56">
        <f>'(RBX) Inferno'!J56</f>
        <v>2983054</v>
      </c>
      <c r="K56" s="1">
        <f>'(RBX) Inferno'!K56</f>
        <v>0</v>
      </c>
    </row>
    <row r="57" spans="1:11" x14ac:dyDescent="0.2">
      <c r="A57" s="31" t="s">
        <v>29</v>
      </c>
      <c r="B57">
        <f>'(RBX) Inferno'!B57</f>
        <v>54714</v>
      </c>
      <c r="C57" s="1">
        <f>'(RBX) Inferno'!C57</f>
        <v>0</v>
      </c>
      <c r="D57" s="22"/>
      <c r="E57" s="31" t="s">
        <v>29</v>
      </c>
      <c r="F57">
        <f>'(RBX) Inferno'!F57</f>
        <v>137516</v>
      </c>
      <c r="G57" s="1">
        <f>'(RBX) Inferno'!G57</f>
        <v>0</v>
      </c>
      <c r="H57" s="22"/>
      <c r="I57" s="31" t="s">
        <v>29</v>
      </c>
      <c r="J57">
        <f>'(RBX) Inferno'!J57</f>
        <v>3062391</v>
      </c>
      <c r="K57" s="1">
        <f>'(RBX) Inferno'!K57</f>
        <v>0</v>
      </c>
    </row>
    <row r="58" spans="1:11" x14ac:dyDescent="0.2">
      <c r="A58" s="31" t="s">
        <v>30</v>
      </c>
      <c r="B58">
        <f>'(RBX) Inferno'!B58</f>
        <v>114787</v>
      </c>
      <c r="C58" s="1">
        <f>'(RBX) Inferno'!C58</f>
        <v>0</v>
      </c>
      <c r="D58" s="22"/>
      <c r="E58" s="31" t="s">
        <v>30</v>
      </c>
      <c r="F58">
        <f>'(RBX) Inferno'!F58</f>
        <v>182764</v>
      </c>
      <c r="G58" s="1">
        <f>'(RBX) Inferno'!G58</f>
        <v>0</v>
      </c>
      <c r="H58" s="22"/>
      <c r="I58" s="31" t="s">
        <v>30</v>
      </c>
      <c r="J58">
        <f>'(RBX) Inferno'!J58</f>
        <v>3069144</v>
      </c>
      <c r="K58" s="1">
        <f>'(RBX) Inferno'!K58</f>
        <v>0</v>
      </c>
    </row>
    <row r="59" spans="1:11" x14ac:dyDescent="0.2">
      <c r="A59" s="31" t="s">
        <v>31</v>
      </c>
      <c r="B59">
        <f>'(RBX) Inferno'!B59</f>
        <v>74433</v>
      </c>
      <c r="C59" s="1">
        <f>'(RBX) Inferno'!C59</f>
        <v>0</v>
      </c>
      <c r="D59" s="22"/>
      <c r="E59" s="31" t="s">
        <v>31</v>
      </c>
      <c r="F59">
        <f>'(RBX) Inferno'!F59</f>
        <v>174325</v>
      </c>
      <c r="G59" s="1">
        <f>'(RBX) Inferno'!G59</f>
        <v>0</v>
      </c>
      <c r="H59" s="22"/>
      <c r="I59" s="31" t="s">
        <v>31</v>
      </c>
      <c r="J59">
        <f>'(RBX) Inferno'!J59</f>
        <v>3124144</v>
      </c>
      <c r="K59" s="1">
        <f>'(RBX) Inferno'!K59</f>
        <v>0</v>
      </c>
    </row>
    <row r="60" spans="1:11" x14ac:dyDescent="0.2">
      <c r="A60" s="31" t="s">
        <v>32</v>
      </c>
      <c r="B60">
        <f>'(RBX) Inferno'!B60</f>
        <v>36422</v>
      </c>
      <c r="C60" s="1">
        <f>'(RBX) Inferno'!C60</f>
        <v>0</v>
      </c>
      <c r="D60" s="22"/>
      <c r="E60" s="31" t="s">
        <v>32</v>
      </c>
      <c r="F60">
        <f>'(RBX) Inferno'!F60</f>
        <v>450131</v>
      </c>
      <c r="G60" s="1">
        <f>'(RBX) Inferno'!G60</f>
        <v>0</v>
      </c>
      <c r="H60" s="22"/>
      <c r="I60" s="31" t="s">
        <v>32</v>
      </c>
      <c r="J60">
        <f>'(RBX) Inferno'!J60</f>
        <v>2555632</v>
      </c>
      <c r="K60" s="1">
        <f>'(RBX) Inferno'!K60</f>
        <v>0</v>
      </c>
    </row>
    <row r="61" spans="1:11" x14ac:dyDescent="0.2">
      <c r="A61" s="31" t="s">
        <v>33</v>
      </c>
      <c r="B61">
        <f>'(RBX) Inferno'!B61</f>
        <v>50857</v>
      </c>
      <c r="C61" s="1">
        <f>'(RBX) Inferno'!C61</f>
        <v>0</v>
      </c>
      <c r="D61" s="22"/>
      <c r="E61" s="31" t="s">
        <v>33</v>
      </c>
      <c r="F61">
        <f>'(RBX) Inferno'!F61</f>
        <v>359594</v>
      </c>
      <c r="G61" s="1">
        <f>'(RBX) Inferno'!G61</f>
        <v>0</v>
      </c>
      <c r="H61" s="22"/>
      <c r="I61" s="31" t="s">
        <v>33</v>
      </c>
      <c r="J61">
        <f>'(RBX) Inferno'!J61</f>
        <v>2779699</v>
      </c>
      <c r="K61" s="1">
        <f>'(RBX) Inferno'!K61</f>
        <v>0</v>
      </c>
    </row>
    <row r="62" spans="1:11" x14ac:dyDescent="0.2">
      <c r="A62" s="31" t="s">
        <v>34</v>
      </c>
      <c r="B62">
        <f>'(RBX) Inferno'!B62</f>
        <v>10338</v>
      </c>
      <c r="C62" s="1">
        <f>'(RBX) Inferno'!C62</f>
        <v>0</v>
      </c>
      <c r="D62" s="22"/>
      <c r="E62" s="31" t="s">
        <v>34</v>
      </c>
      <c r="F62">
        <f>'(RBX) Inferno'!F62</f>
        <v>17994</v>
      </c>
      <c r="G62" s="1">
        <f>'(RBX) Inferno'!G62</f>
        <v>0</v>
      </c>
      <c r="H62" s="22"/>
      <c r="I62" s="31" t="s">
        <v>34</v>
      </c>
      <c r="J62">
        <f>'(RBX) Inferno'!J62</f>
        <v>2779699</v>
      </c>
      <c r="K62" s="1">
        <f>'(RBX) Inferno'!K62</f>
        <v>0</v>
      </c>
    </row>
    <row r="63" spans="1:11" x14ac:dyDescent="0.2">
      <c r="A63" s="31" t="s">
        <v>35</v>
      </c>
      <c r="B63">
        <f>'(RBX) Inferno'!B63</f>
        <v>655980</v>
      </c>
      <c r="C63" s="1">
        <f>'(RBX) Inferno'!C63</f>
        <v>0</v>
      </c>
      <c r="D63" s="22"/>
      <c r="E63" s="31" t="s">
        <v>35</v>
      </c>
      <c r="F63">
        <f>'(RBX) Inferno'!F63</f>
        <v>547579</v>
      </c>
      <c r="G63" s="1">
        <f>'(RBX) Inferno'!G63</f>
        <v>0</v>
      </c>
      <c r="H63" s="22"/>
      <c r="I63" s="31" t="s">
        <v>35</v>
      </c>
      <c r="J63">
        <f>'(RBX) Inferno'!J63</f>
        <v>2779699</v>
      </c>
      <c r="K63" s="1">
        <f>'(RBX) Inferno'!K63</f>
        <v>0</v>
      </c>
    </row>
    <row r="64" spans="1:11" x14ac:dyDescent="0.2">
      <c r="A64" s="31" t="s">
        <v>36</v>
      </c>
      <c r="B64">
        <f>'(RBX) Inferno'!B64</f>
        <v>427404</v>
      </c>
      <c r="C64" s="1">
        <f>'(RBX) Inferno'!C64</f>
        <v>0</v>
      </c>
      <c r="D64" s="22"/>
      <c r="E64" s="31" t="s">
        <v>36</v>
      </c>
      <c r="F64">
        <f>'(RBX) Inferno'!F64</f>
        <v>669018</v>
      </c>
      <c r="G64" s="1">
        <f>'(RBX) Inferno'!G64</f>
        <v>0</v>
      </c>
      <c r="H64" s="22"/>
      <c r="I64" s="31" t="s">
        <v>36</v>
      </c>
      <c r="J64">
        <f>'(RBX) Inferno'!J64</f>
        <v>2555632</v>
      </c>
      <c r="K64" s="1">
        <f>'(RBX) Inferno'!K64</f>
        <v>0</v>
      </c>
    </row>
    <row r="65" spans="1:11" x14ac:dyDescent="0.2">
      <c r="A65" s="31" t="s">
        <v>37</v>
      </c>
      <c r="B65">
        <f>'(RBX) Inferno'!B65</f>
        <v>562478</v>
      </c>
      <c r="C65" s="1">
        <f>'(RBX) Inferno'!C65</f>
        <v>0</v>
      </c>
      <c r="D65" s="22"/>
      <c r="E65" s="31" t="s">
        <v>37</v>
      </c>
      <c r="F65">
        <f>'(RBX) Inferno'!F65</f>
        <v>489265</v>
      </c>
      <c r="G65" s="1">
        <f>'(RBX) Inferno'!G65</f>
        <v>0</v>
      </c>
      <c r="H65" s="22"/>
      <c r="I65" s="31" t="s">
        <v>37</v>
      </c>
      <c r="J65">
        <f>'(RBX) Inferno'!J65</f>
        <v>4005462</v>
      </c>
      <c r="K65" s="1">
        <f>'(RBX) Inferno'!K65</f>
        <v>0</v>
      </c>
    </row>
    <row r="66" spans="1:11" x14ac:dyDescent="0.2">
      <c r="A66" s="31" t="s">
        <v>38</v>
      </c>
      <c r="B66">
        <f>'(RBX) Inferno'!B66</f>
        <v>640067</v>
      </c>
      <c r="C66" s="1">
        <f>'(RBX) Inferno'!C66</f>
        <v>0</v>
      </c>
      <c r="D66" s="22"/>
      <c r="E66" s="31" t="s">
        <v>38</v>
      </c>
      <c r="F66">
        <f>'(RBX) Inferno'!F66</f>
        <v>737413</v>
      </c>
      <c r="G66" s="1">
        <f>'(RBX) Inferno'!G66</f>
        <v>0</v>
      </c>
      <c r="H66" s="22"/>
      <c r="I66" s="31" t="s">
        <v>38</v>
      </c>
      <c r="J66">
        <f>'(RBX) Inferno'!J66</f>
        <v>4005462</v>
      </c>
      <c r="K66" s="1">
        <f>'(RBX) Inferno'!K66</f>
        <v>0</v>
      </c>
    </row>
    <row r="67" spans="1:11" x14ac:dyDescent="0.2">
      <c r="A67" s="31" t="s">
        <v>39</v>
      </c>
      <c r="B67">
        <f>'(RBX) Inferno'!B67</f>
        <v>677212</v>
      </c>
      <c r="C67" s="1">
        <f>'(RBX) Inferno'!C67</f>
        <v>0</v>
      </c>
      <c r="D67" s="22"/>
      <c r="E67" s="31" t="s">
        <v>39</v>
      </c>
      <c r="F67">
        <f>'(RBX) Inferno'!F67</f>
        <v>732597</v>
      </c>
      <c r="G67" s="1">
        <f>'(RBX) Inferno'!G67</f>
        <v>0</v>
      </c>
      <c r="H67" s="22"/>
      <c r="I67" s="31" t="s">
        <v>39</v>
      </c>
      <c r="J67">
        <f>'(RBX) Inferno'!J67</f>
        <v>3999331</v>
      </c>
      <c r="K67" s="1">
        <f>'(RBX) Inferno'!K67</f>
        <v>0</v>
      </c>
    </row>
    <row r="68" spans="1:11" x14ac:dyDescent="0.2">
      <c r="A68" s="8"/>
      <c r="C68" s="1"/>
      <c r="D68" s="22"/>
      <c r="E68" s="8"/>
      <c r="G68" s="1"/>
      <c r="H68" s="22"/>
      <c r="I68" s="8"/>
      <c r="K68" s="1"/>
    </row>
    <row r="69" spans="1:11" ht="17" thickBot="1" x14ac:dyDescent="0.25">
      <c r="A69" s="9" t="s">
        <v>3</v>
      </c>
      <c r="B69" s="62">
        <f>SUM(B40:B67)</f>
        <v>8025850</v>
      </c>
      <c r="C69" s="63">
        <f>AVERAGE(B40:B67)</f>
        <v>286637.5</v>
      </c>
      <c r="D69" s="22"/>
      <c r="E69" s="9" t="s">
        <v>3</v>
      </c>
      <c r="F69" s="62">
        <f>SUM(F40:F67)</f>
        <v>9680347</v>
      </c>
      <c r="G69" s="63">
        <f>AVERAGE(F40:F67)</f>
        <v>345726.67857142858</v>
      </c>
      <c r="H69" s="22"/>
      <c r="I69" s="9" t="s">
        <v>3</v>
      </c>
      <c r="J69" s="62">
        <f>SUM(J40:J67)</f>
        <v>82961700</v>
      </c>
      <c r="K69" s="63">
        <f>AVERAGE(J40:J67)</f>
        <v>2962917.8571428573</v>
      </c>
    </row>
    <row r="70" spans="1:11" x14ac:dyDescent="0.2">
      <c r="A70" s="52"/>
      <c r="B70" s="22"/>
      <c r="C70" s="53"/>
      <c r="D70" s="22"/>
      <c r="E70" s="52"/>
      <c r="F70" s="22"/>
      <c r="G70" s="22"/>
      <c r="H70" s="22"/>
      <c r="I70" s="52"/>
      <c r="J70" s="22"/>
      <c r="K70" s="53"/>
    </row>
    <row r="71" spans="1:11" x14ac:dyDescent="0.2">
      <c r="A71" s="77" t="s">
        <v>108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1:11" ht="16" customHeight="1" thickBot="1" x14ac:dyDescent="0.2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1:11" ht="17" customHeight="1" thickBot="1" x14ac:dyDescent="0.25">
      <c r="A73" s="73" t="s">
        <v>81</v>
      </c>
      <c r="B73" s="74"/>
      <c r="C73" s="78"/>
      <c r="D73" s="22"/>
      <c r="E73" s="73" t="s">
        <v>50</v>
      </c>
      <c r="F73" s="74"/>
      <c r="G73" s="78"/>
      <c r="H73" s="22"/>
      <c r="I73" s="73" t="s">
        <v>109</v>
      </c>
      <c r="J73" s="74"/>
      <c r="K73" s="75"/>
    </row>
    <row r="74" spans="1:11" ht="17" thickBot="1" x14ac:dyDescent="0.25">
      <c r="A74" s="26" t="s">
        <v>0</v>
      </c>
      <c r="B74" s="27" t="s">
        <v>1</v>
      </c>
      <c r="C74" s="28"/>
      <c r="D74" s="22"/>
      <c r="E74" s="26" t="s">
        <v>0</v>
      </c>
      <c r="F74" s="27" t="s">
        <v>1</v>
      </c>
      <c r="G74" s="28"/>
      <c r="H74" s="22"/>
      <c r="I74" s="26" t="s">
        <v>0</v>
      </c>
      <c r="J74" s="27" t="s">
        <v>1</v>
      </c>
      <c r="K74" s="28"/>
    </row>
    <row r="75" spans="1:11" x14ac:dyDescent="0.2">
      <c r="A75" s="57" t="s">
        <v>12</v>
      </c>
      <c r="B75">
        <f>'(RBX) Inferno'!B75</f>
        <v>234981</v>
      </c>
      <c r="C75" s="1">
        <f>'(RBX) Inferno'!C75</f>
        <v>0</v>
      </c>
      <c r="D75" s="22"/>
      <c r="E75" s="29" t="s">
        <v>12</v>
      </c>
      <c r="F75">
        <f>'(RBX) Inferno'!F75</f>
        <v>383330</v>
      </c>
      <c r="G75" s="1">
        <f>'(RBX) Inferno'!G75</f>
        <v>0</v>
      </c>
      <c r="H75" s="22"/>
      <c r="I75" s="29" t="s">
        <v>12</v>
      </c>
      <c r="J75">
        <f>'(RBX) Inferno'!J75</f>
        <v>2450016</v>
      </c>
      <c r="K75" s="1">
        <f>'(RBX) Inferno'!K75</f>
        <v>0</v>
      </c>
    </row>
    <row r="76" spans="1:11" x14ac:dyDescent="0.2">
      <c r="A76" s="29" t="s">
        <v>13</v>
      </c>
      <c r="B76">
        <f>'(RBX) Inferno'!B76</f>
        <v>184083</v>
      </c>
      <c r="C76" s="1">
        <f>'(RBX) Inferno'!C76</f>
        <v>0</v>
      </c>
      <c r="D76" s="22"/>
      <c r="E76" s="29" t="s">
        <v>13</v>
      </c>
      <c r="F76">
        <f>'(RBX) Inferno'!F76</f>
        <v>475308</v>
      </c>
      <c r="G76" s="1">
        <f>'(RBX) Inferno'!G76</f>
        <v>0</v>
      </c>
      <c r="H76" s="22"/>
      <c r="I76" s="29" t="s">
        <v>13</v>
      </c>
      <c r="J76">
        <f>'(RBX) Inferno'!J76</f>
        <v>2441814</v>
      </c>
      <c r="K76" s="1">
        <f>'(RBX) Inferno'!K76</f>
        <v>0</v>
      </c>
    </row>
    <row r="77" spans="1:11" x14ac:dyDescent="0.2">
      <c r="A77" s="29" t="s">
        <v>14</v>
      </c>
      <c r="B77">
        <f>'(RBX) Inferno'!B77</f>
        <v>202351</v>
      </c>
      <c r="C77" s="1">
        <f>'(RBX) Inferno'!C77</f>
        <v>0</v>
      </c>
      <c r="D77" s="22"/>
      <c r="E77" s="29" t="s">
        <v>14</v>
      </c>
      <c r="F77">
        <f>'(RBX) Inferno'!F77</f>
        <v>471205</v>
      </c>
      <c r="G77" s="1">
        <f>'(RBX) Inferno'!G77</f>
        <v>0</v>
      </c>
      <c r="H77" s="22"/>
      <c r="I77" s="29" t="s">
        <v>14</v>
      </c>
      <c r="J77">
        <f>'(RBX) Inferno'!J77</f>
        <v>2314619</v>
      </c>
      <c r="K77" s="1">
        <f>'(RBX) Inferno'!K77</f>
        <v>0</v>
      </c>
    </row>
    <row r="78" spans="1:11" x14ac:dyDescent="0.2">
      <c r="A78" s="29" t="s">
        <v>15</v>
      </c>
      <c r="B78">
        <f>'(RBX) Inferno'!B78</f>
        <v>231279</v>
      </c>
      <c r="C78" s="1">
        <f>'(RBX) Inferno'!C78</f>
        <v>0</v>
      </c>
      <c r="D78" s="22"/>
      <c r="E78" s="29" t="s">
        <v>15</v>
      </c>
      <c r="F78">
        <f>'(RBX) Inferno'!F78</f>
        <v>436901</v>
      </c>
      <c r="G78" s="1">
        <f>'(RBX) Inferno'!G78</f>
        <v>0</v>
      </c>
      <c r="H78" s="22"/>
      <c r="I78" s="29" t="s">
        <v>15</v>
      </c>
      <c r="J78">
        <f>'(RBX) Inferno'!J78</f>
        <v>2410907</v>
      </c>
      <c r="K78" s="1">
        <f>'(RBX) Inferno'!K78</f>
        <v>0</v>
      </c>
    </row>
    <row r="79" spans="1:11" x14ac:dyDescent="0.2">
      <c r="A79" s="29" t="s">
        <v>16</v>
      </c>
      <c r="B79">
        <f>'(RBX) Inferno'!B79</f>
        <v>254721</v>
      </c>
      <c r="C79" s="1">
        <f>'(RBX) Inferno'!C79</f>
        <v>0</v>
      </c>
      <c r="D79" s="22"/>
      <c r="E79" s="29" t="s">
        <v>16</v>
      </c>
      <c r="F79">
        <f>'(RBX) Inferno'!F79</f>
        <v>468041</v>
      </c>
      <c r="G79" s="1">
        <f>'(RBX) Inferno'!G79</f>
        <v>0</v>
      </c>
      <c r="H79" s="22"/>
      <c r="I79" s="29" t="s">
        <v>16</v>
      </c>
      <c r="J79">
        <f>'(RBX) Inferno'!J79</f>
        <v>2912332</v>
      </c>
      <c r="K79" s="1">
        <f>'(RBX) Inferno'!K79</f>
        <v>0</v>
      </c>
    </row>
    <row r="80" spans="1:11" x14ac:dyDescent="0.2">
      <c r="A80" s="29" t="s">
        <v>17</v>
      </c>
      <c r="B80">
        <f>'(RBX) Inferno'!B80</f>
        <v>290597</v>
      </c>
      <c r="C80" s="1">
        <f>'(RBX) Inferno'!C80</f>
        <v>0</v>
      </c>
      <c r="D80" s="22"/>
      <c r="E80" s="29" t="s">
        <v>17</v>
      </c>
      <c r="F80">
        <f>'(RBX) Inferno'!F80</f>
        <v>368175</v>
      </c>
      <c r="G80" s="1">
        <f>'(RBX) Inferno'!G80</f>
        <v>0</v>
      </c>
      <c r="H80" s="22"/>
      <c r="I80" s="29" t="s">
        <v>17</v>
      </c>
      <c r="J80">
        <f>'(RBX) Inferno'!J80</f>
        <v>2364834</v>
      </c>
      <c r="K80" s="1">
        <f>'(RBX) Inferno'!K80</f>
        <v>0</v>
      </c>
    </row>
    <row r="81" spans="1:11" x14ac:dyDescent="0.2">
      <c r="A81" s="29" t="s">
        <v>18</v>
      </c>
      <c r="B81">
        <f>'(RBX) Inferno'!B81</f>
        <v>203829</v>
      </c>
      <c r="C81" s="1">
        <f>'(RBX) Inferno'!C81</f>
        <v>0</v>
      </c>
      <c r="D81" s="22"/>
      <c r="E81" s="29" t="s">
        <v>18</v>
      </c>
      <c r="F81">
        <f>'(RBX) Inferno'!F81</f>
        <v>471747</v>
      </c>
      <c r="G81" s="1">
        <f>'(RBX) Inferno'!G81</f>
        <v>0</v>
      </c>
      <c r="H81" s="22"/>
      <c r="I81" s="29" t="s">
        <v>18</v>
      </c>
      <c r="J81">
        <f>'(RBX) Inferno'!J81</f>
        <v>2573934</v>
      </c>
      <c r="K81" s="1">
        <f>'(RBX) Inferno'!K81</f>
        <v>0</v>
      </c>
    </row>
    <row r="82" spans="1:11" x14ac:dyDescent="0.2">
      <c r="A82" s="29" t="s">
        <v>19</v>
      </c>
      <c r="B82">
        <f>'(RBX) Inferno'!B82</f>
        <v>291528</v>
      </c>
      <c r="C82" s="1">
        <f>'(RBX) Inferno'!C82</f>
        <v>0</v>
      </c>
      <c r="D82" s="22"/>
      <c r="E82" s="29" t="s">
        <v>19</v>
      </c>
      <c r="F82">
        <f>'(RBX) Inferno'!F82</f>
        <v>432013</v>
      </c>
      <c r="G82" s="1">
        <f>'(RBX) Inferno'!G82</f>
        <v>0</v>
      </c>
      <c r="H82" s="22"/>
      <c r="I82" s="29" t="s">
        <v>19</v>
      </c>
      <c r="J82">
        <f>'(RBX) Inferno'!J82</f>
        <v>2292752</v>
      </c>
      <c r="K82" s="1">
        <f>'(RBX) Inferno'!K82</f>
        <v>0</v>
      </c>
    </row>
    <row r="83" spans="1:11" x14ac:dyDescent="0.2">
      <c r="A83" s="29" t="s">
        <v>20</v>
      </c>
      <c r="B83">
        <f>'(RBX) Inferno'!B83</f>
        <v>200130</v>
      </c>
      <c r="C83" s="1">
        <f>'(RBX) Inferno'!C83</f>
        <v>0</v>
      </c>
      <c r="D83" s="22"/>
      <c r="E83" s="29" t="s">
        <v>20</v>
      </c>
      <c r="F83">
        <f>'(RBX) Inferno'!F83</f>
        <v>377225</v>
      </c>
      <c r="G83" s="1">
        <f>'(RBX) Inferno'!G83</f>
        <v>0</v>
      </c>
      <c r="H83" s="22"/>
      <c r="I83" s="29" t="s">
        <v>20</v>
      </c>
      <c r="J83">
        <f>'(RBX) Inferno'!J83</f>
        <v>1937630</v>
      </c>
      <c r="K83" s="1">
        <f>'(RBX) Inferno'!K83</f>
        <v>0</v>
      </c>
    </row>
    <row r="84" spans="1:11" x14ac:dyDescent="0.2">
      <c r="A84" s="29" t="s">
        <v>21</v>
      </c>
      <c r="B84">
        <f>'(RBX) Inferno'!B84</f>
        <v>242496</v>
      </c>
      <c r="C84" s="1">
        <f>'(RBX) Inferno'!C84</f>
        <v>0</v>
      </c>
      <c r="D84" s="22"/>
      <c r="E84" s="29" t="s">
        <v>21</v>
      </c>
      <c r="F84">
        <f>'(RBX) Inferno'!F84</f>
        <v>602128</v>
      </c>
      <c r="G84" s="1">
        <f>'(RBX) Inferno'!G84</f>
        <v>0</v>
      </c>
      <c r="H84" s="22"/>
      <c r="I84" s="29" t="s">
        <v>21</v>
      </c>
      <c r="J84">
        <f>'(RBX) Inferno'!J84</f>
        <v>2687363</v>
      </c>
      <c r="K84" s="1">
        <f>'(RBX) Inferno'!K84</f>
        <v>0</v>
      </c>
    </row>
    <row r="85" spans="1:11" x14ac:dyDescent="0.2">
      <c r="A85" s="29" t="s">
        <v>22</v>
      </c>
      <c r="B85">
        <f>'(RBX) Inferno'!B85</f>
        <v>327833</v>
      </c>
      <c r="C85" s="1">
        <f>'(RBX) Inferno'!C85</f>
        <v>0</v>
      </c>
      <c r="D85" s="22"/>
      <c r="E85" s="29" t="s">
        <v>22</v>
      </c>
      <c r="F85">
        <f>'(RBX) Inferno'!F85</f>
        <v>667878</v>
      </c>
      <c r="G85" s="1">
        <f>'(RBX) Inferno'!G85</f>
        <v>0</v>
      </c>
      <c r="H85" s="22"/>
      <c r="I85" s="29" t="s">
        <v>22</v>
      </c>
      <c r="J85">
        <f>'(RBX) Inferno'!J85</f>
        <v>3167531</v>
      </c>
      <c r="K85" s="1">
        <f>'(RBX) Inferno'!K85</f>
        <v>0</v>
      </c>
    </row>
    <row r="86" spans="1:11" x14ac:dyDescent="0.2">
      <c r="A86" s="30" t="s">
        <v>23</v>
      </c>
      <c r="B86">
        <f>'(RBX) Inferno'!B86</f>
        <v>331056</v>
      </c>
      <c r="C86" s="1">
        <f>'(RBX) Inferno'!C86</f>
        <v>0</v>
      </c>
      <c r="D86" s="22"/>
      <c r="E86" s="30" t="s">
        <v>23</v>
      </c>
      <c r="F86">
        <f>'(RBX) Inferno'!F86</f>
        <v>647160</v>
      </c>
      <c r="G86" s="1">
        <f>'(RBX) Inferno'!G86</f>
        <v>0</v>
      </c>
      <c r="H86" s="22"/>
      <c r="I86" s="30" t="s">
        <v>23</v>
      </c>
      <c r="J86">
        <f>'(RBX) Inferno'!J86</f>
        <v>3109881</v>
      </c>
      <c r="K86" s="1">
        <f>'(RBX) Inferno'!K86</f>
        <v>0</v>
      </c>
    </row>
    <row r="87" spans="1:11" x14ac:dyDescent="0.2">
      <c r="A87" s="31" t="s">
        <v>24</v>
      </c>
      <c r="B87">
        <f>'(RBX) Inferno'!B87</f>
        <v>334948</v>
      </c>
      <c r="C87" s="1">
        <f>'(RBX) Inferno'!C87</f>
        <v>0</v>
      </c>
      <c r="D87" s="22"/>
      <c r="E87" s="31" t="s">
        <v>24</v>
      </c>
      <c r="F87">
        <f>'(RBX) Inferno'!F87</f>
        <v>641611</v>
      </c>
      <c r="G87" s="1">
        <f>'(RBX) Inferno'!G87</f>
        <v>0</v>
      </c>
      <c r="H87" s="22"/>
      <c r="I87" s="31" t="s">
        <v>24</v>
      </c>
      <c r="J87">
        <f>'(RBX) Inferno'!J87</f>
        <v>3499484</v>
      </c>
      <c r="K87" s="1">
        <f>'(RBX) Inferno'!K87</f>
        <v>0</v>
      </c>
    </row>
    <row r="88" spans="1:11" x14ac:dyDescent="0.2">
      <c r="A88" s="31" t="s">
        <v>25</v>
      </c>
      <c r="B88">
        <f>'(RBX) Inferno'!B88</f>
        <v>293574</v>
      </c>
      <c r="C88" s="1">
        <f>'(RBX) Inferno'!C88</f>
        <v>0</v>
      </c>
      <c r="D88" s="22"/>
      <c r="E88" s="31" t="s">
        <v>25</v>
      </c>
      <c r="F88">
        <f>'(RBX) Inferno'!F88</f>
        <v>514780</v>
      </c>
      <c r="G88" s="1">
        <f>'(RBX) Inferno'!G88</f>
        <v>0</v>
      </c>
      <c r="H88" s="22"/>
      <c r="I88" s="31" t="s">
        <v>25</v>
      </c>
      <c r="J88">
        <f>'(RBX) Inferno'!J88</f>
        <v>3234521</v>
      </c>
      <c r="K88" s="1">
        <f>'(RBX) Inferno'!K88</f>
        <v>0</v>
      </c>
    </row>
    <row r="89" spans="1:11" x14ac:dyDescent="0.2">
      <c r="A89" s="31" t="s">
        <v>26</v>
      </c>
      <c r="B89">
        <f>'(RBX) Inferno'!B89</f>
        <v>293832</v>
      </c>
      <c r="C89" s="1">
        <f>'(RBX) Inferno'!C89</f>
        <v>0</v>
      </c>
      <c r="D89" s="22"/>
      <c r="E89" s="31" t="s">
        <v>26</v>
      </c>
      <c r="F89">
        <f>'(RBX) Inferno'!F89</f>
        <v>456962</v>
      </c>
      <c r="G89" s="1">
        <f>'(RBX) Inferno'!G89</f>
        <v>0</v>
      </c>
      <c r="H89" s="22"/>
      <c r="I89" s="31" t="s">
        <v>26</v>
      </c>
      <c r="J89">
        <f>'(RBX) Inferno'!J89</f>
        <v>2816517</v>
      </c>
      <c r="K89" s="1">
        <f>'(RBX) Inferno'!K89</f>
        <v>0</v>
      </c>
    </row>
    <row r="90" spans="1:11" x14ac:dyDescent="0.2">
      <c r="A90" s="31" t="s">
        <v>27</v>
      </c>
      <c r="B90">
        <f>'(RBX) Inferno'!B90</f>
        <v>291542</v>
      </c>
      <c r="C90" s="1">
        <f>'(RBX) Inferno'!C90</f>
        <v>0</v>
      </c>
      <c r="D90" s="22"/>
      <c r="E90" s="31" t="s">
        <v>27</v>
      </c>
      <c r="F90">
        <f>'(RBX) Inferno'!F90</f>
        <v>479878</v>
      </c>
      <c r="G90" s="1">
        <f>'(RBX) Inferno'!G90</f>
        <v>0</v>
      </c>
      <c r="H90" s="22"/>
      <c r="I90" s="31" t="s">
        <v>27</v>
      </c>
      <c r="J90">
        <f>'(RBX) Inferno'!J90</f>
        <v>2403777</v>
      </c>
      <c r="K90" s="1">
        <f>'(RBX) Inferno'!K90</f>
        <v>0</v>
      </c>
    </row>
    <row r="91" spans="1:11" x14ac:dyDescent="0.2">
      <c r="A91" s="31" t="s">
        <v>28</v>
      </c>
      <c r="B91">
        <f>'(RBX) Inferno'!B91</f>
        <v>404968</v>
      </c>
      <c r="C91" s="1">
        <f>'(RBX) Inferno'!C91</f>
        <v>0</v>
      </c>
      <c r="D91" s="22"/>
      <c r="E91" s="31" t="s">
        <v>28</v>
      </c>
      <c r="F91">
        <f>'(RBX) Inferno'!F91</f>
        <v>539767</v>
      </c>
      <c r="G91" s="1">
        <f>'(RBX) Inferno'!G91</f>
        <v>0</v>
      </c>
      <c r="H91" s="22"/>
      <c r="I91" s="31" t="s">
        <v>28</v>
      </c>
      <c r="J91">
        <f>'(RBX) Inferno'!J91</f>
        <v>2924394</v>
      </c>
      <c r="K91" s="1">
        <f>'(RBX) Inferno'!K91</f>
        <v>0</v>
      </c>
    </row>
    <row r="92" spans="1:11" x14ac:dyDescent="0.2">
      <c r="A92" s="31" t="s">
        <v>29</v>
      </c>
      <c r="B92">
        <f>'(RBX) Inferno'!B92</f>
        <v>402155</v>
      </c>
      <c r="C92" s="1">
        <f>'(RBX) Inferno'!C92</f>
        <v>0</v>
      </c>
      <c r="D92" s="22"/>
      <c r="E92" s="31" t="s">
        <v>29</v>
      </c>
      <c r="F92">
        <f>'(RBX) Inferno'!F92</f>
        <v>562295</v>
      </c>
      <c r="G92" s="1">
        <f>'(RBX) Inferno'!G92</f>
        <v>0</v>
      </c>
      <c r="H92" s="22"/>
      <c r="I92" s="31" t="s">
        <v>29</v>
      </c>
      <c r="J92">
        <f>'(RBX) Inferno'!J92</f>
        <v>2903854</v>
      </c>
      <c r="K92" s="1">
        <f>'(RBX) Inferno'!K92</f>
        <v>0</v>
      </c>
    </row>
    <row r="93" spans="1:11" x14ac:dyDescent="0.2">
      <c r="A93" s="31" t="s">
        <v>30</v>
      </c>
      <c r="B93">
        <f>'(RBX) Inferno'!B93</f>
        <v>472579</v>
      </c>
      <c r="C93" s="1">
        <f>'(RBX) Inferno'!C93</f>
        <v>0</v>
      </c>
      <c r="D93" s="22"/>
      <c r="E93" s="31" t="s">
        <v>30</v>
      </c>
      <c r="F93">
        <f>'(RBX) Inferno'!F93</f>
        <v>555938</v>
      </c>
      <c r="G93" s="1">
        <f>'(RBX) Inferno'!G93</f>
        <v>0</v>
      </c>
      <c r="H93" s="22"/>
      <c r="I93" s="31" t="s">
        <v>30</v>
      </c>
      <c r="J93">
        <f>'(RBX) Inferno'!J93</f>
        <v>2996799</v>
      </c>
      <c r="K93" s="1">
        <f>'(RBX) Inferno'!K93</f>
        <v>0</v>
      </c>
    </row>
    <row r="94" spans="1:11" x14ac:dyDescent="0.2">
      <c r="A94" s="31" t="s">
        <v>31</v>
      </c>
      <c r="B94">
        <f>'(RBX) Inferno'!B94</f>
        <v>445675</v>
      </c>
      <c r="C94" s="1">
        <f>'(RBX) Inferno'!C94</f>
        <v>0</v>
      </c>
      <c r="D94" s="22"/>
      <c r="E94" s="31" t="s">
        <v>31</v>
      </c>
      <c r="F94">
        <f>'(RBX) Inferno'!F94</f>
        <v>587007</v>
      </c>
      <c r="G94" s="1">
        <f>'(RBX) Inferno'!G94</f>
        <v>0</v>
      </c>
      <c r="H94" s="22"/>
      <c r="I94" s="31" t="s">
        <v>31</v>
      </c>
      <c r="J94">
        <f>'(RBX) Inferno'!J94</f>
        <v>3151120</v>
      </c>
      <c r="K94" s="1">
        <f>'(RBX) Inferno'!K94</f>
        <v>0</v>
      </c>
    </row>
    <row r="95" spans="1:11" x14ac:dyDescent="0.2">
      <c r="A95" s="31" t="s">
        <v>32</v>
      </c>
      <c r="B95">
        <f>'(RBX) Inferno'!B95</f>
        <v>379886</v>
      </c>
      <c r="C95" s="1">
        <f>'(RBX) Inferno'!C95</f>
        <v>0</v>
      </c>
      <c r="D95" s="22"/>
      <c r="E95" s="31" t="s">
        <v>32</v>
      </c>
      <c r="F95">
        <f>'(RBX) Inferno'!F95</f>
        <v>817712</v>
      </c>
      <c r="G95" s="1">
        <f>'(RBX) Inferno'!G95</f>
        <v>0</v>
      </c>
      <c r="H95" s="22"/>
      <c r="I95" s="31" t="s">
        <v>32</v>
      </c>
      <c r="J95">
        <f>'(RBX) Inferno'!J95</f>
        <v>3212023</v>
      </c>
      <c r="K95" s="1">
        <f>'(RBX) Inferno'!K95</f>
        <v>0</v>
      </c>
    </row>
    <row r="96" spans="1:11" x14ac:dyDescent="0.2">
      <c r="A96" s="31" t="s">
        <v>33</v>
      </c>
      <c r="B96">
        <f>'(RBX) Inferno'!B96</f>
        <v>368639</v>
      </c>
      <c r="C96" s="1">
        <f>'(RBX) Inferno'!C96</f>
        <v>0</v>
      </c>
      <c r="D96" s="22"/>
      <c r="E96" s="31" t="s">
        <v>33</v>
      </c>
      <c r="F96">
        <f>'(RBX) Inferno'!F96</f>
        <v>689803</v>
      </c>
      <c r="G96" s="1">
        <f>'(RBX) Inferno'!G96</f>
        <v>0</v>
      </c>
      <c r="H96" s="22"/>
      <c r="I96" s="31" t="s">
        <v>33</v>
      </c>
      <c r="J96">
        <f>'(RBX) Inferno'!J96</f>
        <v>3151315</v>
      </c>
      <c r="K96" s="1">
        <f>'(RBX) Inferno'!K96</f>
        <v>0</v>
      </c>
    </row>
    <row r="97" spans="1:11" x14ac:dyDescent="0.2">
      <c r="A97" s="31" t="s">
        <v>34</v>
      </c>
      <c r="B97">
        <f>'(RBX) Inferno'!B97</f>
        <v>238780</v>
      </c>
      <c r="C97" s="1">
        <f>'(RBX) Inferno'!C97</f>
        <v>0</v>
      </c>
      <c r="D97" s="22"/>
      <c r="E97" s="31" t="s">
        <v>34</v>
      </c>
      <c r="F97">
        <f>'(RBX) Inferno'!F97</f>
        <v>899450</v>
      </c>
      <c r="G97" s="1">
        <f>'(RBX) Inferno'!G97</f>
        <v>0</v>
      </c>
      <c r="H97" s="22"/>
      <c r="I97" s="31" t="s">
        <v>34</v>
      </c>
      <c r="J97">
        <f>'(RBX) Inferno'!J97</f>
        <v>3882000</v>
      </c>
      <c r="K97" s="1">
        <f>'(RBX) Inferno'!K97</f>
        <v>0</v>
      </c>
    </row>
    <row r="98" spans="1:11" x14ac:dyDescent="0.2">
      <c r="A98" s="31" t="s">
        <v>35</v>
      </c>
      <c r="B98">
        <f>'(RBX) Inferno'!B98</f>
        <v>430330</v>
      </c>
      <c r="C98" s="1">
        <f>'(RBX) Inferno'!C98</f>
        <v>0</v>
      </c>
      <c r="D98" s="22"/>
      <c r="E98" s="31" t="s">
        <v>35</v>
      </c>
      <c r="F98">
        <f>'(RBX) Inferno'!F98</f>
        <v>582269</v>
      </c>
      <c r="G98" s="1">
        <f>'(RBX) Inferno'!G98</f>
        <v>0</v>
      </c>
      <c r="H98" s="22"/>
      <c r="I98" s="31" t="s">
        <v>35</v>
      </c>
      <c r="J98">
        <f>'(RBX) Inferno'!J98</f>
        <v>3239911</v>
      </c>
      <c r="K98" s="1">
        <f>'(RBX) Inferno'!K98</f>
        <v>0</v>
      </c>
    </row>
    <row r="99" spans="1:11" x14ac:dyDescent="0.2">
      <c r="A99" s="31" t="s">
        <v>36</v>
      </c>
      <c r="B99">
        <f>'(RBX) Inferno'!B99</f>
        <v>264105</v>
      </c>
      <c r="C99" s="1">
        <f>'(RBX) Inferno'!C99</f>
        <v>0</v>
      </c>
      <c r="D99" s="22"/>
      <c r="E99" s="31" t="s">
        <v>36</v>
      </c>
      <c r="F99">
        <f>'(RBX) Inferno'!F99</f>
        <v>780675</v>
      </c>
      <c r="G99" s="1">
        <f>'(RBX) Inferno'!G99</f>
        <v>0</v>
      </c>
      <c r="H99" s="22"/>
      <c r="I99" s="31" t="s">
        <v>36</v>
      </c>
      <c r="J99">
        <f>'(RBX) Inferno'!J99</f>
        <v>3565862</v>
      </c>
      <c r="K99" s="1">
        <f>'(RBX) Inferno'!K99</f>
        <v>0</v>
      </c>
    </row>
    <row r="100" spans="1:11" x14ac:dyDescent="0.2">
      <c r="A100" s="31" t="s">
        <v>37</v>
      </c>
      <c r="B100">
        <f>'(RBX) Inferno'!B100</f>
        <v>331038</v>
      </c>
      <c r="C100" s="1">
        <f>'(RBX) Inferno'!C100</f>
        <v>0</v>
      </c>
      <c r="D100" s="22"/>
      <c r="E100" s="31" t="s">
        <v>37</v>
      </c>
      <c r="F100">
        <f>'(RBX) Inferno'!F100</f>
        <v>505976</v>
      </c>
      <c r="G100" s="1">
        <f>'(RBX) Inferno'!G100</f>
        <v>0</v>
      </c>
      <c r="H100" s="22"/>
      <c r="I100" s="31" t="s">
        <v>37</v>
      </c>
      <c r="J100">
        <f>'(RBX) Inferno'!J100</f>
        <v>3215660</v>
      </c>
      <c r="K100" s="1">
        <f>'(RBX) Inferno'!K100</f>
        <v>0</v>
      </c>
    </row>
    <row r="101" spans="1:11" x14ac:dyDescent="0.2">
      <c r="A101" s="31" t="s">
        <v>38</v>
      </c>
      <c r="B101">
        <f>'(RBX) Inferno'!B101</f>
        <v>432151</v>
      </c>
      <c r="C101" s="1">
        <f>'(RBX) Inferno'!C101</f>
        <v>0</v>
      </c>
      <c r="D101" s="22"/>
      <c r="E101" s="31" t="s">
        <v>38</v>
      </c>
      <c r="F101">
        <f>'(RBX) Inferno'!F101</f>
        <v>812512</v>
      </c>
      <c r="G101" s="1">
        <f>'(RBX) Inferno'!G101</f>
        <v>0</v>
      </c>
      <c r="H101" s="22"/>
      <c r="I101" s="31" t="s">
        <v>38</v>
      </c>
      <c r="J101">
        <f>'(RBX) Inferno'!J101</f>
        <v>4100208</v>
      </c>
      <c r="K101" s="1">
        <f>'(RBX) Inferno'!K101</f>
        <v>0</v>
      </c>
    </row>
    <row r="102" spans="1:11" x14ac:dyDescent="0.2">
      <c r="A102" s="31" t="s">
        <v>39</v>
      </c>
      <c r="B102">
        <f>'(RBX) Inferno'!B102</f>
        <v>330262</v>
      </c>
      <c r="C102" s="1">
        <f>'(RBX) Inferno'!C102</f>
        <v>0</v>
      </c>
      <c r="D102" s="22"/>
      <c r="E102" s="31" t="s">
        <v>39</v>
      </c>
      <c r="F102">
        <f>'(RBX) Inferno'!F102</f>
        <v>774782</v>
      </c>
      <c r="G102" s="1">
        <f>'(RBX) Inferno'!G102</f>
        <v>0</v>
      </c>
      <c r="H102" s="22"/>
      <c r="I102" s="31" t="s">
        <v>39</v>
      </c>
      <c r="J102">
        <f>'(RBX) Inferno'!J102</f>
        <v>3654887</v>
      </c>
      <c r="K102" s="1">
        <f>'(RBX) Inferno'!K102</f>
        <v>0</v>
      </c>
    </row>
    <row r="103" spans="1:11" x14ac:dyDescent="0.2">
      <c r="A103" s="8"/>
      <c r="C103" s="1"/>
      <c r="D103" s="22"/>
      <c r="E103" s="8"/>
      <c r="G103" s="1"/>
      <c r="H103" s="22"/>
      <c r="I103" s="8"/>
      <c r="K103" s="1"/>
    </row>
    <row r="104" spans="1:11" ht="17" thickBot="1" x14ac:dyDescent="0.25">
      <c r="A104" s="9" t="s">
        <v>3</v>
      </c>
      <c r="B104" s="62">
        <f>SUM(B75:B102)</f>
        <v>8709348</v>
      </c>
      <c r="C104" s="63">
        <f>AVERAGE(B75:B102)</f>
        <v>311048.14285714284</v>
      </c>
      <c r="D104" s="22"/>
      <c r="E104" s="9" t="s">
        <v>3</v>
      </c>
      <c r="F104" s="62">
        <f>SUM(F75:F102)</f>
        <v>16002528</v>
      </c>
      <c r="G104" s="63">
        <f>AVERAGE(F75:F102)</f>
        <v>571518.85714285716</v>
      </c>
      <c r="H104" s="22"/>
      <c r="I104" s="9" t="s">
        <v>3</v>
      </c>
      <c r="J104" s="62">
        <f>SUM(J75:J102)</f>
        <v>82615945</v>
      </c>
      <c r="K104" s="63">
        <f>AVERAGE(J75:J102)</f>
        <v>2950569.4642857141</v>
      </c>
    </row>
    <row r="105" spans="1:1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</row>
    <row r="106" spans="1:11" x14ac:dyDescent="0.2">
      <c r="A106" s="77" t="s">
        <v>48</v>
      </c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1:11" ht="16" customHeight="1" thickBot="1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1:11" ht="17" customHeight="1" thickBot="1" x14ac:dyDescent="0.25">
      <c r="A108" s="73" t="s">
        <v>81</v>
      </c>
      <c r="B108" s="74"/>
      <c r="C108" s="78"/>
      <c r="D108" s="22"/>
      <c r="E108" s="73" t="s">
        <v>50</v>
      </c>
      <c r="F108" s="74"/>
      <c r="G108" s="78"/>
      <c r="H108" s="22"/>
      <c r="I108" s="73" t="s">
        <v>109</v>
      </c>
      <c r="J108" s="74"/>
      <c r="K108" s="75"/>
    </row>
    <row r="109" spans="1:11" ht="17" thickBot="1" x14ac:dyDescent="0.25">
      <c r="A109" s="26" t="s">
        <v>0</v>
      </c>
      <c r="B109" s="27" t="s">
        <v>1</v>
      </c>
      <c r="C109" s="28"/>
      <c r="D109" s="22"/>
      <c r="E109" s="26" t="s">
        <v>0</v>
      </c>
      <c r="F109" s="27" t="s">
        <v>1</v>
      </c>
      <c r="G109" s="28"/>
      <c r="H109" s="22"/>
      <c r="I109" s="26" t="s">
        <v>0</v>
      </c>
      <c r="J109" s="27" t="s">
        <v>1</v>
      </c>
      <c r="K109" s="28"/>
    </row>
    <row r="110" spans="1:11" x14ac:dyDescent="0.2">
      <c r="A110" s="57" t="s">
        <v>12</v>
      </c>
      <c r="B110">
        <f>'(RBX) Inferno'!B110</f>
        <v>303243</v>
      </c>
      <c r="C110" s="1">
        <f>'(RBX) Inferno'!C110</f>
        <v>0</v>
      </c>
      <c r="D110" s="22"/>
      <c r="E110" s="29" t="s">
        <v>12</v>
      </c>
      <c r="F110">
        <f>'(RBX) Inferno'!F110</f>
        <v>400035</v>
      </c>
      <c r="G110" s="1">
        <f>'(RBX) Inferno'!G110</f>
        <v>0</v>
      </c>
      <c r="H110" s="22"/>
      <c r="I110" s="29" t="s">
        <v>12</v>
      </c>
      <c r="J110">
        <f>'(RBX) Inferno'!J110</f>
        <v>2613963</v>
      </c>
      <c r="K110" s="1">
        <f>'(RBX) Inferno'!K110</f>
        <v>0</v>
      </c>
    </row>
    <row r="111" spans="1:11" x14ac:dyDescent="0.2">
      <c r="A111" s="29" t="s">
        <v>13</v>
      </c>
      <c r="B111">
        <f>'(RBX) Inferno'!B111</f>
        <v>212321</v>
      </c>
      <c r="C111" s="1">
        <f>'(RBX) Inferno'!C111</f>
        <v>0</v>
      </c>
      <c r="D111" s="22"/>
      <c r="E111" s="29" t="s">
        <v>13</v>
      </c>
      <c r="F111">
        <f>'(RBX) Inferno'!F111</f>
        <v>434515</v>
      </c>
      <c r="G111" s="1">
        <f>'(RBX) Inferno'!G111</f>
        <v>0</v>
      </c>
      <c r="H111" s="22"/>
      <c r="I111" s="29" t="s">
        <v>13</v>
      </c>
      <c r="J111">
        <f>'(RBX) Inferno'!J111</f>
        <v>2701348</v>
      </c>
      <c r="K111" s="1">
        <f>'(RBX) Inferno'!K111</f>
        <v>0</v>
      </c>
    </row>
    <row r="112" spans="1:11" x14ac:dyDescent="0.2">
      <c r="A112" s="29" t="s">
        <v>14</v>
      </c>
      <c r="B112">
        <f>'(RBX) Inferno'!B112</f>
        <v>208218</v>
      </c>
      <c r="C112" s="1">
        <f>'(RBX) Inferno'!C112</f>
        <v>0</v>
      </c>
      <c r="D112" s="22"/>
      <c r="E112" s="29" t="s">
        <v>14</v>
      </c>
      <c r="F112">
        <f>'(RBX) Inferno'!F112</f>
        <v>467751</v>
      </c>
      <c r="G112" s="1">
        <f>'(RBX) Inferno'!G112</f>
        <v>0</v>
      </c>
      <c r="H112" s="22"/>
      <c r="I112" s="29" t="s">
        <v>14</v>
      </c>
      <c r="J112">
        <f>'(RBX) Inferno'!J112</f>
        <v>2562769</v>
      </c>
      <c r="K112" s="1">
        <f>'(RBX) Inferno'!K112</f>
        <v>0</v>
      </c>
    </row>
    <row r="113" spans="1:11" x14ac:dyDescent="0.2">
      <c r="A113" s="29" t="s">
        <v>15</v>
      </c>
      <c r="B113">
        <f>'(RBX) Inferno'!B113</f>
        <v>289487</v>
      </c>
      <c r="C113" s="1">
        <f>'(RBX) Inferno'!C113</f>
        <v>0</v>
      </c>
      <c r="D113" s="22"/>
      <c r="E113" s="29" t="s">
        <v>15</v>
      </c>
      <c r="F113">
        <f>'(RBX) Inferno'!F113</f>
        <v>455385</v>
      </c>
      <c r="G113" s="1">
        <f>'(RBX) Inferno'!G113</f>
        <v>0</v>
      </c>
      <c r="H113" s="22"/>
      <c r="I113" s="29" t="s">
        <v>15</v>
      </c>
      <c r="J113">
        <f>'(RBX) Inferno'!J113</f>
        <v>2868690</v>
      </c>
      <c r="K113" s="1">
        <f>'(RBX) Inferno'!K113</f>
        <v>0</v>
      </c>
    </row>
    <row r="114" spans="1:11" x14ac:dyDescent="0.2">
      <c r="A114" s="29" t="s">
        <v>16</v>
      </c>
      <c r="B114">
        <f>'(RBX) Inferno'!B114</f>
        <v>274787</v>
      </c>
      <c r="C114" s="1">
        <f>'(RBX) Inferno'!C114</f>
        <v>0</v>
      </c>
      <c r="D114" s="22"/>
      <c r="E114" s="29" t="s">
        <v>16</v>
      </c>
      <c r="F114">
        <f>'(RBX) Inferno'!F114</f>
        <v>429402</v>
      </c>
      <c r="G114" s="1">
        <f>'(RBX) Inferno'!G114</f>
        <v>0</v>
      </c>
      <c r="H114" s="22"/>
      <c r="I114" s="29" t="s">
        <v>16</v>
      </c>
      <c r="J114">
        <f>'(RBX) Inferno'!J114</f>
        <v>3308199</v>
      </c>
      <c r="K114" s="1">
        <f>'(RBX) Inferno'!K114</f>
        <v>0</v>
      </c>
    </row>
    <row r="115" spans="1:11" x14ac:dyDescent="0.2">
      <c r="A115" s="29" t="s">
        <v>17</v>
      </c>
      <c r="B115">
        <f>'(RBX) Inferno'!B115</f>
        <v>319875</v>
      </c>
      <c r="C115" s="1">
        <f>'(RBX) Inferno'!C115</f>
        <v>0</v>
      </c>
      <c r="D115" s="22"/>
      <c r="E115" s="29" t="s">
        <v>17</v>
      </c>
      <c r="F115">
        <f>'(RBX) Inferno'!F115</f>
        <v>358022</v>
      </c>
      <c r="G115" s="1">
        <f>'(RBX) Inferno'!G115</f>
        <v>0</v>
      </c>
      <c r="H115" s="22"/>
      <c r="I115" s="29" t="s">
        <v>17</v>
      </c>
      <c r="J115">
        <f>'(RBX) Inferno'!J115</f>
        <v>2543310</v>
      </c>
      <c r="K115" s="1">
        <f>'(RBX) Inferno'!K115</f>
        <v>0</v>
      </c>
    </row>
    <row r="116" spans="1:11" x14ac:dyDescent="0.2">
      <c r="A116" s="29" t="s">
        <v>18</v>
      </c>
      <c r="B116">
        <f>'(RBX) Inferno'!B116</f>
        <v>242665</v>
      </c>
      <c r="C116" s="1">
        <f>'(RBX) Inferno'!C116</f>
        <v>0</v>
      </c>
      <c r="D116" s="22"/>
      <c r="E116" s="29" t="s">
        <v>18</v>
      </c>
      <c r="F116">
        <f>'(RBX) Inferno'!F116</f>
        <v>410005</v>
      </c>
      <c r="G116" s="1">
        <f>'(RBX) Inferno'!G116</f>
        <v>0</v>
      </c>
      <c r="H116" s="22"/>
      <c r="I116" s="29" t="s">
        <v>18</v>
      </c>
      <c r="J116">
        <f>'(RBX) Inferno'!J116</f>
        <v>2857912</v>
      </c>
      <c r="K116" s="1">
        <f>'(RBX) Inferno'!K116</f>
        <v>0</v>
      </c>
    </row>
    <row r="117" spans="1:11" x14ac:dyDescent="0.2">
      <c r="A117" s="29" t="s">
        <v>19</v>
      </c>
      <c r="B117">
        <f>'(RBX) Inferno'!B117</f>
        <v>408471</v>
      </c>
      <c r="C117" s="1">
        <f>'(RBX) Inferno'!C117</f>
        <v>0</v>
      </c>
      <c r="D117" s="22"/>
      <c r="E117" s="29" t="s">
        <v>19</v>
      </c>
      <c r="F117">
        <f>'(RBX) Inferno'!F117</f>
        <v>414105</v>
      </c>
      <c r="G117" s="1">
        <f>'(RBX) Inferno'!G117</f>
        <v>0</v>
      </c>
      <c r="H117" s="22"/>
      <c r="I117" s="29" t="s">
        <v>19</v>
      </c>
      <c r="J117">
        <f>'(RBX) Inferno'!J117</f>
        <v>2556391</v>
      </c>
      <c r="K117" s="1">
        <f>'(RBX) Inferno'!K117</f>
        <v>0</v>
      </c>
    </row>
    <row r="118" spans="1:11" x14ac:dyDescent="0.2">
      <c r="A118" s="29" t="s">
        <v>20</v>
      </c>
      <c r="B118">
        <f>'(RBX) Inferno'!B118</f>
        <v>316383</v>
      </c>
      <c r="C118" s="1">
        <f>'(RBX) Inferno'!C118</f>
        <v>0</v>
      </c>
      <c r="D118" s="22"/>
      <c r="E118" s="29" t="s">
        <v>20</v>
      </c>
      <c r="F118">
        <f>'(RBX) Inferno'!F118</f>
        <v>338184</v>
      </c>
      <c r="G118" s="1">
        <f>'(RBX) Inferno'!G118</f>
        <v>0</v>
      </c>
      <c r="H118" s="22"/>
      <c r="I118" s="29" t="s">
        <v>20</v>
      </c>
      <c r="J118">
        <f>'(RBX) Inferno'!J118</f>
        <v>2141930</v>
      </c>
      <c r="K118" s="1">
        <f>'(RBX) Inferno'!K118</f>
        <v>0</v>
      </c>
    </row>
    <row r="119" spans="1:11" x14ac:dyDescent="0.2">
      <c r="A119" s="29" t="s">
        <v>21</v>
      </c>
      <c r="B119">
        <f>'(RBX) Inferno'!B119</f>
        <v>259388</v>
      </c>
      <c r="C119" s="1">
        <f>'(RBX) Inferno'!C119</f>
        <v>0</v>
      </c>
      <c r="D119" s="22"/>
      <c r="E119" s="29" t="s">
        <v>21</v>
      </c>
      <c r="F119">
        <f>'(RBX) Inferno'!F119</f>
        <v>394277</v>
      </c>
      <c r="G119" s="1">
        <f>'(RBX) Inferno'!G119</f>
        <v>0</v>
      </c>
      <c r="H119" s="22"/>
      <c r="I119" s="29" t="s">
        <v>21</v>
      </c>
      <c r="J119">
        <f>'(RBX) Inferno'!J119</f>
        <v>2603866</v>
      </c>
      <c r="K119" s="1">
        <f>'(RBX) Inferno'!K119</f>
        <v>0</v>
      </c>
    </row>
    <row r="120" spans="1:11" x14ac:dyDescent="0.2">
      <c r="A120" s="29" t="s">
        <v>22</v>
      </c>
      <c r="B120">
        <f>'(RBX) Inferno'!B120</f>
        <v>262597</v>
      </c>
      <c r="C120" s="1">
        <f>'(RBX) Inferno'!C120</f>
        <v>0</v>
      </c>
      <c r="D120" s="22"/>
      <c r="E120" s="29" t="s">
        <v>22</v>
      </c>
      <c r="F120">
        <f>'(RBX) Inferno'!F120</f>
        <v>464544</v>
      </c>
      <c r="G120" s="1">
        <f>'(RBX) Inferno'!G120</f>
        <v>0</v>
      </c>
      <c r="H120" s="22"/>
      <c r="I120" s="29" t="s">
        <v>22</v>
      </c>
      <c r="J120">
        <f>'(RBX) Inferno'!J120</f>
        <v>2950817</v>
      </c>
      <c r="K120" s="1">
        <f>'(RBX) Inferno'!K120</f>
        <v>0</v>
      </c>
    </row>
    <row r="121" spans="1:11" x14ac:dyDescent="0.2">
      <c r="A121" s="30" t="s">
        <v>23</v>
      </c>
      <c r="B121">
        <f>'(RBX) Inferno'!B121</f>
        <v>265384</v>
      </c>
      <c r="C121" s="1">
        <f>'(RBX) Inferno'!C121</f>
        <v>0</v>
      </c>
      <c r="D121" s="22"/>
      <c r="E121" s="30" t="s">
        <v>23</v>
      </c>
      <c r="F121">
        <f>'(RBX) Inferno'!F121</f>
        <v>410420</v>
      </c>
      <c r="G121" s="1">
        <f>'(RBX) Inferno'!G121</f>
        <v>0</v>
      </c>
      <c r="H121" s="22"/>
      <c r="I121" s="30" t="s">
        <v>23</v>
      </c>
      <c r="J121">
        <f>'(RBX) Inferno'!J121</f>
        <v>3092277</v>
      </c>
      <c r="K121" s="1">
        <f>'(RBX) Inferno'!K121</f>
        <v>0</v>
      </c>
    </row>
    <row r="122" spans="1:11" x14ac:dyDescent="0.2">
      <c r="A122" s="31" t="s">
        <v>24</v>
      </c>
      <c r="B122">
        <f>'(RBX) Inferno'!B122</f>
        <v>192615</v>
      </c>
      <c r="C122" s="1">
        <f>'(RBX) Inferno'!C122</f>
        <v>0</v>
      </c>
      <c r="D122" s="22"/>
      <c r="E122" s="31" t="s">
        <v>24</v>
      </c>
      <c r="F122">
        <f>'(RBX) Inferno'!F122</f>
        <v>283468</v>
      </c>
      <c r="G122" s="1">
        <f>'(RBX) Inferno'!G122</f>
        <v>0</v>
      </c>
      <c r="H122" s="22"/>
      <c r="I122" s="31" t="s">
        <v>24</v>
      </c>
      <c r="J122">
        <f>'(RBX) Inferno'!J122</f>
        <v>2679605</v>
      </c>
      <c r="K122" s="1">
        <f>'(RBX) Inferno'!K122</f>
        <v>0</v>
      </c>
    </row>
    <row r="123" spans="1:11" x14ac:dyDescent="0.2">
      <c r="A123" s="31" t="s">
        <v>25</v>
      </c>
      <c r="B123">
        <f>'(RBX) Inferno'!B123</f>
        <v>221178</v>
      </c>
      <c r="C123" s="1">
        <f>'(RBX) Inferno'!C123</f>
        <v>0</v>
      </c>
      <c r="D123" s="22"/>
      <c r="E123" s="31" t="s">
        <v>25</v>
      </c>
      <c r="F123">
        <f>'(RBX) Inferno'!F123</f>
        <v>286616</v>
      </c>
      <c r="G123" s="1">
        <f>'(RBX) Inferno'!G123</f>
        <v>0</v>
      </c>
      <c r="H123" s="22"/>
      <c r="I123" s="31" t="s">
        <v>25</v>
      </c>
      <c r="J123">
        <f>'(RBX) Inferno'!J123</f>
        <v>3068107</v>
      </c>
      <c r="K123" s="1">
        <f>'(RBX) Inferno'!K123</f>
        <v>0</v>
      </c>
    </row>
    <row r="124" spans="1:11" x14ac:dyDescent="0.2">
      <c r="A124" s="31" t="s">
        <v>26</v>
      </c>
      <c r="B124">
        <f>'(RBX) Inferno'!B124</f>
        <v>294501</v>
      </c>
      <c r="C124" s="1">
        <f>'(RBX) Inferno'!C124</f>
        <v>0</v>
      </c>
      <c r="D124" s="22"/>
      <c r="E124" s="31" t="s">
        <v>26</v>
      </c>
      <c r="F124">
        <f>'(RBX) Inferno'!F124</f>
        <v>408415</v>
      </c>
      <c r="G124" s="1">
        <f>'(RBX) Inferno'!G124</f>
        <v>0</v>
      </c>
      <c r="H124" s="22"/>
      <c r="I124" s="31" t="s">
        <v>26</v>
      </c>
      <c r="J124">
        <f>'(RBX) Inferno'!J124</f>
        <v>2990576</v>
      </c>
      <c r="K124" s="1">
        <f>'(RBX) Inferno'!K124</f>
        <v>0</v>
      </c>
    </row>
    <row r="125" spans="1:11" x14ac:dyDescent="0.2">
      <c r="A125" s="31" t="s">
        <v>27</v>
      </c>
      <c r="B125">
        <f>'(RBX) Inferno'!B125</f>
        <v>302168</v>
      </c>
      <c r="C125" s="1">
        <f>'(RBX) Inferno'!C125</f>
        <v>0</v>
      </c>
      <c r="D125" s="22"/>
      <c r="E125" s="31" t="s">
        <v>27</v>
      </c>
      <c r="F125">
        <f>'(RBX) Inferno'!F125</f>
        <v>349167</v>
      </c>
      <c r="G125" s="1">
        <f>'(RBX) Inferno'!G125</f>
        <v>0</v>
      </c>
      <c r="H125" s="22"/>
      <c r="I125" s="31" t="s">
        <v>27</v>
      </c>
      <c r="J125">
        <f>'(RBX) Inferno'!J125</f>
        <v>2386188</v>
      </c>
      <c r="K125" s="1">
        <f>'(RBX) Inferno'!K125</f>
        <v>0</v>
      </c>
    </row>
    <row r="126" spans="1:11" x14ac:dyDescent="0.2">
      <c r="A126" s="31" t="s">
        <v>28</v>
      </c>
      <c r="B126">
        <f>'(RBX) Inferno'!B126</f>
        <v>379889</v>
      </c>
      <c r="C126" s="1">
        <f>'(RBX) Inferno'!C126</f>
        <v>0</v>
      </c>
      <c r="D126" s="22"/>
      <c r="E126" s="31" t="s">
        <v>28</v>
      </c>
      <c r="F126">
        <f>'(RBX) Inferno'!F126</f>
        <v>568141</v>
      </c>
      <c r="G126" s="1">
        <f>'(RBX) Inferno'!G126</f>
        <v>0</v>
      </c>
      <c r="H126" s="22"/>
      <c r="I126" s="31" t="s">
        <v>28</v>
      </c>
      <c r="J126">
        <f>'(RBX) Inferno'!J126</f>
        <v>3469603</v>
      </c>
      <c r="K126" s="1">
        <f>'(RBX) Inferno'!K126</f>
        <v>0</v>
      </c>
    </row>
    <row r="127" spans="1:11" x14ac:dyDescent="0.2">
      <c r="A127" s="31" t="s">
        <v>29</v>
      </c>
      <c r="B127">
        <f>'(RBX) Inferno'!B127</f>
        <v>408724</v>
      </c>
      <c r="C127" s="1">
        <f>'(RBX) Inferno'!C127</f>
        <v>0</v>
      </c>
      <c r="D127" s="22"/>
      <c r="E127" s="31" t="s">
        <v>29</v>
      </c>
      <c r="F127">
        <f>'(RBX) Inferno'!F127</f>
        <v>581294</v>
      </c>
      <c r="G127" s="1">
        <f>'(RBX) Inferno'!G127</f>
        <v>0</v>
      </c>
      <c r="H127" s="22"/>
      <c r="I127" s="31" t="s">
        <v>29</v>
      </c>
      <c r="J127">
        <f>'(RBX) Inferno'!J127</f>
        <v>3432179</v>
      </c>
      <c r="K127" s="1">
        <f>'(RBX) Inferno'!K127</f>
        <v>0</v>
      </c>
    </row>
    <row r="128" spans="1:11" x14ac:dyDescent="0.2">
      <c r="A128" s="31" t="s">
        <v>30</v>
      </c>
      <c r="B128">
        <f>'(RBX) Inferno'!B128</f>
        <v>537454</v>
      </c>
      <c r="C128" s="1">
        <f>'(RBX) Inferno'!C128</f>
        <v>0</v>
      </c>
      <c r="D128" s="22"/>
      <c r="E128" s="31" t="s">
        <v>30</v>
      </c>
      <c r="F128">
        <f>'(RBX) Inferno'!F128</f>
        <v>558426</v>
      </c>
      <c r="G128" s="1">
        <f>'(RBX) Inferno'!G128</f>
        <v>0</v>
      </c>
      <c r="H128" s="22"/>
      <c r="I128" s="31" t="s">
        <v>30</v>
      </c>
      <c r="J128">
        <f>'(RBX) Inferno'!J128</f>
        <v>3496773</v>
      </c>
      <c r="K128" s="1">
        <f>'(RBX) Inferno'!K128</f>
        <v>0</v>
      </c>
    </row>
    <row r="129" spans="1:11" x14ac:dyDescent="0.2">
      <c r="A129" s="31" t="s">
        <v>31</v>
      </c>
      <c r="B129">
        <f>'(RBX) Inferno'!B129</f>
        <v>457459</v>
      </c>
      <c r="C129" s="1">
        <f>'(RBX) Inferno'!C129</f>
        <v>0</v>
      </c>
      <c r="D129" s="22"/>
      <c r="E129" s="31" t="s">
        <v>31</v>
      </c>
      <c r="F129">
        <f>'(RBX) Inferno'!F129</f>
        <v>614994</v>
      </c>
      <c r="G129" s="1">
        <f>'(RBX) Inferno'!G129</f>
        <v>0</v>
      </c>
      <c r="H129" s="22"/>
      <c r="I129" s="31" t="s">
        <v>31</v>
      </c>
      <c r="J129">
        <f>'(RBX) Inferno'!J129</f>
        <v>3548502</v>
      </c>
      <c r="K129" s="1">
        <f>'(RBX) Inferno'!K129</f>
        <v>0</v>
      </c>
    </row>
    <row r="130" spans="1:11" x14ac:dyDescent="0.2">
      <c r="A130" s="31" t="s">
        <v>32</v>
      </c>
      <c r="B130">
        <f>'(RBX) Inferno'!B130</f>
        <v>544725</v>
      </c>
      <c r="C130" s="1">
        <f>'(RBX) Inferno'!C130</f>
        <v>0</v>
      </c>
      <c r="D130" s="22"/>
      <c r="E130" s="31" t="s">
        <v>32</v>
      </c>
      <c r="F130">
        <f>'(RBX) Inferno'!F130</f>
        <v>489644</v>
      </c>
      <c r="G130" s="1">
        <f>'(RBX) Inferno'!G130</f>
        <v>0</v>
      </c>
      <c r="H130" s="22"/>
      <c r="I130" s="31" t="s">
        <v>32</v>
      </c>
      <c r="J130">
        <f>'(RBX) Inferno'!J130</f>
        <v>3282453</v>
      </c>
      <c r="K130" s="1">
        <f>'(RBX) Inferno'!K130</f>
        <v>0</v>
      </c>
    </row>
    <row r="131" spans="1:11" x14ac:dyDescent="0.2">
      <c r="A131" s="31" t="s">
        <v>33</v>
      </c>
      <c r="B131">
        <f>'(RBX) Inferno'!B131</f>
        <v>360939</v>
      </c>
      <c r="C131" s="1">
        <f>'(RBX) Inferno'!C131</f>
        <v>0</v>
      </c>
      <c r="D131" s="22"/>
      <c r="E131" s="31" t="s">
        <v>33</v>
      </c>
      <c r="F131">
        <f>'(RBX) Inferno'!F131</f>
        <v>482534</v>
      </c>
      <c r="G131" s="1">
        <f>'(RBX) Inferno'!G131</f>
        <v>0</v>
      </c>
      <c r="H131" s="22"/>
      <c r="I131" s="31" t="s">
        <v>33</v>
      </c>
      <c r="J131">
        <f>'(RBX) Inferno'!J131</f>
        <v>3088370</v>
      </c>
      <c r="K131" s="1">
        <f>'(RBX) Inferno'!K131</f>
        <v>0</v>
      </c>
    </row>
    <row r="132" spans="1:11" x14ac:dyDescent="0.2">
      <c r="A132" s="31" t="s">
        <v>34</v>
      </c>
      <c r="B132">
        <f>'(RBX) Inferno'!B132</f>
        <v>169631</v>
      </c>
      <c r="C132" s="1">
        <f>'(RBX) Inferno'!C132</f>
        <v>0</v>
      </c>
      <c r="D132" s="22"/>
      <c r="E132" s="31" t="s">
        <v>34</v>
      </c>
      <c r="F132">
        <f>'(RBX) Inferno'!F132</f>
        <v>513687</v>
      </c>
      <c r="G132" s="1">
        <f>'(RBX) Inferno'!G132</f>
        <v>0</v>
      </c>
      <c r="H132" s="22"/>
      <c r="I132" s="31" t="s">
        <v>34</v>
      </c>
      <c r="J132">
        <f>'(RBX) Inferno'!J132</f>
        <v>3171244</v>
      </c>
      <c r="K132" s="1">
        <f>'(RBX) Inferno'!K132</f>
        <v>0</v>
      </c>
    </row>
    <row r="133" spans="1:11" x14ac:dyDescent="0.2">
      <c r="A133" s="31" t="s">
        <v>35</v>
      </c>
      <c r="B133">
        <f>'(RBX) Inferno'!B133</f>
        <v>430396</v>
      </c>
      <c r="C133" s="1">
        <f>'(RBX) Inferno'!C133</f>
        <v>0</v>
      </c>
      <c r="D133" s="22"/>
      <c r="E133" s="31" t="s">
        <v>35</v>
      </c>
      <c r="F133">
        <f>'(RBX) Inferno'!F133</f>
        <v>573688</v>
      </c>
      <c r="G133" s="1">
        <f>'(RBX) Inferno'!G133</f>
        <v>0</v>
      </c>
      <c r="H133" s="22"/>
      <c r="I133" s="31" t="s">
        <v>35</v>
      </c>
      <c r="J133">
        <f>'(RBX) Inferno'!J133</f>
        <v>3388682</v>
      </c>
      <c r="K133" s="1">
        <f>'(RBX) Inferno'!K133</f>
        <v>0</v>
      </c>
    </row>
    <row r="134" spans="1:11" x14ac:dyDescent="0.2">
      <c r="A134" s="31" t="s">
        <v>36</v>
      </c>
      <c r="B134">
        <f>'(RBX) Inferno'!B134</f>
        <v>385259</v>
      </c>
      <c r="C134" s="1">
        <f>'(RBX) Inferno'!C134</f>
        <v>0</v>
      </c>
      <c r="D134" s="22"/>
      <c r="E134" s="31" t="s">
        <v>36</v>
      </c>
      <c r="F134">
        <f>'(RBX) Inferno'!F134</f>
        <v>529285</v>
      </c>
      <c r="G134" s="1">
        <f>'(RBX) Inferno'!G134</f>
        <v>0</v>
      </c>
      <c r="H134" s="22"/>
      <c r="I134" s="31" t="s">
        <v>36</v>
      </c>
      <c r="J134">
        <f>'(RBX) Inferno'!J134</f>
        <v>3405037</v>
      </c>
      <c r="K134" s="1">
        <f>'(RBX) Inferno'!K134</f>
        <v>0</v>
      </c>
    </row>
    <row r="135" spans="1:11" x14ac:dyDescent="0.2">
      <c r="A135" s="31" t="s">
        <v>37</v>
      </c>
      <c r="B135">
        <f>'(RBX) Inferno'!B135</f>
        <v>286292</v>
      </c>
      <c r="C135" s="1">
        <f>'(RBX) Inferno'!C135</f>
        <v>0</v>
      </c>
      <c r="D135" s="22"/>
      <c r="E135" s="31" t="s">
        <v>37</v>
      </c>
      <c r="F135">
        <f>'(RBX) Inferno'!F135</f>
        <v>388480</v>
      </c>
      <c r="G135" s="1">
        <f>'(RBX) Inferno'!G135</f>
        <v>0</v>
      </c>
      <c r="H135" s="22"/>
      <c r="I135" s="31" t="s">
        <v>37</v>
      </c>
      <c r="J135">
        <f>'(RBX) Inferno'!J135</f>
        <v>3419137</v>
      </c>
      <c r="K135" s="1">
        <f>'(RBX) Inferno'!K135</f>
        <v>0</v>
      </c>
    </row>
    <row r="136" spans="1:11" x14ac:dyDescent="0.2">
      <c r="A136" s="31" t="s">
        <v>38</v>
      </c>
      <c r="B136">
        <f>'(RBX) Inferno'!B136</f>
        <v>516706</v>
      </c>
      <c r="C136" s="1">
        <f>'(RBX) Inferno'!C136</f>
        <v>0</v>
      </c>
      <c r="D136" s="22"/>
      <c r="E136" s="31" t="s">
        <v>38</v>
      </c>
      <c r="F136">
        <f>'(RBX) Inferno'!F136</f>
        <v>453897</v>
      </c>
      <c r="G136" s="1">
        <f>'(RBX) Inferno'!G136</f>
        <v>0</v>
      </c>
      <c r="H136" s="22"/>
      <c r="I136" s="31" t="s">
        <v>38</v>
      </c>
      <c r="J136">
        <f>'(RBX) Inferno'!J136</f>
        <v>3711048</v>
      </c>
      <c r="K136" s="1">
        <f>'(RBX) Inferno'!K136</f>
        <v>0</v>
      </c>
    </row>
    <row r="137" spans="1:11" x14ac:dyDescent="0.2">
      <c r="A137" s="31" t="s">
        <v>39</v>
      </c>
      <c r="B137">
        <f>'(RBX) Inferno'!B137</f>
        <v>363770</v>
      </c>
      <c r="C137" s="1">
        <f>'(RBX) Inferno'!C137</f>
        <v>0</v>
      </c>
      <c r="D137" s="22"/>
      <c r="E137" s="31" t="s">
        <v>39</v>
      </c>
      <c r="F137">
        <f>'(RBX) Inferno'!F137</f>
        <v>385928</v>
      </c>
      <c r="G137" s="1">
        <f>'(RBX) Inferno'!G137</f>
        <v>0</v>
      </c>
      <c r="H137" s="22"/>
      <c r="I137" s="31" t="s">
        <v>39</v>
      </c>
      <c r="J137">
        <f>'(RBX) Inferno'!J137</f>
        <v>2987106</v>
      </c>
      <c r="K137" s="1">
        <f>'(RBX) Inferno'!K137</f>
        <v>0</v>
      </c>
    </row>
    <row r="138" spans="1:11" x14ac:dyDescent="0.2">
      <c r="A138" s="8"/>
      <c r="C138" s="1"/>
      <c r="D138" s="22"/>
      <c r="E138" s="8"/>
      <c r="G138" s="1"/>
      <c r="H138" s="22"/>
      <c r="I138" s="8"/>
      <c r="K138" s="1"/>
    </row>
    <row r="139" spans="1:11" ht="17" thickBot="1" x14ac:dyDescent="0.25">
      <c r="A139" s="9" t="s">
        <v>3</v>
      </c>
      <c r="B139" s="62">
        <f>SUM(B110:B137)</f>
        <v>9214525</v>
      </c>
      <c r="C139" s="63">
        <f>AVERAGE(B110:B137)</f>
        <v>329090.17857142858</v>
      </c>
      <c r="D139" s="22"/>
      <c r="E139" s="9" t="s">
        <v>3</v>
      </c>
      <c r="F139" s="62">
        <f>SUM(F110:F137)</f>
        <v>12444309</v>
      </c>
      <c r="G139" s="63">
        <f>AVERAGE(F110:F137)</f>
        <v>444439.60714285716</v>
      </c>
      <c r="H139" s="22"/>
      <c r="I139" s="9" t="s">
        <v>3</v>
      </c>
      <c r="J139" s="62">
        <f>SUM(J110:J137)</f>
        <v>84326082</v>
      </c>
      <c r="K139" s="63">
        <f>AVERAGE(J110:J137)</f>
        <v>3011645.7857142859</v>
      </c>
    </row>
    <row r="140" spans="1:1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</row>
    <row r="141" spans="1:11" x14ac:dyDescent="0.2">
      <c r="A141" s="77" t="s">
        <v>80</v>
      </c>
      <c r="B141" s="77"/>
      <c r="C141" s="77"/>
      <c r="D141" s="77"/>
      <c r="E141" s="77"/>
      <c r="F141" s="77"/>
      <c r="G141" s="77"/>
      <c r="H141" s="77"/>
      <c r="I141" s="77"/>
      <c r="J141" s="77"/>
      <c r="K141" s="77"/>
    </row>
    <row r="142" spans="1:11" ht="16" customHeight="1" thickBot="1" x14ac:dyDescent="0.2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</row>
    <row r="143" spans="1:11" ht="17" customHeight="1" thickBot="1" x14ac:dyDescent="0.25">
      <c r="A143" s="73" t="s">
        <v>81</v>
      </c>
      <c r="B143" s="74"/>
      <c r="C143" s="78"/>
      <c r="D143" s="22"/>
      <c r="E143" s="73" t="s">
        <v>50</v>
      </c>
      <c r="F143" s="74"/>
      <c r="G143" s="78"/>
      <c r="H143" s="22"/>
      <c r="I143" s="73" t="s">
        <v>109</v>
      </c>
      <c r="J143" s="74"/>
      <c r="K143" s="75"/>
    </row>
    <row r="144" spans="1:11" ht="17" thickBot="1" x14ac:dyDescent="0.25">
      <c r="A144" s="26" t="s">
        <v>0</v>
      </c>
      <c r="B144" s="27" t="s">
        <v>1</v>
      </c>
      <c r="C144" s="28"/>
      <c r="D144" s="22"/>
      <c r="E144" s="26" t="s">
        <v>0</v>
      </c>
      <c r="F144" s="27" t="s">
        <v>1</v>
      </c>
      <c r="G144" s="28"/>
      <c r="H144" s="22"/>
      <c r="I144" s="26" t="s">
        <v>0</v>
      </c>
      <c r="J144" s="27" t="s">
        <v>1</v>
      </c>
      <c r="K144" s="28"/>
    </row>
    <row r="145" spans="1:11" x14ac:dyDescent="0.2">
      <c r="A145" s="57" t="s">
        <v>12</v>
      </c>
      <c r="B145" s="58">
        <v>299423</v>
      </c>
      <c r="C145" s="59"/>
      <c r="D145" s="22"/>
      <c r="E145" s="29" t="s">
        <v>12</v>
      </c>
      <c r="F145" s="19">
        <v>688820</v>
      </c>
      <c r="G145" s="20"/>
      <c r="H145" s="22"/>
      <c r="I145" s="29" t="s">
        <v>12</v>
      </c>
      <c r="J145" s="19">
        <v>3446029</v>
      </c>
      <c r="K145" s="20"/>
    </row>
    <row r="146" spans="1:11" x14ac:dyDescent="0.2">
      <c r="A146" s="29" t="s">
        <v>13</v>
      </c>
      <c r="B146">
        <v>256624</v>
      </c>
      <c r="C146" s="20"/>
      <c r="D146" s="22"/>
      <c r="E146" s="29" t="s">
        <v>13</v>
      </c>
      <c r="F146" s="19">
        <v>791446</v>
      </c>
      <c r="G146" s="20"/>
      <c r="H146" s="22"/>
      <c r="I146" s="29" t="s">
        <v>13</v>
      </c>
      <c r="J146" s="19">
        <v>3507293</v>
      </c>
      <c r="K146" s="20"/>
    </row>
    <row r="147" spans="1:11" x14ac:dyDescent="0.2">
      <c r="A147" s="29" t="s">
        <v>14</v>
      </c>
      <c r="B147">
        <v>297514</v>
      </c>
      <c r="C147" s="20"/>
      <c r="D147" s="22"/>
      <c r="E147" s="29" t="s">
        <v>14</v>
      </c>
      <c r="F147" s="19">
        <v>707000</v>
      </c>
      <c r="G147" s="20"/>
      <c r="H147" s="22"/>
      <c r="I147" s="29" t="s">
        <v>14</v>
      </c>
      <c r="J147" s="19">
        <v>3366975</v>
      </c>
      <c r="K147" s="20"/>
    </row>
    <row r="148" spans="1:11" x14ac:dyDescent="0.2">
      <c r="A148" s="29" t="s">
        <v>15</v>
      </c>
      <c r="B148">
        <v>404615</v>
      </c>
      <c r="C148" s="20"/>
      <c r="D148" s="22"/>
      <c r="E148" s="29" t="s">
        <v>15</v>
      </c>
      <c r="F148" s="19">
        <v>737266</v>
      </c>
      <c r="G148" s="20"/>
      <c r="H148" s="22"/>
      <c r="I148" s="29" t="s">
        <v>15</v>
      </c>
      <c r="J148" s="19">
        <v>3667325</v>
      </c>
      <c r="K148" s="20"/>
    </row>
    <row r="149" spans="1:11" x14ac:dyDescent="0.2">
      <c r="A149" s="29" t="s">
        <v>16</v>
      </c>
      <c r="B149">
        <v>372242</v>
      </c>
      <c r="C149" s="20"/>
      <c r="D149" s="22"/>
      <c r="E149" s="29" t="s">
        <v>16</v>
      </c>
      <c r="F149" s="19">
        <v>790426</v>
      </c>
      <c r="G149" s="20"/>
      <c r="H149" s="22"/>
      <c r="I149" s="29" t="s">
        <v>16</v>
      </c>
      <c r="J149" s="19">
        <v>4078745</v>
      </c>
      <c r="K149" s="20"/>
    </row>
    <row r="150" spans="1:11" x14ac:dyDescent="0.2">
      <c r="A150" s="29" t="s">
        <v>17</v>
      </c>
      <c r="B150">
        <v>411259</v>
      </c>
      <c r="C150" s="20"/>
      <c r="D150" s="22"/>
      <c r="E150" s="29" t="s">
        <v>17</v>
      </c>
      <c r="F150" s="19">
        <v>689176</v>
      </c>
      <c r="G150" s="20"/>
      <c r="H150" s="22"/>
      <c r="I150" s="29" t="s">
        <v>17</v>
      </c>
      <c r="J150" s="19">
        <v>3378984</v>
      </c>
      <c r="K150" s="20"/>
    </row>
    <row r="151" spans="1:11" x14ac:dyDescent="0.2">
      <c r="A151" s="29" t="s">
        <v>18</v>
      </c>
      <c r="B151">
        <v>163606</v>
      </c>
      <c r="C151" s="20"/>
      <c r="D151" s="22"/>
      <c r="E151" s="29" t="s">
        <v>18</v>
      </c>
      <c r="F151" s="19">
        <v>718938</v>
      </c>
      <c r="G151" s="20"/>
      <c r="H151" s="22"/>
      <c r="I151" s="29" t="s">
        <v>18</v>
      </c>
      <c r="J151" s="19">
        <v>3613972</v>
      </c>
      <c r="K151" s="20"/>
    </row>
    <row r="152" spans="1:11" x14ac:dyDescent="0.2">
      <c r="A152" s="29" t="s">
        <v>19</v>
      </c>
      <c r="B152">
        <v>288804</v>
      </c>
      <c r="C152" s="20"/>
      <c r="D152" s="22"/>
      <c r="E152" s="29" t="s">
        <v>19</v>
      </c>
      <c r="F152" s="19">
        <v>704980</v>
      </c>
      <c r="G152" s="20"/>
      <c r="H152" s="22"/>
      <c r="I152" s="29" t="s">
        <v>19</v>
      </c>
      <c r="J152" s="19">
        <v>3229003</v>
      </c>
      <c r="K152" s="20"/>
    </row>
    <row r="153" spans="1:11" x14ac:dyDescent="0.2">
      <c r="A153" s="29" t="s">
        <v>20</v>
      </c>
      <c r="B153">
        <v>310423</v>
      </c>
      <c r="C153" s="20"/>
      <c r="D153" s="22"/>
      <c r="E153" s="29" t="s">
        <v>20</v>
      </c>
      <c r="F153" s="19">
        <v>564396</v>
      </c>
      <c r="G153" s="20"/>
      <c r="H153" s="22"/>
      <c r="I153" s="29" t="s">
        <v>20</v>
      </c>
      <c r="J153" s="19">
        <v>2838842</v>
      </c>
      <c r="K153" s="20"/>
    </row>
    <row r="154" spans="1:11" x14ac:dyDescent="0.2">
      <c r="A154" s="29" t="s">
        <v>21</v>
      </c>
      <c r="B154">
        <v>261958</v>
      </c>
      <c r="C154" s="20"/>
      <c r="D154" s="22"/>
      <c r="E154" s="29" t="s">
        <v>21</v>
      </c>
      <c r="F154" s="19">
        <v>680642</v>
      </c>
      <c r="G154" s="20"/>
      <c r="H154" s="22"/>
      <c r="I154" s="29" t="s">
        <v>21</v>
      </c>
      <c r="J154" s="19">
        <v>3497763</v>
      </c>
      <c r="K154" s="20"/>
    </row>
    <row r="155" spans="1:11" x14ac:dyDescent="0.2">
      <c r="A155" s="29" t="s">
        <v>22</v>
      </c>
      <c r="B155">
        <v>389825</v>
      </c>
      <c r="C155" s="20"/>
      <c r="D155" s="22"/>
      <c r="E155" s="29" t="s">
        <v>22</v>
      </c>
      <c r="F155" s="19">
        <v>874076</v>
      </c>
      <c r="G155" s="20"/>
      <c r="H155" s="22"/>
      <c r="I155" s="29" t="s">
        <v>22</v>
      </c>
      <c r="J155" s="19">
        <v>4270286</v>
      </c>
      <c r="K155" s="20"/>
    </row>
    <row r="156" spans="1:11" x14ac:dyDescent="0.2">
      <c r="A156" s="30" t="s">
        <v>23</v>
      </c>
      <c r="B156">
        <v>388284</v>
      </c>
      <c r="C156" s="47"/>
      <c r="D156" s="22"/>
      <c r="E156" s="30" t="s">
        <v>23</v>
      </c>
      <c r="F156">
        <v>917824</v>
      </c>
      <c r="G156" s="20"/>
      <c r="H156" s="22"/>
      <c r="I156" s="30" t="s">
        <v>23</v>
      </c>
      <c r="J156" s="32">
        <v>4266743</v>
      </c>
      <c r="K156" s="20"/>
    </row>
    <row r="157" spans="1:11" x14ac:dyDescent="0.2">
      <c r="A157" s="31" t="s">
        <v>24</v>
      </c>
      <c r="B157">
        <v>402901</v>
      </c>
      <c r="C157" s="47"/>
      <c r="D157" s="22"/>
      <c r="E157" s="31" t="s">
        <v>24</v>
      </c>
      <c r="F157">
        <v>614267</v>
      </c>
      <c r="G157" s="1"/>
      <c r="H157" s="22"/>
      <c r="I157" s="31" t="s">
        <v>24</v>
      </c>
      <c r="J157">
        <v>3893709</v>
      </c>
      <c r="K157" s="1"/>
    </row>
    <row r="158" spans="1:11" x14ac:dyDescent="0.2">
      <c r="A158" s="31" t="s">
        <v>25</v>
      </c>
      <c r="B158">
        <v>348779</v>
      </c>
      <c r="C158" s="24"/>
      <c r="D158" s="22"/>
      <c r="E158" s="31" t="s">
        <v>25</v>
      </c>
      <c r="F158" s="32">
        <v>798224</v>
      </c>
      <c r="G158" s="24"/>
      <c r="H158" s="22"/>
      <c r="I158" s="31" t="s">
        <v>25</v>
      </c>
      <c r="J158" s="32">
        <v>4629430</v>
      </c>
      <c r="K158" s="24"/>
    </row>
    <row r="159" spans="1:11" x14ac:dyDescent="0.2">
      <c r="A159" s="31" t="s">
        <v>26</v>
      </c>
      <c r="B159">
        <v>384816</v>
      </c>
      <c r="C159" s="24"/>
      <c r="D159" s="22"/>
      <c r="E159" s="31" t="s">
        <v>26</v>
      </c>
      <c r="F159" s="32">
        <v>806182</v>
      </c>
      <c r="G159" s="24"/>
      <c r="H159" s="22"/>
      <c r="I159" s="31" t="s">
        <v>26</v>
      </c>
      <c r="J159" s="32">
        <v>3985765</v>
      </c>
      <c r="K159" s="24"/>
    </row>
    <row r="160" spans="1:11" x14ac:dyDescent="0.2">
      <c r="A160" s="31" t="s">
        <v>27</v>
      </c>
      <c r="B160">
        <v>406485</v>
      </c>
      <c r="C160" s="20"/>
      <c r="D160" s="22"/>
      <c r="E160" s="31" t="s">
        <v>27</v>
      </c>
      <c r="F160" s="19">
        <v>677073</v>
      </c>
      <c r="G160" s="20"/>
      <c r="H160" s="22"/>
      <c r="I160" s="31" t="s">
        <v>27</v>
      </c>
      <c r="J160" s="19">
        <v>3471050</v>
      </c>
      <c r="K160" s="20"/>
    </row>
    <row r="161" spans="1:11" x14ac:dyDescent="0.2">
      <c r="A161" s="31" t="s">
        <v>28</v>
      </c>
      <c r="B161">
        <v>474435</v>
      </c>
      <c r="C161" s="20"/>
      <c r="D161" s="22"/>
      <c r="E161" s="31" t="s">
        <v>28</v>
      </c>
      <c r="F161" s="19">
        <v>1033112</v>
      </c>
      <c r="G161" s="20"/>
      <c r="H161" s="22"/>
      <c r="I161" s="31" t="s">
        <v>28</v>
      </c>
      <c r="J161" s="19">
        <v>4499149</v>
      </c>
      <c r="K161" s="20"/>
    </row>
    <row r="162" spans="1:11" x14ac:dyDescent="0.2">
      <c r="A162" s="31" t="s">
        <v>29</v>
      </c>
      <c r="B162">
        <v>404022</v>
      </c>
      <c r="C162" s="20"/>
      <c r="D162" s="22"/>
      <c r="E162" s="31" t="s">
        <v>29</v>
      </c>
      <c r="F162" s="19">
        <v>960446</v>
      </c>
      <c r="G162" s="20"/>
      <c r="H162" s="22"/>
      <c r="I162" s="31" t="s">
        <v>29</v>
      </c>
      <c r="J162" s="19">
        <v>4269992</v>
      </c>
      <c r="K162" s="20"/>
    </row>
    <row r="163" spans="1:11" x14ac:dyDescent="0.2">
      <c r="A163" s="31" t="s">
        <v>30</v>
      </c>
      <c r="B163">
        <v>448098</v>
      </c>
      <c r="C163" s="20"/>
      <c r="D163" s="22"/>
      <c r="E163" s="31" t="s">
        <v>30</v>
      </c>
      <c r="F163" s="19">
        <v>994755</v>
      </c>
      <c r="G163" s="20"/>
      <c r="H163" s="22"/>
      <c r="I163" s="31" t="s">
        <v>30</v>
      </c>
      <c r="J163" s="19">
        <v>4451624</v>
      </c>
      <c r="K163" s="20"/>
    </row>
    <row r="164" spans="1:11" x14ac:dyDescent="0.2">
      <c r="A164" s="31" t="s">
        <v>31</v>
      </c>
      <c r="B164">
        <v>458548</v>
      </c>
      <c r="C164" s="20"/>
      <c r="D164" s="22"/>
      <c r="E164" s="31" t="s">
        <v>31</v>
      </c>
      <c r="F164" s="19">
        <v>966925</v>
      </c>
      <c r="G164" s="20"/>
      <c r="H164" s="22"/>
      <c r="I164" s="31" t="s">
        <v>31</v>
      </c>
      <c r="J164" s="19">
        <v>4503217</v>
      </c>
      <c r="K164" s="20"/>
    </row>
    <row r="165" spans="1:11" x14ac:dyDescent="0.2">
      <c r="A165" s="31" t="s">
        <v>32</v>
      </c>
      <c r="B165">
        <v>513702</v>
      </c>
      <c r="C165" s="20"/>
      <c r="D165" s="22"/>
      <c r="E165" s="31" t="s">
        <v>32</v>
      </c>
      <c r="F165" s="19">
        <v>840590</v>
      </c>
      <c r="G165" s="20"/>
      <c r="H165" s="22"/>
      <c r="I165" s="31" t="s">
        <v>32</v>
      </c>
      <c r="J165" s="19">
        <v>4169516</v>
      </c>
      <c r="K165" s="20"/>
    </row>
    <row r="166" spans="1:11" x14ac:dyDescent="0.2">
      <c r="A166" s="31" t="s">
        <v>33</v>
      </c>
      <c r="B166">
        <v>347268</v>
      </c>
      <c r="C166" s="20"/>
      <c r="D166" s="22"/>
      <c r="E166" s="31" t="s">
        <v>33</v>
      </c>
      <c r="F166" s="19">
        <v>793675</v>
      </c>
      <c r="G166" s="20"/>
      <c r="H166" s="22"/>
      <c r="I166" s="31" t="s">
        <v>33</v>
      </c>
      <c r="J166" s="19">
        <v>3807069</v>
      </c>
      <c r="K166" s="20"/>
    </row>
    <row r="167" spans="1:11" x14ac:dyDescent="0.2">
      <c r="A167" s="31" t="s">
        <v>34</v>
      </c>
      <c r="B167">
        <v>216543</v>
      </c>
      <c r="C167" s="20"/>
      <c r="D167" s="22"/>
      <c r="E167" s="31" t="s">
        <v>34</v>
      </c>
      <c r="F167" s="19">
        <v>667705</v>
      </c>
      <c r="G167" s="20"/>
      <c r="H167" s="22"/>
      <c r="I167" s="31" t="s">
        <v>34</v>
      </c>
      <c r="J167" s="19">
        <v>3702004</v>
      </c>
      <c r="K167" s="20"/>
    </row>
    <row r="168" spans="1:11" x14ac:dyDescent="0.2">
      <c r="A168" s="31" t="s">
        <v>35</v>
      </c>
      <c r="B168">
        <v>469813</v>
      </c>
      <c r="C168" s="20"/>
      <c r="D168" s="22"/>
      <c r="E168" s="31" t="s">
        <v>35</v>
      </c>
      <c r="F168" s="19">
        <v>951361</v>
      </c>
      <c r="G168" s="20"/>
      <c r="H168" s="22"/>
      <c r="I168" s="31" t="s">
        <v>35</v>
      </c>
      <c r="J168" s="19">
        <v>4414291</v>
      </c>
      <c r="K168" s="20"/>
    </row>
    <row r="169" spans="1:11" x14ac:dyDescent="0.2">
      <c r="A169" s="31" t="s">
        <v>36</v>
      </c>
      <c r="B169">
        <v>280606</v>
      </c>
      <c r="C169" s="20"/>
      <c r="D169" s="22"/>
      <c r="E169" s="31" t="s">
        <v>36</v>
      </c>
      <c r="F169" s="32">
        <v>902614</v>
      </c>
      <c r="G169" s="20"/>
      <c r="H169" s="22"/>
      <c r="I169" s="31" t="s">
        <v>36</v>
      </c>
      <c r="J169" s="19">
        <v>4464216</v>
      </c>
      <c r="K169" s="20"/>
    </row>
    <row r="170" spans="1:11" x14ac:dyDescent="0.2">
      <c r="A170" s="31" t="s">
        <v>37</v>
      </c>
      <c r="B170">
        <v>412888</v>
      </c>
      <c r="C170" s="20"/>
      <c r="D170" s="22"/>
      <c r="E170" s="31" t="s">
        <v>37</v>
      </c>
      <c r="F170" s="19">
        <v>839908</v>
      </c>
      <c r="G170" s="20"/>
      <c r="H170" s="22"/>
      <c r="I170" s="31" t="s">
        <v>37</v>
      </c>
      <c r="J170" s="19">
        <v>4535444</v>
      </c>
      <c r="K170" s="20"/>
    </row>
    <row r="171" spans="1:11" x14ac:dyDescent="0.2">
      <c r="A171" s="31" t="s">
        <v>38</v>
      </c>
      <c r="B171">
        <v>517384</v>
      </c>
      <c r="C171" s="47"/>
      <c r="D171" s="22"/>
      <c r="E171" s="31" t="s">
        <v>38</v>
      </c>
      <c r="F171" s="32">
        <v>719390</v>
      </c>
      <c r="G171" s="20"/>
      <c r="H171" s="22"/>
      <c r="I171" s="31" t="s">
        <v>38</v>
      </c>
      <c r="J171" s="32">
        <v>4555432</v>
      </c>
      <c r="K171" s="20"/>
    </row>
    <row r="172" spans="1:11" x14ac:dyDescent="0.2">
      <c r="A172" s="31" t="s">
        <v>39</v>
      </c>
      <c r="B172">
        <v>471844</v>
      </c>
      <c r="C172" s="1"/>
      <c r="D172" s="22"/>
      <c r="E172" s="31" t="s">
        <v>39</v>
      </c>
      <c r="F172">
        <v>754119</v>
      </c>
      <c r="G172" s="1"/>
      <c r="H172" s="22"/>
      <c r="I172" s="31" t="s">
        <v>39</v>
      </c>
      <c r="J172">
        <v>4092291</v>
      </c>
      <c r="K172" s="1"/>
    </row>
    <row r="173" spans="1:11" x14ac:dyDescent="0.2">
      <c r="A173" s="8"/>
      <c r="C173" s="1"/>
      <c r="D173" s="22"/>
      <c r="E173" s="8"/>
      <c r="G173" s="1"/>
      <c r="H173" s="22"/>
      <c r="I173" s="8"/>
      <c r="K173" s="1"/>
    </row>
    <row r="174" spans="1:11" ht="17" thickBot="1" x14ac:dyDescent="0.25">
      <c r="A174" s="9" t="s">
        <v>3</v>
      </c>
      <c r="B174" s="62">
        <f>SUM(B145:B172)</f>
        <v>10402709</v>
      </c>
      <c r="C174" s="63">
        <f>AVERAGE(B145:B172)</f>
        <v>371525.32142857142</v>
      </c>
      <c r="D174" s="22"/>
      <c r="E174" s="9" t="s">
        <v>3</v>
      </c>
      <c r="F174" s="62">
        <f>SUM(F145:F172)</f>
        <v>22185336</v>
      </c>
      <c r="G174" s="63">
        <f>AVERAGE(F145:F172)</f>
        <v>792333.42857142852</v>
      </c>
      <c r="H174" s="22"/>
      <c r="I174" s="9" t="s">
        <v>3</v>
      </c>
      <c r="J174" s="62">
        <f>SUM(J145:J172)</f>
        <v>110606159</v>
      </c>
      <c r="K174" s="63">
        <f>AVERAGE(J145:J172)</f>
        <v>3950219.9642857141</v>
      </c>
    </row>
    <row r="175" spans="1:1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  <row r="176" spans="1:11" x14ac:dyDescent="0.2">
      <c r="A176" s="77" t="s">
        <v>54</v>
      </c>
      <c r="B176" s="77"/>
      <c r="C176" s="77"/>
      <c r="D176" s="77"/>
      <c r="E176" s="77"/>
      <c r="F176" s="77"/>
      <c r="G176" s="77"/>
      <c r="H176" s="77"/>
      <c r="I176" s="77"/>
      <c r="J176" s="77"/>
      <c r="K176" s="77"/>
    </row>
    <row r="177" spans="1:11" ht="16" customHeight="1" thickBot="1" x14ac:dyDescent="0.25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</row>
    <row r="178" spans="1:11" ht="16" customHeight="1" thickBot="1" x14ac:dyDescent="0.25">
      <c r="A178" s="73" t="s">
        <v>81</v>
      </c>
      <c r="B178" s="74"/>
      <c r="C178" s="78"/>
      <c r="D178" s="22"/>
      <c r="E178" s="73" t="s">
        <v>50</v>
      </c>
      <c r="F178" s="74"/>
      <c r="G178" s="78"/>
      <c r="H178" s="22"/>
      <c r="I178" s="73" t="s">
        <v>109</v>
      </c>
      <c r="J178" s="74"/>
      <c r="K178" s="75"/>
    </row>
    <row r="179" spans="1:11" ht="17" thickBot="1" x14ac:dyDescent="0.25">
      <c r="A179" s="26" t="s">
        <v>0</v>
      </c>
      <c r="B179" s="27" t="s">
        <v>1</v>
      </c>
      <c r="C179" s="28"/>
      <c r="D179" s="22"/>
      <c r="E179" s="26" t="s">
        <v>0</v>
      </c>
      <c r="F179" s="27" t="s">
        <v>1</v>
      </c>
      <c r="G179" s="28"/>
      <c r="H179" s="22"/>
      <c r="I179" s="26" t="s">
        <v>0</v>
      </c>
      <c r="J179" s="27" t="s">
        <v>1</v>
      </c>
      <c r="K179" s="28"/>
    </row>
    <row r="180" spans="1:11" x14ac:dyDescent="0.2">
      <c r="A180" s="57" t="s">
        <v>12</v>
      </c>
      <c r="B180" s="58">
        <v>733734</v>
      </c>
      <c r="C180" s="59"/>
      <c r="D180" s="22"/>
      <c r="E180" s="29" t="s">
        <v>12</v>
      </c>
      <c r="F180" s="19">
        <v>725130</v>
      </c>
      <c r="G180" s="20"/>
      <c r="H180" s="22"/>
      <c r="I180" s="29" t="s">
        <v>12</v>
      </c>
      <c r="J180" s="19">
        <v>3308225</v>
      </c>
      <c r="K180" s="20"/>
    </row>
    <row r="181" spans="1:11" x14ac:dyDescent="0.2">
      <c r="A181" s="29" t="s">
        <v>13</v>
      </c>
      <c r="B181">
        <v>762209</v>
      </c>
      <c r="C181" s="20"/>
      <c r="D181" s="22"/>
      <c r="E181" s="29" t="s">
        <v>13</v>
      </c>
      <c r="F181" s="19">
        <v>840011</v>
      </c>
      <c r="G181" s="20"/>
      <c r="H181" s="22"/>
      <c r="I181" s="29" t="s">
        <v>13</v>
      </c>
      <c r="J181" s="19">
        <v>3532658</v>
      </c>
      <c r="K181" s="20"/>
    </row>
    <row r="182" spans="1:11" x14ac:dyDescent="0.2">
      <c r="A182" s="29" t="s">
        <v>14</v>
      </c>
      <c r="B182">
        <v>955185</v>
      </c>
      <c r="C182" s="20"/>
      <c r="D182" s="22"/>
      <c r="E182" s="29" t="s">
        <v>14</v>
      </c>
      <c r="F182" s="19">
        <v>894865</v>
      </c>
      <c r="G182" s="20"/>
      <c r="H182" s="22"/>
      <c r="I182" s="29" t="s">
        <v>14</v>
      </c>
      <c r="J182" s="19">
        <v>3396171</v>
      </c>
      <c r="K182" s="20"/>
    </row>
    <row r="183" spans="1:11" x14ac:dyDescent="0.2">
      <c r="A183" s="29" t="s">
        <v>15</v>
      </c>
      <c r="B183">
        <v>1023431</v>
      </c>
      <c r="C183" s="20"/>
      <c r="D183" s="22"/>
      <c r="E183" s="29" t="s">
        <v>15</v>
      </c>
      <c r="F183" s="19">
        <v>837077</v>
      </c>
      <c r="G183" s="20"/>
      <c r="H183" s="22"/>
      <c r="I183" s="29" t="s">
        <v>15</v>
      </c>
      <c r="J183" s="19">
        <v>3489739</v>
      </c>
      <c r="K183" s="20"/>
    </row>
    <row r="184" spans="1:11" x14ac:dyDescent="0.2">
      <c r="A184" s="29" t="s">
        <v>16</v>
      </c>
      <c r="B184">
        <v>909358</v>
      </c>
      <c r="C184" s="20"/>
      <c r="D184" s="22"/>
      <c r="E184" s="29" t="s">
        <v>16</v>
      </c>
      <c r="F184" s="19">
        <v>778285</v>
      </c>
      <c r="G184" s="20"/>
      <c r="H184" s="22"/>
      <c r="I184" s="29" t="s">
        <v>16</v>
      </c>
      <c r="J184" s="19">
        <v>4091283</v>
      </c>
      <c r="K184" s="20"/>
    </row>
    <row r="185" spans="1:11" x14ac:dyDescent="0.2">
      <c r="A185" s="29" t="s">
        <v>17</v>
      </c>
      <c r="B185">
        <v>888476</v>
      </c>
      <c r="C185" s="20"/>
      <c r="D185" s="22"/>
      <c r="E185" s="29" t="s">
        <v>17</v>
      </c>
      <c r="F185" s="19">
        <v>804412</v>
      </c>
      <c r="G185" s="20"/>
      <c r="H185" s="22"/>
      <c r="I185" s="29" t="s">
        <v>17</v>
      </c>
      <c r="J185" s="19">
        <v>3356256</v>
      </c>
      <c r="K185" s="20"/>
    </row>
    <row r="186" spans="1:11" x14ac:dyDescent="0.2">
      <c r="A186" s="29" t="s">
        <v>18</v>
      </c>
      <c r="B186">
        <v>673978</v>
      </c>
      <c r="C186" s="20"/>
      <c r="D186" s="22"/>
      <c r="E186" s="29" t="s">
        <v>18</v>
      </c>
      <c r="F186" s="19">
        <v>839352</v>
      </c>
      <c r="G186" s="20"/>
      <c r="H186" s="22"/>
      <c r="I186" s="29" t="s">
        <v>18</v>
      </c>
      <c r="J186" s="19">
        <v>3481792</v>
      </c>
      <c r="K186" s="20"/>
    </row>
    <row r="187" spans="1:11" x14ac:dyDescent="0.2">
      <c r="A187" s="29" t="s">
        <v>19</v>
      </c>
      <c r="B187">
        <v>708940</v>
      </c>
      <c r="C187" s="20"/>
      <c r="D187" s="22"/>
      <c r="E187" s="29" t="s">
        <v>19</v>
      </c>
      <c r="F187" s="19">
        <v>759548</v>
      </c>
      <c r="G187" s="20"/>
      <c r="H187" s="22"/>
      <c r="I187" s="29" t="s">
        <v>19</v>
      </c>
      <c r="J187" s="19">
        <v>3271587</v>
      </c>
      <c r="K187" s="20"/>
    </row>
    <row r="188" spans="1:11" x14ac:dyDescent="0.2">
      <c r="A188" s="29" t="s">
        <v>20</v>
      </c>
      <c r="B188">
        <v>696795</v>
      </c>
      <c r="C188" s="20"/>
      <c r="D188" s="22"/>
      <c r="E188" s="29" t="s">
        <v>20</v>
      </c>
      <c r="F188" s="19">
        <v>708356</v>
      </c>
      <c r="G188" s="20"/>
      <c r="H188" s="22"/>
      <c r="I188" s="29" t="s">
        <v>20</v>
      </c>
      <c r="J188" s="19">
        <v>2785269</v>
      </c>
      <c r="K188" s="20"/>
    </row>
    <row r="189" spans="1:11" x14ac:dyDescent="0.2">
      <c r="A189" s="29" t="s">
        <v>21</v>
      </c>
      <c r="B189">
        <v>717519</v>
      </c>
      <c r="C189" s="20"/>
      <c r="D189" s="22"/>
      <c r="E189" s="29" t="s">
        <v>21</v>
      </c>
      <c r="F189" s="19">
        <v>704439</v>
      </c>
      <c r="G189" s="20"/>
      <c r="H189" s="22"/>
      <c r="I189" s="29" t="s">
        <v>21</v>
      </c>
      <c r="J189" s="19">
        <v>3214295</v>
      </c>
      <c r="K189" s="20"/>
    </row>
    <row r="190" spans="1:11" x14ac:dyDescent="0.2">
      <c r="A190" s="29" t="s">
        <v>22</v>
      </c>
      <c r="B190">
        <v>960141</v>
      </c>
      <c r="C190" s="20"/>
      <c r="D190" s="22"/>
      <c r="E190" s="29" t="s">
        <v>22</v>
      </c>
      <c r="F190" s="19">
        <v>965129</v>
      </c>
      <c r="G190" s="20"/>
      <c r="H190" s="22"/>
      <c r="I190" s="29" t="s">
        <v>22</v>
      </c>
      <c r="J190" s="19">
        <v>4163502</v>
      </c>
      <c r="K190" s="20"/>
    </row>
    <row r="191" spans="1:11" x14ac:dyDescent="0.2">
      <c r="A191" s="30" t="s">
        <v>23</v>
      </c>
      <c r="B191">
        <v>1030104</v>
      </c>
      <c r="C191" s="47"/>
      <c r="D191" s="22"/>
      <c r="E191" s="30" t="s">
        <v>23</v>
      </c>
      <c r="F191" s="32">
        <v>957322</v>
      </c>
      <c r="G191" s="20"/>
      <c r="H191" s="22"/>
      <c r="I191" s="30" t="s">
        <v>23</v>
      </c>
      <c r="J191" s="32">
        <v>4153521</v>
      </c>
      <c r="K191" s="20"/>
    </row>
    <row r="192" spans="1:11" x14ac:dyDescent="0.2">
      <c r="A192" s="31" t="s">
        <v>24</v>
      </c>
      <c r="B192">
        <v>1012540</v>
      </c>
      <c r="C192" s="47"/>
      <c r="D192" s="22"/>
      <c r="E192" s="31" t="s">
        <v>24</v>
      </c>
      <c r="F192">
        <v>675532</v>
      </c>
      <c r="G192" s="1"/>
      <c r="H192" s="22"/>
      <c r="I192" s="31" t="s">
        <v>24</v>
      </c>
      <c r="J192">
        <v>3845554</v>
      </c>
      <c r="K192" s="1"/>
    </row>
    <row r="193" spans="1:11" x14ac:dyDescent="0.2">
      <c r="A193" s="31" t="s">
        <v>25</v>
      </c>
      <c r="B193">
        <v>779561</v>
      </c>
      <c r="C193" s="24"/>
      <c r="D193" s="22"/>
      <c r="E193" s="31" t="s">
        <v>25</v>
      </c>
      <c r="F193" s="32">
        <v>741126</v>
      </c>
      <c r="G193" s="24"/>
      <c r="H193" s="22"/>
      <c r="I193" s="31" t="s">
        <v>25</v>
      </c>
      <c r="J193" s="32">
        <v>4760139</v>
      </c>
      <c r="K193" s="24"/>
    </row>
    <row r="194" spans="1:11" x14ac:dyDescent="0.2">
      <c r="A194" s="31" t="s">
        <v>26</v>
      </c>
      <c r="B194">
        <v>864852</v>
      </c>
      <c r="C194" s="24"/>
      <c r="D194" s="22"/>
      <c r="E194" s="31" t="s">
        <v>26</v>
      </c>
      <c r="F194" s="32">
        <v>861343</v>
      </c>
      <c r="G194" s="24"/>
      <c r="H194" s="22"/>
      <c r="I194" s="31" t="s">
        <v>26</v>
      </c>
      <c r="J194" s="32">
        <v>3936690</v>
      </c>
      <c r="K194" s="24"/>
    </row>
    <row r="195" spans="1:11" x14ac:dyDescent="0.2">
      <c r="A195" s="31" t="s">
        <v>27</v>
      </c>
      <c r="B195">
        <v>860745</v>
      </c>
      <c r="C195" s="20"/>
      <c r="D195" s="22"/>
      <c r="E195" s="31" t="s">
        <v>27</v>
      </c>
      <c r="F195" s="19">
        <v>743878</v>
      </c>
      <c r="G195" s="20"/>
      <c r="H195" s="22"/>
      <c r="I195" s="31" t="s">
        <v>27</v>
      </c>
      <c r="J195" s="19">
        <v>3407101</v>
      </c>
      <c r="K195" s="20"/>
    </row>
    <row r="196" spans="1:11" x14ac:dyDescent="0.2">
      <c r="A196" s="31" t="s">
        <v>28</v>
      </c>
      <c r="B196">
        <v>1386742</v>
      </c>
      <c r="C196" s="20"/>
      <c r="D196" s="22"/>
      <c r="E196" s="31" t="s">
        <v>28</v>
      </c>
      <c r="F196" s="19">
        <v>1147638</v>
      </c>
      <c r="G196" s="20"/>
      <c r="H196" s="22"/>
      <c r="I196" s="31" t="s">
        <v>28</v>
      </c>
      <c r="J196" s="19">
        <v>4405588</v>
      </c>
      <c r="K196" s="20"/>
    </row>
    <row r="197" spans="1:11" x14ac:dyDescent="0.2">
      <c r="A197" s="31" t="s">
        <v>29</v>
      </c>
      <c r="B197">
        <v>1289574</v>
      </c>
      <c r="C197" s="20"/>
      <c r="D197" s="22"/>
      <c r="E197" s="31" t="s">
        <v>29</v>
      </c>
      <c r="F197" s="19">
        <v>1067805</v>
      </c>
      <c r="G197" s="20"/>
      <c r="H197" s="22"/>
      <c r="I197" s="31" t="s">
        <v>29</v>
      </c>
      <c r="J197" s="19">
        <v>4233510</v>
      </c>
      <c r="K197" s="20"/>
    </row>
    <row r="198" spans="1:11" x14ac:dyDescent="0.2">
      <c r="A198" s="31" t="s">
        <v>30</v>
      </c>
      <c r="B198">
        <v>1365864</v>
      </c>
      <c r="C198" s="20"/>
      <c r="D198" s="22"/>
      <c r="E198" s="31" t="s">
        <v>30</v>
      </c>
      <c r="F198" s="19">
        <v>1026890</v>
      </c>
      <c r="G198" s="20"/>
      <c r="H198" s="22"/>
      <c r="I198" s="31" t="s">
        <v>30</v>
      </c>
      <c r="J198" s="19">
        <v>4389676</v>
      </c>
      <c r="K198" s="20"/>
    </row>
    <row r="199" spans="1:11" x14ac:dyDescent="0.2">
      <c r="A199" s="31" t="s">
        <v>31</v>
      </c>
      <c r="B199">
        <v>1356355</v>
      </c>
      <c r="C199" s="20"/>
      <c r="D199" s="22"/>
      <c r="E199" s="31" t="s">
        <v>31</v>
      </c>
      <c r="F199" s="19">
        <v>1125910</v>
      </c>
      <c r="G199" s="20"/>
      <c r="H199" s="22"/>
      <c r="I199" s="31" t="s">
        <v>31</v>
      </c>
      <c r="J199" s="19">
        <v>4450265</v>
      </c>
      <c r="K199" s="20"/>
    </row>
    <row r="200" spans="1:11" x14ac:dyDescent="0.2">
      <c r="A200" s="31" t="s">
        <v>32</v>
      </c>
      <c r="B200">
        <v>1446975</v>
      </c>
      <c r="C200" s="20"/>
      <c r="D200" s="22"/>
      <c r="E200" s="31" t="s">
        <v>32</v>
      </c>
      <c r="F200" s="19">
        <v>910461</v>
      </c>
      <c r="G200" s="20"/>
      <c r="H200" s="22"/>
      <c r="I200" s="31" t="s">
        <v>32</v>
      </c>
      <c r="J200" s="19">
        <v>4020388</v>
      </c>
      <c r="K200" s="20"/>
    </row>
    <row r="201" spans="1:11" x14ac:dyDescent="0.2">
      <c r="A201" s="31" t="s">
        <v>33</v>
      </c>
      <c r="B201">
        <v>1124014</v>
      </c>
      <c r="C201" s="20"/>
      <c r="D201" s="22"/>
      <c r="E201" s="31" t="s">
        <v>33</v>
      </c>
      <c r="F201" s="19">
        <v>797250</v>
      </c>
      <c r="G201" s="20"/>
      <c r="H201" s="22"/>
      <c r="I201" s="31" t="s">
        <v>33</v>
      </c>
      <c r="J201" s="19">
        <v>3807278</v>
      </c>
      <c r="K201" s="20"/>
    </row>
    <row r="202" spans="1:11" x14ac:dyDescent="0.2">
      <c r="A202" s="31" t="s">
        <v>34</v>
      </c>
      <c r="B202">
        <v>844681</v>
      </c>
      <c r="C202" s="20"/>
      <c r="D202" s="22"/>
      <c r="E202" s="31" t="s">
        <v>34</v>
      </c>
      <c r="F202" s="19">
        <v>742269</v>
      </c>
      <c r="G202" s="20"/>
      <c r="H202" s="22"/>
      <c r="I202" s="31" t="s">
        <v>34</v>
      </c>
      <c r="J202" s="19">
        <v>3870675</v>
      </c>
      <c r="K202" s="20"/>
    </row>
    <row r="203" spans="1:11" x14ac:dyDescent="0.2">
      <c r="A203" s="31" t="s">
        <v>35</v>
      </c>
      <c r="B203">
        <v>1589351</v>
      </c>
      <c r="C203" s="20"/>
      <c r="D203" s="22"/>
      <c r="E203" s="31" t="s">
        <v>35</v>
      </c>
      <c r="F203" s="19">
        <v>1144207</v>
      </c>
      <c r="G203" s="20"/>
      <c r="H203" s="22"/>
      <c r="I203" s="31" t="s">
        <v>35</v>
      </c>
      <c r="J203" s="19">
        <v>4503463</v>
      </c>
      <c r="K203" s="20"/>
    </row>
    <row r="204" spans="1:11" x14ac:dyDescent="0.2">
      <c r="A204" s="31" t="s">
        <v>36</v>
      </c>
      <c r="B204">
        <v>1168482</v>
      </c>
      <c r="C204" s="20"/>
      <c r="D204" s="22"/>
      <c r="E204" s="31" t="s">
        <v>36</v>
      </c>
      <c r="F204" s="19">
        <v>920349</v>
      </c>
      <c r="G204" s="20"/>
      <c r="H204" s="22"/>
      <c r="I204" s="31" t="s">
        <v>36</v>
      </c>
      <c r="J204" s="19">
        <v>4509470</v>
      </c>
      <c r="K204" s="20"/>
    </row>
    <row r="205" spans="1:11" x14ac:dyDescent="0.2">
      <c r="A205" s="31" t="s">
        <v>37</v>
      </c>
      <c r="B205">
        <v>1209203</v>
      </c>
      <c r="C205" s="20"/>
      <c r="D205" s="22"/>
      <c r="E205" s="31" t="s">
        <v>37</v>
      </c>
      <c r="F205" s="19">
        <v>920715</v>
      </c>
      <c r="G205" s="20"/>
      <c r="H205" s="22"/>
      <c r="I205" s="31" t="s">
        <v>37</v>
      </c>
      <c r="J205" s="19">
        <v>4680679</v>
      </c>
      <c r="K205" s="20"/>
    </row>
    <row r="206" spans="1:11" x14ac:dyDescent="0.2">
      <c r="A206" s="31" t="s">
        <v>38</v>
      </c>
      <c r="B206">
        <v>1881703</v>
      </c>
      <c r="C206" s="24"/>
      <c r="D206" s="22"/>
      <c r="E206" s="31" t="s">
        <v>38</v>
      </c>
      <c r="F206" s="32">
        <v>874671</v>
      </c>
      <c r="G206" s="20"/>
      <c r="H206" s="22"/>
      <c r="I206" s="31" t="s">
        <v>38</v>
      </c>
      <c r="J206" s="32">
        <v>4850281</v>
      </c>
      <c r="K206" s="20"/>
    </row>
    <row r="207" spans="1:11" x14ac:dyDescent="0.2">
      <c r="A207" s="31" t="s">
        <v>39</v>
      </c>
      <c r="B207">
        <v>1546536</v>
      </c>
      <c r="C207" s="1"/>
      <c r="D207" s="22"/>
      <c r="E207" s="31" t="s">
        <v>39</v>
      </c>
      <c r="F207">
        <v>872806</v>
      </c>
      <c r="G207" s="1"/>
      <c r="H207" s="22"/>
      <c r="I207" s="31" t="s">
        <v>39</v>
      </c>
      <c r="J207">
        <v>4329286</v>
      </c>
      <c r="K207" s="1"/>
    </row>
    <row r="208" spans="1:11" x14ac:dyDescent="0.2">
      <c r="A208" s="8"/>
      <c r="C208" s="1"/>
      <c r="D208" s="22"/>
      <c r="E208" s="8"/>
      <c r="G208" s="1"/>
      <c r="H208" s="22"/>
      <c r="I208" s="8"/>
      <c r="K208" s="1"/>
    </row>
    <row r="209" spans="1:11" ht="17" thickBot="1" x14ac:dyDescent="0.25">
      <c r="A209" s="9" t="s">
        <v>3</v>
      </c>
      <c r="B209" s="62">
        <f>SUM(B180:B207)</f>
        <v>29787048</v>
      </c>
      <c r="C209" s="63">
        <f>AVERAGE(B180:B207)</f>
        <v>1063823.142857143</v>
      </c>
      <c r="D209" s="22"/>
      <c r="E209" s="9" t="s">
        <v>3</v>
      </c>
      <c r="F209" s="62">
        <f>SUM(F180:F207)</f>
        <v>24386776</v>
      </c>
      <c r="G209" s="63">
        <f>AVERAGE(F180:F207)</f>
        <v>870956.28571428568</v>
      </c>
      <c r="H209" s="22"/>
      <c r="I209" s="9" t="s">
        <v>3</v>
      </c>
      <c r="J209" s="62">
        <f>SUM(J180:J207)</f>
        <v>110244341</v>
      </c>
      <c r="K209" s="63">
        <f>AVERAGE(J180:J207)</f>
        <v>3937297.8928571427</v>
      </c>
    </row>
    <row r="210" spans="1:1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</row>
    <row r="211" spans="1:11" x14ac:dyDescent="0.2">
      <c r="A211" s="77" t="s">
        <v>55</v>
      </c>
      <c r="B211" s="77"/>
      <c r="C211" s="77"/>
      <c r="D211" s="77"/>
      <c r="E211" s="77"/>
      <c r="F211" s="77"/>
      <c r="G211" s="77"/>
      <c r="H211" s="77"/>
      <c r="I211" s="77"/>
      <c r="J211" s="77"/>
      <c r="K211" s="77"/>
    </row>
    <row r="212" spans="1:11" ht="16" customHeight="1" thickBot="1" x14ac:dyDescent="0.25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</row>
    <row r="213" spans="1:11" ht="17" customHeight="1" thickBot="1" x14ac:dyDescent="0.25">
      <c r="A213" s="73" t="s">
        <v>81</v>
      </c>
      <c r="B213" s="74"/>
      <c r="C213" s="78"/>
      <c r="D213" s="22"/>
      <c r="E213" s="73" t="s">
        <v>50</v>
      </c>
      <c r="F213" s="74"/>
      <c r="G213" s="78"/>
      <c r="H213" s="22"/>
      <c r="I213" s="73" t="s">
        <v>109</v>
      </c>
      <c r="J213" s="74"/>
      <c r="K213" s="75"/>
    </row>
    <row r="214" spans="1:11" ht="17" thickBot="1" x14ac:dyDescent="0.25">
      <c r="A214" s="26" t="s">
        <v>0</v>
      </c>
      <c r="B214" s="27" t="s">
        <v>1</v>
      </c>
      <c r="C214" s="28"/>
      <c r="D214" s="22"/>
      <c r="E214" s="26" t="s">
        <v>0</v>
      </c>
      <c r="F214" s="27" t="s">
        <v>1</v>
      </c>
      <c r="G214" s="28"/>
      <c r="H214" s="22"/>
      <c r="I214" s="15" t="s">
        <v>0</v>
      </c>
      <c r="J214" s="16" t="s">
        <v>1</v>
      </c>
      <c r="K214" s="17"/>
    </row>
    <row r="215" spans="1:11" x14ac:dyDescent="0.2">
      <c r="A215" s="57" t="s">
        <v>12</v>
      </c>
      <c r="B215" s="58">
        <v>614269</v>
      </c>
      <c r="C215" s="61"/>
      <c r="D215" s="22"/>
      <c r="E215" s="29" t="s">
        <v>12</v>
      </c>
      <c r="F215" s="19">
        <v>649624</v>
      </c>
      <c r="G215" s="20"/>
      <c r="H215" s="22"/>
      <c r="I215" s="45" t="s">
        <v>12</v>
      </c>
      <c r="J215" s="19">
        <v>3296773</v>
      </c>
      <c r="K215" s="20"/>
    </row>
    <row r="216" spans="1:11" x14ac:dyDescent="0.2">
      <c r="A216" s="29" t="s">
        <v>13</v>
      </c>
      <c r="B216">
        <v>615682</v>
      </c>
      <c r="C216" s="1"/>
      <c r="D216" s="22"/>
      <c r="E216" s="29" t="s">
        <v>13</v>
      </c>
      <c r="F216" s="19">
        <v>910927</v>
      </c>
      <c r="G216" s="20"/>
      <c r="H216" s="22"/>
      <c r="I216" s="45" t="s">
        <v>13</v>
      </c>
      <c r="J216" s="19">
        <v>3502683</v>
      </c>
      <c r="K216" s="20"/>
    </row>
    <row r="217" spans="1:11" x14ac:dyDescent="0.2">
      <c r="A217" s="29" t="s">
        <v>14</v>
      </c>
      <c r="B217">
        <v>884510</v>
      </c>
      <c r="C217" s="1"/>
      <c r="D217" s="22"/>
      <c r="E217" s="29" t="s">
        <v>14</v>
      </c>
      <c r="F217" s="19">
        <v>813352</v>
      </c>
      <c r="G217" s="20"/>
      <c r="H217" s="22"/>
      <c r="I217" s="45" t="s">
        <v>14</v>
      </c>
      <c r="J217" s="19">
        <v>3353762</v>
      </c>
      <c r="K217" s="20"/>
    </row>
    <row r="218" spans="1:11" x14ac:dyDescent="0.2">
      <c r="A218" s="29" t="s">
        <v>15</v>
      </c>
      <c r="B218">
        <v>836131</v>
      </c>
      <c r="C218" s="1"/>
      <c r="D218" s="22"/>
      <c r="E218" s="29" t="s">
        <v>15</v>
      </c>
      <c r="F218" s="19">
        <v>770431</v>
      </c>
      <c r="G218" s="20"/>
      <c r="H218" s="22"/>
      <c r="I218" s="45" t="s">
        <v>15</v>
      </c>
      <c r="J218" s="19">
        <v>3454581</v>
      </c>
      <c r="K218" s="20"/>
    </row>
    <row r="219" spans="1:11" x14ac:dyDescent="0.2">
      <c r="A219" s="29" t="s">
        <v>16</v>
      </c>
      <c r="B219">
        <v>756357</v>
      </c>
      <c r="C219" s="1"/>
      <c r="D219" s="22"/>
      <c r="E219" s="29" t="s">
        <v>16</v>
      </c>
      <c r="F219" s="19">
        <v>796747</v>
      </c>
      <c r="G219" s="20"/>
      <c r="H219" s="22"/>
      <c r="I219" s="45" t="s">
        <v>16</v>
      </c>
      <c r="J219" s="19">
        <v>4030957</v>
      </c>
      <c r="K219" s="20"/>
    </row>
    <row r="220" spans="1:11" x14ac:dyDescent="0.2">
      <c r="A220" s="29" t="s">
        <v>17</v>
      </c>
      <c r="B220">
        <v>840600</v>
      </c>
      <c r="C220" s="1"/>
      <c r="D220" s="22"/>
      <c r="E220" s="29" t="s">
        <v>17</v>
      </c>
      <c r="F220" s="19">
        <v>772302</v>
      </c>
      <c r="G220" s="20"/>
      <c r="H220" s="22"/>
      <c r="I220" s="45" t="s">
        <v>17</v>
      </c>
      <c r="J220" s="19">
        <v>3311666</v>
      </c>
      <c r="K220" s="20"/>
    </row>
    <row r="221" spans="1:11" x14ac:dyDescent="0.2">
      <c r="A221" s="29" t="s">
        <v>18</v>
      </c>
      <c r="B221">
        <v>480230</v>
      </c>
      <c r="C221" s="1"/>
      <c r="D221" s="22"/>
      <c r="E221" s="29" t="s">
        <v>18</v>
      </c>
      <c r="F221" s="19">
        <v>801768</v>
      </c>
      <c r="G221" s="20"/>
      <c r="H221" s="22"/>
      <c r="I221" s="45" t="s">
        <v>18</v>
      </c>
      <c r="J221" s="19">
        <v>3584466</v>
      </c>
      <c r="K221" s="20"/>
    </row>
    <row r="222" spans="1:11" x14ac:dyDescent="0.2">
      <c r="A222" s="29" t="s">
        <v>19</v>
      </c>
      <c r="B222">
        <v>746831</v>
      </c>
      <c r="C222" s="1"/>
      <c r="D222" s="22"/>
      <c r="E222" s="29" t="s">
        <v>19</v>
      </c>
      <c r="F222" s="19">
        <v>740062</v>
      </c>
      <c r="G222" s="20"/>
      <c r="H222" s="22"/>
      <c r="I222" s="45" t="s">
        <v>19</v>
      </c>
      <c r="J222" s="19">
        <v>3260365</v>
      </c>
      <c r="K222" s="20"/>
    </row>
    <row r="223" spans="1:11" x14ac:dyDescent="0.2">
      <c r="A223" s="29" t="s">
        <v>20</v>
      </c>
      <c r="B223">
        <v>616634</v>
      </c>
      <c r="C223" s="1"/>
      <c r="D223" s="22"/>
      <c r="E223" s="29" t="s">
        <v>20</v>
      </c>
      <c r="F223" s="19">
        <v>650295</v>
      </c>
      <c r="G223" s="20"/>
      <c r="H223" s="22"/>
      <c r="I223" s="45" t="s">
        <v>20</v>
      </c>
      <c r="J223" s="19">
        <v>2755165</v>
      </c>
      <c r="K223" s="20"/>
    </row>
    <row r="224" spans="1:11" x14ac:dyDescent="0.2">
      <c r="A224" s="29" t="s">
        <v>21</v>
      </c>
      <c r="B224">
        <v>581768</v>
      </c>
      <c r="C224" s="1"/>
      <c r="D224" s="22"/>
      <c r="E224" s="29" t="s">
        <v>21</v>
      </c>
      <c r="F224" s="19">
        <v>657712</v>
      </c>
      <c r="G224" s="20"/>
      <c r="H224" s="22"/>
      <c r="I224" s="45" t="s">
        <v>21</v>
      </c>
      <c r="J224" s="19">
        <v>3353832</v>
      </c>
      <c r="K224" s="20"/>
    </row>
    <row r="225" spans="1:11" x14ac:dyDescent="0.2">
      <c r="A225" s="29" t="s">
        <v>22</v>
      </c>
      <c r="B225">
        <v>905613</v>
      </c>
      <c r="C225" s="1"/>
      <c r="D225" s="22"/>
      <c r="E225" s="29" t="s">
        <v>22</v>
      </c>
      <c r="F225" s="19">
        <v>893061</v>
      </c>
      <c r="G225" s="20"/>
      <c r="H225" s="22"/>
      <c r="I225" s="45" t="s">
        <v>22</v>
      </c>
      <c r="J225" s="19">
        <v>4298147</v>
      </c>
      <c r="K225" s="20"/>
    </row>
    <row r="226" spans="1:11" x14ac:dyDescent="0.2">
      <c r="A226" s="30" t="s">
        <v>23</v>
      </c>
      <c r="B226">
        <v>900400</v>
      </c>
      <c r="C226" s="1"/>
      <c r="D226" s="22"/>
      <c r="E226" s="30" t="s">
        <v>23</v>
      </c>
      <c r="F226" s="32">
        <v>979493</v>
      </c>
      <c r="G226" s="20"/>
      <c r="H226" s="22"/>
      <c r="I226" s="46" t="s">
        <v>23</v>
      </c>
      <c r="J226" s="32">
        <v>4295593</v>
      </c>
      <c r="K226" s="20"/>
    </row>
    <row r="227" spans="1:11" x14ac:dyDescent="0.2">
      <c r="A227" s="31" t="s">
        <v>24</v>
      </c>
      <c r="B227">
        <v>852307</v>
      </c>
      <c r="C227" s="1"/>
      <c r="D227" s="22"/>
      <c r="E227" s="31" t="s">
        <v>24</v>
      </c>
      <c r="F227">
        <v>677405</v>
      </c>
      <c r="G227" s="1"/>
      <c r="H227" s="22"/>
      <c r="I227" s="45" t="s">
        <v>24</v>
      </c>
      <c r="J227" s="19">
        <v>3930565</v>
      </c>
      <c r="K227" s="20"/>
    </row>
    <row r="228" spans="1:11" x14ac:dyDescent="0.2">
      <c r="A228" s="31" t="s">
        <v>25</v>
      </c>
      <c r="B228">
        <v>719716</v>
      </c>
      <c r="C228" s="1"/>
      <c r="D228" s="22"/>
      <c r="E228" s="31" t="s">
        <v>25</v>
      </c>
      <c r="F228" s="32">
        <v>795367</v>
      </c>
      <c r="G228" s="24"/>
      <c r="H228" s="22"/>
      <c r="I228" s="45" t="s">
        <v>25</v>
      </c>
      <c r="J228" s="32">
        <v>4639378</v>
      </c>
      <c r="K228" s="24"/>
    </row>
    <row r="229" spans="1:11" x14ac:dyDescent="0.2">
      <c r="A229" s="31" t="s">
        <v>26</v>
      </c>
      <c r="B229">
        <v>817803</v>
      </c>
      <c r="C229" s="1"/>
      <c r="D229" s="22"/>
      <c r="E229" s="31" t="s">
        <v>26</v>
      </c>
      <c r="F229" s="32">
        <v>868879</v>
      </c>
      <c r="G229" s="24"/>
      <c r="H229" s="22"/>
      <c r="I229" s="45" t="s">
        <v>26</v>
      </c>
      <c r="J229" s="32">
        <v>3965632</v>
      </c>
      <c r="K229" s="24"/>
    </row>
    <row r="230" spans="1:11" x14ac:dyDescent="0.2">
      <c r="A230" s="31" t="s">
        <v>27</v>
      </c>
      <c r="B230">
        <v>797169</v>
      </c>
      <c r="C230" s="1"/>
      <c r="D230" s="22"/>
      <c r="E230" s="31" t="s">
        <v>27</v>
      </c>
      <c r="F230" s="19">
        <v>707292</v>
      </c>
      <c r="G230" s="20"/>
      <c r="H230" s="22"/>
      <c r="I230" s="45" t="s">
        <v>27</v>
      </c>
      <c r="J230" s="32">
        <v>3531629</v>
      </c>
      <c r="K230" s="20"/>
    </row>
    <row r="231" spans="1:11" x14ac:dyDescent="0.2">
      <c r="A231" s="31" t="s">
        <v>28</v>
      </c>
      <c r="B231">
        <v>1003043</v>
      </c>
      <c r="C231" s="1"/>
      <c r="D231" s="22"/>
      <c r="E231" s="31" t="s">
        <v>28</v>
      </c>
      <c r="F231" s="19">
        <v>1068773</v>
      </c>
      <c r="G231" s="20"/>
      <c r="H231" s="22"/>
      <c r="I231" s="45" t="s">
        <v>28</v>
      </c>
      <c r="J231" s="19">
        <v>4348071</v>
      </c>
      <c r="K231" s="20"/>
    </row>
    <row r="232" spans="1:11" x14ac:dyDescent="0.2">
      <c r="A232" s="31" t="s">
        <v>29</v>
      </c>
      <c r="B232">
        <v>1056583</v>
      </c>
      <c r="C232" s="1"/>
      <c r="D232" s="22"/>
      <c r="E232" s="31" t="s">
        <v>29</v>
      </c>
      <c r="F232" s="19">
        <v>1057401</v>
      </c>
      <c r="G232" s="20"/>
      <c r="H232" s="22"/>
      <c r="I232" s="45" t="s">
        <v>29</v>
      </c>
      <c r="J232" s="19">
        <v>4220469</v>
      </c>
      <c r="K232" s="20"/>
    </row>
    <row r="233" spans="1:11" x14ac:dyDescent="0.2">
      <c r="A233" s="31" t="s">
        <v>30</v>
      </c>
      <c r="B233">
        <v>1236939</v>
      </c>
      <c r="C233" s="1"/>
      <c r="D233" s="22"/>
      <c r="E233" s="31" t="s">
        <v>30</v>
      </c>
      <c r="F233" s="19">
        <v>1005679</v>
      </c>
      <c r="G233" s="20"/>
      <c r="H233" s="22"/>
      <c r="I233" s="45" t="s">
        <v>30</v>
      </c>
      <c r="J233" s="19">
        <v>4302063</v>
      </c>
      <c r="K233" s="20"/>
    </row>
    <row r="234" spans="1:11" x14ac:dyDescent="0.2">
      <c r="A234" s="31" t="s">
        <v>31</v>
      </c>
      <c r="B234">
        <v>1148082</v>
      </c>
      <c r="C234" s="1"/>
      <c r="D234" s="22"/>
      <c r="E234" s="31" t="s">
        <v>31</v>
      </c>
      <c r="F234" s="19">
        <v>1121901</v>
      </c>
      <c r="G234" s="20"/>
      <c r="H234" s="22"/>
      <c r="I234" s="45" t="s">
        <v>31</v>
      </c>
      <c r="J234" s="19">
        <v>4452840</v>
      </c>
      <c r="K234" s="20"/>
    </row>
    <row r="235" spans="1:11" x14ac:dyDescent="0.2">
      <c r="A235" s="31" t="s">
        <v>32</v>
      </c>
      <c r="B235">
        <v>1260943</v>
      </c>
      <c r="C235" s="1"/>
      <c r="D235" s="22"/>
      <c r="E235" s="31" t="s">
        <v>32</v>
      </c>
      <c r="F235" s="19">
        <v>886862</v>
      </c>
      <c r="G235" s="20"/>
      <c r="H235" s="22"/>
      <c r="I235" s="45" t="s">
        <v>32</v>
      </c>
      <c r="J235" s="19">
        <v>4048175</v>
      </c>
      <c r="K235" s="20"/>
    </row>
    <row r="236" spans="1:11" x14ac:dyDescent="0.2">
      <c r="A236" s="31" t="s">
        <v>33</v>
      </c>
      <c r="B236">
        <v>884948</v>
      </c>
      <c r="C236" s="1"/>
      <c r="D236" s="22"/>
      <c r="E236" s="31" t="s">
        <v>33</v>
      </c>
      <c r="F236" s="19">
        <v>741410</v>
      </c>
      <c r="G236" s="20"/>
      <c r="H236" s="22"/>
      <c r="I236" s="45" t="s">
        <v>33</v>
      </c>
      <c r="J236" s="19">
        <v>3854097</v>
      </c>
      <c r="K236" s="20"/>
    </row>
    <row r="237" spans="1:11" x14ac:dyDescent="0.2">
      <c r="A237" s="31" t="s">
        <v>34</v>
      </c>
      <c r="B237">
        <v>584178</v>
      </c>
      <c r="C237" s="1"/>
      <c r="D237" s="22"/>
      <c r="E237" s="31" t="s">
        <v>34</v>
      </c>
      <c r="F237" s="19">
        <v>722092</v>
      </c>
      <c r="G237" s="20"/>
      <c r="H237" s="22"/>
      <c r="I237" s="45" t="s">
        <v>34</v>
      </c>
      <c r="J237" s="19">
        <v>3786789</v>
      </c>
      <c r="K237" s="20"/>
    </row>
    <row r="238" spans="1:11" x14ac:dyDescent="0.2">
      <c r="A238" s="31" t="s">
        <v>35</v>
      </c>
      <c r="B238">
        <v>1446787</v>
      </c>
      <c r="C238" s="1"/>
      <c r="D238" s="22"/>
      <c r="E238" s="31" t="s">
        <v>35</v>
      </c>
      <c r="F238" s="19">
        <v>1042776</v>
      </c>
      <c r="G238" s="20"/>
      <c r="H238" s="22"/>
      <c r="I238" s="45" t="s">
        <v>35</v>
      </c>
      <c r="J238" s="19">
        <v>4529427</v>
      </c>
      <c r="K238" s="20"/>
    </row>
    <row r="239" spans="1:11" x14ac:dyDescent="0.2">
      <c r="A239" s="31" t="s">
        <v>36</v>
      </c>
      <c r="B239">
        <v>1078507</v>
      </c>
      <c r="C239" s="1"/>
      <c r="D239" s="22"/>
      <c r="E239" s="31" t="s">
        <v>36</v>
      </c>
      <c r="F239" s="19">
        <v>929275</v>
      </c>
      <c r="G239" s="20"/>
      <c r="H239" s="22"/>
      <c r="I239" s="45" t="s">
        <v>36</v>
      </c>
      <c r="J239" s="19">
        <v>4608667</v>
      </c>
      <c r="K239" s="20"/>
    </row>
    <row r="240" spans="1:11" x14ac:dyDescent="0.2">
      <c r="A240" s="31" t="s">
        <v>37</v>
      </c>
      <c r="B240">
        <v>1007964</v>
      </c>
      <c r="C240" s="1"/>
      <c r="D240" s="22"/>
      <c r="E240" s="31" t="s">
        <v>37</v>
      </c>
      <c r="F240" s="19">
        <v>844630</v>
      </c>
      <c r="G240" s="20"/>
      <c r="H240" s="22"/>
      <c r="I240" s="45" t="s">
        <v>37</v>
      </c>
      <c r="J240" s="19">
        <v>4541080</v>
      </c>
      <c r="K240" s="20"/>
    </row>
    <row r="241" spans="1:11" x14ac:dyDescent="0.2">
      <c r="A241" s="31" t="s">
        <v>38</v>
      </c>
      <c r="B241">
        <v>1603282</v>
      </c>
      <c r="C241" s="1"/>
      <c r="D241" s="22"/>
      <c r="E241" s="31" t="s">
        <v>38</v>
      </c>
      <c r="F241" s="32">
        <v>795247</v>
      </c>
      <c r="G241" s="20"/>
      <c r="H241" s="22"/>
      <c r="I241" s="45" t="s">
        <v>38</v>
      </c>
      <c r="J241" s="32">
        <v>4739638</v>
      </c>
      <c r="K241" s="20"/>
    </row>
    <row r="242" spans="1:11" x14ac:dyDescent="0.2">
      <c r="A242" s="31" t="s">
        <v>39</v>
      </c>
      <c r="B242">
        <v>1295061</v>
      </c>
      <c r="C242" s="1"/>
      <c r="D242" s="22"/>
      <c r="E242" s="31" t="s">
        <v>39</v>
      </c>
      <c r="F242">
        <v>796104</v>
      </c>
      <c r="G242" s="1"/>
      <c r="H242" s="22"/>
      <c r="I242" s="45" t="s">
        <v>39</v>
      </c>
      <c r="J242" s="19">
        <v>4327132</v>
      </c>
      <c r="K242" s="20"/>
    </row>
    <row r="243" spans="1:11" x14ac:dyDescent="0.2">
      <c r="A243" s="8"/>
      <c r="C243" s="1"/>
      <c r="D243" s="22"/>
      <c r="E243" s="8"/>
      <c r="G243" s="1"/>
      <c r="H243" s="22"/>
      <c r="I243" s="54"/>
      <c r="J243" s="19"/>
      <c r="K243" s="20"/>
    </row>
    <row r="244" spans="1:11" ht="17" thickBot="1" x14ac:dyDescent="0.25">
      <c r="A244" s="9" t="s">
        <v>3</v>
      </c>
      <c r="B244" s="62">
        <f>SUM(B215:B242)</f>
        <v>25572337</v>
      </c>
      <c r="C244" s="63">
        <f>AVERAGE(B215:B242)</f>
        <v>913297.75</v>
      </c>
      <c r="D244" s="22"/>
      <c r="E244" s="9" t="s">
        <v>3</v>
      </c>
      <c r="F244" s="62">
        <f>SUM(F215:F242)</f>
        <v>23496867</v>
      </c>
      <c r="G244" s="63">
        <f>AVERAGE(F215:F242)</f>
        <v>839173.82142857148</v>
      </c>
      <c r="H244" s="22"/>
      <c r="I244" s="55" t="s">
        <v>3</v>
      </c>
      <c r="J244" s="64">
        <f>SUM(J215:J242)</f>
        <v>110323642</v>
      </c>
      <c r="K244" s="63">
        <f>AVERAGE(J215:J242)</f>
        <v>3940130.0714285714</v>
      </c>
    </row>
    <row r="245" spans="1:1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</row>
    <row r="246" spans="1:11" x14ac:dyDescent="0.2">
      <c r="A246" s="77" t="s">
        <v>77</v>
      </c>
      <c r="B246" s="77"/>
      <c r="C246" s="77"/>
      <c r="D246" s="77"/>
      <c r="E246" s="77"/>
      <c r="F246" s="77"/>
      <c r="G246" s="77"/>
      <c r="H246" s="77"/>
      <c r="I246" s="77"/>
      <c r="J246" s="77"/>
      <c r="K246" s="77"/>
    </row>
    <row r="247" spans="1:11" ht="17" thickBot="1" x14ac:dyDescent="0.25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</row>
    <row r="248" spans="1:11" ht="17" thickBot="1" x14ac:dyDescent="0.25">
      <c r="A248" s="73" t="s">
        <v>81</v>
      </c>
      <c r="B248" s="74"/>
      <c r="C248" s="78"/>
      <c r="D248" s="22"/>
      <c r="E248" s="73" t="s">
        <v>50</v>
      </c>
      <c r="F248" s="74"/>
      <c r="G248" s="78"/>
      <c r="H248" s="22"/>
      <c r="I248" s="73" t="s">
        <v>109</v>
      </c>
      <c r="J248" s="74"/>
      <c r="K248" s="75"/>
    </row>
    <row r="249" spans="1:11" ht="17" thickBot="1" x14ac:dyDescent="0.25">
      <c r="A249" s="26" t="s">
        <v>0</v>
      </c>
      <c r="B249" s="27" t="s">
        <v>1</v>
      </c>
      <c r="C249" s="28"/>
      <c r="D249" s="22"/>
      <c r="E249" s="26" t="s">
        <v>0</v>
      </c>
      <c r="F249" s="27" t="s">
        <v>1</v>
      </c>
      <c r="G249" s="28"/>
      <c r="H249" s="22"/>
      <c r="I249" s="15" t="s">
        <v>0</v>
      </c>
      <c r="J249" s="16" t="s">
        <v>1</v>
      </c>
      <c r="K249" s="17"/>
    </row>
    <row r="250" spans="1:11" x14ac:dyDescent="0.2">
      <c r="A250" s="57" t="s">
        <v>12</v>
      </c>
      <c r="B250" s="58">
        <v>391589</v>
      </c>
      <c r="C250" s="59"/>
      <c r="D250" s="22"/>
      <c r="E250" s="29" t="s">
        <v>12</v>
      </c>
      <c r="F250" s="19">
        <v>798747</v>
      </c>
      <c r="G250" s="1"/>
      <c r="H250" s="22"/>
      <c r="I250" s="45" t="s">
        <v>12</v>
      </c>
      <c r="J250" s="19">
        <v>3663385</v>
      </c>
      <c r="K250" s="20"/>
    </row>
    <row r="251" spans="1:11" x14ac:dyDescent="0.2">
      <c r="A251" s="29" t="s">
        <v>13</v>
      </c>
      <c r="B251">
        <v>342878</v>
      </c>
      <c r="C251" s="20"/>
      <c r="D251" s="22"/>
      <c r="E251" s="29" t="s">
        <v>13</v>
      </c>
      <c r="F251" s="19">
        <v>853703</v>
      </c>
      <c r="G251" s="1"/>
      <c r="H251" s="22"/>
      <c r="I251" s="45" t="s">
        <v>13</v>
      </c>
      <c r="J251" s="19">
        <v>3785917</v>
      </c>
      <c r="K251" s="20"/>
    </row>
    <row r="252" spans="1:11" x14ac:dyDescent="0.2">
      <c r="A252" s="29" t="s">
        <v>14</v>
      </c>
      <c r="B252">
        <v>406355</v>
      </c>
      <c r="C252" s="20"/>
      <c r="D252" s="22"/>
      <c r="E252" s="29" t="s">
        <v>14</v>
      </c>
      <c r="F252" s="19">
        <v>813402</v>
      </c>
      <c r="G252" s="1"/>
      <c r="H252" s="22"/>
      <c r="I252" s="45" t="s">
        <v>14</v>
      </c>
      <c r="J252" s="19">
        <v>3608107</v>
      </c>
      <c r="K252" s="20"/>
    </row>
    <row r="253" spans="1:11" x14ac:dyDescent="0.2">
      <c r="A253" s="29" t="s">
        <v>15</v>
      </c>
      <c r="B253">
        <v>594759</v>
      </c>
      <c r="C253" s="20"/>
      <c r="D253" s="22"/>
      <c r="E253" s="29" t="s">
        <v>15</v>
      </c>
      <c r="F253" s="19">
        <v>832565</v>
      </c>
      <c r="G253" s="1"/>
      <c r="H253" s="22"/>
      <c r="I253" s="45" t="s">
        <v>15</v>
      </c>
      <c r="J253" s="19">
        <v>3889015</v>
      </c>
      <c r="K253" s="20"/>
    </row>
    <row r="254" spans="1:11" x14ac:dyDescent="0.2">
      <c r="A254" s="29" t="s">
        <v>16</v>
      </c>
      <c r="B254">
        <v>528381</v>
      </c>
      <c r="C254" s="20"/>
      <c r="D254" s="22"/>
      <c r="E254" s="29" t="s">
        <v>16</v>
      </c>
      <c r="F254" s="19">
        <v>867360</v>
      </c>
      <c r="G254" s="1"/>
      <c r="H254" s="22"/>
      <c r="I254" s="45" t="s">
        <v>16</v>
      </c>
      <c r="J254" s="19">
        <v>4366040</v>
      </c>
      <c r="K254" s="20"/>
    </row>
    <row r="255" spans="1:11" x14ac:dyDescent="0.2">
      <c r="A255" s="29" t="s">
        <v>17</v>
      </c>
      <c r="B255">
        <v>577384</v>
      </c>
      <c r="C255" s="20"/>
      <c r="D255" s="22"/>
      <c r="E255" s="29" t="s">
        <v>17</v>
      </c>
      <c r="F255" s="19">
        <v>794932</v>
      </c>
      <c r="G255" s="1"/>
      <c r="H255" s="22"/>
      <c r="I255" s="45" t="s">
        <v>17</v>
      </c>
      <c r="J255" s="19">
        <v>3593417</v>
      </c>
      <c r="K255" s="20"/>
    </row>
    <row r="256" spans="1:11" x14ac:dyDescent="0.2">
      <c r="A256" s="29" t="s">
        <v>18</v>
      </c>
      <c r="B256">
        <v>259258</v>
      </c>
      <c r="C256" s="20"/>
      <c r="D256" s="22"/>
      <c r="E256" s="29" t="s">
        <v>18</v>
      </c>
      <c r="F256" s="19">
        <v>963015</v>
      </c>
      <c r="G256" s="1"/>
      <c r="H256" s="22"/>
      <c r="I256" s="45" t="s">
        <v>18</v>
      </c>
      <c r="J256" s="19">
        <v>3925878</v>
      </c>
      <c r="K256" s="20"/>
    </row>
    <row r="257" spans="1:11" x14ac:dyDescent="0.2">
      <c r="A257" s="29" t="s">
        <v>19</v>
      </c>
      <c r="B257">
        <v>404209</v>
      </c>
      <c r="C257" s="20"/>
      <c r="D257" s="22"/>
      <c r="E257" s="29" t="s">
        <v>19</v>
      </c>
      <c r="F257" s="19">
        <v>755613</v>
      </c>
      <c r="G257" s="1"/>
      <c r="H257" s="22"/>
      <c r="I257" s="45" t="s">
        <v>19</v>
      </c>
      <c r="J257" s="19">
        <v>3414960</v>
      </c>
      <c r="K257" s="20"/>
    </row>
    <row r="258" spans="1:11" x14ac:dyDescent="0.2">
      <c r="A258" s="29" t="s">
        <v>20</v>
      </c>
      <c r="B258">
        <v>362761</v>
      </c>
      <c r="C258" s="20"/>
      <c r="D258" s="22"/>
      <c r="E258" s="29" t="s">
        <v>20</v>
      </c>
      <c r="F258" s="19">
        <v>641152</v>
      </c>
      <c r="G258" s="1"/>
      <c r="H258" s="22"/>
      <c r="I258" s="45" t="s">
        <v>20</v>
      </c>
      <c r="J258" s="19">
        <v>2971918</v>
      </c>
      <c r="K258" s="20"/>
    </row>
    <row r="259" spans="1:11" x14ac:dyDescent="0.2">
      <c r="A259" s="29" t="s">
        <v>21</v>
      </c>
      <c r="B259">
        <v>259079</v>
      </c>
      <c r="C259" s="20"/>
      <c r="D259" s="22"/>
      <c r="E259" s="29" t="s">
        <v>21</v>
      </c>
      <c r="F259" s="19">
        <v>751788</v>
      </c>
      <c r="G259" s="1"/>
      <c r="H259" s="22"/>
      <c r="I259" s="45" t="s">
        <v>21</v>
      </c>
      <c r="J259" s="19">
        <v>3690103</v>
      </c>
      <c r="K259" s="20"/>
    </row>
    <row r="260" spans="1:11" x14ac:dyDescent="0.2">
      <c r="A260" s="29" t="s">
        <v>22</v>
      </c>
      <c r="B260">
        <v>492243</v>
      </c>
      <c r="C260" s="20"/>
      <c r="D260" s="22"/>
      <c r="E260" s="29" t="s">
        <v>22</v>
      </c>
      <c r="F260" s="19">
        <v>938237</v>
      </c>
      <c r="G260" s="1"/>
      <c r="H260" s="22"/>
      <c r="I260" s="45" t="s">
        <v>22</v>
      </c>
      <c r="J260" s="19">
        <v>4496528</v>
      </c>
      <c r="K260" s="20"/>
    </row>
    <row r="261" spans="1:11" x14ac:dyDescent="0.2">
      <c r="A261" s="30" t="s">
        <v>23</v>
      </c>
      <c r="B261">
        <v>549849</v>
      </c>
      <c r="C261" s="47"/>
      <c r="D261" s="22"/>
      <c r="E261" s="30" t="s">
        <v>23</v>
      </c>
      <c r="F261" s="32">
        <v>1042545</v>
      </c>
      <c r="G261" s="1"/>
      <c r="H261" s="22"/>
      <c r="I261" s="46" t="s">
        <v>23</v>
      </c>
      <c r="J261" s="32">
        <v>4539598</v>
      </c>
      <c r="K261" s="20"/>
    </row>
    <row r="262" spans="1:11" x14ac:dyDescent="0.2">
      <c r="A262" s="31" t="s">
        <v>24</v>
      </c>
      <c r="B262">
        <v>445462</v>
      </c>
      <c r="C262" s="47"/>
      <c r="D262" s="22"/>
      <c r="E262" s="31" t="s">
        <v>24</v>
      </c>
      <c r="F262" s="19">
        <v>698647</v>
      </c>
      <c r="G262" s="1"/>
      <c r="H262" s="22"/>
      <c r="I262" s="45" t="s">
        <v>24</v>
      </c>
      <c r="J262" s="19">
        <v>4047177</v>
      </c>
      <c r="K262" s="20"/>
    </row>
    <row r="263" spans="1:11" x14ac:dyDescent="0.2">
      <c r="A263" s="31" t="s">
        <v>25</v>
      </c>
      <c r="B263">
        <v>513513</v>
      </c>
      <c r="C263" s="24"/>
      <c r="D263" s="22"/>
      <c r="E263" s="31" t="s">
        <v>25</v>
      </c>
      <c r="F263" s="32">
        <v>861714</v>
      </c>
      <c r="G263" s="1"/>
      <c r="H263" s="22"/>
      <c r="I263" s="45" t="s">
        <v>25</v>
      </c>
      <c r="J263" s="32">
        <v>4859987</v>
      </c>
      <c r="K263" s="24"/>
    </row>
    <row r="264" spans="1:11" x14ac:dyDescent="0.2">
      <c r="A264" s="31" t="s">
        <v>26</v>
      </c>
      <c r="B264">
        <v>548688</v>
      </c>
      <c r="C264" s="24"/>
      <c r="D264" s="22"/>
      <c r="E264" s="31" t="s">
        <v>26</v>
      </c>
      <c r="F264" s="32">
        <v>915439</v>
      </c>
      <c r="G264" s="1"/>
      <c r="H264" s="22"/>
      <c r="I264" s="45" t="s">
        <v>26</v>
      </c>
      <c r="J264" s="32">
        <v>4188096</v>
      </c>
      <c r="K264" s="24"/>
    </row>
    <row r="265" spans="1:11" x14ac:dyDescent="0.2">
      <c r="A265" s="31" t="s">
        <v>27</v>
      </c>
      <c r="B265">
        <v>550861</v>
      </c>
      <c r="C265" s="20"/>
      <c r="D265" s="22"/>
      <c r="E265" s="31" t="s">
        <v>27</v>
      </c>
      <c r="F265" s="19">
        <v>760102</v>
      </c>
      <c r="G265" s="1"/>
      <c r="H265" s="22"/>
      <c r="I265" s="45" t="s">
        <v>27</v>
      </c>
      <c r="J265" s="19">
        <v>3654415</v>
      </c>
      <c r="K265" s="20"/>
    </row>
    <row r="266" spans="1:11" x14ac:dyDescent="0.2">
      <c r="A266" s="31" t="s">
        <v>28</v>
      </c>
      <c r="B266">
        <v>461519</v>
      </c>
      <c r="C266" s="20"/>
      <c r="D266" s="22"/>
      <c r="E266" s="31" t="s">
        <v>28</v>
      </c>
      <c r="F266" s="19">
        <v>1113513</v>
      </c>
      <c r="G266" s="1"/>
      <c r="H266" s="22"/>
      <c r="I266" s="45" t="s">
        <v>28</v>
      </c>
      <c r="J266" s="19">
        <v>4581528</v>
      </c>
      <c r="K266" s="20"/>
    </row>
    <row r="267" spans="1:11" x14ac:dyDescent="0.2">
      <c r="A267" s="31" t="s">
        <v>29</v>
      </c>
      <c r="B267">
        <v>506367</v>
      </c>
      <c r="C267" s="20"/>
      <c r="D267" s="22"/>
      <c r="E267" s="31" t="s">
        <v>29</v>
      </c>
      <c r="F267" s="19">
        <v>1071330</v>
      </c>
      <c r="G267" s="1"/>
      <c r="H267" s="22"/>
      <c r="I267" s="45" t="s">
        <v>29</v>
      </c>
      <c r="J267" s="19">
        <v>4431604</v>
      </c>
      <c r="K267" s="20"/>
    </row>
    <row r="268" spans="1:11" x14ac:dyDescent="0.2">
      <c r="A268" s="31" t="s">
        <v>30</v>
      </c>
      <c r="B268">
        <v>507524</v>
      </c>
      <c r="C268" s="20"/>
      <c r="D268" s="22"/>
      <c r="E268" s="31" t="s">
        <v>30</v>
      </c>
      <c r="F268" s="19">
        <v>1091623</v>
      </c>
      <c r="G268" s="1"/>
      <c r="H268" s="22"/>
      <c r="I268" s="45" t="s">
        <v>30</v>
      </c>
      <c r="J268" s="19">
        <v>4572065</v>
      </c>
      <c r="K268" s="20"/>
    </row>
    <row r="269" spans="1:11" x14ac:dyDescent="0.2">
      <c r="A269" s="31" t="s">
        <v>31</v>
      </c>
      <c r="B269">
        <v>618988</v>
      </c>
      <c r="C269" s="20"/>
      <c r="D269" s="22"/>
      <c r="E269" s="31" t="s">
        <v>31</v>
      </c>
      <c r="F269" s="19">
        <v>1081565</v>
      </c>
      <c r="G269" s="1"/>
      <c r="H269" s="22"/>
      <c r="I269" s="45" t="s">
        <v>31</v>
      </c>
      <c r="J269" s="19">
        <v>4737211</v>
      </c>
      <c r="K269" s="20"/>
    </row>
    <row r="270" spans="1:11" x14ac:dyDescent="0.2">
      <c r="A270" s="31" t="s">
        <v>32</v>
      </c>
      <c r="B270">
        <v>750454</v>
      </c>
      <c r="C270" s="20"/>
      <c r="D270" s="22"/>
      <c r="E270" s="31" t="s">
        <v>32</v>
      </c>
      <c r="F270" s="19">
        <v>948084</v>
      </c>
      <c r="G270" s="1"/>
      <c r="H270" s="22"/>
      <c r="I270" s="45" t="s">
        <v>32</v>
      </c>
      <c r="J270" s="19">
        <v>4359759</v>
      </c>
      <c r="K270" s="20"/>
    </row>
    <row r="271" spans="1:11" x14ac:dyDescent="0.2">
      <c r="A271" s="31" t="s">
        <v>33</v>
      </c>
      <c r="B271">
        <v>494869</v>
      </c>
      <c r="C271" s="20"/>
      <c r="D271" s="22"/>
      <c r="E271" s="31" t="s">
        <v>33</v>
      </c>
      <c r="F271" s="19">
        <v>814693</v>
      </c>
      <c r="G271" s="1"/>
      <c r="H271" s="22"/>
      <c r="I271" s="45" t="s">
        <v>33</v>
      </c>
      <c r="J271" s="19">
        <v>4052147</v>
      </c>
      <c r="K271" s="20"/>
    </row>
    <row r="272" spans="1:11" x14ac:dyDescent="0.2">
      <c r="A272" s="31" t="s">
        <v>34</v>
      </c>
      <c r="B272">
        <v>259749</v>
      </c>
      <c r="C272" s="20"/>
      <c r="D272" s="22"/>
      <c r="E272" s="31" t="s">
        <v>34</v>
      </c>
      <c r="F272" s="19">
        <v>754148</v>
      </c>
      <c r="G272" s="1"/>
      <c r="H272" s="22"/>
      <c r="I272" s="45" t="s">
        <v>34</v>
      </c>
      <c r="J272" s="19">
        <v>3929852</v>
      </c>
      <c r="K272" s="20"/>
    </row>
    <row r="273" spans="1:11" x14ac:dyDescent="0.2">
      <c r="A273" s="31" t="s">
        <v>35</v>
      </c>
      <c r="B273">
        <v>595728</v>
      </c>
      <c r="C273" s="20"/>
      <c r="D273" s="22"/>
      <c r="E273" s="31" t="s">
        <v>35</v>
      </c>
      <c r="F273" s="19">
        <v>1063904</v>
      </c>
      <c r="G273" s="1"/>
      <c r="H273" s="22"/>
      <c r="I273" s="45" t="s">
        <v>35</v>
      </c>
      <c r="J273" s="19">
        <v>4583949</v>
      </c>
      <c r="K273" s="20"/>
    </row>
    <row r="274" spans="1:11" x14ac:dyDescent="0.2">
      <c r="A274" s="31" t="s">
        <v>36</v>
      </c>
      <c r="B274">
        <v>451416</v>
      </c>
      <c r="C274" s="20"/>
      <c r="D274" s="22"/>
      <c r="E274" s="31" t="s">
        <v>36</v>
      </c>
      <c r="F274" s="19">
        <v>1079033</v>
      </c>
      <c r="G274" s="1"/>
      <c r="H274" s="22"/>
      <c r="I274" s="45" t="s">
        <v>36</v>
      </c>
      <c r="J274" s="19">
        <v>4666835</v>
      </c>
      <c r="K274" s="20"/>
    </row>
    <row r="275" spans="1:11" x14ac:dyDescent="0.2">
      <c r="A275" s="31" t="s">
        <v>37</v>
      </c>
      <c r="B275">
        <v>467382</v>
      </c>
      <c r="C275" s="20"/>
      <c r="D275" s="22"/>
      <c r="E275" s="31" t="s">
        <v>37</v>
      </c>
      <c r="F275" s="19">
        <v>949126</v>
      </c>
      <c r="G275" s="1"/>
      <c r="H275" s="22"/>
      <c r="I275" s="45" t="s">
        <v>37</v>
      </c>
      <c r="J275" s="19">
        <v>4822570</v>
      </c>
      <c r="K275" s="20"/>
    </row>
    <row r="276" spans="1:11" x14ac:dyDescent="0.2">
      <c r="A276" s="31" t="s">
        <v>38</v>
      </c>
      <c r="B276">
        <v>591962</v>
      </c>
      <c r="C276" s="24"/>
      <c r="D276" s="22"/>
      <c r="E276" s="31" t="s">
        <v>38</v>
      </c>
      <c r="F276" s="32">
        <v>829844</v>
      </c>
      <c r="G276" s="1"/>
      <c r="H276" s="22"/>
      <c r="I276" s="45" t="s">
        <v>38</v>
      </c>
      <c r="J276" s="32">
        <v>4888154</v>
      </c>
      <c r="K276" s="20"/>
    </row>
    <row r="277" spans="1:11" x14ac:dyDescent="0.2">
      <c r="A277" s="31" t="s">
        <v>39</v>
      </c>
      <c r="B277">
        <v>627802</v>
      </c>
      <c r="C277" s="1"/>
      <c r="D277" s="22"/>
      <c r="E277" s="31" t="s">
        <v>39</v>
      </c>
      <c r="F277">
        <v>848009</v>
      </c>
      <c r="G277" s="1"/>
      <c r="H277" s="22"/>
      <c r="I277" s="45" t="s">
        <v>39</v>
      </c>
      <c r="J277" s="19">
        <v>4361610</v>
      </c>
      <c r="K277" s="20"/>
    </row>
    <row r="278" spans="1:11" x14ac:dyDescent="0.2">
      <c r="A278" s="8"/>
      <c r="C278" s="1"/>
      <c r="D278" s="22"/>
      <c r="E278" s="8"/>
      <c r="G278" s="1"/>
      <c r="H278" s="22"/>
      <c r="I278" s="54"/>
      <c r="J278" s="19"/>
      <c r="K278" s="20"/>
    </row>
    <row r="279" spans="1:11" ht="17" thickBot="1" x14ac:dyDescent="0.25">
      <c r="A279" s="9" t="s">
        <v>3</v>
      </c>
      <c r="B279" s="62">
        <f>SUM(B250:B277)</f>
        <v>13561029</v>
      </c>
      <c r="C279" s="63">
        <f>AVERAGE(B250:B277)</f>
        <v>484322.46428571426</v>
      </c>
      <c r="D279" s="22"/>
      <c r="E279" s="9" t="s">
        <v>3</v>
      </c>
      <c r="F279" s="62">
        <f>SUM(F250:F277)</f>
        <v>24933833</v>
      </c>
      <c r="G279" s="63">
        <f>AVERAGE(F250:F277)</f>
        <v>890494.03571428568</v>
      </c>
      <c r="H279" s="22"/>
      <c r="I279" s="55" t="s">
        <v>3</v>
      </c>
      <c r="J279" s="64">
        <f>SUM(J250:J277)</f>
        <v>116681825</v>
      </c>
      <c r="K279" s="63">
        <f>AVERAGE(J250:J277)</f>
        <v>4167208.0357142859</v>
      </c>
    </row>
    <row r="280" spans="1:1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</row>
    <row r="281" spans="1:11" x14ac:dyDescent="0.2">
      <c r="A281" s="77" t="s">
        <v>56</v>
      </c>
      <c r="B281" s="77"/>
      <c r="C281" s="77"/>
      <c r="D281" s="77"/>
      <c r="E281" s="77"/>
      <c r="F281" s="77"/>
      <c r="G281" s="77"/>
      <c r="H281" s="77"/>
      <c r="I281" s="77"/>
      <c r="J281" s="77"/>
      <c r="K281" s="77"/>
    </row>
    <row r="282" spans="1:11" ht="17" thickBot="1" x14ac:dyDescent="0.25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</row>
    <row r="283" spans="1:11" ht="17" thickBot="1" x14ac:dyDescent="0.25">
      <c r="A283" s="73" t="s">
        <v>81</v>
      </c>
      <c r="B283" s="74"/>
      <c r="C283" s="78"/>
      <c r="D283" s="22"/>
      <c r="E283" s="73" t="s">
        <v>50</v>
      </c>
      <c r="F283" s="74"/>
      <c r="G283" s="78"/>
      <c r="H283" s="22"/>
      <c r="I283" s="73" t="s">
        <v>109</v>
      </c>
      <c r="J283" s="74"/>
      <c r="K283" s="75"/>
    </row>
    <row r="284" spans="1:11" ht="17" thickBot="1" x14ac:dyDescent="0.25">
      <c r="A284" s="26" t="s">
        <v>0</v>
      </c>
      <c r="B284" s="27" t="s">
        <v>1</v>
      </c>
      <c r="C284" s="28"/>
      <c r="D284" s="22"/>
      <c r="E284" s="26" t="s">
        <v>0</v>
      </c>
      <c r="F284" s="27" t="s">
        <v>1</v>
      </c>
      <c r="G284" s="28"/>
      <c r="H284" s="22"/>
      <c r="I284" s="15" t="s">
        <v>0</v>
      </c>
      <c r="J284" s="16" t="s">
        <v>1</v>
      </c>
      <c r="K284" s="17"/>
    </row>
    <row r="285" spans="1:11" x14ac:dyDescent="0.2">
      <c r="A285" s="29" t="s">
        <v>12</v>
      </c>
      <c r="B285" s="19">
        <v>477708</v>
      </c>
      <c r="C285" s="20"/>
      <c r="D285" s="22"/>
      <c r="E285" s="29" t="s">
        <v>12</v>
      </c>
      <c r="F285" s="19">
        <v>752241</v>
      </c>
      <c r="G285" s="20"/>
      <c r="H285" s="22"/>
      <c r="I285" s="45" t="s">
        <v>12</v>
      </c>
      <c r="J285" s="19">
        <v>3422177</v>
      </c>
      <c r="K285" s="20"/>
    </row>
    <row r="286" spans="1:11" x14ac:dyDescent="0.2">
      <c r="A286" s="29" t="s">
        <v>13</v>
      </c>
      <c r="B286" s="19">
        <v>431461</v>
      </c>
      <c r="C286" s="20"/>
      <c r="D286" s="22"/>
      <c r="E286" s="29" t="s">
        <v>13</v>
      </c>
      <c r="F286" s="19">
        <v>877171</v>
      </c>
      <c r="G286" s="20"/>
      <c r="H286" s="22"/>
      <c r="I286" s="45" t="s">
        <v>13</v>
      </c>
      <c r="J286" s="19">
        <v>3562813</v>
      </c>
      <c r="K286" s="20"/>
    </row>
    <row r="287" spans="1:11" x14ac:dyDescent="0.2">
      <c r="A287" s="29" t="s">
        <v>14</v>
      </c>
      <c r="B287" s="19">
        <v>481873</v>
      </c>
      <c r="C287" s="20"/>
      <c r="D287" s="22"/>
      <c r="E287" s="29" t="s">
        <v>14</v>
      </c>
      <c r="F287" s="19">
        <v>813563</v>
      </c>
      <c r="G287" s="20"/>
      <c r="H287" s="22"/>
      <c r="I287" s="45" t="s">
        <v>14</v>
      </c>
      <c r="J287" s="19">
        <v>3470849</v>
      </c>
      <c r="K287" s="20"/>
    </row>
    <row r="288" spans="1:11" x14ac:dyDescent="0.2">
      <c r="A288" s="29" t="s">
        <v>15</v>
      </c>
      <c r="B288" s="19">
        <v>573396</v>
      </c>
      <c r="C288" s="20"/>
      <c r="D288" s="22"/>
      <c r="E288" s="29" t="s">
        <v>15</v>
      </c>
      <c r="F288" s="19">
        <v>866380</v>
      </c>
      <c r="G288" s="20"/>
      <c r="H288" s="22"/>
      <c r="I288" s="45" t="s">
        <v>15</v>
      </c>
      <c r="J288" s="19">
        <v>3639907</v>
      </c>
      <c r="K288" s="20"/>
    </row>
    <row r="289" spans="1:11" x14ac:dyDescent="0.2">
      <c r="A289" s="29" t="s">
        <v>16</v>
      </c>
      <c r="B289" s="19">
        <v>499122</v>
      </c>
      <c r="C289" s="20"/>
      <c r="D289" s="22"/>
      <c r="E289" s="29" t="s">
        <v>16</v>
      </c>
      <c r="F289" s="19">
        <v>825588</v>
      </c>
      <c r="G289" s="20"/>
      <c r="H289" s="22"/>
      <c r="I289" s="45" t="s">
        <v>16</v>
      </c>
      <c r="J289" s="19">
        <v>4001884</v>
      </c>
      <c r="K289" s="20"/>
    </row>
    <row r="290" spans="1:11" x14ac:dyDescent="0.2">
      <c r="A290" s="29" t="s">
        <v>17</v>
      </c>
      <c r="B290" s="19">
        <v>585089</v>
      </c>
      <c r="C290" s="20"/>
      <c r="D290" s="22"/>
      <c r="E290" s="29" t="s">
        <v>17</v>
      </c>
      <c r="F290" s="19">
        <v>786458</v>
      </c>
      <c r="G290" s="20"/>
      <c r="H290" s="22"/>
      <c r="I290" s="45" t="s">
        <v>17</v>
      </c>
      <c r="J290" s="19">
        <v>3338057</v>
      </c>
      <c r="K290" s="20"/>
    </row>
    <row r="291" spans="1:11" x14ac:dyDescent="0.2">
      <c r="A291" s="29" t="s">
        <v>18</v>
      </c>
      <c r="B291" s="19">
        <v>341395</v>
      </c>
      <c r="C291" s="20"/>
      <c r="D291" s="22"/>
      <c r="E291" s="29" t="s">
        <v>18</v>
      </c>
      <c r="F291" s="19">
        <v>880333</v>
      </c>
      <c r="G291" s="20"/>
      <c r="H291" s="22"/>
      <c r="I291" s="45" t="s">
        <v>18</v>
      </c>
      <c r="J291" s="19">
        <v>3717484</v>
      </c>
      <c r="K291" s="20"/>
    </row>
    <row r="292" spans="1:11" x14ac:dyDescent="0.2">
      <c r="A292" s="29" t="s">
        <v>19</v>
      </c>
      <c r="B292" s="19">
        <v>435150</v>
      </c>
      <c r="C292" s="20"/>
      <c r="D292" s="22"/>
      <c r="E292" s="29" t="s">
        <v>19</v>
      </c>
      <c r="F292" s="19">
        <v>746260</v>
      </c>
      <c r="G292" s="20"/>
      <c r="H292" s="22"/>
      <c r="I292" s="45" t="s">
        <v>19</v>
      </c>
      <c r="J292" s="19">
        <v>3294172</v>
      </c>
      <c r="K292" s="20"/>
    </row>
    <row r="293" spans="1:11" x14ac:dyDescent="0.2">
      <c r="A293" s="29" t="s">
        <v>20</v>
      </c>
      <c r="B293" s="19">
        <v>490785</v>
      </c>
      <c r="C293" s="20"/>
      <c r="D293" s="22"/>
      <c r="E293" s="29" t="s">
        <v>20</v>
      </c>
      <c r="F293" s="19">
        <v>643695</v>
      </c>
      <c r="G293" s="20"/>
      <c r="H293" s="22"/>
      <c r="I293" s="45" t="s">
        <v>20</v>
      </c>
      <c r="J293" s="19">
        <v>2792099</v>
      </c>
      <c r="K293" s="20"/>
    </row>
    <row r="294" spans="1:11" x14ac:dyDescent="0.2">
      <c r="A294" s="29" t="s">
        <v>21</v>
      </c>
      <c r="B294" s="19">
        <v>302336</v>
      </c>
      <c r="C294" s="20"/>
      <c r="D294" s="22"/>
      <c r="E294" s="29" t="s">
        <v>21</v>
      </c>
      <c r="F294" s="19">
        <v>749131</v>
      </c>
      <c r="G294" s="20"/>
      <c r="H294" s="22"/>
      <c r="I294" s="45" t="s">
        <v>21</v>
      </c>
      <c r="J294" s="19">
        <v>3471469</v>
      </c>
      <c r="K294" s="20"/>
    </row>
    <row r="295" spans="1:11" x14ac:dyDescent="0.2">
      <c r="A295" s="29" t="s">
        <v>22</v>
      </c>
      <c r="B295" s="19">
        <v>541502</v>
      </c>
      <c r="C295" s="20"/>
      <c r="D295" s="22"/>
      <c r="E295" s="29" t="s">
        <v>22</v>
      </c>
      <c r="F295" s="19">
        <v>1000196</v>
      </c>
      <c r="G295" s="20"/>
      <c r="H295" s="22"/>
      <c r="I295" s="45" t="s">
        <v>22</v>
      </c>
      <c r="J295" s="19">
        <v>4316699</v>
      </c>
      <c r="K295" s="20"/>
    </row>
    <row r="296" spans="1:11" x14ac:dyDescent="0.2">
      <c r="A296" s="30" t="s">
        <v>23</v>
      </c>
      <c r="B296" s="32">
        <v>595251</v>
      </c>
      <c r="C296" s="20"/>
      <c r="D296" s="22"/>
      <c r="E296" s="30" t="s">
        <v>23</v>
      </c>
      <c r="F296" s="32">
        <v>1076447</v>
      </c>
      <c r="G296" s="20"/>
      <c r="H296" s="22"/>
      <c r="I296" s="46" t="s">
        <v>23</v>
      </c>
      <c r="J296" s="32">
        <v>4384354</v>
      </c>
      <c r="K296" s="20"/>
    </row>
    <row r="297" spans="1:11" x14ac:dyDescent="0.2">
      <c r="A297" s="31" t="s">
        <v>24</v>
      </c>
      <c r="B297" s="32">
        <v>569336</v>
      </c>
      <c r="C297" s="1"/>
      <c r="D297" s="22"/>
      <c r="E297" s="31" t="s">
        <v>24</v>
      </c>
      <c r="F297">
        <v>704408</v>
      </c>
      <c r="G297" s="1"/>
      <c r="H297" s="22"/>
      <c r="I297" s="45" t="s">
        <v>24</v>
      </c>
      <c r="J297" s="19">
        <v>3994215</v>
      </c>
      <c r="K297" s="20"/>
    </row>
    <row r="298" spans="1:11" x14ac:dyDescent="0.2">
      <c r="A298" s="31" t="s">
        <v>25</v>
      </c>
      <c r="B298" s="32">
        <v>525704</v>
      </c>
      <c r="C298" s="24"/>
      <c r="D298" s="22"/>
      <c r="E298" s="31" t="s">
        <v>25</v>
      </c>
      <c r="F298" s="32">
        <v>858063</v>
      </c>
      <c r="G298" s="24"/>
      <c r="H298" s="22"/>
      <c r="I298" s="45" t="s">
        <v>25</v>
      </c>
      <c r="J298" s="32">
        <v>4714224</v>
      </c>
      <c r="K298" s="24"/>
    </row>
    <row r="299" spans="1:11" x14ac:dyDescent="0.2">
      <c r="A299" s="31" t="s">
        <v>26</v>
      </c>
      <c r="B299" s="32">
        <v>617033</v>
      </c>
      <c r="C299" s="24"/>
      <c r="D299" s="22"/>
      <c r="E299" s="31" t="s">
        <v>26</v>
      </c>
      <c r="F299" s="32">
        <v>930939</v>
      </c>
      <c r="G299" s="24"/>
      <c r="H299" s="22"/>
      <c r="I299" s="45" t="s">
        <v>26</v>
      </c>
      <c r="J299" s="32">
        <v>4021377</v>
      </c>
      <c r="K299" s="24"/>
    </row>
    <row r="300" spans="1:11" x14ac:dyDescent="0.2">
      <c r="A300" s="31" t="s">
        <v>27</v>
      </c>
      <c r="B300" s="19">
        <v>514908</v>
      </c>
      <c r="C300" s="20"/>
      <c r="D300" s="22"/>
      <c r="E300" s="31" t="s">
        <v>27</v>
      </c>
      <c r="F300" s="19">
        <v>795326</v>
      </c>
      <c r="G300" s="20"/>
      <c r="H300" s="22"/>
      <c r="I300" s="45" t="s">
        <v>27</v>
      </c>
      <c r="J300" s="19">
        <v>3524103</v>
      </c>
      <c r="K300" s="20"/>
    </row>
    <row r="301" spans="1:11" x14ac:dyDescent="0.2">
      <c r="A301" s="31" t="s">
        <v>28</v>
      </c>
      <c r="B301" s="19">
        <v>514465</v>
      </c>
      <c r="C301" s="20"/>
      <c r="D301" s="22"/>
      <c r="E301" s="31" t="s">
        <v>28</v>
      </c>
      <c r="F301" s="19">
        <v>1078435</v>
      </c>
      <c r="G301" s="20"/>
      <c r="H301" s="22"/>
      <c r="I301" s="45" t="s">
        <v>28</v>
      </c>
      <c r="J301" s="19">
        <v>4241144</v>
      </c>
      <c r="K301" s="20"/>
    </row>
    <row r="302" spans="1:11" x14ac:dyDescent="0.2">
      <c r="A302" s="31" t="s">
        <v>29</v>
      </c>
      <c r="B302" s="19">
        <v>600872</v>
      </c>
      <c r="C302" s="20"/>
      <c r="D302" s="22"/>
      <c r="E302" s="31" t="s">
        <v>29</v>
      </c>
      <c r="F302" s="19">
        <v>1035175</v>
      </c>
      <c r="G302" s="20"/>
      <c r="H302" s="22"/>
      <c r="I302" s="45" t="s">
        <v>29</v>
      </c>
      <c r="J302" s="19">
        <v>4142229</v>
      </c>
      <c r="K302" s="20"/>
    </row>
    <row r="303" spans="1:11" x14ac:dyDescent="0.2">
      <c r="A303" s="31" t="s">
        <v>30</v>
      </c>
      <c r="B303" s="19">
        <v>530093</v>
      </c>
      <c r="C303" s="20"/>
      <c r="D303" s="22"/>
      <c r="E303" s="31" t="s">
        <v>30</v>
      </c>
      <c r="F303" s="19">
        <v>1042092</v>
      </c>
      <c r="G303" s="20"/>
      <c r="H303" s="22"/>
      <c r="I303" s="45" t="s">
        <v>30</v>
      </c>
      <c r="J303" s="19">
        <v>4283188</v>
      </c>
      <c r="K303" s="20"/>
    </row>
    <row r="304" spans="1:11" x14ac:dyDescent="0.2">
      <c r="A304" s="31" t="s">
        <v>31</v>
      </c>
      <c r="B304" s="19">
        <v>620281</v>
      </c>
      <c r="C304" s="20"/>
      <c r="D304" s="22"/>
      <c r="E304" s="31" t="s">
        <v>31</v>
      </c>
      <c r="F304" s="19">
        <v>1079170</v>
      </c>
      <c r="G304" s="20"/>
      <c r="H304" s="22"/>
      <c r="I304" s="45" t="s">
        <v>31</v>
      </c>
      <c r="J304" s="19">
        <v>4311527</v>
      </c>
      <c r="K304" s="20"/>
    </row>
    <row r="305" spans="1:11" x14ac:dyDescent="0.2">
      <c r="A305" s="31" t="s">
        <v>32</v>
      </c>
      <c r="B305" s="19">
        <v>777800</v>
      </c>
      <c r="C305" s="20"/>
      <c r="D305" s="22"/>
      <c r="E305" s="31" t="s">
        <v>32</v>
      </c>
      <c r="F305" s="19">
        <v>969772</v>
      </c>
      <c r="G305" s="20"/>
      <c r="H305" s="22"/>
      <c r="I305" s="45" t="s">
        <v>32</v>
      </c>
      <c r="J305" s="19">
        <v>4201338</v>
      </c>
      <c r="K305" s="20"/>
    </row>
    <row r="306" spans="1:11" x14ac:dyDescent="0.2">
      <c r="A306" s="31" t="s">
        <v>33</v>
      </c>
      <c r="B306" s="19">
        <v>585351</v>
      </c>
      <c r="C306" s="20"/>
      <c r="D306" s="22"/>
      <c r="E306" s="31" t="s">
        <v>33</v>
      </c>
      <c r="F306" s="19">
        <v>855263</v>
      </c>
      <c r="G306" s="20"/>
      <c r="H306" s="22"/>
      <c r="I306" s="45" t="s">
        <v>33</v>
      </c>
      <c r="J306" s="19">
        <v>3920913</v>
      </c>
      <c r="K306" s="20"/>
    </row>
    <row r="307" spans="1:11" x14ac:dyDescent="0.2">
      <c r="A307" s="31" t="s">
        <v>34</v>
      </c>
      <c r="B307" s="19">
        <v>322971</v>
      </c>
      <c r="C307" s="20"/>
      <c r="D307" s="22"/>
      <c r="E307" s="31" t="s">
        <v>34</v>
      </c>
      <c r="F307">
        <v>863920</v>
      </c>
      <c r="G307" s="20"/>
      <c r="H307" s="22"/>
      <c r="I307" s="45" t="s">
        <v>34</v>
      </c>
      <c r="J307" s="19">
        <v>3893102</v>
      </c>
      <c r="K307" s="20"/>
    </row>
    <row r="308" spans="1:11" x14ac:dyDescent="0.2">
      <c r="A308" s="31" t="s">
        <v>35</v>
      </c>
      <c r="B308" s="19">
        <v>732736</v>
      </c>
      <c r="C308" s="20"/>
      <c r="D308" s="22"/>
      <c r="E308" s="31" t="s">
        <v>35</v>
      </c>
      <c r="F308" s="19">
        <v>1093377</v>
      </c>
      <c r="G308" s="20"/>
      <c r="H308" s="22"/>
      <c r="I308" s="45" t="s">
        <v>35</v>
      </c>
      <c r="J308" s="19">
        <v>4495043</v>
      </c>
      <c r="K308" s="20"/>
    </row>
    <row r="309" spans="1:11" x14ac:dyDescent="0.2">
      <c r="A309" s="31" t="s">
        <v>36</v>
      </c>
      <c r="B309" s="19">
        <v>566928</v>
      </c>
      <c r="C309" s="20"/>
      <c r="D309" s="22"/>
      <c r="E309" s="31" t="s">
        <v>36</v>
      </c>
      <c r="F309" s="19">
        <v>1038277</v>
      </c>
      <c r="G309" s="20"/>
      <c r="H309" s="22"/>
      <c r="I309" s="45" t="s">
        <v>36</v>
      </c>
      <c r="J309" s="19">
        <v>4670940</v>
      </c>
      <c r="K309" s="20"/>
    </row>
    <row r="310" spans="1:11" x14ac:dyDescent="0.2">
      <c r="A310" s="31" t="s">
        <v>37</v>
      </c>
      <c r="B310" s="19">
        <v>602398</v>
      </c>
      <c r="C310" s="20"/>
      <c r="D310" s="22"/>
      <c r="E310" s="31" t="s">
        <v>37</v>
      </c>
      <c r="F310" s="19">
        <v>951667</v>
      </c>
      <c r="G310" s="20"/>
      <c r="H310" s="22"/>
      <c r="I310" s="45" t="s">
        <v>37</v>
      </c>
      <c r="J310" s="19">
        <v>4581433</v>
      </c>
      <c r="K310" s="20"/>
    </row>
    <row r="311" spans="1:11" x14ac:dyDescent="0.2">
      <c r="A311" s="31" t="s">
        <v>38</v>
      </c>
      <c r="B311" s="32">
        <v>798426</v>
      </c>
      <c r="C311" s="20"/>
      <c r="D311" s="22"/>
      <c r="E311" s="31" t="s">
        <v>38</v>
      </c>
      <c r="F311" s="32">
        <v>937956</v>
      </c>
      <c r="G311" s="20"/>
      <c r="H311" s="22"/>
      <c r="I311" s="45" t="s">
        <v>38</v>
      </c>
      <c r="J311" s="32">
        <v>4927538</v>
      </c>
      <c r="K311" s="20"/>
    </row>
    <row r="312" spans="1:11" x14ac:dyDescent="0.2">
      <c r="A312" s="31" t="s">
        <v>39</v>
      </c>
      <c r="B312">
        <v>752470</v>
      </c>
      <c r="C312" s="1"/>
      <c r="D312" s="22"/>
      <c r="E312" s="31" t="s">
        <v>39</v>
      </c>
      <c r="F312">
        <v>914414</v>
      </c>
      <c r="G312" s="1"/>
      <c r="H312" s="22"/>
      <c r="I312" s="45" t="s">
        <v>39</v>
      </c>
      <c r="J312" s="19">
        <v>4359789</v>
      </c>
      <c r="K312" s="20"/>
    </row>
    <row r="313" spans="1:11" x14ac:dyDescent="0.2">
      <c r="A313" s="8"/>
      <c r="C313" s="1"/>
      <c r="D313" s="22"/>
      <c r="E313" s="8"/>
      <c r="G313" s="1"/>
      <c r="H313" s="22"/>
      <c r="I313" s="54"/>
      <c r="J313" s="19"/>
      <c r="K313" s="20"/>
    </row>
    <row r="314" spans="1:11" ht="17" thickBot="1" x14ac:dyDescent="0.25">
      <c r="A314" s="9" t="s">
        <v>3</v>
      </c>
      <c r="B314" s="62">
        <f>SUM(B285:B312)</f>
        <v>15386840</v>
      </c>
      <c r="C314" s="63">
        <f>AVERAGE(B285:B312)</f>
        <v>549530</v>
      </c>
      <c r="D314" s="22"/>
      <c r="E314" s="9" t="s">
        <v>3</v>
      </c>
      <c r="F314" s="62">
        <f>SUM(F285:F312)</f>
        <v>25165717</v>
      </c>
      <c r="G314" s="63">
        <f>AVERAGE(F285:F312)</f>
        <v>898775.60714285716</v>
      </c>
      <c r="H314" s="22"/>
      <c r="I314" s="55" t="s">
        <v>3</v>
      </c>
      <c r="J314" s="64">
        <f>SUM(J285:J312)</f>
        <v>111694067</v>
      </c>
      <c r="K314" s="63">
        <f>AVERAGE(J285:J312)</f>
        <v>3989073.8214285714</v>
      </c>
    </row>
    <row r="315" spans="1:1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</row>
  </sheetData>
  <mergeCells count="36">
    <mergeCell ref="A38:C38"/>
    <mergeCell ref="E38:G38"/>
    <mergeCell ref="I38:K38"/>
    <mergeCell ref="A1:K2"/>
    <mergeCell ref="A3:C3"/>
    <mergeCell ref="E3:G3"/>
    <mergeCell ref="I3:K3"/>
    <mergeCell ref="A36:K37"/>
    <mergeCell ref="A178:C178"/>
    <mergeCell ref="E178:G178"/>
    <mergeCell ref="I178:K178"/>
    <mergeCell ref="A71:K72"/>
    <mergeCell ref="A73:C73"/>
    <mergeCell ref="E73:G73"/>
    <mergeCell ref="I73:K73"/>
    <mergeCell ref="A106:K107"/>
    <mergeCell ref="A108:C108"/>
    <mergeCell ref="E108:G108"/>
    <mergeCell ref="I108:K108"/>
    <mergeCell ref="A141:K142"/>
    <mergeCell ref="A143:C143"/>
    <mergeCell ref="E143:G143"/>
    <mergeCell ref="I143:K143"/>
    <mergeCell ref="A176:K177"/>
    <mergeCell ref="A281:K282"/>
    <mergeCell ref="A283:C283"/>
    <mergeCell ref="E283:G283"/>
    <mergeCell ref="I283:K283"/>
    <mergeCell ref="A211:K212"/>
    <mergeCell ref="A213:C213"/>
    <mergeCell ref="E213:G213"/>
    <mergeCell ref="I213:K213"/>
    <mergeCell ref="A246:K247"/>
    <mergeCell ref="A248:C248"/>
    <mergeCell ref="E248:G248"/>
    <mergeCell ref="I248:K2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13D2-90CE-2248-A71F-A0E126F8F34C}">
  <sheetPr>
    <tabColor rgb="FFC00000"/>
  </sheetPr>
  <dimension ref="A1:K153"/>
  <sheetViews>
    <sheetView zoomScale="120" zoomScaleNormal="120" workbookViewId="0">
      <selection activeCell="L9" sqref="L9"/>
    </sheetView>
  </sheetViews>
  <sheetFormatPr baseColWidth="10" defaultRowHeight="16" x14ac:dyDescent="0.2"/>
  <cols>
    <col min="2" max="2" width="22.6640625" bestFit="1" customWidth="1"/>
    <col min="3" max="3" width="22" bestFit="1" customWidth="1"/>
    <col min="6" max="6" width="22.6640625" bestFit="1" customWidth="1"/>
    <col min="7" max="7" width="22" bestFit="1" customWidth="1"/>
    <col min="10" max="10" width="22.6640625" bestFit="1" customWidth="1"/>
    <col min="11" max="11" width="22" bestFit="1" customWidth="1"/>
  </cols>
  <sheetData>
    <row r="1" spans="1:11" ht="16" customHeight="1" x14ac:dyDescent="0.2">
      <c r="A1" s="76" t="s">
        <v>46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16" customHeight="1" thickBo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1:11" ht="16" customHeight="1" thickBot="1" x14ac:dyDescent="0.25">
      <c r="A3" s="73" t="s">
        <v>81</v>
      </c>
      <c r="B3" s="74"/>
      <c r="C3" s="78"/>
      <c r="D3" s="22"/>
      <c r="E3" s="73" t="s">
        <v>107</v>
      </c>
      <c r="F3" s="74"/>
      <c r="G3" s="75"/>
      <c r="H3" s="22"/>
      <c r="I3" s="73" t="s">
        <v>109</v>
      </c>
      <c r="J3" s="74"/>
      <c r="K3" s="75"/>
    </row>
    <row r="4" spans="1:11" ht="17" customHeight="1" thickBot="1" x14ac:dyDescent="0.25">
      <c r="A4" s="15" t="s">
        <v>0</v>
      </c>
      <c r="B4" s="16" t="s">
        <v>1</v>
      </c>
      <c r="C4" s="67"/>
      <c r="D4" s="22"/>
      <c r="E4" s="15" t="s">
        <v>0</v>
      </c>
      <c r="F4" s="16" t="s">
        <v>1</v>
      </c>
      <c r="G4" s="17"/>
      <c r="H4" s="22"/>
      <c r="I4" s="15" t="s">
        <v>0</v>
      </c>
      <c r="J4" s="16" t="s">
        <v>1</v>
      </c>
      <c r="K4" s="17"/>
    </row>
    <row r="5" spans="1:11" x14ac:dyDescent="0.2">
      <c r="A5" s="18">
        <v>139435</v>
      </c>
      <c r="B5">
        <f>'(RBX) HCP'!B5</f>
        <v>75802</v>
      </c>
      <c r="C5" s="1">
        <f>'(RBX) HCP'!C5</f>
        <v>0</v>
      </c>
      <c r="D5" s="22"/>
      <c r="E5" s="18">
        <v>139435</v>
      </c>
      <c r="F5">
        <f>'(RBX) HCP'!F5</f>
        <v>92307</v>
      </c>
      <c r="G5" s="1">
        <f>'(RBX) HCP'!G5</f>
        <v>0</v>
      </c>
      <c r="H5" s="22"/>
      <c r="I5" s="18">
        <v>139435</v>
      </c>
      <c r="J5">
        <f>'(RBX) HCP'!J5</f>
        <v>566578</v>
      </c>
      <c r="K5" s="1">
        <f>'(RBX) HCP'!K5</f>
        <v>0</v>
      </c>
    </row>
    <row r="6" spans="1:11" x14ac:dyDescent="0.2">
      <c r="A6" s="18">
        <v>140117</v>
      </c>
      <c r="B6">
        <f>'(RBX) HCP'!B6</f>
        <v>57776</v>
      </c>
      <c r="C6" s="1">
        <f>'(RBX) HCP'!C6</f>
        <v>0</v>
      </c>
      <c r="D6" s="22"/>
      <c r="E6" s="18">
        <v>140117</v>
      </c>
      <c r="F6">
        <f>'(RBX) HCP'!F6</f>
        <v>82028</v>
      </c>
      <c r="G6" s="1">
        <f>'(RBX) HCP'!G6</f>
        <v>0</v>
      </c>
      <c r="H6" s="22"/>
      <c r="I6" s="18">
        <v>140117</v>
      </c>
      <c r="J6">
        <f>'(RBX) HCP'!J6</f>
        <v>515419</v>
      </c>
      <c r="K6" s="1">
        <f>'(RBX) HCP'!K6</f>
        <v>0</v>
      </c>
    </row>
    <row r="7" spans="1:11" x14ac:dyDescent="0.2">
      <c r="A7" s="18">
        <v>140420</v>
      </c>
      <c r="B7">
        <f>'(RBX) HCP'!B7</f>
        <v>82041</v>
      </c>
      <c r="C7" s="1">
        <f>'(RBX) HCP'!C7</f>
        <v>0</v>
      </c>
      <c r="D7" s="22"/>
      <c r="E7" s="18">
        <v>140420</v>
      </c>
      <c r="F7">
        <f>'(RBX) HCP'!F7</f>
        <v>100304</v>
      </c>
      <c r="G7" s="1">
        <f>'(RBX) HCP'!G7</f>
        <v>0</v>
      </c>
      <c r="H7" s="22"/>
      <c r="I7" s="18">
        <v>140420</v>
      </c>
      <c r="J7">
        <f>'(RBX) HCP'!J7</f>
        <v>644832</v>
      </c>
      <c r="K7" s="1">
        <f>'(RBX) HCP'!K7</f>
        <v>0</v>
      </c>
    </row>
    <row r="8" spans="1:11" x14ac:dyDescent="0.2">
      <c r="A8" s="18">
        <v>140824</v>
      </c>
      <c r="B8">
        <f>'(RBX) HCP'!B8</f>
        <v>72797</v>
      </c>
      <c r="C8" s="1">
        <f>'(RBX) HCP'!C8</f>
        <v>0</v>
      </c>
      <c r="D8" s="22"/>
      <c r="E8" s="18">
        <v>140824</v>
      </c>
      <c r="F8">
        <f>'(RBX) HCP'!F8</f>
        <v>93251</v>
      </c>
      <c r="G8" s="1">
        <f>'(RBX) HCP'!G8</f>
        <v>0</v>
      </c>
      <c r="H8" s="22"/>
      <c r="I8" s="18">
        <v>140824</v>
      </c>
      <c r="J8">
        <f>'(RBX) HCP'!J8</f>
        <v>676691</v>
      </c>
      <c r="K8" s="1">
        <f>'(RBX) HCP'!K8</f>
        <v>0</v>
      </c>
    </row>
    <row r="9" spans="1:11" x14ac:dyDescent="0.2">
      <c r="A9" s="18">
        <v>141422</v>
      </c>
      <c r="B9">
        <f>'(RBX) HCP'!B9</f>
        <v>49691</v>
      </c>
      <c r="C9" s="1">
        <f>'(RBX) HCP'!C9</f>
        <v>0</v>
      </c>
      <c r="D9" s="22"/>
      <c r="E9" s="18">
        <v>141422</v>
      </c>
      <c r="F9">
        <f>'(RBX) HCP'!F9</f>
        <v>71486</v>
      </c>
      <c r="G9" s="1">
        <f>'(RBX) HCP'!G9</f>
        <v>0</v>
      </c>
      <c r="H9" s="22"/>
      <c r="I9" s="18">
        <v>141422</v>
      </c>
      <c r="J9">
        <f>'(RBX) HCP'!J9</f>
        <v>532236</v>
      </c>
      <c r="K9" s="1">
        <f>'(RBX) HCP'!K9</f>
        <v>0</v>
      </c>
    </row>
    <row r="10" spans="1:11" x14ac:dyDescent="0.2">
      <c r="A10" s="18">
        <v>143325</v>
      </c>
      <c r="B10">
        <f>'(RBX) HCP'!B10</f>
        <v>72991</v>
      </c>
      <c r="C10" s="1">
        <f>'(RBX) HCP'!C10</f>
        <v>0</v>
      </c>
      <c r="D10" s="22"/>
      <c r="E10" s="18">
        <v>143325</v>
      </c>
      <c r="F10">
        <f>'(RBX) HCP'!F10</f>
        <v>82189</v>
      </c>
      <c r="G10" s="1">
        <f>'(RBX) HCP'!G10</f>
        <v>0</v>
      </c>
      <c r="H10" s="22"/>
      <c r="I10" s="18">
        <v>143325</v>
      </c>
      <c r="J10">
        <f>'(RBX) HCP'!J10</f>
        <v>497395</v>
      </c>
      <c r="K10" s="1">
        <f>'(RBX) HCP'!K10</f>
        <v>0</v>
      </c>
    </row>
    <row r="11" spans="1:11" x14ac:dyDescent="0.2">
      <c r="A11" s="18">
        <v>143830</v>
      </c>
      <c r="B11">
        <f>'(RBX) HCP'!B11</f>
        <v>64752</v>
      </c>
      <c r="C11" s="1">
        <f>'(RBX) HCP'!C11</f>
        <v>0</v>
      </c>
      <c r="D11" s="22"/>
      <c r="E11" s="18">
        <v>143830</v>
      </c>
      <c r="F11">
        <f>'(RBX) HCP'!F11</f>
        <v>86042</v>
      </c>
      <c r="G11" s="1">
        <f>'(RBX) HCP'!G11</f>
        <v>0</v>
      </c>
      <c r="H11" s="22"/>
      <c r="I11" s="18">
        <v>143830</v>
      </c>
      <c r="J11">
        <f>'(RBX) HCP'!J11</f>
        <v>538277</v>
      </c>
      <c r="K11" s="1">
        <f>'(RBX) HCP'!K11</f>
        <v>0</v>
      </c>
    </row>
    <row r="12" spans="1:11" x14ac:dyDescent="0.2">
      <c r="A12" s="18">
        <v>144428</v>
      </c>
      <c r="B12">
        <f>'(RBX) HCP'!B12</f>
        <v>76568</v>
      </c>
      <c r="C12" s="1">
        <f>'(RBX) HCP'!C12</f>
        <v>0</v>
      </c>
      <c r="D12" s="22"/>
      <c r="E12" s="18">
        <v>144428</v>
      </c>
      <c r="F12">
        <f>'(RBX) HCP'!F12</f>
        <v>101133</v>
      </c>
      <c r="G12" s="1">
        <f>'(RBX) HCP'!G12</f>
        <v>0</v>
      </c>
      <c r="H12" s="22"/>
      <c r="I12" s="18">
        <v>144428</v>
      </c>
      <c r="J12">
        <f>'(RBX) HCP'!J12</f>
        <v>676560</v>
      </c>
      <c r="K12" s="1">
        <f>'(RBX) HCP'!K12</f>
        <v>0</v>
      </c>
    </row>
    <row r="13" spans="1:11" x14ac:dyDescent="0.2">
      <c r="A13" s="18">
        <v>144731</v>
      </c>
      <c r="B13">
        <f>'(RBX) HCP'!B13</f>
        <v>66030</v>
      </c>
      <c r="C13" s="1">
        <f>'(RBX) HCP'!C13</f>
        <v>0</v>
      </c>
      <c r="D13" s="22"/>
      <c r="E13" s="18">
        <v>144731</v>
      </c>
      <c r="F13">
        <f>'(RBX) HCP'!F13</f>
        <v>89486</v>
      </c>
      <c r="G13" s="1">
        <f>'(RBX) HCP'!G13</f>
        <v>0</v>
      </c>
      <c r="H13" s="22"/>
      <c r="I13" s="18">
        <v>144731</v>
      </c>
      <c r="J13">
        <f>'(RBX) HCP'!J13</f>
        <v>597313</v>
      </c>
      <c r="K13" s="1">
        <f>'(RBX) HCP'!K13</f>
        <v>0</v>
      </c>
    </row>
    <row r="14" spans="1:11" x14ac:dyDescent="0.2">
      <c r="A14" s="18">
        <v>144832</v>
      </c>
      <c r="B14">
        <f>'(RBX) HCP'!B14</f>
        <v>69012</v>
      </c>
      <c r="C14" s="1">
        <f>'(RBX) HCP'!C14</f>
        <v>0</v>
      </c>
      <c r="D14" s="22"/>
      <c r="E14" s="18">
        <v>144832</v>
      </c>
      <c r="F14">
        <f>'(RBX) HCP'!F14</f>
        <v>81670</v>
      </c>
      <c r="G14" s="1">
        <f>'(RBX) HCP'!G14</f>
        <v>0</v>
      </c>
      <c r="H14" s="22"/>
      <c r="I14" s="18">
        <v>144832</v>
      </c>
      <c r="J14">
        <f>'(RBX) HCP'!J14</f>
        <v>601914</v>
      </c>
      <c r="K14" s="1">
        <f>'(RBX) HCP'!K14</f>
        <v>0</v>
      </c>
    </row>
    <row r="15" spans="1:11" x14ac:dyDescent="0.2">
      <c r="A15" s="18"/>
      <c r="B15" s="19"/>
      <c r="C15" s="20"/>
      <c r="D15" s="22"/>
      <c r="E15" s="18"/>
      <c r="F15" s="19"/>
      <c r="G15" s="20"/>
      <c r="H15" s="22"/>
      <c r="I15" s="18"/>
      <c r="J15" s="19"/>
      <c r="K15" s="20"/>
    </row>
    <row r="16" spans="1:11" ht="17" thickBot="1" x14ac:dyDescent="0.25">
      <c r="A16" s="21" t="s">
        <v>3</v>
      </c>
      <c r="B16" s="64">
        <f>SUM(B5:B14)</f>
        <v>687460</v>
      </c>
      <c r="C16" s="65">
        <f>AVERAGE(B5:B14)</f>
        <v>68746</v>
      </c>
      <c r="D16" s="22"/>
      <c r="E16" s="21" t="s">
        <v>3</v>
      </c>
      <c r="F16" s="66">
        <f>SUM(F5:F14)</f>
        <v>879896</v>
      </c>
      <c r="G16" s="65">
        <f>AVERAGE(F5:F14)</f>
        <v>87989.6</v>
      </c>
      <c r="H16" s="22"/>
      <c r="I16" s="21" t="s">
        <v>3</v>
      </c>
      <c r="J16" s="66">
        <f>SUM(J5:J14)</f>
        <v>5847215</v>
      </c>
      <c r="K16" s="65">
        <f>AVERAGE(J5:J14)</f>
        <v>584721.5</v>
      </c>
    </row>
    <row r="17" spans="1:11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2">
      <c r="A18" s="76" t="s">
        <v>47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ht="17" thickBot="1" x14ac:dyDescent="0.2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 ht="17" thickBot="1" x14ac:dyDescent="0.25">
      <c r="A20" s="73" t="s">
        <v>81</v>
      </c>
      <c r="B20" s="74"/>
      <c r="C20" s="78"/>
      <c r="D20" s="22"/>
      <c r="E20" s="73" t="s">
        <v>107</v>
      </c>
      <c r="F20" s="74"/>
      <c r="G20" s="75"/>
      <c r="H20" s="22"/>
      <c r="I20" s="73" t="s">
        <v>109</v>
      </c>
      <c r="J20" s="74"/>
      <c r="K20" s="75"/>
    </row>
    <row r="21" spans="1:11" ht="17" thickBot="1" x14ac:dyDescent="0.25">
      <c r="A21" s="15" t="s">
        <v>0</v>
      </c>
      <c r="B21" s="16" t="s">
        <v>1</v>
      </c>
      <c r="C21" s="67"/>
      <c r="D21" s="22"/>
      <c r="E21" s="15" t="s">
        <v>0</v>
      </c>
      <c r="F21" s="16" t="s">
        <v>1</v>
      </c>
      <c r="G21" s="17"/>
      <c r="H21" s="22"/>
      <c r="I21" s="15" t="s">
        <v>0</v>
      </c>
      <c r="J21" s="16" t="s">
        <v>1</v>
      </c>
      <c r="K21" s="17"/>
    </row>
    <row r="22" spans="1:11" x14ac:dyDescent="0.2">
      <c r="A22" s="18">
        <v>139435</v>
      </c>
      <c r="B22">
        <f>'(RBX) HCP'!B22</f>
        <v>75349</v>
      </c>
      <c r="C22" s="1">
        <f>'(RBX) HCP'!C22</f>
        <v>0</v>
      </c>
      <c r="D22" s="22"/>
      <c r="E22" s="18">
        <v>139435</v>
      </c>
      <c r="F22">
        <f>'(RBX) HCP'!F22</f>
        <v>149565</v>
      </c>
      <c r="G22" s="1">
        <f>'(RBX) HCP'!G22</f>
        <v>0</v>
      </c>
      <c r="H22" s="22"/>
      <c r="I22" s="18">
        <v>139435</v>
      </c>
      <c r="J22">
        <f>'(RBX) HCP'!J22</f>
        <v>1147748</v>
      </c>
      <c r="K22" s="1">
        <f>'(RBX) HCP'!K22</f>
        <v>0</v>
      </c>
    </row>
    <row r="23" spans="1:11" x14ac:dyDescent="0.2">
      <c r="A23" s="18">
        <v>140117</v>
      </c>
      <c r="B23">
        <f>'(RBX) HCP'!B23</f>
        <v>73085</v>
      </c>
      <c r="C23" s="1">
        <f>'(RBX) HCP'!C23</f>
        <v>0</v>
      </c>
      <c r="D23" s="22"/>
      <c r="E23" s="18">
        <v>140117</v>
      </c>
      <c r="F23">
        <f>'(RBX) HCP'!F23</f>
        <v>136511</v>
      </c>
      <c r="G23" s="1">
        <f>'(RBX) HCP'!G23</f>
        <v>0</v>
      </c>
      <c r="H23" s="22"/>
      <c r="I23" s="18">
        <v>140117</v>
      </c>
      <c r="J23">
        <f>'(RBX) HCP'!J23</f>
        <v>1071286</v>
      </c>
      <c r="K23" s="1">
        <f>'(RBX) HCP'!K23</f>
        <v>0</v>
      </c>
    </row>
    <row r="24" spans="1:11" x14ac:dyDescent="0.2">
      <c r="A24" s="18">
        <v>140420</v>
      </c>
      <c r="B24">
        <f>'(RBX) HCP'!B24</f>
        <v>92019</v>
      </c>
      <c r="C24" s="1">
        <f>'(RBX) HCP'!C24</f>
        <v>0</v>
      </c>
      <c r="D24" s="22"/>
      <c r="E24" s="18">
        <v>140420</v>
      </c>
      <c r="F24">
        <f>'(RBX) HCP'!F24</f>
        <v>175022</v>
      </c>
      <c r="G24" s="1">
        <f>'(RBX) HCP'!G24</f>
        <v>0</v>
      </c>
      <c r="H24" s="22"/>
      <c r="I24" s="18">
        <v>140420</v>
      </c>
      <c r="J24">
        <f>'(RBX) HCP'!J24</f>
        <v>1282444</v>
      </c>
      <c r="K24" s="1">
        <f>'(RBX) HCP'!K24</f>
        <v>0</v>
      </c>
    </row>
    <row r="25" spans="1:11" x14ac:dyDescent="0.2">
      <c r="A25" s="18">
        <v>140824</v>
      </c>
      <c r="B25">
        <f>'(RBX) HCP'!B25</f>
        <v>52022</v>
      </c>
      <c r="C25" s="1">
        <f>'(RBX) HCP'!C25</f>
        <v>0</v>
      </c>
      <c r="D25" s="22"/>
      <c r="E25" s="18">
        <v>140824</v>
      </c>
      <c r="F25">
        <f>'(RBX) HCP'!F25</f>
        <v>138971</v>
      </c>
      <c r="G25" s="1">
        <f>'(RBX) HCP'!G25</f>
        <v>0</v>
      </c>
      <c r="H25" s="22"/>
      <c r="I25" s="18">
        <v>140824</v>
      </c>
      <c r="J25">
        <f>'(RBX) HCP'!J25</f>
        <v>1244552</v>
      </c>
      <c r="K25" s="1">
        <f>'(RBX) HCP'!K25</f>
        <v>0</v>
      </c>
    </row>
    <row r="26" spans="1:11" x14ac:dyDescent="0.2">
      <c r="A26" s="18">
        <v>141422</v>
      </c>
      <c r="B26">
        <f>'(RBX) HCP'!B26</f>
        <v>54000</v>
      </c>
      <c r="C26" s="1">
        <f>'(RBX) HCP'!C26</f>
        <v>0</v>
      </c>
      <c r="D26" s="22"/>
      <c r="E26" s="18">
        <v>141422</v>
      </c>
      <c r="F26">
        <f>'(RBX) HCP'!F26</f>
        <v>112362</v>
      </c>
      <c r="G26" s="1">
        <f>'(RBX) HCP'!G26</f>
        <v>0</v>
      </c>
      <c r="H26" s="22"/>
      <c r="I26" s="18">
        <v>141422</v>
      </c>
      <c r="J26">
        <f>'(RBX) HCP'!J26</f>
        <v>1187341</v>
      </c>
      <c r="K26" s="1">
        <f>'(RBX) HCP'!K26</f>
        <v>0</v>
      </c>
    </row>
    <row r="27" spans="1:11" x14ac:dyDescent="0.2">
      <c r="A27" s="18">
        <v>143325</v>
      </c>
      <c r="B27">
        <f>'(RBX) HCP'!B27</f>
        <v>87142</v>
      </c>
      <c r="C27" s="1">
        <f>'(RBX) HCP'!C27</f>
        <v>0</v>
      </c>
      <c r="D27" s="22"/>
      <c r="E27" s="18">
        <v>143325</v>
      </c>
      <c r="F27">
        <f>'(RBX) HCP'!F27</f>
        <v>133961</v>
      </c>
      <c r="G27" s="1">
        <f>'(RBX) HCP'!G27</f>
        <v>0</v>
      </c>
      <c r="H27" s="22"/>
      <c r="I27" s="18">
        <v>143325</v>
      </c>
      <c r="J27">
        <f>'(RBX) HCP'!J27</f>
        <v>1060073</v>
      </c>
      <c r="K27" s="1">
        <f>'(RBX) HCP'!K27</f>
        <v>0</v>
      </c>
    </row>
    <row r="28" spans="1:11" x14ac:dyDescent="0.2">
      <c r="A28" s="18">
        <v>143830</v>
      </c>
      <c r="B28">
        <f>'(RBX) HCP'!B28</f>
        <v>93655</v>
      </c>
      <c r="C28" s="1">
        <f>'(RBX) HCP'!C28</f>
        <v>0</v>
      </c>
      <c r="D28" s="22"/>
      <c r="E28" s="18">
        <v>143830</v>
      </c>
      <c r="F28">
        <f>'(RBX) HCP'!F28</f>
        <v>158093</v>
      </c>
      <c r="G28" s="1">
        <f>'(RBX) HCP'!G28</f>
        <v>0</v>
      </c>
      <c r="H28" s="22"/>
      <c r="I28" s="18">
        <v>143830</v>
      </c>
      <c r="J28">
        <f>'(RBX) HCP'!J28</f>
        <v>1175664</v>
      </c>
      <c r="K28" s="1">
        <f>'(RBX) HCP'!K28</f>
        <v>0</v>
      </c>
    </row>
    <row r="29" spans="1:11" x14ac:dyDescent="0.2">
      <c r="A29" s="18">
        <v>144428</v>
      </c>
      <c r="B29">
        <f>'(RBX) HCP'!B29</f>
        <v>79095</v>
      </c>
      <c r="C29" s="1">
        <f>'(RBX) HCP'!C29</f>
        <v>0</v>
      </c>
      <c r="D29" s="22"/>
      <c r="E29" s="18">
        <v>144428</v>
      </c>
      <c r="F29">
        <f>'(RBX) HCP'!F29</f>
        <v>158556</v>
      </c>
      <c r="G29" s="1">
        <f>'(RBX) HCP'!G29</f>
        <v>0</v>
      </c>
      <c r="H29" s="22"/>
      <c r="I29" s="18">
        <v>144428</v>
      </c>
      <c r="J29">
        <f>'(RBX) HCP'!J29</f>
        <v>1344735</v>
      </c>
      <c r="K29" s="1">
        <f>'(RBX) HCP'!K29</f>
        <v>0</v>
      </c>
    </row>
    <row r="30" spans="1:11" x14ac:dyDescent="0.2">
      <c r="A30" s="18">
        <v>144731</v>
      </c>
      <c r="B30">
        <f>'(RBX) HCP'!B30</f>
        <v>81354</v>
      </c>
      <c r="C30" s="1">
        <f>'(RBX) HCP'!C30</f>
        <v>0</v>
      </c>
      <c r="D30" s="22"/>
      <c r="E30" s="18">
        <v>144731</v>
      </c>
      <c r="F30">
        <f>'(RBX) HCP'!F30</f>
        <v>156585</v>
      </c>
      <c r="G30" s="1">
        <f>'(RBX) HCP'!G30</f>
        <v>0</v>
      </c>
      <c r="H30" s="22"/>
      <c r="I30" s="18">
        <v>144731</v>
      </c>
      <c r="J30">
        <f>'(RBX) HCP'!J30</f>
        <v>1251073</v>
      </c>
      <c r="K30" s="1">
        <f>'(RBX) HCP'!K30</f>
        <v>0</v>
      </c>
    </row>
    <row r="31" spans="1:11" x14ac:dyDescent="0.2">
      <c r="A31" s="18">
        <v>144832</v>
      </c>
      <c r="B31">
        <f>'(RBX) HCP'!B31</f>
        <v>81937</v>
      </c>
      <c r="C31" s="1">
        <f>'(RBX) HCP'!C31</f>
        <v>0</v>
      </c>
      <c r="D31" s="22"/>
      <c r="E31" s="18">
        <v>144832</v>
      </c>
      <c r="F31">
        <f>'(RBX) HCP'!F31</f>
        <v>132202</v>
      </c>
      <c r="G31" s="1">
        <f>'(RBX) HCP'!G31</f>
        <v>0</v>
      </c>
      <c r="H31" s="22"/>
      <c r="I31" s="18">
        <v>144832</v>
      </c>
      <c r="J31">
        <f>'(RBX) HCP'!J31</f>
        <v>1237386</v>
      </c>
      <c r="K31" s="1">
        <f>'(RBX) HCP'!K31</f>
        <v>0</v>
      </c>
    </row>
    <row r="32" spans="1:11" x14ac:dyDescent="0.2">
      <c r="A32" s="18"/>
      <c r="B32" s="19"/>
      <c r="C32" s="20"/>
      <c r="D32" s="22"/>
      <c r="E32" s="18"/>
      <c r="F32" s="19"/>
      <c r="G32" s="20"/>
      <c r="H32" s="22"/>
      <c r="I32" s="18"/>
      <c r="J32" s="19"/>
      <c r="K32" s="20"/>
    </row>
    <row r="33" spans="1:11" ht="17" thickBot="1" x14ac:dyDescent="0.25">
      <c r="A33" s="21" t="s">
        <v>3</v>
      </c>
      <c r="B33" s="64">
        <f>SUM(B22:B31)</f>
        <v>769658</v>
      </c>
      <c r="C33" s="65">
        <f>AVERAGE(B22:B31)</f>
        <v>76965.8</v>
      </c>
      <c r="D33" s="22"/>
      <c r="E33" s="21" t="s">
        <v>3</v>
      </c>
      <c r="F33" s="64">
        <f>SUM(F22:F31)</f>
        <v>1451828</v>
      </c>
      <c r="G33" s="65">
        <f>AVERAGE(F22:F31)</f>
        <v>145182.79999999999</v>
      </c>
      <c r="H33" s="22"/>
      <c r="I33" s="21" t="s">
        <v>3</v>
      </c>
      <c r="J33" s="64">
        <f>SUM(J22:J31)</f>
        <v>12002302</v>
      </c>
      <c r="K33" s="65">
        <f>AVERAGE(J22:J31)</f>
        <v>1200230.2</v>
      </c>
    </row>
    <row r="34" spans="1:11" ht="16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1:11" ht="17" customHeight="1" x14ac:dyDescent="0.2">
      <c r="A35" s="76" t="s">
        <v>108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</row>
    <row r="36" spans="1:11" ht="16" customHeight="1" thickBot="1" x14ac:dyDescent="0.2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</row>
    <row r="37" spans="1:11" ht="17" customHeight="1" thickBot="1" x14ac:dyDescent="0.25">
      <c r="A37" s="73" t="s">
        <v>81</v>
      </c>
      <c r="B37" s="74"/>
      <c r="C37" s="75"/>
      <c r="D37" s="22"/>
      <c r="E37" s="73" t="s">
        <v>107</v>
      </c>
      <c r="F37" s="74"/>
      <c r="G37" s="75"/>
      <c r="H37" s="22"/>
      <c r="I37" s="73" t="s">
        <v>109</v>
      </c>
      <c r="J37" s="74"/>
      <c r="K37" s="75"/>
    </row>
    <row r="38" spans="1:11" ht="17" thickBot="1" x14ac:dyDescent="0.25">
      <c r="A38" s="15" t="s">
        <v>0</v>
      </c>
      <c r="B38" s="16" t="s">
        <v>1</v>
      </c>
      <c r="C38" s="17"/>
      <c r="D38" s="22"/>
      <c r="E38" s="15" t="s">
        <v>0</v>
      </c>
      <c r="F38" s="16" t="s">
        <v>1</v>
      </c>
      <c r="G38" s="17"/>
      <c r="H38" s="22"/>
      <c r="I38" s="15" t="s">
        <v>0</v>
      </c>
      <c r="J38" s="16" t="s">
        <v>1</v>
      </c>
      <c r="K38" s="17"/>
    </row>
    <row r="39" spans="1:11" x14ac:dyDescent="0.2">
      <c r="A39" s="18">
        <v>139435</v>
      </c>
      <c r="B39">
        <f>'(RBX) HCP'!B39</f>
        <v>212745</v>
      </c>
      <c r="C39" s="1">
        <f>'(RBX) HCP'!C39</f>
        <v>0</v>
      </c>
      <c r="D39" s="22"/>
      <c r="E39" s="18">
        <v>139435</v>
      </c>
      <c r="F39">
        <f>'(RBX) HCP'!F39</f>
        <v>200821</v>
      </c>
      <c r="G39" s="1">
        <f>'(RBX) HCP'!G39</f>
        <v>0</v>
      </c>
      <c r="H39" s="22"/>
      <c r="I39" s="18">
        <v>139435</v>
      </c>
      <c r="J39">
        <f>'(RBX) HCP'!J39</f>
        <v>1126998</v>
      </c>
      <c r="K39" s="1">
        <f>'(RBX) HCP'!K39</f>
        <v>0</v>
      </c>
    </row>
    <row r="40" spans="1:11" x14ac:dyDescent="0.2">
      <c r="A40" s="18">
        <v>140117</v>
      </c>
      <c r="B40">
        <f>'(RBX) HCP'!B40</f>
        <v>174604</v>
      </c>
      <c r="C40" s="1">
        <f>'(RBX) HCP'!C40</f>
        <v>0</v>
      </c>
      <c r="D40" s="22"/>
      <c r="E40" s="18">
        <v>140117</v>
      </c>
      <c r="F40">
        <f>'(RBX) HCP'!F40</f>
        <v>188998</v>
      </c>
      <c r="G40" s="1">
        <f>'(RBX) HCP'!G40</f>
        <v>0</v>
      </c>
      <c r="H40" s="22"/>
      <c r="I40" s="18">
        <v>140117</v>
      </c>
      <c r="J40">
        <f>'(RBX) HCP'!J40</f>
        <v>999796</v>
      </c>
      <c r="K40" s="1">
        <f>'(RBX) HCP'!K40</f>
        <v>0</v>
      </c>
    </row>
    <row r="41" spans="1:11" x14ac:dyDescent="0.2">
      <c r="A41" s="18">
        <v>140420</v>
      </c>
      <c r="B41">
        <f>'(RBX) HCP'!B41</f>
        <v>254119</v>
      </c>
      <c r="C41" s="1">
        <f>'(RBX) HCP'!C41</f>
        <v>0</v>
      </c>
      <c r="D41" s="22"/>
      <c r="E41" s="18">
        <v>140420</v>
      </c>
      <c r="F41">
        <f>'(RBX) HCP'!F41</f>
        <v>226202</v>
      </c>
      <c r="G41" s="1">
        <f>'(RBX) HCP'!G41</f>
        <v>0</v>
      </c>
      <c r="H41" s="22"/>
      <c r="I41" s="18">
        <v>140420</v>
      </c>
      <c r="J41">
        <f>'(RBX) HCP'!J41</f>
        <v>1226379</v>
      </c>
      <c r="K41" s="1">
        <f>'(RBX) HCP'!K41</f>
        <v>0</v>
      </c>
    </row>
    <row r="42" spans="1:11" x14ac:dyDescent="0.2">
      <c r="A42" s="18">
        <v>140824</v>
      </c>
      <c r="B42">
        <f>'(RBX) HCP'!B42</f>
        <v>207017</v>
      </c>
      <c r="C42" s="1">
        <f>'(RBX) HCP'!C42</f>
        <v>0</v>
      </c>
      <c r="D42" s="22"/>
      <c r="E42" s="18">
        <v>140824</v>
      </c>
      <c r="F42">
        <f>'(RBX) HCP'!F42</f>
        <v>219126</v>
      </c>
      <c r="G42" s="1">
        <f>'(RBX) HCP'!G42</f>
        <v>0</v>
      </c>
      <c r="H42" s="22"/>
      <c r="I42" s="18">
        <v>140824</v>
      </c>
      <c r="J42">
        <f>'(RBX) HCP'!J42</f>
        <v>1240120</v>
      </c>
      <c r="K42" s="1">
        <f>'(RBX) HCP'!K42</f>
        <v>0</v>
      </c>
    </row>
    <row r="43" spans="1:11" x14ac:dyDescent="0.2">
      <c r="A43" s="18">
        <v>141422</v>
      </c>
      <c r="B43">
        <f>'(RBX) HCP'!B43</f>
        <v>171386</v>
      </c>
      <c r="C43" s="1">
        <f>'(RBX) HCP'!C43</f>
        <v>0</v>
      </c>
      <c r="D43" s="22"/>
      <c r="E43" s="18">
        <v>141422</v>
      </c>
      <c r="F43">
        <f>'(RBX) HCP'!F43</f>
        <v>195402</v>
      </c>
      <c r="G43" s="1">
        <f>'(RBX) HCP'!G43</f>
        <v>0</v>
      </c>
      <c r="H43" s="22"/>
      <c r="I43" s="18">
        <v>141422</v>
      </c>
      <c r="J43">
        <f>'(RBX) HCP'!J43</f>
        <v>1139384</v>
      </c>
      <c r="K43" s="1">
        <f>'(RBX) HCP'!K43</f>
        <v>0</v>
      </c>
    </row>
    <row r="44" spans="1:11" x14ac:dyDescent="0.2">
      <c r="A44" s="18">
        <v>143325</v>
      </c>
      <c r="B44">
        <f>'(RBX) HCP'!B44</f>
        <v>222400</v>
      </c>
      <c r="C44" s="1">
        <f>'(RBX) HCP'!C44</f>
        <v>0</v>
      </c>
      <c r="D44" s="22"/>
      <c r="E44" s="18">
        <v>143325</v>
      </c>
      <c r="F44">
        <f>'(RBX) HCP'!F44</f>
        <v>196331</v>
      </c>
      <c r="G44" s="1">
        <f>'(RBX) HCP'!G44</f>
        <v>0</v>
      </c>
      <c r="H44" s="22"/>
      <c r="I44" s="18">
        <v>143325</v>
      </c>
      <c r="J44">
        <f>'(RBX) HCP'!J44</f>
        <v>990171</v>
      </c>
      <c r="K44" s="1">
        <f>'(RBX) HCP'!K44</f>
        <v>0</v>
      </c>
    </row>
    <row r="45" spans="1:11" x14ac:dyDescent="0.2">
      <c r="A45" s="18">
        <v>143830</v>
      </c>
      <c r="B45">
        <f>'(RBX) HCP'!B45</f>
        <v>179090</v>
      </c>
      <c r="C45" s="1">
        <f>'(RBX) HCP'!C45</f>
        <v>0</v>
      </c>
      <c r="D45" s="22"/>
      <c r="E45" s="18">
        <v>143830</v>
      </c>
      <c r="F45">
        <f>'(RBX) HCP'!F45</f>
        <v>212254</v>
      </c>
      <c r="G45" s="1">
        <f>'(RBX) HCP'!G45</f>
        <v>0</v>
      </c>
      <c r="H45" s="22"/>
      <c r="I45" s="18">
        <v>143830</v>
      </c>
      <c r="J45">
        <f>'(RBX) HCP'!J45</f>
        <v>1049526</v>
      </c>
      <c r="K45" s="1">
        <f>'(RBX) HCP'!K45</f>
        <v>0</v>
      </c>
    </row>
    <row r="46" spans="1:11" x14ac:dyDescent="0.2">
      <c r="A46" s="18">
        <v>144428</v>
      </c>
      <c r="B46">
        <f>'(RBX) HCP'!B46</f>
        <v>243431</v>
      </c>
      <c r="C46" s="1">
        <f>'(RBX) HCP'!C46</f>
        <v>0</v>
      </c>
      <c r="D46" s="22"/>
      <c r="E46" s="18">
        <v>144428</v>
      </c>
      <c r="F46">
        <f>'(RBX) HCP'!F46</f>
        <v>245481</v>
      </c>
      <c r="G46" s="1">
        <f>'(RBX) HCP'!G46</f>
        <v>0</v>
      </c>
      <c r="H46" s="22"/>
      <c r="I46" s="18">
        <v>144428</v>
      </c>
      <c r="J46">
        <f>'(RBX) HCP'!J46</f>
        <v>1245646</v>
      </c>
      <c r="K46" s="1">
        <f>'(RBX) HCP'!K46</f>
        <v>0</v>
      </c>
    </row>
    <row r="47" spans="1:11" x14ac:dyDescent="0.2">
      <c r="A47" s="18">
        <v>144731</v>
      </c>
      <c r="B47">
        <f>'(RBX) HCP'!B47</f>
        <v>213474</v>
      </c>
      <c r="C47" s="1">
        <f>'(RBX) HCP'!C47</f>
        <v>0</v>
      </c>
      <c r="D47" s="22"/>
      <c r="E47" s="18">
        <v>144731</v>
      </c>
      <c r="F47">
        <f>'(RBX) HCP'!F47</f>
        <v>216430</v>
      </c>
      <c r="G47" s="1">
        <f>'(RBX) HCP'!G47</f>
        <v>0</v>
      </c>
      <c r="H47" s="22"/>
      <c r="I47" s="18">
        <v>144731</v>
      </c>
      <c r="J47">
        <f>'(RBX) HCP'!J47</f>
        <v>1155362</v>
      </c>
      <c r="K47" s="1">
        <f>'(RBX) HCP'!K47</f>
        <v>0</v>
      </c>
    </row>
    <row r="48" spans="1:11" x14ac:dyDescent="0.2">
      <c r="A48" s="18">
        <v>144832</v>
      </c>
      <c r="B48">
        <f>'(RBX) HCP'!B48</f>
        <v>235031</v>
      </c>
      <c r="C48" s="1">
        <f>'(RBX) HCP'!C48</f>
        <v>0</v>
      </c>
      <c r="D48" s="22"/>
      <c r="E48" s="18">
        <v>144832</v>
      </c>
      <c r="F48">
        <f>'(RBX) HCP'!F48</f>
        <v>205832</v>
      </c>
      <c r="G48" s="1">
        <f>'(RBX) HCP'!G48</f>
        <v>0</v>
      </c>
      <c r="H48" s="22"/>
      <c r="I48" s="18">
        <v>144832</v>
      </c>
      <c r="J48">
        <f>'(RBX) HCP'!J48</f>
        <v>1185401</v>
      </c>
      <c r="K48" s="1">
        <f>'(RBX) HCP'!K48</f>
        <v>0</v>
      </c>
    </row>
    <row r="49" spans="1:11" x14ac:dyDescent="0.2">
      <c r="A49" s="18"/>
      <c r="B49" s="19"/>
      <c r="C49" s="20"/>
      <c r="D49" s="22"/>
      <c r="E49" s="18"/>
      <c r="F49" s="19"/>
      <c r="G49" s="20"/>
      <c r="H49" s="22"/>
      <c r="I49" s="18"/>
      <c r="J49" s="19"/>
      <c r="K49" s="20"/>
    </row>
    <row r="50" spans="1:11" ht="17" thickBot="1" x14ac:dyDescent="0.25">
      <c r="A50" s="21" t="s">
        <v>3</v>
      </c>
      <c r="B50" s="64">
        <f>SUM(B39:B48)</f>
        <v>2113297</v>
      </c>
      <c r="C50" s="65">
        <f>AVERAGE(B39:B48)</f>
        <v>211329.7</v>
      </c>
      <c r="D50" s="22"/>
      <c r="E50" s="21" t="s">
        <v>3</v>
      </c>
      <c r="F50" s="64">
        <f>SUM(F39:F48)</f>
        <v>2106877</v>
      </c>
      <c r="G50" s="65">
        <f>AVERAGE(F39:F48)</f>
        <v>210687.7</v>
      </c>
      <c r="H50" s="22"/>
      <c r="I50" s="21" t="s">
        <v>3</v>
      </c>
      <c r="J50" s="64">
        <f>SUM(J39:J48)</f>
        <v>11358783</v>
      </c>
      <c r="K50" s="65">
        <f>AVERAGE(J39:J48)</f>
        <v>1135878.3</v>
      </c>
    </row>
    <row r="51" spans="1:1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1" x14ac:dyDescent="0.2">
      <c r="A52" s="76" t="s">
        <v>48</v>
      </c>
      <c r="B52" s="76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16" customHeight="1" thickBot="1" x14ac:dyDescent="0.2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</row>
    <row r="54" spans="1:11" ht="17" thickBot="1" x14ac:dyDescent="0.25">
      <c r="A54" s="73" t="s">
        <v>81</v>
      </c>
      <c r="B54" s="74"/>
      <c r="C54" s="78"/>
      <c r="D54" s="22"/>
      <c r="E54" s="73" t="s">
        <v>107</v>
      </c>
      <c r="F54" s="74"/>
      <c r="G54" s="75"/>
      <c r="H54" s="22"/>
      <c r="I54" s="73" t="s">
        <v>109</v>
      </c>
      <c r="J54" s="74"/>
      <c r="K54" s="75"/>
    </row>
    <row r="55" spans="1:11" ht="17" thickBot="1" x14ac:dyDescent="0.25">
      <c r="A55" s="15" t="s">
        <v>0</v>
      </c>
      <c r="B55" s="16" t="s">
        <v>1</v>
      </c>
      <c r="C55" s="17"/>
      <c r="D55" s="22"/>
      <c r="E55" s="15" t="s">
        <v>0</v>
      </c>
      <c r="F55" s="16" t="s">
        <v>1</v>
      </c>
      <c r="G55" s="17"/>
      <c r="H55" s="22"/>
      <c r="I55" s="15" t="s">
        <v>0</v>
      </c>
      <c r="J55" s="16" t="s">
        <v>1</v>
      </c>
      <c r="K55" s="17"/>
    </row>
    <row r="56" spans="1:11" x14ac:dyDescent="0.2">
      <c r="A56" s="18">
        <v>139435</v>
      </c>
      <c r="B56">
        <f>'(RBX) HCP'!B56</f>
        <v>225841</v>
      </c>
      <c r="C56" s="1">
        <f>'(RBX) HCP'!C56</f>
        <v>0</v>
      </c>
      <c r="D56" s="22"/>
      <c r="E56" s="18">
        <v>139435</v>
      </c>
      <c r="F56">
        <f>'(RBX) HCP'!F56</f>
        <v>214284</v>
      </c>
      <c r="G56" s="1">
        <f>'(RBX) HCP'!G56</f>
        <v>0</v>
      </c>
      <c r="H56" s="22"/>
      <c r="I56" s="18">
        <v>139435</v>
      </c>
      <c r="J56">
        <f>'(RBX) HCP'!J56</f>
        <v>1003652</v>
      </c>
      <c r="K56" s="1">
        <f>'(RBX) HCP'!K56</f>
        <v>0</v>
      </c>
    </row>
    <row r="57" spans="1:11" x14ac:dyDescent="0.2">
      <c r="A57" s="18">
        <v>140117</v>
      </c>
      <c r="B57">
        <f>'(RBX) HCP'!B57</f>
        <v>239949</v>
      </c>
      <c r="C57" s="1">
        <f>'(RBX) HCP'!C57</f>
        <v>0</v>
      </c>
      <c r="D57" s="22"/>
      <c r="E57" s="18">
        <v>140117</v>
      </c>
      <c r="F57">
        <f>'(RBX) HCP'!F57</f>
        <v>242864</v>
      </c>
      <c r="G57" s="1">
        <f>'(RBX) HCP'!G57</f>
        <v>0</v>
      </c>
      <c r="H57" s="22"/>
      <c r="I57" s="18">
        <v>140117</v>
      </c>
      <c r="J57">
        <f>'(RBX) HCP'!J57</f>
        <v>1059193</v>
      </c>
      <c r="K57" s="1">
        <f>'(RBX) HCP'!K57</f>
        <v>0</v>
      </c>
    </row>
    <row r="58" spans="1:11" x14ac:dyDescent="0.2">
      <c r="A58" s="18">
        <v>140420</v>
      </c>
      <c r="B58">
        <f>'(RBX) HCP'!B58</f>
        <v>277496</v>
      </c>
      <c r="C58" s="1">
        <f>'(RBX) HCP'!C58</f>
        <v>0</v>
      </c>
      <c r="D58" s="22"/>
      <c r="E58" s="18">
        <v>140420</v>
      </c>
      <c r="F58">
        <f>'(RBX) HCP'!F58</f>
        <v>217291</v>
      </c>
      <c r="G58" s="1">
        <f>'(RBX) HCP'!G58</f>
        <v>0</v>
      </c>
      <c r="H58" s="22"/>
      <c r="I58" s="18">
        <v>140420</v>
      </c>
      <c r="J58">
        <f>'(RBX) HCP'!J58</f>
        <v>1100786</v>
      </c>
      <c r="K58" s="1">
        <f>'(RBX) HCP'!K58</f>
        <v>0</v>
      </c>
    </row>
    <row r="59" spans="1:11" x14ac:dyDescent="0.2">
      <c r="A59" s="18">
        <v>140824</v>
      </c>
      <c r="B59">
        <f>'(RBX) HCP'!B59</f>
        <v>234446</v>
      </c>
      <c r="C59" s="1">
        <f>'(RBX) HCP'!C59</f>
        <v>0</v>
      </c>
      <c r="D59" s="22"/>
      <c r="E59" s="18">
        <v>140824</v>
      </c>
      <c r="F59">
        <f>'(RBX) HCP'!F59</f>
        <v>244156</v>
      </c>
      <c r="G59" s="1">
        <f>'(RBX) HCP'!G59</f>
        <v>0</v>
      </c>
      <c r="H59" s="22"/>
      <c r="I59" s="18">
        <v>140824</v>
      </c>
      <c r="J59">
        <f>'(RBX) HCP'!J59</f>
        <v>1248601</v>
      </c>
      <c r="K59" s="1">
        <f>'(RBX) HCP'!K59</f>
        <v>0</v>
      </c>
    </row>
    <row r="60" spans="1:11" x14ac:dyDescent="0.2">
      <c r="A60" s="18">
        <v>141422</v>
      </c>
      <c r="B60">
        <f>'(RBX) HCP'!B60</f>
        <v>186565</v>
      </c>
      <c r="C60" s="1">
        <f>'(RBX) HCP'!C60</f>
        <v>0</v>
      </c>
      <c r="D60" s="22"/>
      <c r="E60" s="18">
        <v>141422</v>
      </c>
      <c r="F60">
        <f>'(RBX) HCP'!F60</f>
        <v>246043</v>
      </c>
      <c r="G60" s="1">
        <f>'(RBX) HCP'!G60</f>
        <v>0</v>
      </c>
      <c r="H60" s="22"/>
      <c r="I60" s="18">
        <v>141422</v>
      </c>
      <c r="J60">
        <f>'(RBX) HCP'!J60</f>
        <v>1202119</v>
      </c>
      <c r="K60" s="1">
        <f>'(RBX) HCP'!K60</f>
        <v>0</v>
      </c>
    </row>
    <row r="61" spans="1:11" x14ac:dyDescent="0.2">
      <c r="A61" s="18">
        <v>143325</v>
      </c>
      <c r="B61">
        <f>'(RBX) HCP'!B61</f>
        <v>230179</v>
      </c>
      <c r="C61" s="1">
        <f>'(RBX) HCP'!C61</f>
        <v>0</v>
      </c>
      <c r="D61" s="22"/>
      <c r="E61" s="18">
        <v>143325</v>
      </c>
      <c r="F61">
        <f>'(RBX) HCP'!F61</f>
        <v>230179</v>
      </c>
      <c r="G61" s="1">
        <f>'(RBX) HCP'!G61</f>
        <v>0</v>
      </c>
      <c r="H61" s="22"/>
      <c r="I61" s="18">
        <v>143325</v>
      </c>
      <c r="J61">
        <f>'(RBX) HCP'!J61</f>
        <v>1018552</v>
      </c>
      <c r="K61" s="1">
        <f>'(RBX) HCP'!K61</f>
        <v>0</v>
      </c>
    </row>
    <row r="62" spans="1:11" x14ac:dyDescent="0.2">
      <c r="A62" s="18">
        <v>143830</v>
      </c>
      <c r="B62">
        <f>'(RBX) HCP'!B62</f>
        <v>201404</v>
      </c>
      <c r="C62" s="1">
        <f>'(RBX) HCP'!C62</f>
        <v>0</v>
      </c>
      <c r="D62" s="22"/>
      <c r="E62" s="18">
        <v>143830</v>
      </c>
      <c r="F62">
        <f>'(RBX) HCP'!F62</f>
        <v>231717</v>
      </c>
      <c r="G62" s="1">
        <f>'(RBX) HCP'!G62</f>
        <v>0</v>
      </c>
      <c r="H62" s="22"/>
      <c r="I62" s="18">
        <v>143830</v>
      </c>
      <c r="J62">
        <f>'(RBX) HCP'!J62</f>
        <v>1078546</v>
      </c>
      <c r="K62" s="1">
        <f>'(RBX) HCP'!K62</f>
        <v>0</v>
      </c>
    </row>
    <row r="63" spans="1:11" x14ac:dyDescent="0.2">
      <c r="A63" s="18">
        <v>144428</v>
      </c>
      <c r="B63">
        <f>'(RBX) HCP'!B63</f>
        <v>181769</v>
      </c>
      <c r="C63" s="1">
        <f>'(RBX) HCP'!C63</f>
        <v>0</v>
      </c>
      <c r="D63" s="22"/>
      <c r="E63" s="18">
        <v>144428</v>
      </c>
      <c r="F63">
        <f>'(RBX) HCP'!F63</f>
        <v>255641</v>
      </c>
      <c r="G63" s="1">
        <f>'(RBX) HCP'!G63</f>
        <v>0</v>
      </c>
      <c r="H63" s="22"/>
      <c r="I63" s="18">
        <v>144428</v>
      </c>
      <c r="J63">
        <f>'(RBX) HCP'!J63</f>
        <v>1275098</v>
      </c>
      <c r="K63" s="1">
        <f>'(RBX) HCP'!K63</f>
        <v>0</v>
      </c>
    </row>
    <row r="64" spans="1:11" x14ac:dyDescent="0.2">
      <c r="A64" s="18">
        <v>144731</v>
      </c>
      <c r="B64">
        <f>'(RBX) HCP'!B64</f>
        <v>260504</v>
      </c>
      <c r="C64" s="1">
        <f>'(RBX) HCP'!C64</f>
        <v>0</v>
      </c>
      <c r="D64" s="22"/>
      <c r="E64" s="18">
        <v>144731</v>
      </c>
      <c r="F64">
        <f>'(RBX) HCP'!F64</f>
        <v>249343</v>
      </c>
      <c r="G64" s="1">
        <f>'(RBX) HCP'!G64</f>
        <v>0</v>
      </c>
      <c r="H64" s="22"/>
      <c r="I64" s="18">
        <v>144731</v>
      </c>
      <c r="J64">
        <f>'(RBX) HCP'!J64</f>
        <v>1208083</v>
      </c>
      <c r="K64" s="1">
        <f>'(RBX) HCP'!K64</f>
        <v>0</v>
      </c>
    </row>
    <row r="65" spans="1:11" x14ac:dyDescent="0.2">
      <c r="A65" s="18">
        <v>144832</v>
      </c>
      <c r="B65">
        <f>'(RBX) HCP'!B65</f>
        <v>170886</v>
      </c>
      <c r="C65" s="1">
        <f>'(RBX) HCP'!C65</f>
        <v>0</v>
      </c>
      <c r="D65" s="22"/>
      <c r="E65" s="18">
        <v>144832</v>
      </c>
      <c r="F65">
        <f>'(RBX) HCP'!F65</f>
        <v>204554</v>
      </c>
      <c r="G65" s="1">
        <f>'(RBX) HCP'!G65</f>
        <v>0</v>
      </c>
      <c r="H65" s="22"/>
      <c r="I65" s="18">
        <v>144832</v>
      </c>
      <c r="J65">
        <f>'(RBX) HCP'!J65</f>
        <v>1140107</v>
      </c>
      <c r="K65" s="1">
        <f>'(RBX) HCP'!K65</f>
        <v>0</v>
      </c>
    </row>
    <row r="66" spans="1:11" x14ac:dyDescent="0.2">
      <c r="A66" s="18"/>
      <c r="B66" s="19"/>
      <c r="C66" s="20"/>
      <c r="D66" s="22"/>
      <c r="E66" s="18"/>
      <c r="F66" s="19"/>
      <c r="G66" s="20"/>
      <c r="H66" s="22"/>
      <c r="I66" s="18"/>
      <c r="J66" s="19"/>
      <c r="K66" s="20"/>
    </row>
    <row r="67" spans="1:11" ht="17" thickBot="1" x14ac:dyDescent="0.25">
      <c r="A67" s="21" t="s">
        <v>3</v>
      </c>
      <c r="B67" s="64">
        <f>SUM(B56:B65)</f>
        <v>2209039</v>
      </c>
      <c r="C67" s="65">
        <f>AVERAGE(B56:B65)</f>
        <v>220903.9</v>
      </c>
      <c r="D67" s="22"/>
      <c r="E67" s="21" t="s">
        <v>3</v>
      </c>
      <c r="F67" s="64">
        <f>SUM(F56:F65)</f>
        <v>2336072</v>
      </c>
      <c r="G67" s="65">
        <f>AVERAGE(F56:F65)</f>
        <v>233607.2</v>
      </c>
      <c r="H67" s="22"/>
      <c r="I67" s="21" t="s">
        <v>3</v>
      </c>
      <c r="J67" s="64">
        <f>SUM(J56:J65)</f>
        <v>11334737</v>
      </c>
      <c r="K67" s="65">
        <f>AVERAGE(J56:J65)</f>
        <v>1133473.7</v>
      </c>
    </row>
    <row r="68" spans="1:1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</row>
    <row r="69" spans="1:11" x14ac:dyDescent="0.2">
      <c r="A69" s="76" t="s">
        <v>57</v>
      </c>
      <c r="B69" s="76"/>
      <c r="C69" s="76"/>
      <c r="D69" s="76"/>
      <c r="E69" s="76"/>
      <c r="F69" s="76"/>
      <c r="G69" s="76"/>
      <c r="H69" s="76"/>
      <c r="I69" s="76"/>
      <c r="J69" s="76"/>
      <c r="K69" s="76"/>
    </row>
    <row r="70" spans="1:11" ht="16" customHeight="1" thickBot="1" x14ac:dyDescent="0.25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</row>
    <row r="71" spans="1:11" ht="17" thickBot="1" x14ac:dyDescent="0.25">
      <c r="A71" s="73" t="s">
        <v>81</v>
      </c>
      <c r="B71" s="74"/>
      <c r="C71" s="78"/>
      <c r="D71" s="22"/>
      <c r="E71" s="73" t="s">
        <v>107</v>
      </c>
      <c r="F71" s="74"/>
      <c r="G71" s="75"/>
      <c r="H71" s="22"/>
      <c r="I71" s="73" t="s">
        <v>109</v>
      </c>
      <c r="J71" s="74"/>
      <c r="K71" s="75"/>
    </row>
    <row r="72" spans="1:11" ht="17" thickBot="1" x14ac:dyDescent="0.25">
      <c r="A72" s="15" t="s">
        <v>0</v>
      </c>
      <c r="B72" s="16" t="s">
        <v>1</v>
      </c>
      <c r="C72" s="17"/>
      <c r="D72" s="22"/>
      <c r="E72" s="15" t="s">
        <v>0</v>
      </c>
      <c r="F72" s="16" t="s">
        <v>1</v>
      </c>
      <c r="G72" s="17"/>
      <c r="H72" s="22"/>
      <c r="I72" s="15" t="s">
        <v>0</v>
      </c>
      <c r="J72" s="16" t="s">
        <v>1</v>
      </c>
      <c r="K72" s="17"/>
    </row>
    <row r="73" spans="1:11" x14ac:dyDescent="0.2">
      <c r="A73" s="18">
        <v>139435</v>
      </c>
      <c r="B73" s="19">
        <v>167032</v>
      </c>
      <c r="C73" s="20"/>
      <c r="D73" s="22"/>
      <c r="E73" s="18">
        <v>139435</v>
      </c>
      <c r="F73" s="19">
        <v>264242</v>
      </c>
      <c r="G73" s="20"/>
      <c r="H73" s="22"/>
      <c r="I73" s="18">
        <v>139435</v>
      </c>
      <c r="J73" s="19">
        <v>1226832</v>
      </c>
      <c r="K73" s="20"/>
    </row>
    <row r="74" spans="1:11" x14ac:dyDescent="0.2">
      <c r="A74" s="18">
        <v>140117</v>
      </c>
      <c r="B74" s="19">
        <v>190729</v>
      </c>
      <c r="C74" s="20"/>
      <c r="D74" s="22"/>
      <c r="E74" s="18">
        <v>140117</v>
      </c>
      <c r="F74" s="19">
        <v>302832</v>
      </c>
      <c r="G74" s="20"/>
      <c r="H74" s="22"/>
      <c r="I74" s="18">
        <v>140117</v>
      </c>
      <c r="J74" s="19">
        <v>1344184</v>
      </c>
      <c r="K74" s="20"/>
    </row>
    <row r="75" spans="1:11" x14ac:dyDescent="0.2">
      <c r="A75" s="18">
        <v>140420</v>
      </c>
      <c r="B75" s="19">
        <v>212841</v>
      </c>
      <c r="C75" s="20"/>
      <c r="D75" s="22"/>
      <c r="E75" s="18">
        <v>140420</v>
      </c>
      <c r="F75" s="19">
        <v>280260</v>
      </c>
      <c r="G75" s="20"/>
      <c r="H75" s="22"/>
      <c r="I75" s="18">
        <v>140420</v>
      </c>
      <c r="J75" s="19">
        <v>1363193</v>
      </c>
      <c r="K75" s="20"/>
    </row>
    <row r="76" spans="1:11" x14ac:dyDescent="0.2">
      <c r="A76" s="18">
        <v>140824</v>
      </c>
      <c r="B76" s="19">
        <v>157170</v>
      </c>
      <c r="C76" s="20"/>
      <c r="D76" s="22"/>
      <c r="E76" s="18">
        <v>140824</v>
      </c>
      <c r="F76" s="19">
        <v>298118</v>
      </c>
      <c r="G76" s="20"/>
      <c r="H76" s="22"/>
      <c r="I76" s="18">
        <v>140824</v>
      </c>
      <c r="J76" s="19">
        <v>1448095</v>
      </c>
      <c r="K76" s="20"/>
    </row>
    <row r="77" spans="1:11" x14ac:dyDescent="0.2">
      <c r="A77" s="18">
        <v>141422</v>
      </c>
      <c r="B77" s="19">
        <v>143001</v>
      </c>
      <c r="C77" s="20"/>
      <c r="D77" s="22"/>
      <c r="E77" s="18">
        <v>141422</v>
      </c>
      <c r="F77" s="19">
        <v>274258</v>
      </c>
      <c r="G77" s="20"/>
      <c r="H77" s="22"/>
      <c r="I77" s="18">
        <v>141422</v>
      </c>
      <c r="J77" s="19">
        <v>1465380</v>
      </c>
      <c r="K77" s="20"/>
    </row>
    <row r="78" spans="1:11" x14ac:dyDescent="0.2">
      <c r="A78" s="18">
        <v>143325</v>
      </c>
      <c r="B78" s="19">
        <v>221199</v>
      </c>
      <c r="C78" s="20"/>
      <c r="D78" s="22"/>
      <c r="E78" s="18">
        <v>143325</v>
      </c>
      <c r="F78" s="19">
        <v>257726</v>
      </c>
      <c r="G78" s="20"/>
      <c r="H78" s="22"/>
      <c r="I78" s="18">
        <v>143325</v>
      </c>
      <c r="J78" s="19">
        <v>1250903</v>
      </c>
      <c r="K78" s="20"/>
    </row>
    <row r="79" spans="1:11" x14ac:dyDescent="0.2">
      <c r="A79" s="18">
        <v>143830</v>
      </c>
      <c r="B79" s="19">
        <v>186079</v>
      </c>
      <c r="C79" s="20"/>
      <c r="D79" s="22"/>
      <c r="E79" s="18">
        <v>143830</v>
      </c>
      <c r="F79" s="19">
        <v>299130</v>
      </c>
      <c r="G79" s="20"/>
      <c r="H79" s="22"/>
      <c r="I79" s="18">
        <v>143830</v>
      </c>
      <c r="J79" s="19">
        <v>1364182</v>
      </c>
      <c r="K79" s="20"/>
    </row>
    <row r="80" spans="1:11" x14ac:dyDescent="0.2">
      <c r="A80" s="18">
        <v>144428</v>
      </c>
      <c r="B80" s="19">
        <v>182566</v>
      </c>
      <c r="C80" s="20"/>
      <c r="D80" s="22"/>
      <c r="E80" s="18">
        <v>144428</v>
      </c>
      <c r="F80" s="19">
        <v>311893</v>
      </c>
      <c r="G80" s="20"/>
      <c r="H80" s="22"/>
      <c r="I80" s="18">
        <v>144428</v>
      </c>
      <c r="J80" s="19">
        <v>1583012</v>
      </c>
      <c r="K80" s="20"/>
    </row>
    <row r="81" spans="1:11" x14ac:dyDescent="0.2">
      <c r="A81" s="18">
        <v>144731</v>
      </c>
      <c r="B81" s="19">
        <v>235271</v>
      </c>
      <c r="C81" s="20"/>
      <c r="D81" s="22"/>
      <c r="E81" s="18">
        <v>144731</v>
      </c>
      <c r="F81" s="19">
        <v>321096</v>
      </c>
      <c r="G81" s="20"/>
      <c r="H81" s="22"/>
      <c r="I81" s="18">
        <v>144731</v>
      </c>
      <c r="J81" s="19">
        <v>1462211</v>
      </c>
      <c r="K81" s="20"/>
    </row>
    <row r="82" spans="1:11" x14ac:dyDescent="0.2">
      <c r="A82" s="18">
        <v>144832</v>
      </c>
      <c r="B82" s="19">
        <v>156631</v>
      </c>
      <c r="C82" s="20"/>
      <c r="D82" s="22"/>
      <c r="E82" s="18">
        <v>144832</v>
      </c>
      <c r="F82" s="19">
        <v>250853</v>
      </c>
      <c r="G82" s="20"/>
      <c r="H82" s="22"/>
      <c r="I82" s="18">
        <v>144832</v>
      </c>
      <c r="J82" s="19">
        <v>1401105</v>
      </c>
      <c r="K82" s="20"/>
    </row>
    <row r="83" spans="1:11" x14ac:dyDescent="0.2">
      <c r="A83" s="18"/>
      <c r="B83" s="19"/>
      <c r="C83" s="20"/>
      <c r="D83" s="22"/>
      <c r="E83" s="18"/>
      <c r="F83" s="19"/>
      <c r="G83" s="20"/>
      <c r="H83" s="22"/>
      <c r="I83" s="18"/>
      <c r="J83" s="19"/>
      <c r="K83" s="20"/>
    </row>
    <row r="84" spans="1:11" ht="17" thickBot="1" x14ac:dyDescent="0.25">
      <c r="A84" s="21" t="s">
        <v>3</v>
      </c>
      <c r="B84" s="64">
        <f>SUM(B73:B82)</f>
        <v>1852519</v>
      </c>
      <c r="C84" s="65">
        <f>AVERAGE(B73:B82)</f>
        <v>185251.9</v>
      </c>
      <c r="D84" s="22"/>
      <c r="E84" s="21" t="s">
        <v>3</v>
      </c>
      <c r="F84" s="66">
        <f>SUM(F73:F82)</f>
        <v>2860408</v>
      </c>
      <c r="G84" s="65">
        <f>AVERAGE(F73:F82)</f>
        <v>286040.8</v>
      </c>
      <c r="H84" s="22"/>
      <c r="I84" s="21" t="s">
        <v>3</v>
      </c>
      <c r="J84" s="66">
        <f>SUM(J73:J82)</f>
        <v>13909097</v>
      </c>
      <c r="K84" s="65">
        <f>AVERAGE(J73:J82)</f>
        <v>1390909.7</v>
      </c>
    </row>
    <row r="85" spans="1:1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</row>
    <row r="86" spans="1:11" x14ac:dyDescent="0.2">
      <c r="A86" s="76" t="s">
        <v>58</v>
      </c>
      <c r="B86" s="76"/>
      <c r="C86" s="76"/>
      <c r="D86" s="76"/>
      <c r="E86" s="76"/>
      <c r="F86" s="76"/>
      <c r="G86" s="76"/>
      <c r="H86" s="76"/>
      <c r="I86" s="76"/>
      <c r="J86" s="76"/>
      <c r="K86" s="76"/>
    </row>
    <row r="87" spans="1:11" ht="16" customHeight="1" thickBot="1" x14ac:dyDescent="0.25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</row>
    <row r="88" spans="1:11" ht="17" thickBot="1" x14ac:dyDescent="0.25">
      <c r="A88" s="73" t="s">
        <v>81</v>
      </c>
      <c r="B88" s="74"/>
      <c r="C88" s="75"/>
      <c r="D88" s="22"/>
      <c r="E88" s="73" t="s">
        <v>107</v>
      </c>
      <c r="F88" s="74"/>
      <c r="G88" s="75"/>
      <c r="H88" s="22"/>
      <c r="I88" s="73" t="s">
        <v>109</v>
      </c>
      <c r="J88" s="74"/>
      <c r="K88" s="75"/>
    </row>
    <row r="89" spans="1:11" ht="17" thickBot="1" x14ac:dyDescent="0.25">
      <c r="A89" s="15" t="s">
        <v>0</v>
      </c>
      <c r="B89" s="16" t="s">
        <v>1</v>
      </c>
      <c r="C89" s="17"/>
      <c r="D89" s="22"/>
      <c r="E89" s="15" t="s">
        <v>0</v>
      </c>
      <c r="F89" s="16" t="s">
        <v>1</v>
      </c>
      <c r="G89" s="17"/>
      <c r="H89" s="22"/>
      <c r="I89" s="15" t="s">
        <v>0</v>
      </c>
      <c r="J89" s="16" t="s">
        <v>1</v>
      </c>
      <c r="K89" s="17"/>
    </row>
    <row r="90" spans="1:11" x14ac:dyDescent="0.2">
      <c r="A90" s="18">
        <v>139435</v>
      </c>
      <c r="B90" s="19">
        <v>258933</v>
      </c>
      <c r="C90" s="20"/>
      <c r="D90" s="22"/>
      <c r="E90" s="18">
        <v>139435</v>
      </c>
      <c r="F90" s="19">
        <v>338759</v>
      </c>
      <c r="G90" s="20"/>
      <c r="H90" s="22"/>
      <c r="I90" s="18">
        <v>139435</v>
      </c>
      <c r="J90" s="19">
        <v>1225916</v>
      </c>
      <c r="K90" s="20"/>
    </row>
    <row r="91" spans="1:11" x14ac:dyDescent="0.2">
      <c r="A91" s="18">
        <v>140117</v>
      </c>
      <c r="B91" s="19">
        <v>316548</v>
      </c>
      <c r="C91" s="20"/>
      <c r="D91" s="22"/>
      <c r="E91" s="18">
        <v>140117</v>
      </c>
      <c r="F91" s="19">
        <v>367413</v>
      </c>
      <c r="G91" s="20"/>
      <c r="H91" s="22"/>
      <c r="I91" s="18">
        <v>140117</v>
      </c>
      <c r="J91" s="19">
        <v>1275312</v>
      </c>
      <c r="K91" s="20"/>
    </row>
    <row r="92" spans="1:11" x14ac:dyDescent="0.2">
      <c r="A92" s="18">
        <v>140420</v>
      </c>
      <c r="B92" s="19">
        <v>311608</v>
      </c>
      <c r="C92" s="20"/>
      <c r="D92" s="22"/>
      <c r="E92" s="18">
        <v>140420</v>
      </c>
      <c r="F92" s="19">
        <v>364844</v>
      </c>
      <c r="G92" s="20"/>
      <c r="H92" s="22"/>
      <c r="I92" s="18">
        <v>140420</v>
      </c>
      <c r="J92" s="19">
        <v>1349771</v>
      </c>
      <c r="K92" s="20"/>
    </row>
    <row r="93" spans="1:11" x14ac:dyDescent="0.2">
      <c r="A93" s="18">
        <v>140824</v>
      </c>
      <c r="B93" s="19">
        <v>255382</v>
      </c>
      <c r="C93" s="20"/>
      <c r="D93" s="22"/>
      <c r="E93" s="18">
        <v>140824</v>
      </c>
      <c r="F93" s="19">
        <v>330158</v>
      </c>
      <c r="G93" s="20"/>
      <c r="H93" s="22"/>
      <c r="I93" s="18">
        <v>140824</v>
      </c>
      <c r="J93" s="19">
        <v>1355620</v>
      </c>
      <c r="K93" s="20"/>
    </row>
    <row r="94" spans="1:11" x14ac:dyDescent="0.2">
      <c r="A94" s="18">
        <v>141422</v>
      </c>
      <c r="B94" s="19">
        <v>264742</v>
      </c>
      <c r="C94" s="20"/>
      <c r="D94" s="22"/>
      <c r="E94" s="18">
        <v>141422</v>
      </c>
      <c r="F94" s="19">
        <v>341572</v>
      </c>
      <c r="G94" s="20"/>
      <c r="H94" s="22"/>
      <c r="I94" s="18">
        <v>141422</v>
      </c>
      <c r="J94" s="19">
        <v>1422918</v>
      </c>
      <c r="K94" s="20"/>
    </row>
    <row r="95" spans="1:11" x14ac:dyDescent="0.2">
      <c r="A95" s="18">
        <v>143325</v>
      </c>
      <c r="B95" s="19">
        <v>335289</v>
      </c>
      <c r="C95" s="20"/>
      <c r="D95" s="22"/>
      <c r="E95" s="18">
        <v>143325</v>
      </c>
      <c r="F95">
        <v>330553</v>
      </c>
      <c r="G95" s="20"/>
      <c r="H95" s="22"/>
      <c r="I95" s="18">
        <v>143325</v>
      </c>
      <c r="J95" s="19">
        <v>1236154</v>
      </c>
      <c r="K95" s="20"/>
    </row>
    <row r="96" spans="1:11" x14ac:dyDescent="0.2">
      <c r="A96" s="18">
        <v>143830</v>
      </c>
      <c r="B96" s="19">
        <v>361629</v>
      </c>
      <c r="C96" s="20"/>
      <c r="D96" s="22"/>
      <c r="E96" s="18">
        <v>143830</v>
      </c>
      <c r="F96" s="19">
        <v>381223</v>
      </c>
      <c r="G96" s="20"/>
      <c r="H96" s="22"/>
      <c r="I96" s="18">
        <v>143830</v>
      </c>
      <c r="J96" s="19">
        <v>1337480</v>
      </c>
      <c r="K96" s="20"/>
    </row>
    <row r="97" spans="1:11" x14ac:dyDescent="0.2">
      <c r="A97" s="18">
        <v>144428</v>
      </c>
      <c r="B97" s="19">
        <v>333343</v>
      </c>
      <c r="C97" s="20"/>
      <c r="D97" s="22"/>
      <c r="E97" s="18">
        <v>144428</v>
      </c>
      <c r="F97" s="19">
        <v>379402</v>
      </c>
      <c r="G97" s="20"/>
      <c r="H97" s="22"/>
      <c r="I97" s="18">
        <v>144428</v>
      </c>
      <c r="J97" s="19">
        <v>1518550</v>
      </c>
      <c r="K97" s="20"/>
    </row>
    <row r="98" spans="1:11" x14ac:dyDescent="0.2">
      <c r="A98" s="18">
        <v>144731</v>
      </c>
      <c r="B98" s="19">
        <v>345620</v>
      </c>
      <c r="C98" s="20"/>
      <c r="D98" s="22"/>
      <c r="E98" s="18">
        <v>144731</v>
      </c>
      <c r="F98" s="19">
        <v>404091</v>
      </c>
      <c r="G98" s="20"/>
      <c r="H98" s="22"/>
      <c r="I98" s="18">
        <v>144731</v>
      </c>
      <c r="J98" s="19">
        <v>1428659</v>
      </c>
      <c r="K98" s="20"/>
    </row>
    <row r="99" spans="1:11" x14ac:dyDescent="0.2">
      <c r="A99" s="18">
        <v>144832</v>
      </c>
      <c r="B99" s="19">
        <v>286425</v>
      </c>
      <c r="C99" s="20"/>
      <c r="D99" s="22"/>
      <c r="E99" s="18">
        <v>144832</v>
      </c>
      <c r="F99" s="19">
        <v>317796</v>
      </c>
      <c r="G99" s="20"/>
      <c r="H99" s="22"/>
      <c r="I99" s="18">
        <v>144832</v>
      </c>
      <c r="J99" s="19">
        <v>1368760</v>
      </c>
      <c r="K99" s="20"/>
    </row>
    <row r="100" spans="1:11" x14ac:dyDescent="0.2">
      <c r="A100" s="18"/>
      <c r="B100" s="19"/>
      <c r="C100" s="20"/>
      <c r="D100" s="22"/>
      <c r="E100" s="18"/>
      <c r="F100" s="19"/>
      <c r="G100" s="20"/>
      <c r="H100" s="22"/>
      <c r="I100" s="18"/>
      <c r="J100" s="19"/>
      <c r="K100" s="20"/>
    </row>
    <row r="101" spans="1:11" ht="17" thickBot="1" x14ac:dyDescent="0.25">
      <c r="A101" s="21" t="s">
        <v>3</v>
      </c>
      <c r="B101" s="64">
        <f>SUM(B90:B99)</f>
        <v>3069519</v>
      </c>
      <c r="C101" s="65">
        <f>AVERAGE(B90:B99)</f>
        <v>306951.90000000002</v>
      </c>
      <c r="D101" s="22"/>
      <c r="E101" s="21" t="s">
        <v>3</v>
      </c>
      <c r="F101" s="66">
        <f>SUM(F90:F99)</f>
        <v>3555811</v>
      </c>
      <c r="G101" s="65">
        <f>AVERAGE(F90:F99)</f>
        <v>355581.1</v>
      </c>
      <c r="H101" s="22"/>
      <c r="I101" s="21" t="s">
        <v>3</v>
      </c>
      <c r="J101" s="66">
        <f>SUM(J90:J99)</f>
        <v>13519140</v>
      </c>
      <c r="K101" s="65">
        <f>AVERAGE(J90:J99)</f>
        <v>1351914</v>
      </c>
    </row>
    <row r="102" spans="1:1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1:11" x14ac:dyDescent="0.2">
      <c r="A103" s="76" t="s">
        <v>60</v>
      </c>
      <c r="B103" s="76"/>
      <c r="C103" s="76"/>
      <c r="D103" s="76"/>
      <c r="E103" s="76"/>
      <c r="F103" s="76"/>
      <c r="G103" s="76"/>
      <c r="H103" s="76"/>
      <c r="I103" s="76"/>
      <c r="J103" s="76"/>
      <c r="K103" s="76"/>
    </row>
    <row r="104" spans="1:11" ht="16" customHeight="1" thickBot="1" x14ac:dyDescent="0.2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</row>
    <row r="105" spans="1:11" ht="17" thickBot="1" x14ac:dyDescent="0.25">
      <c r="A105" s="73" t="s">
        <v>81</v>
      </c>
      <c r="B105" s="74"/>
      <c r="C105" s="78"/>
      <c r="D105" s="22"/>
      <c r="E105" s="73" t="s">
        <v>107</v>
      </c>
      <c r="F105" s="74"/>
      <c r="G105" s="75"/>
      <c r="H105" s="22"/>
      <c r="I105" s="73" t="s">
        <v>109</v>
      </c>
      <c r="J105" s="74"/>
      <c r="K105" s="75"/>
    </row>
    <row r="106" spans="1:11" ht="17" thickBot="1" x14ac:dyDescent="0.25">
      <c r="A106" s="15" t="s">
        <v>0</v>
      </c>
      <c r="B106" s="16" t="s">
        <v>1</v>
      </c>
      <c r="C106" s="17"/>
      <c r="D106" s="22"/>
      <c r="E106" s="15" t="s">
        <v>0</v>
      </c>
      <c r="F106" s="16" t="s">
        <v>1</v>
      </c>
      <c r="G106" s="17"/>
      <c r="H106" s="22"/>
      <c r="I106" s="15" t="s">
        <v>0</v>
      </c>
      <c r="J106" s="16" t="s">
        <v>1</v>
      </c>
      <c r="K106" s="17"/>
    </row>
    <row r="107" spans="1:11" x14ac:dyDescent="0.2">
      <c r="A107" s="18">
        <v>139435</v>
      </c>
      <c r="B107" s="19">
        <v>293988</v>
      </c>
      <c r="C107" s="20"/>
      <c r="D107" s="22"/>
      <c r="E107" s="18">
        <v>139435</v>
      </c>
      <c r="F107" s="19">
        <v>311577</v>
      </c>
      <c r="G107" s="20"/>
      <c r="H107" s="22"/>
      <c r="I107" s="18">
        <v>139435</v>
      </c>
      <c r="J107" s="19">
        <v>1270787</v>
      </c>
      <c r="K107" s="20"/>
    </row>
    <row r="108" spans="1:11" x14ac:dyDescent="0.2">
      <c r="A108" s="18">
        <v>140117</v>
      </c>
      <c r="B108" s="19">
        <v>335333</v>
      </c>
      <c r="C108" s="20"/>
      <c r="D108" s="22"/>
      <c r="E108" s="18">
        <v>140117</v>
      </c>
      <c r="F108" s="19">
        <v>360392</v>
      </c>
      <c r="G108" s="20"/>
      <c r="H108" s="22"/>
      <c r="I108" s="18">
        <v>140117</v>
      </c>
      <c r="J108" s="19">
        <v>1352574</v>
      </c>
      <c r="K108" s="20"/>
    </row>
    <row r="109" spans="1:11" x14ac:dyDescent="0.2">
      <c r="A109" s="18">
        <v>140420</v>
      </c>
      <c r="B109" s="19">
        <v>344240</v>
      </c>
      <c r="C109" s="20"/>
      <c r="D109" s="22"/>
      <c r="E109" s="18">
        <v>140420</v>
      </c>
      <c r="F109" s="19">
        <v>327582</v>
      </c>
      <c r="G109" s="20"/>
      <c r="H109" s="22"/>
      <c r="I109" s="18">
        <v>140420</v>
      </c>
      <c r="J109" s="19">
        <v>1425249</v>
      </c>
      <c r="K109" s="20"/>
    </row>
    <row r="110" spans="1:11" x14ac:dyDescent="0.2">
      <c r="A110" s="18">
        <v>140824</v>
      </c>
      <c r="B110" s="19">
        <v>304653</v>
      </c>
      <c r="C110" s="20"/>
      <c r="D110" s="22"/>
      <c r="E110" s="18">
        <v>140824</v>
      </c>
      <c r="F110" s="19">
        <v>319835</v>
      </c>
      <c r="G110" s="20"/>
      <c r="H110" s="22"/>
      <c r="I110" s="18">
        <v>140824</v>
      </c>
      <c r="J110" s="19">
        <v>1509949</v>
      </c>
      <c r="K110" s="20"/>
    </row>
    <row r="111" spans="1:11" x14ac:dyDescent="0.2">
      <c r="A111" s="18">
        <v>141422</v>
      </c>
      <c r="B111" s="19">
        <v>264227</v>
      </c>
      <c r="C111" s="20"/>
      <c r="D111" s="22"/>
      <c r="E111" s="18">
        <v>141422</v>
      </c>
      <c r="F111" s="19">
        <v>317663</v>
      </c>
      <c r="G111" s="20"/>
      <c r="H111" s="22"/>
      <c r="I111" s="18">
        <v>141422</v>
      </c>
      <c r="J111" s="19">
        <v>1504227</v>
      </c>
      <c r="K111" s="20"/>
    </row>
    <row r="112" spans="1:11" x14ac:dyDescent="0.2">
      <c r="A112" s="18">
        <v>143325</v>
      </c>
      <c r="B112" s="19">
        <v>357089</v>
      </c>
      <c r="C112" s="20"/>
      <c r="D112" s="22"/>
      <c r="E112" s="18">
        <v>143325</v>
      </c>
      <c r="F112" s="19">
        <v>292118</v>
      </c>
      <c r="G112" s="20"/>
      <c r="H112" s="22"/>
      <c r="I112" s="18">
        <v>143325</v>
      </c>
      <c r="J112" s="19">
        <v>1297212</v>
      </c>
      <c r="K112" s="20"/>
    </row>
    <row r="113" spans="1:11" x14ac:dyDescent="0.2">
      <c r="A113" s="18">
        <v>143830</v>
      </c>
      <c r="B113" s="19">
        <v>364027</v>
      </c>
      <c r="C113" s="20"/>
      <c r="D113" s="22"/>
      <c r="E113" s="18">
        <v>143830</v>
      </c>
      <c r="F113" s="19">
        <v>363922</v>
      </c>
      <c r="G113" s="20"/>
      <c r="H113" s="22"/>
      <c r="I113" s="18">
        <v>143830</v>
      </c>
      <c r="J113" s="19">
        <v>1379795</v>
      </c>
      <c r="K113" s="20"/>
    </row>
    <row r="114" spans="1:11" x14ac:dyDescent="0.2">
      <c r="A114" s="18">
        <v>144428</v>
      </c>
      <c r="B114" s="19">
        <v>332790</v>
      </c>
      <c r="C114" s="20"/>
      <c r="D114" s="22"/>
      <c r="E114" s="18">
        <v>144428</v>
      </c>
      <c r="F114" s="19">
        <v>372546</v>
      </c>
      <c r="G114" s="20"/>
      <c r="H114" s="22"/>
      <c r="I114" s="18">
        <v>144428</v>
      </c>
      <c r="J114" s="19">
        <v>1567800</v>
      </c>
      <c r="K114" s="20"/>
    </row>
    <row r="115" spans="1:11" x14ac:dyDescent="0.2">
      <c r="A115" s="18">
        <v>144731</v>
      </c>
      <c r="B115" s="19">
        <v>382997</v>
      </c>
      <c r="C115" s="20"/>
      <c r="D115" s="22"/>
      <c r="E115" s="18">
        <v>144731</v>
      </c>
      <c r="F115" s="19">
        <v>393336</v>
      </c>
      <c r="G115" s="20"/>
      <c r="H115" s="22"/>
      <c r="I115" s="18">
        <v>144731</v>
      </c>
      <c r="J115" s="19">
        <v>1528743</v>
      </c>
      <c r="K115" s="20"/>
    </row>
    <row r="116" spans="1:11" x14ac:dyDescent="0.2">
      <c r="A116" s="18">
        <v>144832</v>
      </c>
      <c r="B116" s="19">
        <v>292873</v>
      </c>
      <c r="C116" s="20"/>
      <c r="D116" s="22"/>
      <c r="E116" s="18">
        <v>144832</v>
      </c>
      <c r="F116" s="19">
        <v>315061</v>
      </c>
      <c r="G116" s="20"/>
      <c r="H116" s="22"/>
      <c r="I116" s="18">
        <v>144832</v>
      </c>
      <c r="J116" s="19">
        <v>1450693</v>
      </c>
      <c r="K116" s="20"/>
    </row>
    <row r="117" spans="1:11" x14ac:dyDescent="0.2">
      <c r="A117" s="18"/>
      <c r="B117" s="19"/>
      <c r="C117" s="20"/>
      <c r="D117" s="22"/>
      <c r="E117" s="18"/>
      <c r="F117" s="19"/>
      <c r="G117" s="20"/>
      <c r="H117" s="22"/>
      <c r="I117" s="18"/>
      <c r="J117" s="19"/>
      <c r="K117" s="20"/>
    </row>
    <row r="118" spans="1:11" ht="17" thickBot="1" x14ac:dyDescent="0.25">
      <c r="A118" s="21" t="s">
        <v>3</v>
      </c>
      <c r="B118" s="64">
        <f>SUM(B107:B116)</f>
        <v>3272217</v>
      </c>
      <c r="C118" s="65">
        <f>AVERAGE(B107:B116)</f>
        <v>327221.7</v>
      </c>
      <c r="D118" s="22"/>
      <c r="E118" s="21" t="s">
        <v>3</v>
      </c>
      <c r="F118" s="66">
        <f>SUM(F107:F116)</f>
        <v>3374032</v>
      </c>
      <c r="G118" s="65">
        <f>AVERAGE(F107:F116)</f>
        <v>337403.2</v>
      </c>
      <c r="H118" s="22"/>
      <c r="I118" s="21" t="s">
        <v>3</v>
      </c>
      <c r="J118" s="66">
        <f>SUM(J107:J116)</f>
        <v>14287029</v>
      </c>
      <c r="K118" s="65">
        <f>AVERAGE(J107:J116)</f>
        <v>1428702.9</v>
      </c>
    </row>
    <row r="119" spans="1:1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</row>
    <row r="120" spans="1:11" x14ac:dyDescent="0.2">
      <c r="A120" s="76" t="s">
        <v>79</v>
      </c>
      <c r="B120" s="76"/>
      <c r="C120" s="76"/>
      <c r="D120" s="76"/>
      <c r="E120" s="76"/>
      <c r="F120" s="76"/>
      <c r="G120" s="76"/>
      <c r="H120" s="76"/>
      <c r="I120" s="76"/>
      <c r="J120" s="76"/>
      <c r="K120" s="76"/>
    </row>
    <row r="121" spans="1:11" ht="17" thickBot="1" x14ac:dyDescent="0.2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</row>
    <row r="122" spans="1:11" ht="17" thickBot="1" x14ac:dyDescent="0.25">
      <c r="A122" s="73" t="s">
        <v>81</v>
      </c>
      <c r="B122" s="74"/>
      <c r="C122" s="75"/>
      <c r="D122" s="22"/>
      <c r="E122" s="73" t="s">
        <v>107</v>
      </c>
      <c r="F122" s="74"/>
      <c r="G122" s="75"/>
      <c r="H122" s="22"/>
      <c r="I122" s="73" t="s">
        <v>109</v>
      </c>
      <c r="J122" s="74"/>
      <c r="K122" s="75"/>
    </row>
    <row r="123" spans="1:11" ht="17" thickBot="1" x14ac:dyDescent="0.25">
      <c r="A123" s="15" t="s">
        <v>0</v>
      </c>
      <c r="B123" s="16" t="s">
        <v>1</v>
      </c>
      <c r="C123" s="17"/>
      <c r="D123" s="22"/>
      <c r="E123" s="15" t="s">
        <v>0</v>
      </c>
      <c r="F123" s="16" t="s">
        <v>1</v>
      </c>
      <c r="G123" s="17"/>
      <c r="H123" s="22"/>
      <c r="I123" s="15" t="s">
        <v>0</v>
      </c>
      <c r="J123" s="16" t="s">
        <v>1</v>
      </c>
      <c r="K123" s="17"/>
    </row>
    <row r="124" spans="1:11" x14ac:dyDescent="0.2">
      <c r="A124" s="18">
        <v>139435</v>
      </c>
      <c r="B124" s="19">
        <v>414562</v>
      </c>
      <c r="C124" s="20"/>
      <c r="D124" s="22"/>
      <c r="E124" s="18">
        <v>139435</v>
      </c>
      <c r="F124" s="60">
        <v>355100</v>
      </c>
      <c r="G124" s="20"/>
      <c r="H124" s="22"/>
      <c r="I124" s="18">
        <v>139435</v>
      </c>
      <c r="J124" s="19">
        <v>1253806</v>
      </c>
      <c r="K124" s="20"/>
    </row>
    <row r="125" spans="1:11" x14ac:dyDescent="0.2">
      <c r="A125" s="18">
        <v>140117</v>
      </c>
      <c r="B125" s="19">
        <v>433818</v>
      </c>
      <c r="C125" s="20"/>
      <c r="D125" s="22"/>
      <c r="E125" s="18">
        <v>140117</v>
      </c>
      <c r="F125" s="19">
        <v>396340</v>
      </c>
      <c r="G125" s="20"/>
      <c r="H125" s="22"/>
      <c r="I125" s="18">
        <v>140117</v>
      </c>
      <c r="J125" s="19">
        <v>1353649</v>
      </c>
      <c r="K125" s="20"/>
    </row>
    <row r="126" spans="1:11" x14ac:dyDescent="0.2">
      <c r="A126" s="18">
        <v>140420</v>
      </c>
      <c r="B126" s="19">
        <v>508566</v>
      </c>
      <c r="C126" s="20"/>
      <c r="D126" s="22"/>
      <c r="E126" s="18">
        <v>140420</v>
      </c>
      <c r="F126" s="19">
        <v>389905</v>
      </c>
      <c r="G126" s="20"/>
      <c r="H126" s="22"/>
      <c r="I126" s="18">
        <v>140420</v>
      </c>
      <c r="J126" s="19">
        <v>1405302</v>
      </c>
      <c r="K126" s="20"/>
    </row>
    <row r="127" spans="1:11" x14ac:dyDescent="0.2">
      <c r="A127" s="18">
        <v>140824</v>
      </c>
      <c r="B127" s="19">
        <v>332656</v>
      </c>
      <c r="C127" s="20"/>
      <c r="D127" s="22"/>
      <c r="E127" s="18">
        <v>140824</v>
      </c>
      <c r="F127" s="19">
        <v>382913</v>
      </c>
      <c r="G127" s="20"/>
      <c r="H127" s="22"/>
      <c r="I127" s="18">
        <v>140824</v>
      </c>
      <c r="J127" s="19">
        <v>1448259</v>
      </c>
      <c r="K127" s="20"/>
    </row>
    <row r="128" spans="1:11" x14ac:dyDescent="0.2">
      <c r="A128" s="18">
        <v>141422</v>
      </c>
      <c r="B128" s="19">
        <v>431410</v>
      </c>
      <c r="C128" s="20"/>
      <c r="D128" s="22"/>
      <c r="E128" s="18">
        <v>141422</v>
      </c>
      <c r="F128" s="19">
        <v>394360</v>
      </c>
      <c r="G128" s="20"/>
      <c r="H128" s="22"/>
      <c r="I128" s="18">
        <v>141422</v>
      </c>
      <c r="J128" s="19">
        <v>1510670</v>
      </c>
      <c r="K128" s="20"/>
    </row>
    <row r="129" spans="1:11" x14ac:dyDescent="0.2">
      <c r="A129" s="18">
        <v>143325</v>
      </c>
      <c r="B129" s="19">
        <v>410074</v>
      </c>
      <c r="C129" s="20"/>
      <c r="D129" s="22"/>
      <c r="E129" s="18">
        <v>143325</v>
      </c>
      <c r="F129" s="19">
        <v>377200</v>
      </c>
      <c r="G129" s="20"/>
      <c r="H129" s="22"/>
      <c r="I129" s="18">
        <v>143325</v>
      </c>
      <c r="J129" s="19">
        <v>1289404</v>
      </c>
      <c r="K129" s="20"/>
    </row>
    <row r="130" spans="1:11" x14ac:dyDescent="0.2">
      <c r="A130" s="18">
        <v>143830</v>
      </c>
      <c r="B130" s="19">
        <v>474998</v>
      </c>
      <c r="C130" s="20"/>
      <c r="D130" s="22"/>
      <c r="E130" s="18">
        <v>143830</v>
      </c>
      <c r="F130" s="19">
        <v>413047</v>
      </c>
      <c r="G130" s="20"/>
      <c r="H130" s="22"/>
      <c r="I130" s="18">
        <v>143830</v>
      </c>
      <c r="J130" s="19">
        <v>1370906</v>
      </c>
      <c r="K130" s="20"/>
    </row>
    <row r="131" spans="1:11" x14ac:dyDescent="0.2">
      <c r="A131" s="18">
        <v>144428</v>
      </c>
      <c r="B131" s="19">
        <v>486108</v>
      </c>
      <c r="C131" s="20"/>
      <c r="D131" s="22"/>
      <c r="E131" s="18">
        <v>144428</v>
      </c>
      <c r="F131" s="19">
        <v>439416</v>
      </c>
      <c r="G131" s="20"/>
      <c r="H131" s="22"/>
      <c r="I131" s="18">
        <v>144428</v>
      </c>
      <c r="J131" s="19">
        <v>1603194</v>
      </c>
      <c r="K131" s="20"/>
    </row>
    <row r="132" spans="1:11" x14ac:dyDescent="0.2">
      <c r="A132" s="18">
        <v>144731</v>
      </c>
      <c r="B132" s="19">
        <v>560671</v>
      </c>
      <c r="C132" s="20"/>
      <c r="D132" s="22"/>
      <c r="E132" s="18">
        <v>144731</v>
      </c>
      <c r="F132" s="19">
        <v>467623</v>
      </c>
      <c r="G132" s="20"/>
      <c r="H132" s="22"/>
      <c r="I132" s="18">
        <v>144731</v>
      </c>
      <c r="J132" s="19">
        <v>1519355</v>
      </c>
      <c r="K132" s="20"/>
    </row>
    <row r="133" spans="1:11" x14ac:dyDescent="0.2">
      <c r="A133" s="18">
        <v>144832</v>
      </c>
      <c r="B133" s="19">
        <v>437314</v>
      </c>
      <c r="C133" s="20"/>
      <c r="D133" s="22"/>
      <c r="E133" s="18">
        <v>144832</v>
      </c>
      <c r="F133" s="19">
        <v>370097</v>
      </c>
      <c r="G133" s="20"/>
      <c r="H133" s="22"/>
      <c r="I133" s="18">
        <v>144832</v>
      </c>
      <c r="J133" s="19">
        <v>1418066</v>
      </c>
      <c r="K133" s="20"/>
    </row>
    <row r="134" spans="1:11" x14ac:dyDescent="0.2">
      <c r="A134" s="18"/>
      <c r="B134" s="19"/>
      <c r="C134" s="20"/>
      <c r="D134" s="22"/>
      <c r="E134" s="18"/>
      <c r="F134" s="19"/>
      <c r="G134" s="20"/>
      <c r="H134" s="22"/>
      <c r="I134" s="18"/>
      <c r="J134" s="19"/>
      <c r="K134" s="20"/>
    </row>
    <row r="135" spans="1:11" ht="17" thickBot="1" x14ac:dyDescent="0.25">
      <c r="A135" s="21" t="s">
        <v>3</v>
      </c>
      <c r="B135" s="64">
        <f>SUM(B124:B133)</f>
        <v>4490177</v>
      </c>
      <c r="C135" s="65">
        <f>AVERAGE(B124:B133)</f>
        <v>449017.7</v>
      </c>
      <c r="D135" s="22"/>
      <c r="E135" s="21" t="s">
        <v>3</v>
      </c>
      <c r="F135" s="66">
        <f>SUM(F124:F133)</f>
        <v>3986001</v>
      </c>
      <c r="G135" s="65">
        <f>AVERAGE(F124:F133)</f>
        <v>398600.1</v>
      </c>
      <c r="H135" s="22"/>
      <c r="I135" s="21" t="s">
        <v>3</v>
      </c>
      <c r="J135" s="66">
        <f>SUM(J124:J133)</f>
        <v>14172611</v>
      </c>
      <c r="K135" s="65">
        <f>AVERAGE(J124:J133)</f>
        <v>1417261.1</v>
      </c>
    </row>
    <row r="136" spans="1:1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1:11" x14ac:dyDescent="0.2">
      <c r="A137" s="76" t="s">
        <v>78</v>
      </c>
      <c r="B137" s="76"/>
      <c r="C137" s="76"/>
      <c r="D137" s="76"/>
      <c r="E137" s="76"/>
      <c r="F137" s="76"/>
      <c r="G137" s="76"/>
      <c r="H137" s="76"/>
      <c r="I137" s="76"/>
      <c r="J137" s="76"/>
      <c r="K137" s="76"/>
    </row>
    <row r="138" spans="1:11" ht="17" thickBot="1" x14ac:dyDescent="0.2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</row>
    <row r="139" spans="1:11" ht="17" thickBot="1" x14ac:dyDescent="0.25">
      <c r="A139" s="73" t="s">
        <v>81</v>
      </c>
      <c r="B139" s="74"/>
      <c r="C139" s="75"/>
      <c r="D139" s="22"/>
      <c r="E139" s="73" t="s">
        <v>107</v>
      </c>
      <c r="F139" s="74"/>
      <c r="G139" s="75"/>
      <c r="H139" s="22"/>
      <c r="I139" s="73" t="s">
        <v>109</v>
      </c>
      <c r="J139" s="74"/>
      <c r="K139" s="75"/>
    </row>
    <row r="140" spans="1:11" ht="17" thickBot="1" x14ac:dyDescent="0.25">
      <c r="A140" s="15" t="s">
        <v>0</v>
      </c>
      <c r="B140" s="16" t="s">
        <v>1</v>
      </c>
      <c r="C140" s="17" t="s">
        <v>2</v>
      </c>
      <c r="D140" s="22"/>
      <c r="E140" s="15" t="s">
        <v>0</v>
      </c>
      <c r="F140" s="16" t="s">
        <v>1</v>
      </c>
      <c r="G140" s="17" t="s">
        <v>2</v>
      </c>
      <c r="H140" s="22"/>
      <c r="I140" s="15" t="s">
        <v>0</v>
      </c>
      <c r="J140" s="16" t="s">
        <v>1</v>
      </c>
      <c r="K140" s="17" t="s">
        <v>2</v>
      </c>
    </row>
    <row r="141" spans="1:11" x14ac:dyDescent="0.2">
      <c r="A141" s="18">
        <v>139435</v>
      </c>
      <c r="B141" s="19">
        <v>405554</v>
      </c>
      <c r="C141" s="20"/>
      <c r="D141" s="22"/>
      <c r="E141" s="18">
        <v>139435</v>
      </c>
      <c r="F141" s="19">
        <v>362721</v>
      </c>
      <c r="G141" s="20"/>
      <c r="H141" s="22"/>
      <c r="I141" s="18">
        <v>139435</v>
      </c>
      <c r="J141" s="19">
        <v>1308411</v>
      </c>
      <c r="K141" s="20"/>
    </row>
    <row r="142" spans="1:11" x14ac:dyDescent="0.2">
      <c r="A142" s="18">
        <v>140117</v>
      </c>
      <c r="B142" s="19">
        <v>455941</v>
      </c>
      <c r="C142" s="20"/>
      <c r="D142" s="22"/>
      <c r="E142" s="18">
        <v>140117</v>
      </c>
      <c r="F142" s="19">
        <v>385805</v>
      </c>
      <c r="G142" s="20"/>
      <c r="H142" s="22"/>
      <c r="I142" s="18">
        <v>140117</v>
      </c>
      <c r="J142" s="19">
        <v>1384489</v>
      </c>
      <c r="K142" s="20"/>
    </row>
    <row r="143" spans="1:11" x14ac:dyDescent="0.2">
      <c r="A143" s="18">
        <v>140420</v>
      </c>
      <c r="B143" s="19">
        <v>467466</v>
      </c>
      <c r="C143" s="20"/>
      <c r="D143" s="22"/>
      <c r="E143" s="18">
        <v>140420</v>
      </c>
      <c r="F143" s="19">
        <v>371329</v>
      </c>
      <c r="G143" s="20"/>
      <c r="H143" s="22"/>
      <c r="I143" s="18">
        <v>140420</v>
      </c>
      <c r="J143" s="19">
        <v>1442051</v>
      </c>
      <c r="K143" s="20"/>
    </row>
    <row r="144" spans="1:11" x14ac:dyDescent="0.2">
      <c r="A144" s="18">
        <v>140824</v>
      </c>
      <c r="B144" s="19">
        <v>418331</v>
      </c>
      <c r="C144" s="20"/>
      <c r="D144" s="22"/>
      <c r="E144" s="18">
        <v>140824</v>
      </c>
      <c r="F144" s="19">
        <v>368318</v>
      </c>
      <c r="G144" s="20"/>
      <c r="H144" s="22"/>
      <c r="I144" s="18">
        <v>140824</v>
      </c>
      <c r="J144" s="19">
        <v>1502035</v>
      </c>
      <c r="K144" s="20"/>
    </row>
    <row r="145" spans="1:11" x14ac:dyDescent="0.2">
      <c r="A145" s="18">
        <v>141422</v>
      </c>
      <c r="B145" s="19">
        <v>420477</v>
      </c>
      <c r="C145" s="20"/>
      <c r="D145" s="22"/>
      <c r="E145" s="18">
        <v>141422</v>
      </c>
      <c r="F145" s="19">
        <v>387890</v>
      </c>
      <c r="G145" s="20"/>
      <c r="H145" s="22"/>
      <c r="I145" s="18">
        <v>141422</v>
      </c>
      <c r="J145" s="19">
        <v>1528783</v>
      </c>
      <c r="K145" s="20"/>
    </row>
    <row r="146" spans="1:11" x14ac:dyDescent="0.2">
      <c r="A146" s="18">
        <v>143325</v>
      </c>
      <c r="B146" s="19">
        <v>494735</v>
      </c>
      <c r="C146" s="20"/>
      <c r="D146" s="22"/>
      <c r="E146" s="18">
        <v>143325</v>
      </c>
      <c r="F146" s="19">
        <v>372798</v>
      </c>
      <c r="G146" s="20"/>
      <c r="H146" s="22"/>
      <c r="I146" s="18">
        <v>143325</v>
      </c>
      <c r="J146" s="19">
        <v>1312567</v>
      </c>
      <c r="K146" s="20"/>
    </row>
    <row r="147" spans="1:11" x14ac:dyDescent="0.2">
      <c r="A147" s="18">
        <v>143830</v>
      </c>
      <c r="B147" s="19">
        <v>480571</v>
      </c>
      <c r="C147" s="20"/>
      <c r="D147" s="22"/>
      <c r="E147" s="18">
        <v>143830</v>
      </c>
      <c r="F147" s="19">
        <v>395551</v>
      </c>
      <c r="G147" s="20"/>
      <c r="H147" s="22"/>
      <c r="I147" s="18">
        <v>143830</v>
      </c>
      <c r="J147" s="19">
        <v>1428190</v>
      </c>
      <c r="K147" s="20"/>
    </row>
    <row r="148" spans="1:11" x14ac:dyDescent="0.2">
      <c r="A148" s="18">
        <v>144428</v>
      </c>
      <c r="B148" s="19">
        <v>503462</v>
      </c>
      <c r="C148" s="20"/>
      <c r="D148" s="22"/>
      <c r="E148" s="18">
        <v>144428</v>
      </c>
      <c r="F148" s="19">
        <v>425657</v>
      </c>
      <c r="G148" s="20"/>
      <c r="H148" s="22"/>
      <c r="I148" s="18">
        <v>144428</v>
      </c>
      <c r="J148" s="19">
        <v>1647033</v>
      </c>
      <c r="K148" s="20"/>
    </row>
    <row r="149" spans="1:11" x14ac:dyDescent="0.2">
      <c r="A149" s="18">
        <v>144731</v>
      </c>
      <c r="B149" s="19">
        <v>499867</v>
      </c>
      <c r="C149" s="20"/>
      <c r="D149" s="22"/>
      <c r="E149" s="18">
        <v>144731</v>
      </c>
      <c r="F149" s="19">
        <v>448182</v>
      </c>
      <c r="G149" s="20"/>
      <c r="H149" s="22"/>
      <c r="I149" s="18">
        <v>144731</v>
      </c>
      <c r="J149" s="19">
        <v>1540749</v>
      </c>
      <c r="K149" s="20"/>
    </row>
    <row r="150" spans="1:11" x14ac:dyDescent="0.2">
      <c r="A150" s="18">
        <v>144832</v>
      </c>
      <c r="B150" s="19">
        <v>408029</v>
      </c>
      <c r="C150" s="20"/>
      <c r="D150" s="22"/>
      <c r="E150" s="18">
        <v>144832</v>
      </c>
      <c r="F150" s="19">
        <v>369122</v>
      </c>
      <c r="G150" s="20"/>
      <c r="H150" s="22"/>
      <c r="I150" s="18">
        <v>144832</v>
      </c>
      <c r="J150" s="19">
        <v>1475029</v>
      </c>
      <c r="K150" s="20"/>
    </row>
    <row r="151" spans="1:11" x14ac:dyDescent="0.2">
      <c r="A151" s="18"/>
      <c r="B151" s="19"/>
      <c r="C151" s="20"/>
      <c r="D151" s="22"/>
      <c r="E151" s="18"/>
      <c r="F151" s="19"/>
      <c r="G151" s="20"/>
      <c r="H151" s="22"/>
      <c r="I151" s="18"/>
      <c r="J151" s="19"/>
      <c r="K151" s="20"/>
    </row>
    <row r="152" spans="1:11" ht="17" thickBot="1" x14ac:dyDescent="0.25">
      <c r="A152" s="21" t="s">
        <v>3</v>
      </c>
      <c r="B152" s="64">
        <f>SUM(B141:B150)</f>
        <v>4554433</v>
      </c>
      <c r="C152" s="65">
        <f>AVERAGE(B141:B150)</f>
        <v>455443.3</v>
      </c>
      <c r="D152" s="22"/>
      <c r="E152" s="21" t="s">
        <v>3</v>
      </c>
      <c r="F152" s="66">
        <f>SUM(F141:F150)</f>
        <v>3887373</v>
      </c>
      <c r="G152" s="65">
        <f>AVERAGE(F141:F150)</f>
        <v>388737.3</v>
      </c>
      <c r="H152" s="22"/>
      <c r="I152" s="21" t="s">
        <v>3</v>
      </c>
      <c r="J152" s="66">
        <f>SUM(J141:J150)</f>
        <v>14569337</v>
      </c>
      <c r="K152" s="65">
        <f>AVERAGE(J141:J150)</f>
        <v>1456933.7</v>
      </c>
    </row>
    <row r="153" spans="1:1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</sheetData>
  <mergeCells count="36">
    <mergeCell ref="A20:C20"/>
    <mergeCell ref="E20:G20"/>
    <mergeCell ref="I20:K20"/>
    <mergeCell ref="A1:K2"/>
    <mergeCell ref="A3:C3"/>
    <mergeCell ref="E3:G3"/>
    <mergeCell ref="I3:K3"/>
    <mergeCell ref="A18:K19"/>
    <mergeCell ref="A88:C88"/>
    <mergeCell ref="E88:G88"/>
    <mergeCell ref="I88:K88"/>
    <mergeCell ref="A35:K36"/>
    <mergeCell ref="A37:C37"/>
    <mergeCell ref="E37:G37"/>
    <mergeCell ref="I37:K37"/>
    <mergeCell ref="A52:K53"/>
    <mergeCell ref="A54:C54"/>
    <mergeCell ref="E54:G54"/>
    <mergeCell ref="I54:K54"/>
    <mergeCell ref="A69:K70"/>
    <mergeCell ref="A71:C71"/>
    <mergeCell ref="E71:G71"/>
    <mergeCell ref="I71:K71"/>
    <mergeCell ref="A86:K87"/>
    <mergeCell ref="A137:K138"/>
    <mergeCell ref="A139:C139"/>
    <mergeCell ref="E139:G139"/>
    <mergeCell ref="I139:K139"/>
    <mergeCell ref="A103:K104"/>
    <mergeCell ref="A105:C105"/>
    <mergeCell ref="E105:G105"/>
    <mergeCell ref="I105:K105"/>
    <mergeCell ref="A120:K121"/>
    <mergeCell ref="A122:C122"/>
    <mergeCell ref="E122:G122"/>
    <mergeCell ref="I122:K1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ACCE-DD2C-DC40-983F-E972ED547623}">
  <sheetPr>
    <tabColor theme="9"/>
  </sheetPr>
  <dimension ref="A1:K315"/>
  <sheetViews>
    <sheetView topLeftCell="A258" zoomScale="125" workbookViewId="0">
      <selection activeCell="C5" sqref="C5:C32"/>
    </sheetView>
  </sheetViews>
  <sheetFormatPr baseColWidth="10" defaultRowHeight="16" x14ac:dyDescent="0.2"/>
  <cols>
    <col min="2" max="2" width="22.6640625" bestFit="1" customWidth="1"/>
    <col min="3" max="3" width="22" bestFit="1" customWidth="1"/>
    <col min="6" max="6" width="22.6640625" bestFit="1" customWidth="1"/>
    <col min="7" max="7" width="22" bestFit="1" customWidth="1"/>
    <col min="10" max="10" width="23" bestFit="1" customWidth="1"/>
    <col min="11" max="11" width="22" bestFit="1" customWidth="1"/>
  </cols>
  <sheetData>
    <row r="1" spans="1:11" x14ac:dyDescent="0.2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7" thickBot="1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ht="17" thickBot="1" x14ac:dyDescent="0.25">
      <c r="A3" s="73" t="s">
        <v>81</v>
      </c>
      <c r="B3" s="74"/>
      <c r="C3" s="78"/>
      <c r="D3" s="22"/>
      <c r="E3" s="73" t="s">
        <v>50</v>
      </c>
      <c r="F3" s="74"/>
      <c r="G3" s="78"/>
      <c r="H3" s="22"/>
      <c r="I3" s="73" t="s">
        <v>109</v>
      </c>
      <c r="J3" s="74"/>
      <c r="K3" s="75"/>
    </row>
    <row r="4" spans="1:11" ht="17" thickBot="1" x14ac:dyDescent="0.25">
      <c r="A4" s="26" t="s">
        <v>0</v>
      </c>
      <c r="B4" s="27" t="s">
        <v>1</v>
      </c>
      <c r="C4" s="28"/>
      <c r="D4" s="22"/>
      <c r="E4" s="26" t="s">
        <v>0</v>
      </c>
      <c r="F4" s="27" t="s">
        <v>1</v>
      </c>
      <c r="G4" s="28"/>
      <c r="H4" s="22"/>
      <c r="I4" s="26" t="s">
        <v>0</v>
      </c>
      <c r="J4" s="27" t="s">
        <v>1</v>
      </c>
      <c r="K4" s="28"/>
    </row>
    <row r="5" spans="1:11" x14ac:dyDescent="0.2">
      <c r="A5" s="57" t="s">
        <v>12</v>
      </c>
      <c r="B5">
        <f>'(RBX) Inferno'!B5</f>
        <v>90542</v>
      </c>
      <c r="C5" s="1">
        <f>'(RBX) Inferno'!C5</f>
        <v>0</v>
      </c>
      <c r="D5" s="22"/>
      <c r="E5" s="57" t="s">
        <v>12</v>
      </c>
      <c r="F5">
        <f>'(RBX) Inferno'!F5</f>
        <v>208751</v>
      </c>
      <c r="G5" s="1">
        <f>'(RBX) Inferno'!G5</f>
        <v>0</v>
      </c>
      <c r="H5" s="22"/>
      <c r="I5" s="29" t="s">
        <v>12</v>
      </c>
      <c r="J5">
        <f>'(RBX) Inferno'!J5</f>
        <v>1736374</v>
      </c>
      <c r="K5" s="1">
        <f>'(RBX) Inferno'!K5</f>
        <v>0</v>
      </c>
    </row>
    <row r="6" spans="1:11" x14ac:dyDescent="0.2">
      <c r="A6" s="29" t="s">
        <v>13</v>
      </c>
      <c r="B6">
        <f>'(RBX) Inferno'!B6</f>
        <v>14185</v>
      </c>
      <c r="C6" s="1">
        <f>'(RBX) Inferno'!C6</f>
        <v>0</v>
      </c>
      <c r="D6" s="22"/>
      <c r="E6" s="29" t="s">
        <v>13</v>
      </c>
      <c r="F6">
        <f>'(RBX) Inferno'!F6</f>
        <v>115206</v>
      </c>
      <c r="G6" s="1">
        <f>'(RBX) Inferno'!G6</f>
        <v>0</v>
      </c>
      <c r="H6" s="22"/>
      <c r="I6" s="29" t="s">
        <v>13</v>
      </c>
      <c r="J6">
        <f>'(RBX) Inferno'!J6</f>
        <v>1300660</v>
      </c>
      <c r="K6" s="1">
        <f>'(RBX) Inferno'!K6</f>
        <v>0</v>
      </c>
    </row>
    <row r="7" spans="1:11" x14ac:dyDescent="0.2">
      <c r="A7" s="29" t="s">
        <v>14</v>
      </c>
      <c r="B7">
        <f>'(RBX) Inferno'!B7</f>
        <v>50487</v>
      </c>
      <c r="C7" s="1">
        <f>'(RBX) Inferno'!C7</f>
        <v>0</v>
      </c>
      <c r="D7" s="22"/>
      <c r="E7" s="29" t="s">
        <v>14</v>
      </c>
      <c r="F7">
        <f>'(RBX) Inferno'!F7</f>
        <v>232093</v>
      </c>
      <c r="G7" s="1">
        <f>'(RBX) Inferno'!G7</f>
        <v>0</v>
      </c>
      <c r="H7" s="22"/>
      <c r="I7" s="29" t="s">
        <v>14</v>
      </c>
      <c r="J7">
        <f>'(RBX) Inferno'!J7</f>
        <v>1834119</v>
      </c>
      <c r="K7" s="1">
        <f>'(RBX) Inferno'!K7</f>
        <v>0</v>
      </c>
    </row>
    <row r="8" spans="1:11" x14ac:dyDescent="0.2">
      <c r="A8" s="29" t="s">
        <v>15</v>
      </c>
      <c r="B8">
        <f>'(RBX) Inferno'!B8</f>
        <v>78065</v>
      </c>
      <c r="C8" s="1">
        <f>'(RBX) Inferno'!C8</f>
        <v>0</v>
      </c>
      <c r="D8" s="22"/>
      <c r="E8" s="29" t="s">
        <v>15</v>
      </c>
      <c r="F8">
        <f>'(RBX) Inferno'!F8</f>
        <v>210880</v>
      </c>
      <c r="G8" s="1">
        <f>'(RBX) Inferno'!G8</f>
        <v>0</v>
      </c>
      <c r="H8" s="22"/>
      <c r="I8" s="29" t="s">
        <v>15</v>
      </c>
      <c r="J8">
        <f>'(RBX) Inferno'!J8</f>
        <v>1807528</v>
      </c>
      <c r="K8" s="1">
        <f>'(RBX) Inferno'!K8</f>
        <v>0</v>
      </c>
    </row>
    <row r="9" spans="1:11" x14ac:dyDescent="0.2">
      <c r="A9" s="29" t="s">
        <v>16</v>
      </c>
      <c r="B9">
        <f>'(RBX) Inferno'!B9</f>
        <v>96293</v>
      </c>
      <c r="C9" s="1">
        <f>'(RBX) Inferno'!C9</f>
        <v>0</v>
      </c>
      <c r="D9" s="22"/>
      <c r="E9" s="29" t="s">
        <v>16</v>
      </c>
      <c r="F9">
        <f>'(RBX) Inferno'!F9</f>
        <v>245449</v>
      </c>
      <c r="G9" s="1">
        <f>'(RBX) Inferno'!G9</f>
        <v>0</v>
      </c>
      <c r="H9" s="22"/>
      <c r="I9" s="29" t="s">
        <v>16</v>
      </c>
      <c r="J9">
        <f>'(RBX) Inferno'!J9</f>
        <v>2081632</v>
      </c>
      <c r="K9" s="1">
        <f>'(RBX) Inferno'!K9</f>
        <v>0</v>
      </c>
    </row>
    <row r="10" spans="1:11" x14ac:dyDescent="0.2">
      <c r="A10" s="29" t="s">
        <v>17</v>
      </c>
      <c r="B10">
        <f>'(RBX) Inferno'!B10</f>
        <v>134130</v>
      </c>
      <c r="C10" s="1">
        <f>'(RBX) Inferno'!C10</f>
        <v>0</v>
      </c>
      <c r="D10" s="22"/>
      <c r="E10" s="29" t="s">
        <v>17</v>
      </c>
      <c r="F10">
        <f>'(RBX) Inferno'!F10</f>
        <v>191790</v>
      </c>
      <c r="G10" s="1">
        <f>'(RBX) Inferno'!G10</f>
        <v>0</v>
      </c>
      <c r="H10" s="22"/>
      <c r="I10" s="29" t="s">
        <v>17</v>
      </c>
      <c r="J10">
        <f>'(RBX) Inferno'!J10</f>
        <v>1691308</v>
      </c>
      <c r="K10" s="1">
        <f>'(RBX) Inferno'!K10</f>
        <v>0</v>
      </c>
    </row>
    <row r="11" spans="1:11" x14ac:dyDescent="0.2">
      <c r="A11" s="29" t="s">
        <v>18</v>
      </c>
      <c r="B11">
        <f>'(RBX) Inferno'!B11</f>
        <v>63712</v>
      </c>
      <c r="C11" s="1">
        <f>'(RBX) Inferno'!C11</f>
        <v>0</v>
      </c>
      <c r="D11" s="22"/>
      <c r="E11" s="29" t="s">
        <v>18</v>
      </c>
      <c r="F11">
        <f>'(RBX) Inferno'!F11</f>
        <v>212955</v>
      </c>
      <c r="G11" s="1">
        <f>'(RBX) Inferno'!G11</f>
        <v>0</v>
      </c>
      <c r="H11" s="22"/>
      <c r="I11" s="29" t="s">
        <v>18</v>
      </c>
      <c r="J11">
        <f>'(RBX) Inferno'!J11</f>
        <v>1874398</v>
      </c>
      <c r="K11" s="1">
        <f>'(RBX) Inferno'!K11</f>
        <v>0</v>
      </c>
    </row>
    <row r="12" spans="1:11" x14ac:dyDescent="0.2">
      <c r="A12" s="29" t="s">
        <v>19</v>
      </c>
      <c r="B12">
        <f>'(RBX) Inferno'!B12</f>
        <v>119356</v>
      </c>
      <c r="C12" s="1">
        <f>'(RBX) Inferno'!C12</f>
        <v>0</v>
      </c>
      <c r="D12" s="22"/>
      <c r="E12" s="29" t="s">
        <v>19</v>
      </c>
      <c r="F12">
        <f>'(RBX) Inferno'!F12</f>
        <v>244306</v>
      </c>
      <c r="G12" s="1">
        <f>'(RBX) Inferno'!G12</f>
        <v>0</v>
      </c>
      <c r="H12" s="22"/>
      <c r="I12" s="29" t="s">
        <v>19</v>
      </c>
      <c r="J12">
        <f>'(RBX) Inferno'!J12</f>
        <v>1709653</v>
      </c>
      <c r="K12" s="1">
        <f>'(RBX) Inferno'!K12</f>
        <v>0</v>
      </c>
    </row>
    <row r="13" spans="1:11" x14ac:dyDescent="0.2">
      <c r="A13" s="29" t="s">
        <v>20</v>
      </c>
      <c r="B13">
        <f>'(RBX) Inferno'!B13</f>
        <v>97215</v>
      </c>
      <c r="C13" s="1">
        <f>'(RBX) Inferno'!C13</f>
        <v>0</v>
      </c>
      <c r="D13" s="22"/>
      <c r="E13" s="29" t="s">
        <v>20</v>
      </c>
      <c r="F13">
        <f>'(RBX) Inferno'!F13</f>
        <v>207305</v>
      </c>
      <c r="G13" s="1">
        <f>'(RBX) Inferno'!G13</f>
        <v>0</v>
      </c>
      <c r="H13" s="22"/>
      <c r="I13" s="29" t="s">
        <v>20</v>
      </c>
      <c r="J13">
        <f>'(RBX) Inferno'!J13</f>
        <v>1358129</v>
      </c>
      <c r="K13" s="1">
        <f>'(RBX) Inferno'!K13</f>
        <v>0</v>
      </c>
    </row>
    <row r="14" spans="1:11" x14ac:dyDescent="0.2">
      <c r="A14" s="29" t="s">
        <v>21</v>
      </c>
      <c r="B14">
        <f>'(RBX) Inferno'!B14</f>
        <v>91735</v>
      </c>
      <c r="C14" s="1">
        <f>'(RBX) Inferno'!C14</f>
        <v>0</v>
      </c>
      <c r="D14" s="22"/>
      <c r="E14" s="29" t="s">
        <v>21</v>
      </c>
      <c r="F14">
        <f>'(RBX) Inferno'!F14</f>
        <v>290348</v>
      </c>
      <c r="G14" s="1">
        <f>'(RBX) Inferno'!G14</f>
        <v>0</v>
      </c>
      <c r="H14" s="22"/>
      <c r="I14" s="29" t="s">
        <v>21</v>
      </c>
      <c r="J14">
        <f>'(RBX) Inferno'!J14</f>
        <v>1998652</v>
      </c>
      <c r="K14" s="1">
        <f>'(RBX) Inferno'!K14</f>
        <v>0</v>
      </c>
    </row>
    <row r="15" spans="1:11" x14ac:dyDescent="0.2">
      <c r="A15" s="29" t="s">
        <v>22</v>
      </c>
      <c r="B15">
        <f>'(RBX) Inferno'!B15</f>
        <v>10350</v>
      </c>
      <c r="C15" s="1">
        <f>'(RBX) Inferno'!C15</f>
        <v>0</v>
      </c>
      <c r="D15" s="22"/>
      <c r="E15" s="29" t="s">
        <v>22</v>
      </c>
      <c r="F15">
        <f>'(RBX) Inferno'!F15</f>
        <v>178863</v>
      </c>
      <c r="G15" s="1">
        <f>'(RBX) Inferno'!G15</f>
        <v>0</v>
      </c>
      <c r="H15" s="22"/>
      <c r="I15" s="29" t="s">
        <v>22</v>
      </c>
      <c r="J15">
        <f>'(RBX) Inferno'!J15</f>
        <v>2280030</v>
      </c>
      <c r="K15" s="1">
        <f>'(RBX) Inferno'!K15</f>
        <v>0</v>
      </c>
    </row>
    <row r="16" spans="1:11" x14ac:dyDescent="0.2">
      <c r="A16" s="30" t="s">
        <v>23</v>
      </c>
      <c r="B16">
        <f>'(RBX) Inferno'!B16</f>
        <v>9545</v>
      </c>
      <c r="C16" s="1">
        <f>'(RBX) Inferno'!C16</f>
        <v>0</v>
      </c>
      <c r="D16" s="22"/>
      <c r="E16" s="30" t="s">
        <v>23</v>
      </c>
      <c r="F16">
        <f>'(RBX) Inferno'!F16</f>
        <v>152075</v>
      </c>
      <c r="G16" s="1">
        <f>'(RBX) Inferno'!G16</f>
        <v>0</v>
      </c>
      <c r="H16" s="22"/>
      <c r="I16" s="30" t="s">
        <v>23</v>
      </c>
      <c r="J16">
        <f>'(RBX) Inferno'!J16</f>
        <v>2286118</v>
      </c>
      <c r="K16" s="1">
        <f>'(RBX) Inferno'!K16</f>
        <v>0</v>
      </c>
    </row>
    <row r="17" spans="1:11" x14ac:dyDescent="0.2">
      <c r="A17" s="31" t="s">
        <v>24</v>
      </c>
      <c r="B17">
        <f>'(RBX) Inferno'!B17</f>
        <v>14083</v>
      </c>
      <c r="C17" s="1">
        <f>'(RBX) Inferno'!C17</f>
        <v>0</v>
      </c>
      <c r="D17" s="22"/>
      <c r="E17" s="31" t="s">
        <v>24</v>
      </c>
      <c r="F17">
        <f>'(RBX) Inferno'!F17</f>
        <v>232566</v>
      </c>
      <c r="G17" s="1">
        <f>'(RBX) Inferno'!G17</f>
        <v>0</v>
      </c>
      <c r="H17" s="22"/>
      <c r="I17" s="31" t="s">
        <v>24</v>
      </c>
      <c r="J17">
        <f>'(RBX) Inferno'!J17</f>
        <v>2758523</v>
      </c>
      <c r="K17" s="1">
        <f>'(RBX) Inferno'!K17</f>
        <v>0</v>
      </c>
    </row>
    <row r="18" spans="1:11" x14ac:dyDescent="0.2">
      <c r="A18" s="31" t="s">
        <v>25</v>
      </c>
      <c r="B18">
        <f>'(RBX) Inferno'!B18</f>
        <v>9897</v>
      </c>
      <c r="C18" s="1">
        <f>'(RBX) Inferno'!C18</f>
        <v>0</v>
      </c>
      <c r="D18" s="22"/>
      <c r="E18" s="31" t="s">
        <v>25</v>
      </c>
      <c r="F18">
        <f>'(RBX) Inferno'!F18</f>
        <v>114701</v>
      </c>
      <c r="G18" s="1">
        <f>'(RBX) Inferno'!G18</f>
        <v>0</v>
      </c>
      <c r="H18" s="22"/>
      <c r="I18" s="31" t="s">
        <v>25</v>
      </c>
      <c r="J18">
        <f>'(RBX) Inferno'!J18</f>
        <v>2238022</v>
      </c>
      <c r="K18" s="1">
        <f>'(RBX) Inferno'!K18</f>
        <v>0</v>
      </c>
    </row>
    <row r="19" spans="1:11" x14ac:dyDescent="0.2">
      <c r="A19" s="31" t="s">
        <v>26</v>
      </c>
      <c r="B19">
        <f>'(RBX) Inferno'!B19</f>
        <v>16324</v>
      </c>
      <c r="C19" s="1">
        <f>'(RBX) Inferno'!C19</f>
        <v>0</v>
      </c>
      <c r="D19" s="22"/>
      <c r="E19" s="31" t="s">
        <v>26</v>
      </c>
      <c r="F19">
        <f>'(RBX) Inferno'!F19</f>
        <v>99462</v>
      </c>
      <c r="G19" s="1">
        <f>'(RBX) Inferno'!G19</f>
        <v>0</v>
      </c>
      <c r="H19" s="22"/>
      <c r="I19" s="31" t="s">
        <v>26</v>
      </c>
      <c r="J19">
        <f>'(RBX) Inferno'!J19</f>
        <v>1953941</v>
      </c>
      <c r="K19" s="1">
        <f>'(RBX) Inferno'!K19</f>
        <v>0</v>
      </c>
    </row>
    <row r="20" spans="1:11" x14ac:dyDescent="0.2">
      <c r="A20" s="31" t="s">
        <v>27</v>
      </c>
      <c r="B20">
        <f>'(RBX) Inferno'!B20</f>
        <v>11542</v>
      </c>
      <c r="C20" s="1">
        <f>'(RBX) Inferno'!C20</f>
        <v>0</v>
      </c>
      <c r="D20" s="22"/>
      <c r="E20" s="31" t="s">
        <v>27</v>
      </c>
      <c r="F20">
        <f>'(RBX) Inferno'!F20</f>
        <v>119893</v>
      </c>
      <c r="G20" s="1">
        <f>'(RBX) Inferno'!G20</f>
        <v>0</v>
      </c>
      <c r="H20" s="22"/>
      <c r="I20" s="31" t="s">
        <v>27</v>
      </c>
      <c r="J20">
        <f>'(RBX) Inferno'!J20</f>
        <v>1826761</v>
      </c>
      <c r="K20" s="1">
        <f>'(RBX) Inferno'!K20</f>
        <v>0</v>
      </c>
    </row>
    <row r="21" spans="1:11" x14ac:dyDescent="0.2">
      <c r="A21" s="31" t="s">
        <v>28</v>
      </c>
      <c r="B21">
        <f>'(RBX) Inferno'!B21</f>
        <v>9327</v>
      </c>
      <c r="C21" s="1">
        <f>'(RBX) Inferno'!C21</f>
        <v>0</v>
      </c>
      <c r="D21" s="22"/>
      <c r="E21" s="31" t="s">
        <v>28</v>
      </c>
      <c r="F21">
        <f>'(RBX) Inferno'!F21</f>
        <v>79330</v>
      </c>
      <c r="G21" s="1">
        <f>'(RBX) Inferno'!G21</f>
        <v>0</v>
      </c>
      <c r="H21" s="22"/>
      <c r="I21" s="31" t="s">
        <v>28</v>
      </c>
      <c r="J21">
        <f>'(RBX) Inferno'!J21</f>
        <v>1887850</v>
      </c>
      <c r="K21" s="1">
        <f>'(RBX) Inferno'!K21</f>
        <v>0</v>
      </c>
    </row>
    <row r="22" spans="1:11" x14ac:dyDescent="0.2">
      <c r="A22" s="31" t="s">
        <v>29</v>
      </c>
      <c r="B22">
        <f>'(RBX) Inferno'!B22</f>
        <v>11121</v>
      </c>
      <c r="C22" s="1">
        <f>'(RBX) Inferno'!C22</f>
        <v>0</v>
      </c>
      <c r="D22" s="22"/>
      <c r="E22" s="31" t="s">
        <v>29</v>
      </c>
      <c r="F22">
        <f>'(RBX) Inferno'!F22</f>
        <v>76799</v>
      </c>
      <c r="G22" s="1">
        <f>'(RBX) Inferno'!G22</f>
        <v>0</v>
      </c>
      <c r="H22" s="22"/>
      <c r="I22" s="31" t="s">
        <v>29</v>
      </c>
      <c r="J22">
        <f>'(RBX) Inferno'!J22</f>
        <v>1963769</v>
      </c>
      <c r="K22" s="1">
        <f>'(RBX) Inferno'!K22</f>
        <v>0</v>
      </c>
    </row>
    <row r="23" spans="1:11" x14ac:dyDescent="0.2">
      <c r="A23" s="31" t="s">
        <v>30</v>
      </c>
      <c r="B23">
        <f>'(RBX) Inferno'!B23</f>
        <v>22023</v>
      </c>
      <c r="C23" s="1">
        <f>'(RBX) Inferno'!C23</f>
        <v>0</v>
      </c>
      <c r="D23" s="22"/>
      <c r="E23" s="31" t="s">
        <v>30</v>
      </c>
      <c r="F23">
        <f>'(RBX) Inferno'!F23</f>
        <v>101125</v>
      </c>
      <c r="G23" s="1">
        <f>'(RBX) Inferno'!G23</f>
        <v>0</v>
      </c>
      <c r="H23" s="22"/>
      <c r="I23" s="31" t="s">
        <v>30</v>
      </c>
      <c r="J23">
        <f>'(RBX) Inferno'!J23</f>
        <v>1928314</v>
      </c>
      <c r="K23" s="1">
        <f>'(RBX) Inferno'!K23</f>
        <v>0</v>
      </c>
    </row>
    <row r="24" spans="1:11" x14ac:dyDescent="0.2">
      <c r="A24" s="31" t="s">
        <v>31</v>
      </c>
      <c r="B24">
        <f>'(RBX) Inferno'!B24</f>
        <v>13942</v>
      </c>
      <c r="C24" s="1">
        <f>'(RBX) Inferno'!C24</f>
        <v>0</v>
      </c>
      <c r="D24" s="22"/>
      <c r="E24" s="31" t="s">
        <v>31</v>
      </c>
      <c r="F24">
        <f>'(RBX) Inferno'!F24</f>
        <v>85063</v>
      </c>
      <c r="G24" s="1">
        <f>'(RBX) Inferno'!G24</f>
        <v>0</v>
      </c>
      <c r="H24" s="22"/>
      <c r="I24" s="31" t="s">
        <v>31</v>
      </c>
      <c r="J24">
        <f>'(RBX) Inferno'!J24</f>
        <v>2082858</v>
      </c>
      <c r="K24" s="1">
        <f>'(RBX) Inferno'!K24</f>
        <v>0</v>
      </c>
    </row>
    <row r="25" spans="1:11" x14ac:dyDescent="0.2">
      <c r="A25" s="31" t="s">
        <v>32</v>
      </c>
      <c r="B25">
        <f>'(RBX) Inferno'!B25</f>
        <v>9049</v>
      </c>
      <c r="C25" s="1">
        <f>'(RBX) Inferno'!C25</f>
        <v>0</v>
      </c>
      <c r="D25" s="22"/>
      <c r="E25" s="31" t="s">
        <v>32</v>
      </c>
      <c r="F25">
        <f>'(RBX) Inferno'!F25</f>
        <v>295525</v>
      </c>
      <c r="G25" s="1">
        <f>'(RBX) Inferno'!G25</f>
        <v>0</v>
      </c>
      <c r="H25" s="22"/>
      <c r="I25" s="31" t="s">
        <v>32</v>
      </c>
      <c r="J25">
        <f>'(RBX) Inferno'!J25</f>
        <v>1737159</v>
      </c>
      <c r="K25" s="1">
        <f>'(RBX) Inferno'!K25</f>
        <v>0</v>
      </c>
    </row>
    <row r="26" spans="1:11" x14ac:dyDescent="0.2">
      <c r="A26" s="31" t="s">
        <v>33</v>
      </c>
      <c r="B26">
        <f>'(RBX) Inferno'!B26</f>
        <v>6635</v>
      </c>
      <c r="C26" s="1">
        <f>'(RBX) Inferno'!C26</f>
        <v>0</v>
      </c>
      <c r="D26" s="22"/>
      <c r="E26" s="31" t="s">
        <v>33</v>
      </c>
      <c r="F26">
        <f>'(RBX) Inferno'!F26</f>
        <v>219431</v>
      </c>
      <c r="G26" s="1">
        <f>'(RBX) Inferno'!G26</f>
        <v>0</v>
      </c>
      <c r="H26" s="22"/>
      <c r="I26" s="31" t="s">
        <v>33</v>
      </c>
      <c r="J26">
        <f>'(RBX) Inferno'!J26</f>
        <v>1876547</v>
      </c>
      <c r="K26" s="1">
        <f>'(RBX) Inferno'!K26</f>
        <v>0</v>
      </c>
    </row>
    <row r="27" spans="1:11" x14ac:dyDescent="0.2">
      <c r="A27" s="31" t="s">
        <v>34</v>
      </c>
      <c r="B27">
        <f>'(RBX) Inferno'!B27</f>
        <v>2407</v>
      </c>
      <c r="C27" s="1">
        <f>'(RBX) Inferno'!C27</f>
        <v>0</v>
      </c>
      <c r="D27" s="22"/>
      <c r="E27" s="31" t="s">
        <v>34</v>
      </c>
      <c r="F27">
        <f>'(RBX) Inferno'!F27</f>
        <v>21037</v>
      </c>
      <c r="G27" s="1">
        <f>'(RBX) Inferno'!G27</f>
        <v>0</v>
      </c>
      <c r="H27" s="22"/>
      <c r="I27" s="31" t="s">
        <v>34</v>
      </c>
      <c r="J27">
        <f>'(RBX) Inferno'!J27</f>
        <v>1876547</v>
      </c>
      <c r="K27" s="1">
        <f>'(RBX) Inferno'!K27</f>
        <v>0</v>
      </c>
    </row>
    <row r="28" spans="1:11" x14ac:dyDescent="0.2">
      <c r="A28" s="31" t="s">
        <v>35</v>
      </c>
      <c r="B28">
        <f>'(RBX) Inferno'!B28</f>
        <v>135942</v>
      </c>
      <c r="C28" s="1">
        <f>'(RBX) Inferno'!C28</f>
        <v>0</v>
      </c>
      <c r="D28" s="22"/>
      <c r="E28" s="31" t="s">
        <v>35</v>
      </c>
      <c r="F28">
        <f>'(RBX) Inferno'!F28</f>
        <v>348959</v>
      </c>
      <c r="G28" s="1">
        <f>'(RBX) Inferno'!G28</f>
        <v>0</v>
      </c>
      <c r="H28" s="22"/>
      <c r="I28" s="31" t="s">
        <v>35</v>
      </c>
      <c r="J28">
        <f>'(RBX) Inferno'!J28</f>
        <v>1876547</v>
      </c>
      <c r="K28" s="1">
        <f>'(RBX) Inferno'!K28</f>
        <v>0</v>
      </c>
    </row>
    <row r="29" spans="1:11" x14ac:dyDescent="0.2">
      <c r="A29" s="31" t="s">
        <v>36</v>
      </c>
      <c r="B29">
        <f>'(RBX) Inferno'!B29</f>
        <v>76353</v>
      </c>
      <c r="C29" s="1">
        <f>'(RBX) Inferno'!C29</f>
        <v>0</v>
      </c>
      <c r="D29" s="22"/>
      <c r="E29" s="31" t="s">
        <v>36</v>
      </c>
      <c r="F29">
        <f>'(RBX) Inferno'!F29</f>
        <v>415704</v>
      </c>
      <c r="G29" s="1">
        <f>'(RBX) Inferno'!G29</f>
        <v>0</v>
      </c>
      <c r="H29" s="22"/>
      <c r="I29" s="31" t="s">
        <v>36</v>
      </c>
      <c r="J29">
        <f>'(RBX) Inferno'!J29</f>
        <v>1737159</v>
      </c>
      <c r="K29" s="1">
        <f>'(RBX) Inferno'!K29</f>
        <v>0</v>
      </c>
    </row>
    <row r="30" spans="1:11" x14ac:dyDescent="0.2">
      <c r="A30" s="31" t="s">
        <v>37</v>
      </c>
      <c r="B30">
        <f>'(RBX) Inferno'!B30</f>
        <v>111018</v>
      </c>
      <c r="C30" s="1">
        <f>'(RBX) Inferno'!C30</f>
        <v>0</v>
      </c>
      <c r="D30" s="22"/>
      <c r="E30" s="31" t="s">
        <v>37</v>
      </c>
      <c r="F30">
        <f>'(RBX) Inferno'!F30</f>
        <v>290166</v>
      </c>
      <c r="G30" s="1">
        <f>'(RBX) Inferno'!G30</f>
        <v>0</v>
      </c>
      <c r="H30" s="22"/>
      <c r="I30" s="31" t="s">
        <v>37</v>
      </c>
      <c r="J30">
        <f>'(RBX) Inferno'!J30</f>
        <v>2908300</v>
      </c>
      <c r="K30" s="1">
        <f>'(RBX) Inferno'!K30</f>
        <v>0</v>
      </c>
    </row>
    <row r="31" spans="1:11" x14ac:dyDescent="0.2">
      <c r="A31" s="31" t="s">
        <v>38</v>
      </c>
      <c r="B31">
        <f>'(RBX) Inferno'!B31</f>
        <v>124717</v>
      </c>
      <c r="C31" s="1">
        <f>'(RBX) Inferno'!C31</f>
        <v>0</v>
      </c>
      <c r="D31" s="22"/>
      <c r="E31" s="31" t="s">
        <v>38</v>
      </c>
      <c r="F31">
        <f>'(RBX) Inferno'!F31</f>
        <v>527599</v>
      </c>
      <c r="G31" s="1">
        <f>'(RBX) Inferno'!G31</f>
        <v>0</v>
      </c>
      <c r="H31" s="22"/>
      <c r="I31" s="31" t="s">
        <v>38</v>
      </c>
      <c r="J31">
        <f>'(RBX) Inferno'!J31</f>
        <v>2908300</v>
      </c>
      <c r="K31" s="1">
        <f>'(RBX) Inferno'!K31</f>
        <v>0</v>
      </c>
    </row>
    <row r="32" spans="1:11" x14ac:dyDescent="0.2">
      <c r="A32" s="31" t="s">
        <v>39</v>
      </c>
      <c r="B32">
        <f>'(RBX) Inferno'!B32</f>
        <v>131469</v>
      </c>
      <c r="C32" s="1">
        <f>'(RBX) Inferno'!C32</f>
        <v>0</v>
      </c>
      <c r="D32" s="22"/>
      <c r="E32" s="31" t="s">
        <v>39</v>
      </c>
      <c r="F32">
        <f>'(RBX) Inferno'!F32</f>
        <v>506892</v>
      </c>
      <c r="G32" s="1">
        <f>'(RBX) Inferno'!G32</f>
        <v>0</v>
      </c>
      <c r="H32" s="22"/>
      <c r="I32" s="31" t="s">
        <v>39</v>
      </c>
      <c r="J32">
        <f>'(RBX) Inferno'!J32</f>
        <v>3047530</v>
      </c>
      <c r="K32" s="1">
        <f>'(RBX) Inferno'!K32</f>
        <v>0</v>
      </c>
    </row>
    <row r="33" spans="1:11" x14ac:dyDescent="0.2">
      <c r="A33" s="8"/>
      <c r="C33" s="1"/>
      <c r="D33" s="22"/>
      <c r="E33" s="8"/>
      <c r="G33" s="1"/>
      <c r="H33" s="22"/>
      <c r="I33" s="8"/>
      <c r="K33" s="1"/>
    </row>
    <row r="34" spans="1:11" ht="17" thickBot="1" x14ac:dyDescent="0.25">
      <c r="A34" s="9" t="s">
        <v>3</v>
      </c>
      <c r="B34" s="62">
        <f>SUM(B5:B32)</f>
        <v>1561464</v>
      </c>
      <c r="C34" s="63">
        <f>AVERAGE(B5:B32)</f>
        <v>55766.571428571428</v>
      </c>
      <c r="D34" s="22"/>
      <c r="E34" s="9" t="s">
        <v>3</v>
      </c>
      <c r="F34" s="62">
        <f>SUM(F5:F32)</f>
        <v>6024273</v>
      </c>
      <c r="G34" s="63">
        <f>AVERAGE(F5:F32)</f>
        <v>215152.60714285713</v>
      </c>
      <c r="H34" s="22"/>
      <c r="I34" s="9" t="s">
        <v>3</v>
      </c>
      <c r="J34" s="62">
        <f>SUM(J5:J32)</f>
        <v>56566728</v>
      </c>
      <c r="K34" s="63">
        <f>AVERAGE(J5:J32)</f>
        <v>2020240.2857142857</v>
      </c>
    </row>
    <row r="35" spans="1:1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</row>
    <row r="36" spans="1:11" x14ac:dyDescent="0.2">
      <c r="A36" s="77" t="s">
        <v>47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1:11" ht="16" customHeight="1" thickBot="1" x14ac:dyDescent="0.2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1:11" ht="17" customHeight="1" thickBot="1" x14ac:dyDescent="0.25">
      <c r="A38" s="73" t="s">
        <v>81</v>
      </c>
      <c r="B38" s="74"/>
      <c r="C38" s="78"/>
      <c r="D38" s="22"/>
      <c r="E38" s="73" t="s">
        <v>50</v>
      </c>
      <c r="F38" s="74"/>
      <c r="G38" s="78"/>
      <c r="H38" s="22"/>
      <c r="I38" s="73" t="s">
        <v>109</v>
      </c>
      <c r="J38" s="74"/>
      <c r="K38" s="75"/>
    </row>
    <row r="39" spans="1:11" ht="17" thickBot="1" x14ac:dyDescent="0.25">
      <c r="A39" s="26" t="s">
        <v>0</v>
      </c>
      <c r="B39" s="27" t="s">
        <v>1</v>
      </c>
      <c r="C39" s="28"/>
      <c r="D39" s="22"/>
      <c r="E39" s="26" t="s">
        <v>0</v>
      </c>
      <c r="F39" s="27" t="s">
        <v>1</v>
      </c>
      <c r="G39" s="28"/>
      <c r="H39" s="22"/>
      <c r="I39" s="26" t="s">
        <v>0</v>
      </c>
      <c r="J39" s="27" t="s">
        <v>1</v>
      </c>
      <c r="K39" s="28"/>
    </row>
    <row r="40" spans="1:11" x14ac:dyDescent="0.2">
      <c r="A40" s="57" t="s">
        <v>12</v>
      </c>
      <c r="B40">
        <f>'(RBX) Inferno'!B40</f>
        <v>452278</v>
      </c>
      <c r="C40" s="1">
        <f>'(RBX) Inferno'!C40</f>
        <v>0</v>
      </c>
      <c r="D40" s="22"/>
      <c r="E40" s="29" t="s">
        <v>12</v>
      </c>
      <c r="F40">
        <f>'(RBX) Inferno'!F40</f>
        <v>350798</v>
      </c>
      <c r="G40" s="1">
        <f>'(RBX) Inferno'!G40</f>
        <v>0</v>
      </c>
      <c r="H40" s="22"/>
      <c r="I40" s="29" t="s">
        <v>12</v>
      </c>
      <c r="J40">
        <f>'(RBX) Inferno'!J40</f>
        <v>2556187</v>
      </c>
      <c r="K40" s="1">
        <f>'(RBX) Inferno'!K40</f>
        <v>0</v>
      </c>
    </row>
    <row r="41" spans="1:11" x14ac:dyDescent="0.2">
      <c r="A41" s="29" t="s">
        <v>13</v>
      </c>
      <c r="B41">
        <f>'(RBX) Inferno'!B41</f>
        <v>71574</v>
      </c>
      <c r="C41" s="1">
        <f>'(RBX) Inferno'!C41</f>
        <v>0</v>
      </c>
      <c r="D41" s="22"/>
      <c r="E41" s="29" t="s">
        <v>13</v>
      </c>
      <c r="F41">
        <f>'(RBX) Inferno'!F41</f>
        <v>152278</v>
      </c>
      <c r="G41" s="1">
        <f>'(RBX) Inferno'!G41</f>
        <v>0</v>
      </c>
      <c r="H41" s="22"/>
      <c r="I41" s="29" t="s">
        <v>13</v>
      </c>
      <c r="J41">
        <f>'(RBX) Inferno'!J41</f>
        <v>1882780</v>
      </c>
      <c r="K41" s="1">
        <f>'(RBX) Inferno'!K41</f>
        <v>0</v>
      </c>
    </row>
    <row r="42" spans="1:11" x14ac:dyDescent="0.2">
      <c r="A42" s="29" t="s">
        <v>14</v>
      </c>
      <c r="B42">
        <f>'(RBX) Inferno'!B42</f>
        <v>260288</v>
      </c>
      <c r="C42" s="1">
        <f>'(RBX) Inferno'!C42</f>
        <v>0</v>
      </c>
      <c r="D42" s="22"/>
      <c r="E42" s="29" t="s">
        <v>14</v>
      </c>
      <c r="F42">
        <f>'(RBX) Inferno'!F42</f>
        <v>383346</v>
      </c>
      <c r="G42" s="1">
        <f>'(RBX) Inferno'!G42</f>
        <v>0</v>
      </c>
      <c r="H42" s="22"/>
      <c r="I42" s="29" t="s">
        <v>14</v>
      </c>
      <c r="J42">
        <f>'(RBX) Inferno'!J42</f>
        <v>2676336</v>
      </c>
      <c r="K42" s="1">
        <f>'(RBX) Inferno'!K42</f>
        <v>0</v>
      </c>
    </row>
    <row r="43" spans="1:11" x14ac:dyDescent="0.2">
      <c r="A43" s="29" t="s">
        <v>15</v>
      </c>
      <c r="B43">
        <f>'(RBX) Inferno'!B43</f>
        <v>417940</v>
      </c>
      <c r="C43" s="1">
        <f>'(RBX) Inferno'!C43</f>
        <v>0</v>
      </c>
      <c r="D43" s="22"/>
      <c r="E43" s="29" t="s">
        <v>15</v>
      </c>
      <c r="F43">
        <f>'(RBX) Inferno'!F43</f>
        <v>363681</v>
      </c>
      <c r="G43" s="1">
        <f>'(RBX) Inferno'!G43</f>
        <v>0</v>
      </c>
      <c r="H43" s="22"/>
      <c r="I43" s="29" t="s">
        <v>15</v>
      </c>
      <c r="J43">
        <f>'(RBX) Inferno'!J43</f>
        <v>2647654</v>
      </c>
      <c r="K43" s="1">
        <f>'(RBX) Inferno'!K43</f>
        <v>0</v>
      </c>
    </row>
    <row r="44" spans="1:11" x14ac:dyDescent="0.2">
      <c r="A44" s="29" t="s">
        <v>16</v>
      </c>
      <c r="B44">
        <f>'(RBX) Inferno'!B44</f>
        <v>484825</v>
      </c>
      <c r="C44" s="1">
        <f>'(RBX) Inferno'!C44</f>
        <v>0</v>
      </c>
      <c r="D44" s="22"/>
      <c r="E44" s="29" t="s">
        <v>16</v>
      </c>
      <c r="F44">
        <f>'(RBX) Inferno'!F44</f>
        <v>432019</v>
      </c>
      <c r="G44" s="1">
        <f>'(RBX) Inferno'!G44</f>
        <v>0</v>
      </c>
      <c r="H44" s="22"/>
      <c r="I44" s="29" t="s">
        <v>16</v>
      </c>
      <c r="J44">
        <f>'(RBX) Inferno'!J44</f>
        <v>3168338</v>
      </c>
      <c r="K44" s="1">
        <f>'(RBX) Inferno'!K44</f>
        <v>0</v>
      </c>
    </row>
    <row r="45" spans="1:11" x14ac:dyDescent="0.2">
      <c r="A45" s="29" t="s">
        <v>17</v>
      </c>
      <c r="B45">
        <f>'(RBX) Inferno'!B45</f>
        <v>685212</v>
      </c>
      <c r="C45" s="1">
        <f>'(RBX) Inferno'!C45</f>
        <v>0</v>
      </c>
      <c r="D45" s="22"/>
      <c r="E45" s="29" t="s">
        <v>17</v>
      </c>
      <c r="F45">
        <f>'(RBX) Inferno'!F45</f>
        <v>334552</v>
      </c>
      <c r="G45" s="1">
        <f>'(RBX) Inferno'!G45</f>
        <v>0</v>
      </c>
      <c r="H45" s="22"/>
      <c r="I45" s="29" t="s">
        <v>17</v>
      </c>
      <c r="J45">
        <f>'(RBX) Inferno'!J45</f>
        <v>2572470</v>
      </c>
      <c r="K45" s="1">
        <f>'(RBX) Inferno'!K45</f>
        <v>0</v>
      </c>
    </row>
    <row r="46" spans="1:11" x14ac:dyDescent="0.2">
      <c r="A46" s="29" t="s">
        <v>18</v>
      </c>
      <c r="B46">
        <f>'(RBX) Inferno'!B46</f>
        <v>328499</v>
      </c>
      <c r="C46" s="1">
        <f>'(RBX) Inferno'!C46</f>
        <v>0</v>
      </c>
      <c r="D46" s="22"/>
      <c r="E46" s="29" t="s">
        <v>18</v>
      </c>
      <c r="F46">
        <f>'(RBX) Inferno'!F46</f>
        <v>369494</v>
      </c>
      <c r="G46" s="1">
        <f>'(RBX) Inferno'!G46</f>
        <v>0</v>
      </c>
      <c r="H46" s="22"/>
      <c r="I46" s="29" t="s">
        <v>18</v>
      </c>
      <c r="J46">
        <f>'(RBX) Inferno'!J46</f>
        <v>2818060</v>
      </c>
      <c r="K46" s="1">
        <f>'(RBX) Inferno'!K46</f>
        <v>0</v>
      </c>
    </row>
    <row r="47" spans="1:11" x14ac:dyDescent="0.2">
      <c r="A47" s="29" t="s">
        <v>19</v>
      </c>
      <c r="B47">
        <f>'(RBX) Inferno'!B47</f>
        <v>624504</v>
      </c>
      <c r="C47" s="1">
        <f>'(RBX) Inferno'!C47</f>
        <v>0</v>
      </c>
      <c r="D47" s="22"/>
      <c r="E47" s="29" t="s">
        <v>19</v>
      </c>
      <c r="F47">
        <f>'(RBX) Inferno'!F47</f>
        <v>370846</v>
      </c>
      <c r="G47" s="1">
        <f>'(RBX) Inferno'!G47</f>
        <v>0</v>
      </c>
      <c r="H47" s="22"/>
      <c r="I47" s="29" t="s">
        <v>19</v>
      </c>
      <c r="J47">
        <f>'(RBX) Inferno'!J47</f>
        <v>2504498</v>
      </c>
      <c r="K47" s="1">
        <f>'(RBX) Inferno'!K47</f>
        <v>0</v>
      </c>
    </row>
    <row r="48" spans="1:11" x14ac:dyDescent="0.2">
      <c r="A48" s="29" t="s">
        <v>20</v>
      </c>
      <c r="B48">
        <f>'(RBX) Inferno'!B48</f>
        <v>506942</v>
      </c>
      <c r="C48" s="1">
        <f>'(RBX) Inferno'!C48</f>
        <v>0</v>
      </c>
      <c r="D48" s="22"/>
      <c r="E48" s="29" t="s">
        <v>20</v>
      </c>
      <c r="F48">
        <f>'(RBX) Inferno'!F48</f>
        <v>312075</v>
      </c>
      <c r="G48" s="1">
        <f>'(RBX) Inferno'!G48</f>
        <v>0</v>
      </c>
      <c r="H48" s="22"/>
      <c r="I48" s="29" t="s">
        <v>20</v>
      </c>
      <c r="J48">
        <f>'(RBX) Inferno'!J48</f>
        <v>2111178</v>
      </c>
      <c r="K48" s="1">
        <f>'(RBX) Inferno'!K48</f>
        <v>0</v>
      </c>
    </row>
    <row r="49" spans="1:11" x14ac:dyDescent="0.2">
      <c r="A49" s="29" t="s">
        <v>21</v>
      </c>
      <c r="B49">
        <f>'(RBX) Inferno'!B49</f>
        <v>450018</v>
      </c>
      <c r="C49" s="1">
        <f>'(RBX) Inferno'!C49</f>
        <v>0</v>
      </c>
      <c r="D49" s="22"/>
      <c r="E49" s="29" t="s">
        <v>21</v>
      </c>
      <c r="F49">
        <f>'(RBX) Inferno'!F49</f>
        <v>487902</v>
      </c>
      <c r="G49" s="1">
        <f>'(RBX) Inferno'!G49</f>
        <v>0</v>
      </c>
      <c r="H49" s="22"/>
      <c r="I49" s="29" t="s">
        <v>21</v>
      </c>
      <c r="J49">
        <f>'(RBX) Inferno'!J49</f>
        <v>2910139</v>
      </c>
      <c r="K49" s="1">
        <f>'(RBX) Inferno'!K49</f>
        <v>0</v>
      </c>
    </row>
    <row r="50" spans="1:11" x14ac:dyDescent="0.2">
      <c r="A50" s="29" t="s">
        <v>22</v>
      </c>
      <c r="B50">
        <f>'(RBX) Inferno'!B50</f>
        <v>58884</v>
      </c>
      <c r="C50" s="1">
        <f>'(RBX) Inferno'!C50</f>
        <v>0</v>
      </c>
      <c r="D50" s="22"/>
      <c r="E50" s="29" t="s">
        <v>22</v>
      </c>
      <c r="F50">
        <f>'(RBX) Inferno'!F50</f>
        <v>286998</v>
      </c>
      <c r="G50" s="1">
        <f>'(RBX) Inferno'!G50</f>
        <v>0</v>
      </c>
      <c r="H50" s="22"/>
      <c r="I50" s="29" t="s">
        <v>22</v>
      </c>
      <c r="J50">
        <f>'(RBX) Inferno'!J50</f>
        <v>3425161</v>
      </c>
      <c r="K50" s="1">
        <f>'(RBX) Inferno'!K50</f>
        <v>0</v>
      </c>
    </row>
    <row r="51" spans="1:11" x14ac:dyDescent="0.2">
      <c r="A51" s="30" t="s">
        <v>23</v>
      </c>
      <c r="B51">
        <f>'(RBX) Inferno'!B51</f>
        <v>47810</v>
      </c>
      <c r="C51" s="1">
        <f>'(RBX) Inferno'!C51</f>
        <v>0</v>
      </c>
      <c r="D51" s="22"/>
      <c r="E51" s="30" t="s">
        <v>23</v>
      </c>
      <c r="F51">
        <f>'(RBX) Inferno'!F51</f>
        <v>258799</v>
      </c>
      <c r="G51" s="1">
        <f>'(RBX) Inferno'!G51</f>
        <v>0</v>
      </c>
      <c r="H51" s="22"/>
      <c r="I51" s="30" t="s">
        <v>23</v>
      </c>
      <c r="J51">
        <f>'(RBX) Inferno'!J51</f>
        <v>3303064</v>
      </c>
      <c r="K51" s="1">
        <f>'(RBX) Inferno'!K51</f>
        <v>0</v>
      </c>
    </row>
    <row r="52" spans="1:11" x14ac:dyDescent="0.2">
      <c r="A52" s="31" t="s">
        <v>24</v>
      </c>
      <c r="B52">
        <f>'(RBX) Inferno'!B52</f>
        <v>57230</v>
      </c>
      <c r="C52" s="1">
        <f>'(RBX) Inferno'!C52</f>
        <v>0</v>
      </c>
      <c r="D52" s="22"/>
      <c r="E52" s="31" t="s">
        <v>24</v>
      </c>
      <c r="F52">
        <f>'(RBX) Inferno'!F52</f>
        <v>363762</v>
      </c>
      <c r="G52" s="1">
        <f>'(RBX) Inferno'!G52</f>
        <v>0</v>
      </c>
      <c r="H52" s="22"/>
      <c r="I52" s="31" t="s">
        <v>24</v>
      </c>
      <c r="J52">
        <f>'(RBX) Inferno'!J52</f>
        <v>3707253</v>
      </c>
      <c r="K52" s="1">
        <f>'(RBX) Inferno'!K52</f>
        <v>0</v>
      </c>
    </row>
    <row r="53" spans="1:11" x14ac:dyDescent="0.2">
      <c r="A53" s="31" t="s">
        <v>25</v>
      </c>
      <c r="B53">
        <f>'(RBX) Inferno'!B53</f>
        <v>52302</v>
      </c>
      <c r="C53" s="1">
        <f>'(RBX) Inferno'!C53</f>
        <v>0</v>
      </c>
      <c r="D53" s="22"/>
      <c r="E53" s="31" t="s">
        <v>25</v>
      </c>
      <c r="F53">
        <f>'(RBX) Inferno'!F53</f>
        <v>193436</v>
      </c>
      <c r="G53" s="1">
        <f>'(RBX) Inferno'!G53</f>
        <v>0</v>
      </c>
      <c r="H53" s="22"/>
      <c r="I53" s="31" t="s">
        <v>25</v>
      </c>
      <c r="J53">
        <f>'(RBX) Inferno'!J53</f>
        <v>3389489</v>
      </c>
      <c r="K53" s="1">
        <f>'(RBX) Inferno'!K53</f>
        <v>0</v>
      </c>
    </row>
    <row r="54" spans="1:11" x14ac:dyDescent="0.2">
      <c r="A54" s="31" t="s">
        <v>26</v>
      </c>
      <c r="B54">
        <f>'(RBX) Inferno'!B54</f>
        <v>81179</v>
      </c>
      <c r="C54" s="1">
        <f>'(RBX) Inferno'!C54</f>
        <v>0</v>
      </c>
      <c r="D54" s="22"/>
      <c r="E54" s="31" t="s">
        <v>26</v>
      </c>
      <c r="F54">
        <f>'(RBX) Inferno'!F54</f>
        <v>179493</v>
      </c>
      <c r="G54" s="1">
        <f>'(RBX) Inferno'!G54</f>
        <v>0</v>
      </c>
      <c r="H54" s="22"/>
      <c r="I54" s="31" t="s">
        <v>26</v>
      </c>
      <c r="J54">
        <f>'(RBX) Inferno'!J54</f>
        <v>2899646</v>
      </c>
      <c r="K54" s="1">
        <f>'(RBX) Inferno'!K54</f>
        <v>0</v>
      </c>
    </row>
    <row r="55" spans="1:11" x14ac:dyDescent="0.2">
      <c r="A55" s="31" t="s">
        <v>27</v>
      </c>
      <c r="B55">
        <f>'(RBX) Inferno'!B55</f>
        <v>64351</v>
      </c>
      <c r="C55" s="1">
        <f>'(RBX) Inferno'!C55</f>
        <v>0</v>
      </c>
      <c r="D55" s="22"/>
      <c r="E55" s="31" t="s">
        <v>27</v>
      </c>
      <c r="F55">
        <f>'(RBX) Inferno'!F55</f>
        <v>191265</v>
      </c>
      <c r="G55" s="1">
        <f>'(RBX) Inferno'!G55</f>
        <v>0</v>
      </c>
      <c r="H55" s="22"/>
      <c r="I55" s="31" t="s">
        <v>27</v>
      </c>
      <c r="J55">
        <f>'(RBX) Inferno'!J55</f>
        <v>2690098</v>
      </c>
      <c r="K55" s="1">
        <f>'(RBX) Inferno'!K55</f>
        <v>0</v>
      </c>
    </row>
    <row r="56" spans="1:11" x14ac:dyDescent="0.2">
      <c r="A56" s="31" t="s">
        <v>28</v>
      </c>
      <c r="B56">
        <f>'(RBX) Inferno'!B56</f>
        <v>77322</v>
      </c>
      <c r="C56" s="1">
        <f>'(RBX) Inferno'!C56</f>
        <v>0</v>
      </c>
      <c r="D56" s="22"/>
      <c r="E56" s="31" t="s">
        <v>28</v>
      </c>
      <c r="F56">
        <f>'(RBX) Inferno'!F56</f>
        <v>151407</v>
      </c>
      <c r="G56" s="1">
        <f>'(RBX) Inferno'!G56</f>
        <v>0</v>
      </c>
      <c r="H56" s="22"/>
      <c r="I56" s="31" t="s">
        <v>28</v>
      </c>
      <c r="J56">
        <f>'(RBX) Inferno'!J56</f>
        <v>2983054</v>
      </c>
      <c r="K56" s="1">
        <f>'(RBX) Inferno'!K56</f>
        <v>0</v>
      </c>
    </row>
    <row r="57" spans="1:11" x14ac:dyDescent="0.2">
      <c r="A57" s="31" t="s">
        <v>29</v>
      </c>
      <c r="B57">
        <f>'(RBX) Inferno'!B57</f>
        <v>54714</v>
      </c>
      <c r="C57" s="1">
        <f>'(RBX) Inferno'!C57</f>
        <v>0</v>
      </c>
      <c r="D57" s="22"/>
      <c r="E57" s="31" t="s">
        <v>29</v>
      </c>
      <c r="F57">
        <f>'(RBX) Inferno'!F57</f>
        <v>137516</v>
      </c>
      <c r="G57" s="1">
        <f>'(RBX) Inferno'!G57</f>
        <v>0</v>
      </c>
      <c r="H57" s="22"/>
      <c r="I57" s="31" t="s">
        <v>29</v>
      </c>
      <c r="J57">
        <f>'(RBX) Inferno'!J57</f>
        <v>3062391</v>
      </c>
      <c r="K57" s="1">
        <f>'(RBX) Inferno'!K57</f>
        <v>0</v>
      </c>
    </row>
    <row r="58" spans="1:11" x14ac:dyDescent="0.2">
      <c r="A58" s="31" t="s">
        <v>30</v>
      </c>
      <c r="B58">
        <f>'(RBX) Inferno'!B58</f>
        <v>114787</v>
      </c>
      <c r="C58" s="1">
        <f>'(RBX) Inferno'!C58</f>
        <v>0</v>
      </c>
      <c r="D58" s="22"/>
      <c r="E58" s="31" t="s">
        <v>30</v>
      </c>
      <c r="F58">
        <f>'(RBX) Inferno'!F58</f>
        <v>182764</v>
      </c>
      <c r="G58" s="1">
        <f>'(RBX) Inferno'!G58</f>
        <v>0</v>
      </c>
      <c r="H58" s="22"/>
      <c r="I58" s="31" t="s">
        <v>30</v>
      </c>
      <c r="J58">
        <f>'(RBX) Inferno'!J58</f>
        <v>3069144</v>
      </c>
      <c r="K58" s="1">
        <f>'(RBX) Inferno'!K58</f>
        <v>0</v>
      </c>
    </row>
    <row r="59" spans="1:11" x14ac:dyDescent="0.2">
      <c r="A59" s="31" t="s">
        <v>31</v>
      </c>
      <c r="B59">
        <f>'(RBX) Inferno'!B59</f>
        <v>74433</v>
      </c>
      <c r="C59" s="1">
        <f>'(RBX) Inferno'!C59</f>
        <v>0</v>
      </c>
      <c r="D59" s="22"/>
      <c r="E59" s="31" t="s">
        <v>31</v>
      </c>
      <c r="F59">
        <f>'(RBX) Inferno'!F59</f>
        <v>174325</v>
      </c>
      <c r="G59" s="1">
        <f>'(RBX) Inferno'!G59</f>
        <v>0</v>
      </c>
      <c r="H59" s="22"/>
      <c r="I59" s="31" t="s">
        <v>31</v>
      </c>
      <c r="J59">
        <f>'(RBX) Inferno'!J59</f>
        <v>3124144</v>
      </c>
      <c r="K59" s="1">
        <f>'(RBX) Inferno'!K59</f>
        <v>0</v>
      </c>
    </row>
    <row r="60" spans="1:11" x14ac:dyDescent="0.2">
      <c r="A60" s="31" t="s">
        <v>32</v>
      </c>
      <c r="B60">
        <f>'(RBX) Inferno'!B60</f>
        <v>36422</v>
      </c>
      <c r="C60" s="1">
        <f>'(RBX) Inferno'!C60</f>
        <v>0</v>
      </c>
      <c r="D60" s="22"/>
      <c r="E60" s="31" t="s">
        <v>32</v>
      </c>
      <c r="F60">
        <f>'(RBX) Inferno'!F60</f>
        <v>450131</v>
      </c>
      <c r="G60" s="1">
        <f>'(RBX) Inferno'!G60</f>
        <v>0</v>
      </c>
      <c r="H60" s="22"/>
      <c r="I60" s="31" t="s">
        <v>32</v>
      </c>
      <c r="J60">
        <f>'(RBX) Inferno'!J60</f>
        <v>2555632</v>
      </c>
      <c r="K60" s="1">
        <f>'(RBX) Inferno'!K60</f>
        <v>0</v>
      </c>
    </row>
    <row r="61" spans="1:11" x14ac:dyDescent="0.2">
      <c r="A61" s="31" t="s">
        <v>33</v>
      </c>
      <c r="B61">
        <f>'(RBX) Inferno'!B61</f>
        <v>50857</v>
      </c>
      <c r="C61" s="1">
        <f>'(RBX) Inferno'!C61</f>
        <v>0</v>
      </c>
      <c r="D61" s="22"/>
      <c r="E61" s="31" t="s">
        <v>33</v>
      </c>
      <c r="F61">
        <f>'(RBX) Inferno'!F61</f>
        <v>359594</v>
      </c>
      <c r="G61" s="1">
        <f>'(RBX) Inferno'!G61</f>
        <v>0</v>
      </c>
      <c r="H61" s="22"/>
      <c r="I61" s="31" t="s">
        <v>33</v>
      </c>
      <c r="J61">
        <f>'(RBX) Inferno'!J61</f>
        <v>2779699</v>
      </c>
      <c r="K61" s="1">
        <f>'(RBX) Inferno'!K61</f>
        <v>0</v>
      </c>
    </row>
    <row r="62" spans="1:11" x14ac:dyDescent="0.2">
      <c r="A62" s="31" t="s">
        <v>34</v>
      </c>
      <c r="B62">
        <f>'(RBX) Inferno'!B62</f>
        <v>10338</v>
      </c>
      <c r="C62" s="1">
        <f>'(RBX) Inferno'!C62</f>
        <v>0</v>
      </c>
      <c r="D62" s="22"/>
      <c r="E62" s="31" t="s">
        <v>34</v>
      </c>
      <c r="F62">
        <f>'(RBX) Inferno'!F62</f>
        <v>17994</v>
      </c>
      <c r="G62" s="1">
        <f>'(RBX) Inferno'!G62</f>
        <v>0</v>
      </c>
      <c r="H62" s="22"/>
      <c r="I62" s="31" t="s">
        <v>34</v>
      </c>
      <c r="J62">
        <f>'(RBX) Inferno'!J62</f>
        <v>2779699</v>
      </c>
      <c r="K62" s="1">
        <f>'(RBX) Inferno'!K62</f>
        <v>0</v>
      </c>
    </row>
    <row r="63" spans="1:11" x14ac:dyDescent="0.2">
      <c r="A63" s="31" t="s">
        <v>35</v>
      </c>
      <c r="B63">
        <f>'(RBX) Inferno'!B63</f>
        <v>655980</v>
      </c>
      <c r="C63" s="1">
        <f>'(RBX) Inferno'!C63</f>
        <v>0</v>
      </c>
      <c r="D63" s="22"/>
      <c r="E63" s="31" t="s">
        <v>35</v>
      </c>
      <c r="F63">
        <f>'(RBX) Inferno'!F63</f>
        <v>547579</v>
      </c>
      <c r="G63" s="1">
        <f>'(RBX) Inferno'!G63</f>
        <v>0</v>
      </c>
      <c r="H63" s="22"/>
      <c r="I63" s="31" t="s">
        <v>35</v>
      </c>
      <c r="J63">
        <f>'(RBX) Inferno'!J63</f>
        <v>2779699</v>
      </c>
      <c r="K63" s="1">
        <f>'(RBX) Inferno'!K63</f>
        <v>0</v>
      </c>
    </row>
    <row r="64" spans="1:11" x14ac:dyDescent="0.2">
      <c r="A64" s="31" t="s">
        <v>36</v>
      </c>
      <c r="B64">
        <f>'(RBX) Inferno'!B64</f>
        <v>427404</v>
      </c>
      <c r="C64" s="1">
        <f>'(RBX) Inferno'!C64</f>
        <v>0</v>
      </c>
      <c r="D64" s="22"/>
      <c r="E64" s="31" t="s">
        <v>36</v>
      </c>
      <c r="F64">
        <f>'(RBX) Inferno'!F64</f>
        <v>669018</v>
      </c>
      <c r="G64" s="1">
        <f>'(RBX) Inferno'!G64</f>
        <v>0</v>
      </c>
      <c r="H64" s="22"/>
      <c r="I64" s="31" t="s">
        <v>36</v>
      </c>
      <c r="J64">
        <f>'(RBX) Inferno'!J64</f>
        <v>2555632</v>
      </c>
      <c r="K64" s="1">
        <f>'(RBX) Inferno'!K64</f>
        <v>0</v>
      </c>
    </row>
    <row r="65" spans="1:11" x14ac:dyDescent="0.2">
      <c r="A65" s="31" t="s">
        <v>37</v>
      </c>
      <c r="B65">
        <f>'(RBX) Inferno'!B65</f>
        <v>562478</v>
      </c>
      <c r="C65" s="1">
        <f>'(RBX) Inferno'!C65</f>
        <v>0</v>
      </c>
      <c r="D65" s="22"/>
      <c r="E65" s="31" t="s">
        <v>37</v>
      </c>
      <c r="F65">
        <f>'(RBX) Inferno'!F65</f>
        <v>489265</v>
      </c>
      <c r="G65" s="1">
        <f>'(RBX) Inferno'!G65</f>
        <v>0</v>
      </c>
      <c r="H65" s="22"/>
      <c r="I65" s="31" t="s">
        <v>37</v>
      </c>
      <c r="J65">
        <f>'(RBX) Inferno'!J65</f>
        <v>4005462</v>
      </c>
      <c r="K65" s="1">
        <f>'(RBX) Inferno'!K65</f>
        <v>0</v>
      </c>
    </row>
    <row r="66" spans="1:11" x14ac:dyDescent="0.2">
      <c r="A66" s="31" t="s">
        <v>38</v>
      </c>
      <c r="B66">
        <f>'(RBX) Inferno'!B66</f>
        <v>640067</v>
      </c>
      <c r="C66" s="1">
        <f>'(RBX) Inferno'!C66</f>
        <v>0</v>
      </c>
      <c r="D66" s="22"/>
      <c r="E66" s="31" t="s">
        <v>38</v>
      </c>
      <c r="F66">
        <f>'(RBX) Inferno'!F66</f>
        <v>737413</v>
      </c>
      <c r="G66" s="1">
        <f>'(RBX) Inferno'!G66</f>
        <v>0</v>
      </c>
      <c r="H66" s="22"/>
      <c r="I66" s="31" t="s">
        <v>38</v>
      </c>
      <c r="J66">
        <f>'(RBX) Inferno'!J66</f>
        <v>4005462</v>
      </c>
      <c r="K66" s="1">
        <f>'(RBX) Inferno'!K66</f>
        <v>0</v>
      </c>
    </row>
    <row r="67" spans="1:11" x14ac:dyDescent="0.2">
      <c r="A67" s="31" t="s">
        <v>39</v>
      </c>
      <c r="B67">
        <f>'(RBX) Inferno'!B67</f>
        <v>677212</v>
      </c>
      <c r="C67" s="1">
        <f>'(RBX) Inferno'!C67</f>
        <v>0</v>
      </c>
      <c r="D67" s="22"/>
      <c r="E67" s="31" t="s">
        <v>39</v>
      </c>
      <c r="F67">
        <f>'(RBX) Inferno'!F67</f>
        <v>732597</v>
      </c>
      <c r="G67" s="1">
        <f>'(RBX) Inferno'!G67</f>
        <v>0</v>
      </c>
      <c r="H67" s="22"/>
      <c r="I67" s="31" t="s">
        <v>39</v>
      </c>
      <c r="J67">
        <f>'(RBX) Inferno'!J67</f>
        <v>3999331</v>
      </c>
      <c r="K67" s="1">
        <f>'(RBX) Inferno'!K67</f>
        <v>0</v>
      </c>
    </row>
    <row r="68" spans="1:11" x14ac:dyDescent="0.2">
      <c r="A68" s="8"/>
      <c r="C68" s="1"/>
      <c r="D68" s="22"/>
      <c r="E68" s="8"/>
      <c r="G68" s="1"/>
      <c r="H68" s="22"/>
      <c r="I68" s="8"/>
      <c r="K68" s="1"/>
    </row>
    <row r="69" spans="1:11" ht="17" thickBot="1" x14ac:dyDescent="0.25">
      <c r="A69" s="9" t="s">
        <v>3</v>
      </c>
      <c r="B69" s="62">
        <f>SUM(B40:B67)</f>
        <v>8025850</v>
      </c>
      <c r="C69" s="63">
        <f>AVERAGE(B40:B67)</f>
        <v>286637.5</v>
      </c>
      <c r="D69" s="22"/>
      <c r="E69" s="9" t="s">
        <v>3</v>
      </c>
      <c r="F69" s="62">
        <f>SUM(F40:F67)</f>
        <v>9680347</v>
      </c>
      <c r="G69" s="63">
        <f>AVERAGE(F40:F67)</f>
        <v>345726.67857142858</v>
      </c>
      <c r="H69" s="22"/>
      <c r="I69" s="9" t="s">
        <v>3</v>
      </c>
      <c r="J69" s="62">
        <f>SUM(J40:J67)</f>
        <v>82961700</v>
      </c>
      <c r="K69" s="63">
        <f>AVERAGE(J40:J67)</f>
        <v>2962917.8571428573</v>
      </c>
    </row>
    <row r="70" spans="1:11" x14ac:dyDescent="0.2">
      <c r="A70" s="52"/>
      <c r="B70" s="22"/>
      <c r="C70" s="53"/>
      <c r="D70" s="22"/>
      <c r="E70" s="52"/>
      <c r="F70" s="22"/>
      <c r="G70" s="22"/>
      <c r="H70" s="22"/>
      <c r="I70" s="52"/>
      <c r="J70" s="22"/>
      <c r="K70" s="53"/>
    </row>
    <row r="71" spans="1:11" x14ac:dyDescent="0.2">
      <c r="A71" s="77" t="s">
        <v>108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1:11" ht="16" customHeight="1" thickBot="1" x14ac:dyDescent="0.2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1:11" ht="17" customHeight="1" thickBot="1" x14ac:dyDescent="0.25">
      <c r="A73" s="73" t="s">
        <v>81</v>
      </c>
      <c r="B73" s="74"/>
      <c r="C73" s="78"/>
      <c r="D73" s="22"/>
      <c r="E73" s="73" t="s">
        <v>50</v>
      </c>
      <c r="F73" s="74"/>
      <c r="G73" s="78"/>
      <c r="H73" s="22"/>
      <c r="I73" s="73" t="s">
        <v>109</v>
      </c>
      <c r="J73" s="74"/>
      <c r="K73" s="75"/>
    </row>
    <row r="74" spans="1:11" ht="17" thickBot="1" x14ac:dyDescent="0.25">
      <c r="A74" s="26" t="s">
        <v>0</v>
      </c>
      <c r="B74" s="27" t="s">
        <v>1</v>
      </c>
      <c r="C74" s="28"/>
      <c r="D74" s="22"/>
      <c r="E74" s="26" t="s">
        <v>0</v>
      </c>
      <c r="F74" s="27" t="s">
        <v>1</v>
      </c>
      <c r="G74" s="28"/>
      <c r="H74" s="22"/>
      <c r="I74" s="26" t="s">
        <v>0</v>
      </c>
      <c r="J74" s="27" t="s">
        <v>1</v>
      </c>
      <c r="K74" s="28"/>
    </row>
    <row r="75" spans="1:11" x14ac:dyDescent="0.2">
      <c r="A75" s="57" t="s">
        <v>12</v>
      </c>
      <c r="B75">
        <f>'(RBX) Inferno'!B75</f>
        <v>234981</v>
      </c>
      <c r="C75" s="1">
        <f>'(RBX) Inferno'!C75</f>
        <v>0</v>
      </c>
      <c r="D75" s="22"/>
      <c r="E75" s="29" t="s">
        <v>12</v>
      </c>
      <c r="F75">
        <f>'(RBX) Inferno'!F75</f>
        <v>383330</v>
      </c>
      <c r="G75" s="1">
        <f>'(RBX) Inferno'!G75</f>
        <v>0</v>
      </c>
      <c r="H75" s="22"/>
      <c r="I75" s="29" t="s">
        <v>12</v>
      </c>
      <c r="J75">
        <f>'(RBX) Inferno'!J75</f>
        <v>2450016</v>
      </c>
      <c r="K75" s="1">
        <f>'(RBX) Inferno'!K75</f>
        <v>0</v>
      </c>
    </row>
    <row r="76" spans="1:11" x14ac:dyDescent="0.2">
      <c r="A76" s="29" t="s">
        <v>13</v>
      </c>
      <c r="B76">
        <f>'(RBX) Inferno'!B76</f>
        <v>184083</v>
      </c>
      <c r="C76" s="1">
        <f>'(RBX) Inferno'!C76</f>
        <v>0</v>
      </c>
      <c r="D76" s="22"/>
      <c r="E76" s="29" t="s">
        <v>13</v>
      </c>
      <c r="F76">
        <f>'(RBX) Inferno'!F76</f>
        <v>475308</v>
      </c>
      <c r="G76" s="1">
        <f>'(RBX) Inferno'!G76</f>
        <v>0</v>
      </c>
      <c r="H76" s="22"/>
      <c r="I76" s="29" t="s">
        <v>13</v>
      </c>
      <c r="J76">
        <f>'(RBX) Inferno'!J76</f>
        <v>2441814</v>
      </c>
      <c r="K76" s="1">
        <f>'(RBX) Inferno'!K76</f>
        <v>0</v>
      </c>
    </row>
    <row r="77" spans="1:11" x14ac:dyDescent="0.2">
      <c r="A77" s="29" t="s">
        <v>14</v>
      </c>
      <c r="B77">
        <f>'(RBX) Inferno'!B77</f>
        <v>202351</v>
      </c>
      <c r="C77" s="1">
        <f>'(RBX) Inferno'!C77</f>
        <v>0</v>
      </c>
      <c r="D77" s="22"/>
      <c r="E77" s="29" t="s">
        <v>14</v>
      </c>
      <c r="F77">
        <f>'(RBX) Inferno'!F77</f>
        <v>471205</v>
      </c>
      <c r="G77" s="1">
        <f>'(RBX) Inferno'!G77</f>
        <v>0</v>
      </c>
      <c r="H77" s="22"/>
      <c r="I77" s="29" t="s">
        <v>14</v>
      </c>
      <c r="J77">
        <f>'(RBX) Inferno'!J77</f>
        <v>2314619</v>
      </c>
      <c r="K77" s="1">
        <f>'(RBX) Inferno'!K77</f>
        <v>0</v>
      </c>
    </row>
    <row r="78" spans="1:11" x14ac:dyDescent="0.2">
      <c r="A78" s="29" t="s">
        <v>15</v>
      </c>
      <c r="B78">
        <f>'(RBX) Inferno'!B78</f>
        <v>231279</v>
      </c>
      <c r="C78" s="1">
        <f>'(RBX) Inferno'!C78</f>
        <v>0</v>
      </c>
      <c r="D78" s="22"/>
      <c r="E78" s="29" t="s">
        <v>15</v>
      </c>
      <c r="F78">
        <f>'(RBX) Inferno'!F78</f>
        <v>436901</v>
      </c>
      <c r="G78" s="1">
        <f>'(RBX) Inferno'!G78</f>
        <v>0</v>
      </c>
      <c r="H78" s="22"/>
      <c r="I78" s="29" t="s">
        <v>15</v>
      </c>
      <c r="J78">
        <f>'(RBX) Inferno'!J78</f>
        <v>2410907</v>
      </c>
      <c r="K78" s="1">
        <f>'(RBX) Inferno'!K78</f>
        <v>0</v>
      </c>
    </row>
    <row r="79" spans="1:11" x14ac:dyDescent="0.2">
      <c r="A79" s="29" t="s">
        <v>16</v>
      </c>
      <c r="B79">
        <f>'(RBX) Inferno'!B79</f>
        <v>254721</v>
      </c>
      <c r="C79" s="1">
        <f>'(RBX) Inferno'!C79</f>
        <v>0</v>
      </c>
      <c r="D79" s="22"/>
      <c r="E79" s="29" t="s">
        <v>16</v>
      </c>
      <c r="F79">
        <f>'(RBX) Inferno'!F79</f>
        <v>468041</v>
      </c>
      <c r="G79" s="1">
        <f>'(RBX) Inferno'!G79</f>
        <v>0</v>
      </c>
      <c r="H79" s="22"/>
      <c r="I79" s="29" t="s">
        <v>16</v>
      </c>
      <c r="J79">
        <f>'(RBX) Inferno'!J79</f>
        <v>2912332</v>
      </c>
      <c r="K79" s="1">
        <f>'(RBX) Inferno'!K79</f>
        <v>0</v>
      </c>
    </row>
    <row r="80" spans="1:11" x14ac:dyDescent="0.2">
      <c r="A80" s="29" t="s">
        <v>17</v>
      </c>
      <c r="B80">
        <f>'(RBX) Inferno'!B80</f>
        <v>290597</v>
      </c>
      <c r="C80" s="1">
        <f>'(RBX) Inferno'!C80</f>
        <v>0</v>
      </c>
      <c r="D80" s="22"/>
      <c r="E80" s="29" t="s">
        <v>17</v>
      </c>
      <c r="F80">
        <f>'(RBX) Inferno'!F80</f>
        <v>368175</v>
      </c>
      <c r="G80" s="1">
        <f>'(RBX) Inferno'!G80</f>
        <v>0</v>
      </c>
      <c r="H80" s="22"/>
      <c r="I80" s="29" t="s">
        <v>17</v>
      </c>
      <c r="J80">
        <f>'(RBX) Inferno'!J80</f>
        <v>2364834</v>
      </c>
      <c r="K80" s="1">
        <f>'(RBX) Inferno'!K80</f>
        <v>0</v>
      </c>
    </row>
    <row r="81" spans="1:11" x14ac:dyDescent="0.2">
      <c r="A81" s="29" t="s">
        <v>18</v>
      </c>
      <c r="B81">
        <f>'(RBX) Inferno'!B81</f>
        <v>203829</v>
      </c>
      <c r="C81" s="1">
        <f>'(RBX) Inferno'!C81</f>
        <v>0</v>
      </c>
      <c r="D81" s="22"/>
      <c r="E81" s="29" t="s">
        <v>18</v>
      </c>
      <c r="F81">
        <f>'(RBX) Inferno'!F81</f>
        <v>471747</v>
      </c>
      <c r="G81" s="1">
        <f>'(RBX) Inferno'!G81</f>
        <v>0</v>
      </c>
      <c r="H81" s="22"/>
      <c r="I81" s="29" t="s">
        <v>18</v>
      </c>
      <c r="J81">
        <f>'(RBX) Inferno'!J81</f>
        <v>2573934</v>
      </c>
      <c r="K81" s="1">
        <f>'(RBX) Inferno'!K81</f>
        <v>0</v>
      </c>
    </row>
    <row r="82" spans="1:11" x14ac:dyDescent="0.2">
      <c r="A82" s="29" t="s">
        <v>19</v>
      </c>
      <c r="B82">
        <f>'(RBX) Inferno'!B82</f>
        <v>291528</v>
      </c>
      <c r="C82" s="1">
        <f>'(RBX) Inferno'!C82</f>
        <v>0</v>
      </c>
      <c r="D82" s="22"/>
      <c r="E82" s="29" t="s">
        <v>19</v>
      </c>
      <c r="F82">
        <f>'(RBX) Inferno'!F82</f>
        <v>432013</v>
      </c>
      <c r="G82" s="1">
        <f>'(RBX) Inferno'!G82</f>
        <v>0</v>
      </c>
      <c r="H82" s="22"/>
      <c r="I82" s="29" t="s">
        <v>19</v>
      </c>
      <c r="J82">
        <f>'(RBX) Inferno'!J82</f>
        <v>2292752</v>
      </c>
      <c r="K82" s="1">
        <f>'(RBX) Inferno'!K82</f>
        <v>0</v>
      </c>
    </row>
    <row r="83" spans="1:11" x14ac:dyDescent="0.2">
      <c r="A83" s="29" t="s">
        <v>20</v>
      </c>
      <c r="B83">
        <f>'(RBX) Inferno'!B83</f>
        <v>200130</v>
      </c>
      <c r="C83" s="1">
        <f>'(RBX) Inferno'!C83</f>
        <v>0</v>
      </c>
      <c r="D83" s="22"/>
      <c r="E83" s="29" t="s">
        <v>20</v>
      </c>
      <c r="F83">
        <f>'(RBX) Inferno'!F83</f>
        <v>377225</v>
      </c>
      <c r="G83" s="1">
        <f>'(RBX) Inferno'!G83</f>
        <v>0</v>
      </c>
      <c r="H83" s="22"/>
      <c r="I83" s="29" t="s">
        <v>20</v>
      </c>
      <c r="J83">
        <f>'(RBX) Inferno'!J83</f>
        <v>1937630</v>
      </c>
      <c r="K83" s="1">
        <f>'(RBX) Inferno'!K83</f>
        <v>0</v>
      </c>
    </row>
    <row r="84" spans="1:11" x14ac:dyDescent="0.2">
      <c r="A84" s="29" t="s">
        <v>21</v>
      </c>
      <c r="B84">
        <f>'(RBX) Inferno'!B84</f>
        <v>242496</v>
      </c>
      <c r="C84" s="1">
        <f>'(RBX) Inferno'!C84</f>
        <v>0</v>
      </c>
      <c r="D84" s="22"/>
      <c r="E84" s="29" t="s">
        <v>21</v>
      </c>
      <c r="F84">
        <f>'(RBX) Inferno'!F84</f>
        <v>602128</v>
      </c>
      <c r="G84" s="1">
        <f>'(RBX) Inferno'!G84</f>
        <v>0</v>
      </c>
      <c r="H84" s="22"/>
      <c r="I84" s="29" t="s">
        <v>21</v>
      </c>
      <c r="J84">
        <f>'(RBX) Inferno'!J84</f>
        <v>2687363</v>
      </c>
      <c r="K84" s="1">
        <f>'(RBX) Inferno'!K84</f>
        <v>0</v>
      </c>
    </row>
    <row r="85" spans="1:11" x14ac:dyDescent="0.2">
      <c r="A85" s="29" t="s">
        <v>22</v>
      </c>
      <c r="B85">
        <f>'(RBX) Inferno'!B85</f>
        <v>327833</v>
      </c>
      <c r="C85" s="1">
        <f>'(RBX) Inferno'!C85</f>
        <v>0</v>
      </c>
      <c r="D85" s="22"/>
      <c r="E85" s="29" t="s">
        <v>22</v>
      </c>
      <c r="F85">
        <f>'(RBX) Inferno'!F85</f>
        <v>667878</v>
      </c>
      <c r="G85" s="1">
        <f>'(RBX) Inferno'!G85</f>
        <v>0</v>
      </c>
      <c r="H85" s="22"/>
      <c r="I85" s="29" t="s">
        <v>22</v>
      </c>
      <c r="J85">
        <f>'(RBX) Inferno'!J85</f>
        <v>3167531</v>
      </c>
      <c r="K85" s="1">
        <f>'(RBX) Inferno'!K85</f>
        <v>0</v>
      </c>
    </row>
    <row r="86" spans="1:11" x14ac:dyDescent="0.2">
      <c r="A86" s="30" t="s">
        <v>23</v>
      </c>
      <c r="B86">
        <f>'(RBX) Inferno'!B86</f>
        <v>331056</v>
      </c>
      <c r="C86" s="1">
        <f>'(RBX) Inferno'!C86</f>
        <v>0</v>
      </c>
      <c r="D86" s="22"/>
      <c r="E86" s="30" t="s">
        <v>23</v>
      </c>
      <c r="F86">
        <f>'(RBX) Inferno'!F86</f>
        <v>647160</v>
      </c>
      <c r="G86" s="1">
        <f>'(RBX) Inferno'!G86</f>
        <v>0</v>
      </c>
      <c r="H86" s="22"/>
      <c r="I86" s="30" t="s">
        <v>23</v>
      </c>
      <c r="J86">
        <f>'(RBX) Inferno'!J86</f>
        <v>3109881</v>
      </c>
      <c r="K86" s="1">
        <f>'(RBX) Inferno'!K86</f>
        <v>0</v>
      </c>
    </row>
    <row r="87" spans="1:11" x14ac:dyDescent="0.2">
      <c r="A87" s="31" t="s">
        <v>24</v>
      </c>
      <c r="B87">
        <f>'(RBX) Inferno'!B87</f>
        <v>334948</v>
      </c>
      <c r="C87" s="1">
        <f>'(RBX) Inferno'!C87</f>
        <v>0</v>
      </c>
      <c r="D87" s="22"/>
      <c r="E87" s="31" t="s">
        <v>24</v>
      </c>
      <c r="F87">
        <f>'(RBX) Inferno'!F87</f>
        <v>641611</v>
      </c>
      <c r="G87" s="1">
        <f>'(RBX) Inferno'!G87</f>
        <v>0</v>
      </c>
      <c r="H87" s="22"/>
      <c r="I87" s="31" t="s">
        <v>24</v>
      </c>
      <c r="J87">
        <f>'(RBX) Inferno'!J87</f>
        <v>3499484</v>
      </c>
      <c r="K87" s="1">
        <f>'(RBX) Inferno'!K87</f>
        <v>0</v>
      </c>
    </row>
    <row r="88" spans="1:11" x14ac:dyDescent="0.2">
      <c r="A88" s="31" t="s">
        <v>25</v>
      </c>
      <c r="B88">
        <f>'(RBX) Inferno'!B88</f>
        <v>293574</v>
      </c>
      <c r="C88" s="1">
        <f>'(RBX) Inferno'!C88</f>
        <v>0</v>
      </c>
      <c r="D88" s="22"/>
      <c r="E88" s="31" t="s">
        <v>25</v>
      </c>
      <c r="F88">
        <f>'(RBX) Inferno'!F88</f>
        <v>514780</v>
      </c>
      <c r="G88" s="1">
        <f>'(RBX) Inferno'!G88</f>
        <v>0</v>
      </c>
      <c r="H88" s="22"/>
      <c r="I88" s="31" t="s">
        <v>25</v>
      </c>
      <c r="J88">
        <f>'(RBX) Inferno'!J88</f>
        <v>3234521</v>
      </c>
      <c r="K88" s="1">
        <f>'(RBX) Inferno'!K88</f>
        <v>0</v>
      </c>
    </row>
    <row r="89" spans="1:11" x14ac:dyDescent="0.2">
      <c r="A89" s="31" t="s">
        <v>26</v>
      </c>
      <c r="B89">
        <f>'(RBX) Inferno'!B89</f>
        <v>293832</v>
      </c>
      <c r="C89" s="1">
        <f>'(RBX) Inferno'!C89</f>
        <v>0</v>
      </c>
      <c r="D89" s="22"/>
      <c r="E89" s="31" t="s">
        <v>26</v>
      </c>
      <c r="F89">
        <f>'(RBX) Inferno'!F89</f>
        <v>456962</v>
      </c>
      <c r="G89" s="1">
        <f>'(RBX) Inferno'!G89</f>
        <v>0</v>
      </c>
      <c r="H89" s="22"/>
      <c r="I89" s="31" t="s">
        <v>26</v>
      </c>
      <c r="J89">
        <f>'(RBX) Inferno'!J89</f>
        <v>2816517</v>
      </c>
      <c r="K89" s="1">
        <f>'(RBX) Inferno'!K89</f>
        <v>0</v>
      </c>
    </row>
    <row r="90" spans="1:11" x14ac:dyDescent="0.2">
      <c r="A90" s="31" t="s">
        <v>27</v>
      </c>
      <c r="B90">
        <f>'(RBX) Inferno'!B90</f>
        <v>291542</v>
      </c>
      <c r="C90" s="1">
        <f>'(RBX) Inferno'!C90</f>
        <v>0</v>
      </c>
      <c r="D90" s="22"/>
      <c r="E90" s="31" t="s">
        <v>27</v>
      </c>
      <c r="F90">
        <f>'(RBX) Inferno'!F90</f>
        <v>479878</v>
      </c>
      <c r="G90" s="1">
        <f>'(RBX) Inferno'!G90</f>
        <v>0</v>
      </c>
      <c r="H90" s="22"/>
      <c r="I90" s="31" t="s">
        <v>27</v>
      </c>
      <c r="J90">
        <f>'(RBX) Inferno'!J90</f>
        <v>2403777</v>
      </c>
      <c r="K90" s="1">
        <f>'(RBX) Inferno'!K90</f>
        <v>0</v>
      </c>
    </row>
    <row r="91" spans="1:11" x14ac:dyDescent="0.2">
      <c r="A91" s="31" t="s">
        <v>28</v>
      </c>
      <c r="B91">
        <f>'(RBX) Inferno'!B91</f>
        <v>404968</v>
      </c>
      <c r="C91" s="1">
        <f>'(RBX) Inferno'!C91</f>
        <v>0</v>
      </c>
      <c r="D91" s="22"/>
      <c r="E91" s="31" t="s">
        <v>28</v>
      </c>
      <c r="F91">
        <f>'(RBX) Inferno'!F91</f>
        <v>539767</v>
      </c>
      <c r="G91" s="1">
        <f>'(RBX) Inferno'!G91</f>
        <v>0</v>
      </c>
      <c r="H91" s="22"/>
      <c r="I91" s="31" t="s">
        <v>28</v>
      </c>
      <c r="J91">
        <f>'(RBX) Inferno'!J91</f>
        <v>2924394</v>
      </c>
      <c r="K91" s="1">
        <f>'(RBX) Inferno'!K91</f>
        <v>0</v>
      </c>
    </row>
    <row r="92" spans="1:11" x14ac:dyDescent="0.2">
      <c r="A92" s="31" t="s">
        <v>29</v>
      </c>
      <c r="B92">
        <f>'(RBX) Inferno'!B92</f>
        <v>402155</v>
      </c>
      <c r="C92" s="1">
        <f>'(RBX) Inferno'!C92</f>
        <v>0</v>
      </c>
      <c r="D92" s="22"/>
      <c r="E92" s="31" t="s">
        <v>29</v>
      </c>
      <c r="F92">
        <f>'(RBX) Inferno'!F92</f>
        <v>562295</v>
      </c>
      <c r="G92" s="1">
        <f>'(RBX) Inferno'!G92</f>
        <v>0</v>
      </c>
      <c r="H92" s="22"/>
      <c r="I92" s="31" t="s">
        <v>29</v>
      </c>
      <c r="J92">
        <f>'(RBX) Inferno'!J92</f>
        <v>2903854</v>
      </c>
      <c r="K92" s="1">
        <f>'(RBX) Inferno'!K92</f>
        <v>0</v>
      </c>
    </row>
    <row r="93" spans="1:11" x14ac:dyDescent="0.2">
      <c r="A93" s="31" t="s">
        <v>30</v>
      </c>
      <c r="B93">
        <f>'(RBX) Inferno'!B93</f>
        <v>472579</v>
      </c>
      <c r="C93" s="1">
        <f>'(RBX) Inferno'!C93</f>
        <v>0</v>
      </c>
      <c r="D93" s="22"/>
      <c r="E93" s="31" t="s">
        <v>30</v>
      </c>
      <c r="F93">
        <f>'(RBX) Inferno'!F93</f>
        <v>555938</v>
      </c>
      <c r="G93" s="1">
        <f>'(RBX) Inferno'!G93</f>
        <v>0</v>
      </c>
      <c r="H93" s="22"/>
      <c r="I93" s="31" t="s">
        <v>30</v>
      </c>
      <c r="J93">
        <f>'(RBX) Inferno'!J93</f>
        <v>2996799</v>
      </c>
      <c r="K93" s="1">
        <f>'(RBX) Inferno'!K93</f>
        <v>0</v>
      </c>
    </row>
    <row r="94" spans="1:11" x14ac:dyDescent="0.2">
      <c r="A94" s="31" t="s">
        <v>31</v>
      </c>
      <c r="B94">
        <f>'(RBX) Inferno'!B94</f>
        <v>445675</v>
      </c>
      <c r="C94" s="1">
        <f>'(RBX) Inferno'!C94</f>
        <v>0</v>
      </c>
      <c r="D94" s="22"/>
      <c r="E94" s="31" t="s">
        <v>31</v>
      </c>
      <c r="F94">
        <f>'(RBX) Inferno'!F94</f>
        <v>587007</v>
      </c>
      <c r="G94" s="1">
        <f>'(RBX) Inferno'!G94</f>
        <v>0</v>
      </c>
      <c r="H94" s="22"/>
      <c r="I94" s="31" t="s">
        <v>31</v>
      </c>
      <c r="J94">
        <f>'(RBX) Inferno'!J94</f>
        <v>3151120</v>
      </c>
      <c r="K94" s="1">
        <f>'(RBX) Inferno'!K94</f>
        <v>0</v>
      </c>
    </row>
    <row r="95" spans="1:11" x14ac:dyDescent="0.2">
      <c r="A95" s="31" t="s">
        <v>32</v>
      </c>
      <c r="B95">
        <f>'(RBX) Inferno'!B95</f>
        <v>379886</v>
      </c>
      <c r="C95" s="1">
        <f>'(RBX) Inferno'!C95</f>
        <v>0</v>
      </c>
      <c r="D95" s="22"/>
      <c r="E95" s="31" t="s">
        <v>32</v>
      </c>
      <c r="F95">
        <f>'(RBX) Inferno'!F95</f>
        <v>817712</v>
      </c>
      <c r="G95" s="1">
        <f>'(RBX) Inferno'!G95</f>
        <v>0</v>
      </c>
      <c r="H95" s="22"/>
      <c r="I95" s="31" t="s">
        <v>32</v>
      </c>
      <c r="J95">
        <f>'(RBX) Inferno'!J95</f>
        <v>3212023</v>
      </c>
      <c r="K95" s="1">
        <f>'(RBX) Inferno'!K95</f>
        <v>0</v>
      </c>
    </row>
    <row r="96" spans="1:11" x14ac:dyDescent="0.2">
      <c r="A96" s="31" t="s">
        <v>33</v>
      </c>
      <c r="B96">
        <f>'(RBX) Inferno'!B96</f>
        <v>368639</v>
      </c>
      <c r="C96" s="1">
        <f>'(RBX) Inferno'!C96</f>
        <v>0</v>
      </c>
      <c r="D96" s="22"/>
      <c r="E96" s="31" t="s">
        <v>33</v>
      </c>
      <c r="F96">
        <f>'(RBX) Inferno'!F96</f>
        <v>689803</v>
      </c>
      <c r="G96" s="1">
        <f>'(RBX) Inferno'!G96</f>
        <v>0</v>
      </c>
      <c r="H96" s="22"/>
      <c r="I96" s="31" t="s">
        <v>33</v>
      </c>
      <c r="J96">
        <f>'(RBX) Inferno'!J96</f>
        <v>3151315</v>
      </c>
      <c r="K96" s="1">
        <f>'(RBX) Inferno'!K96</f>
        <v>0</v>
      </c>
    </row>
    <row r="97" spans="1:11" x14ac:dyDescent="0.2">
      <c r="A97" s="31" t="s">
        <v>34</v>
      </c>
      <c r="B97">
        <f>'(RBX) Inferno'!B97</f>
        <v>238780</v>
      </c>
      <c r="C97" s="1">
        <f>'(RBX) Inferno'!C97</f>
        <v>0</v>
      </c>
      <c r="D97" s="22"/>
      <c r="E97" s="31" t="s">
        <v>34</v>
      </c>
      <c r="F97">
        <f>'(RBX) Inferno'!F97</f>
        <v>899450</v>
      </c>
      <c r="G97" s="1">
        <f>'(RBX) Inferno'!G97</f>
        <v>0</v>
      </c>
      <c r="H97" s="22"/>
      <c r="I97" s="31" t="s">
        <v>34</v>
      </c>
      <c r="J97">
        <f>'(RBX) Inferno'!J97</f>
        <v>3882000</v>
      </c>
      <c r="K97" s="1">
        <f>'(RBX) Inferno'!K97</f>
        <v>0</v>
      </c>
    </row>
    <row r="98" spans="1:11" x14ac:dyDescent="0.2">
      <c r="A98" s="31" t="s">
        <v>35</v>
      </c>
      <c r="B98">
        <f>'(RBX) Inferno'!B98</f>
        <v>430330</v>
      </c>
      <c r="C98" s="1">
        <f>'(RBX) Inferno'!C98</f>
        <v>0</v>
      </c>
      <c r="D98" s="22"/>
      <c r="E98" s="31" t="s">
        <v>35</v>
      </c>
      <c r="F98">
        <f>'(RBX) Inferno'!F98</f>
        <v>582269</v>
      </c>
      <c r="G98" s="1">
        <f>'(RBX) Inferno'!G98</f>
        <v>0</v>
      </c>
      <c r="H98" s="22"/>
      <c r="I98" s="31" t="s">
        <v>35</v>
      </c>
      <c r="J98">
        <f>'(RBX) Inferno'!J98</f>
        <v>3239911</v>
      </c>
      <c r="K98" s="1">
        <f>'(RBX) Inferno'!K98</f>
        <v>0</v>
      </c>
    </row>
    <row r="99" spans="1:11" x14ac:dyDescent="0.2">
      <c r="A99" s="31" t="s">
        <v>36</v>
      </c>
      <c r="B99">
        <f>'(RBX) Inferno'!B99</f>
        <v>264105</v>
      </c>
      <c r="C99" s="1">
        <f>'(RBX) Inferno'!C99</f>
        <v>0</v>
      </c>
      <c r="D99" s="22"/>
      <c r="E99" s="31" t="s">
        <v>36</v>
      </c>
      <c r="F99">
        <f>'(RBX) Inferno'!F99</f>
        <v>780675</v>
      </c>
      <c r="G99" s="1">
        <f>'(RBX) Inferno'!G99</f>
        <v>0</v>
      </c>
      <c r="H99" s="22"/>
      <c r="I99" s="31" t="s">
        <v>36</v>
      </c>
      <c r="J99">
        <f>'(RBX) Inferno'!J99</f>
        <v>3565862</v>
      </c>
      <c r="K99" s="1">
        <f>'(RBX) Inferno'!K99</f>
        <v>0</v>
      </c>
    </row>
    <row r="100" spans="1:11" x14ac:dyDescent="0.2">
      <c r="A100" s="31" t="s">
        <v>37</v>
      </c>
      <c r="B100">
        <f>'(RBX) Inferno'!B100</f>
        <v>331038</v>
      </c>
      <c r="C100" s="1">
        <f>'(RBX) Inferno'!C100</f>
        <v>0</v>
      </c>
      <c r="D100" s="22"/>
      <c r="E100" s="31" t="s">
        <v>37</v>
      </c>
      <c r="F100">
        <f>'(RBX) Inferno'!F100</f>
        <v>505976</v>
      </c>
      <c r="G100" s="1">
        <f>'(RBX) Inferno'!G100</f>
        <v>0</v>
      </c>
      <c r="H100" s="22"/>
      <c r="I100" s="31" t="s">
        <v>37</v>
      </c>
      <c r="J100">
        <f>'(RBX) Inferno'!J100</f>
        <v>3215660</v>
      </c>
      <c r="K100" s="1">
        <f>'(RBX) Inferno'!K100</f>
        <v>0</v>
      </c>
    </row>
    <row r="101" spans="1:11" x14ac:dyDescent="0.2">
      <c r="A101" s="31" t="s">
        <v>38</v>
      </c>
      <c r="B101">
        <f>'(RBX) Inferno'!B101</f>
        <v>432151</v>
      </c>
      <c r="C101" s="1">
        <f>'(RBX) Inferno'!C101</f>
        <v>0</v>
      </c>
      <c r="D101" s="22"/>
      <c r="E101" s="31" t="s">
        <v>38</v>
      </c>
      <c r="F101">
        <f>'(RBX) Inferno'!F101</f>
        <v>812512</v>
      </c>
      <c r="G101" s="1">
        <f>'(RBX) Inferno'!G101</f>
        <v>0</v>
      </c>
      <c r="H101" s="22"/>
      <c r="I101" s="31" t="s">
        <v>38</v>
      </c>
      <c r="J101">
        <f>'(RBX) Inferno'!J101</f>
        <v>4100208</v>
      </c>
      <c r="K101" s="1">
        <f>'(RBX) Inferno'!K101</f>
        <v>0</v>
      </c>
    </row>
    <row r="102" spans="1:11" x14ac:dyDescent="0.2">
      <c r="A102" s="31" t="s">
        <v>39</v>
      </c>
      <c r="B102">
        <f>'(RBX) Inferno'!B102</f>
        <v>330262</v>
      </c>
      <c r="C102" s="1">
        <f>'(RBX) Inferno'!C102</f>
        <v>0</v>
      </c>
      <c r="D102" s="22"/>
      <c r="E102" s="31" t="s">
        <v>39</v>
      </c>
      <c r="F102">
        <f>'(RBX) Inferno'!F102</f>
        <v>774782</v>
      </c>
      <c r="G102" s="1">
        <f>'(RBX) Inferno'!G102</f>
        <v>0</v>
      </c>
      <c r="H102" s="22"/>
      <c r="I102" s="31" t="s">
        <v>39</v>
      </c>
      <c r="J102">
        <f>'(RBX) Inferno'!J102</f>
        <v>3654887</v>
      </c>
      <c r="K102" s="1">
        <f>'(RBX) Inferno'!K102</f>
        <v>0</v>
      </c>
    </row>
    <row r="103" spans="1:11" x14ac:dyDescent="0.2">
      <c r="A103" s="8"/>
      <c r="C103" s="1"/>
      <c r="D103" s="22"/>
      <c r="E103" s="8"/>
      <c r="G103" s="1"/>
      <c r="H103" s="22"/>
      <c r="I103" s="8"/>
      <c r="K103" s="1"/>
    </row>
    <row r="104" spans="1:11" ht="17" thickBot="1" x14ac:dyDescent="0.25">
      <c r="A104" s="9" t="s">
        <v>3</v>
      </c>
      <c r="B104" s="62">
        <f>SUM(B75:B102)</f>
        <v>8709348</v>
      </c>
      <c r="C104" s="63">
        <f>AVERAGE(B75:B102)</f>
        <v>311048.14285714284</v>
      </c>
      <c r="D104" s="22"/>
      <c r="E104" s="9" t="s">
        <v>3</v>
      </c>
      <c r="F104" s="62">
        <f>SUM(F75:F102)</f>
        <v>16002528</v>
      </c>
      <c r="G104" s="63">
        <f>AVERAGE(F75:F102)</f>
        <v>571518.85714285716</v>
      </c>
      <c r="H104" s="22"/>
      <c r="I104" s="9" t="s">
        <v>3</v>
      </c>
      <c r="J104" s="62">
        <f>SUM(J75:J102)</f>
        <v>82615945</v>
      </c>
      <c r="K104" s="63">
        <f>AVERAGE(J75:J102)</f>
        <v>2950569.4642857141</v>
      </c>
    </row>
    <row r="105" spans="1:1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</row>
    <row r="106" spans="1:11" x14ac:dyDescent="0.2">
      <c r="A106" s="77" t="s">
        <v>48</v>
      </c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1:11" ht="16" customHeight="1" thickBot="1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1:11" ht="17" customHeight="1" thickBot="1" x14ac:dyDescent="0.25">
      <c r="A108" s="73" t="s">
        <v>81</v>
      </c>
      <c r="B108" s="74"/>
      <c r="C108" s="78"/>
      <c r="D108" s="22"/>
      <c r="E108" s="73" t="s">
        <v>50</v>
      </c>
      <c r="F108" s="74"/>
      <c r="G108" s="78"/>
      <c r="H108" s="22"/>
      <c r="I108" s="73" t="s">
        <v>109</v>
      </c>
      <c r="J108" s="74"/>
      <c r="K108" s="75"/>
    </row>
    <row r="109" spans="1:11" ht="17" thickBot="1" x14ac:dyDescent="0.25">
      <c r="A109" s="26" t="s">
        <v>0</v>
      </c>
      <c r="B109" s="27" t="s">
        <v>1</v>
      </c>
      <c r="C109" s="28"/>
      <c r="D109" s="22"/>
      <c r="E109" s="26" t="s">
        <v>0</v>
      </c>
      <c r="F109" s="27" t="s">
        <v>1</v>
      </c>
      <c r="G109" s="28"/>
      <c r="H109" s="22"/>
      <c r="I109" s="26" t="s">
        <v>0</v>
      </c>
      <c r="J109" s="27" t="s">
        <v>1</v>
      </c>
      <c r="K109" s="28"/>
    </row>
    <row r="110" spans="1:11" x14ac:dyDescent="0.2">
      <c r="A110" s="57" t="s">
        <v>12</v>
      </c>
      <c r="B110">
        <f>'(RBX) Inferno'!B110</f>
        <v>303243</v>
      </c>
      <c r="C110" s="1">
        <f>'(RBX) Inferno'!C110</f>
        <v>0</v>
      </c>
      <c r="D110" s="22"/>
      <c r="E110" s="29" t="s">
        <v>12</v>
      </c>
      <c r="F110">
        <f>'(RBX) Inferno'!F110</f>
        <v>400035</v>
      </c>
      <c r="G110" s="1">
        <f>'(RBX) Inferno'!G110</f>
        <v>0</v>
      </c>
      <c r="H110" s="22"/>
      <c r="I110" s="29" t="s">
        <v>12</v>
      </c>
      <c r="J110">
        <f>'(RBX) Inferno'!J110</f>
        <v>2613963</v>
      </c>
      <c r="K110" s="1">
        <f>'(RBX) Inferno'!K110</f>
        <v>0</v>
      </c>
    </row>
    <row r="111" spans="1:11" x14ac:dyDescent="0.2">
      <c r="A111" s="29" t="s">
        <v>13</v>
      </c>
      <c r="B111">
        <f>'(RBX) Inferno'!B111</f>
        <v>212321</v>
      </c>
      <c r="C111" s="1">
        <f>'(RBX) Inferno'!C111</f>
        <v>0</v>
      </c>
      <c r="D111" s="22"/>
      <c r="E111" s="29" t="s">
        <v>13</v>
      </c>
      <c r="F111">
        <f>'(RBX) Inferno'!F111</f>
        <v>434515</v>
      </c>
      <c r="G111" s="1">
        <f>'(RBX) Inferno'!G111</f>
        <v>0</v>
      </c>
      <c r="H111" s="22"/>
      <c r="I111" s="29" t="s">
        <v>13</v>
      </c>
      <c r="J111">
        <f>'(RBX) Inferno'!J111</f>
        <v>2701348</v>
      </c>
      <c r="K111" s="1">
        <f>'(RBX) Inferno'!K111</f>
        <v>0</v>
      </c>
    </row>
    <row r="112" spans="1:11" x14ac:dyDescent="0.2">
      <c r="A112" s="29" t="s">
        <v>14</v>
      </c>
      <c r="B112">
        <f>'(RBX) Inferno'!B112</f>
        <v>208218</v>
      </c>
      <c r="C112" s="1">
        <f>'(RBX) Inferno'!C112</f>
        <v>0</v>
      </c>
      <c r="D112" s="22"/>
      <c r="E112" s="29" t="s">
        <v>14</v>
      </c>
      <c r="F112">
        <f>'(RBX) Inferno'!F112</f>
        <v>467751</v>
      </c>
      <c r="G112" s="1">
        <f>'(RBX) Inferno'!G112</f>
        <v>0</v>
      </c>
      <c r="H112" s="22"/>
      <c r="I112" s="29" t="s">
        <v>14</v>
      </c>
      <c r="J112">
        <f>'(RBX) Inferno'!J112</f>
        <v>2562769</v>
      </c>
      <c r="K112" s="1">
        <f>'(RBX) Inferno'!K112</f>
        <v>0</v>
      </c>
    </row>
    <row r="113" spans="1:11" x14ac:dyDescent="0.2">
      <c r="A113" s="29" t="s">
        <v>15</v>
      </c>
      <c r="B113">
        <f>'(RBX) Inferno'!B113</f>
        <v>289487</v>
      </c>
      <c r="C113" s="1">
        <f>'(RBX) Inferno'!C113</f>
        <v>0</v>
      </c>
      <c r="D113" s="22"/>
      <c r="E113" s="29" t="s">
        <v>15</v>
      </c>
      <c r="F113">
        <f>'(RBX) Inferno'!F113</f>
        <v>455385</v>
      </c>
      <c r="G113" s="1">
        <f>'(RBX) Inferno'!G113</f>
        <v>0</v>
      </c>
      <c r="H113" s="22"/>
      <c r="I113" s="29" t="s">
        <v>15</v>
      </c>
      <c r="J113">
        <f>'(RBX) Inferno'!J113</f>
        <v>2868690</v>
      </c>
      <c r="K113" s="1">
        <f>'(RBX) Inferno'!K113</f>
        <v>0</v>
      </c>
    </row>
    <row r="114" spans="1:11" x14ac:dyDescent="0.2">
      <c r="A114" s="29" t="s">
        <v>16</v>
      </c>
      <c r="B114">
        <f>'(RBX) Inferno'!B114</f>
        <v>274787</v>
      </c>
      <c r="C114" s="1">
        <f>'(RBX) Inferno'!C114</f>
        <v>0</v>
      </c>
      <c r="D114" s="22"/>
      <c r="E114" s="29" t="s">
        <v>16</v>
      </c>
      <c r="F114">
        <f>'(RBX) Inferno'!F114</f>
        <v>429402</v>
      </c>
      <c r="G114" s="1">
        <f>'(RBX) Inferno'!G114</f>
        <v>0</v>
      </c>
      <c r="H114" s="22"/>
      <c r="I114" s="29" t="s">
        <v>16</v>
      </c>
      <c r="J114">
        <f>'(RBX) Inferno'!J114</f>
        <v>3308199</v>
      </c>
      <c r="K114" s="1">
        <f>'(RBX) Inferno'!K114</f>
        <v>0</v>
      </c>
    </row>
    <row r="115" spans="1:11" x14ac:dyDescent="0.2">
      <c r="A115" s="29" t="s">
        <v>17</v>
      </c>
      <c r="B115">
        <f>'(RBX) Inferno'!B115</f>
        <v>319875</v>
      </c>
      <c r="C115" s="1">
        <f>'(RBX) Inferno'!C115</f>
        <v>0</v>
      </c>
      <c r="D115" s="22"/>
      <c r="E115" s="29" t="s">
        <v>17</v>
      </c>
      <c r="F115">
        <f>'(RBX) Inferno'!F115</f>
        <v>358022</v>
      </c>
      <c r="G115" s="1">
        <f>'(RBX) Inferno'!G115</f>
        <v>0</v>
      </c>
      <c r="H115" s="22"/>
      <c r="I115" s="29" t="s">
        <v>17</v>
      </c>
      <c r="J115">
        <f>'(RBX) Inferno'!J115</f>
        <v>2543310</v>
      </c>
      <c r="K115" s="1">
        <f>'(RBX) Inferno'!K115</f>
        <v>0</v>
      </c>
    </row>
    <row r="116" spans="1:11" x14ac:dyDescent="0.2">
      <c r="A116" s="29" t="s">
        <v>18</v>
      </c>
      <c r="B116">
        <f>'(RBX) Inferno'!B116</f>
        <v>242665</v>
      </c>
      <c r="C116" s="1">
        <f>'(RBX) Inferno'!C116</f>
        <v>0</v>
      </c>
      <c r="D116" s="22"/>
      <c r="E116" s="29" t="s">
        <v>18</v>
      </c>
      <c r="F116">
        <f>'(RBX) Inferno'!F116</f>
        <v>410005</v>
      </c>
      <c r="G116" s="1">
        <f>'(RBX) Inferno'!G116</f>
        <v>0</v>
      </c>
      <c r="H116" s="22"/>
      <c r="I116" s="29" t="s">
        <v>18</v>
      </c>
      <c r="J116">
        <f>'(RBX) Inferno'!J116</f>
        <v>2857912</v>
      </c>
      <c r="K116" s="1">
        <f>'(RBX) Inferno'!K116</f>
        <v>0</v>
      </c>
    </row>
    <row r="117" spans="1:11" x14ac:dyDescent="0.2">
      <c r="A117" s="29" t="s">
        <v>19</v>
      </c>
      <c r="B117">
        <f>'(RBX) Inferno'!B117</f>
        <v>408471</v>
      </c>
      <c r="C117" s="1">
        <f>'(RBX) Inferno'!C117</f>
        <v>0</v>
      </c>
      <c r="D117" s="22"/>
      <c r="E117" s="29" t="s">
        <v>19</v>
      </c>
      <c r="F117">
        <f>'(RBX) Inferno'!F117</f>
        <v>414105</v>
      </c>
      <c r="G117" s="1">
        <f>'(RBX) Inferno'!G117</f>
        <v>0</v>
      </c>
      <c r="H117" s="22"/>
      <c r="I117" s="29" t="s">
        <v>19</v>
      </c>
      <c r="J117">
        <f>'(RBX) Inferno'!J117</f>
        <v>2556391</v>
      </c>
      <c r="K117" s="1">
        <f>'(RBX) Inferno'!K117</f>
        <v>0</v>
      </c>
    </row>
    <row r="118" spans="1:11" x14ac:dyDescent="0.2">
      <c r="A118" s="29" t="s">
        <v>20</v>
      </c>
      <c r="B118">
        <f>'(RBX) Inferno'!B118</f>
        <v>316383</v>
      </c>
      <c r="C118" s="1">
        <f>'(RBX) Inferno'!C118</f>
        <v>0</v>
      </c>
      <c r="D118" s="22"/>
      <c r="E118" s="29" t="s">
        <v>20</v>
      </c>
      <c r="F118">
        <f>'(RBX) Inferno'!F118</f>
        <v>338184</v>
      </c>
      <c r="G118" s="1">
        <f>'(RBX) Inferno'!G118</f>
        <v>0</v>
      </c>
      <c r="H118" s="22"/>
      <c r="I118" s="29" t="s">
        <v>20</v>
      </c>
      <c r="J118">
        <f>'(RBX) Inferno'!J118</f>
        <v>2141930</v>
      </c>
      <c r="K118" s="1">
        <f>'(RBX) Inferno'!K118</f>
        <v>0</v>
      </c>
    </row>
    <row r="119" spans="1:11" x14ac:dyDescent="0.2">
      <c r="A119" s="29" t="s">
        <v>21</v>
      </c>
      <c r="B119">
        <f>'(RBX) Inferno'!B119</f>
        <v>259388</v>
      </c>
      <c r="C119" s="1">
        <f>'(RBX) Inferno'!C119</f>
        <v>0</v>
      </c>
      <c r="D119" s="22"/>
      <c r="E119" s="29" t="s">
        <v>21</v>
      </c>
      <c r="F119">
        <f>'(RBX) Inferno'!F119</f>
        <v>394277</v>
      </c>
      <c r="G119" s="1">
        <f>'(RBX) Inferno'!G119</f>
        <v>0</v>
      </c>
      <c r="H119" s="22"/>
      <c r="I119" s="29" t="s">
        <v>21</v>
      </c>
      <c r="J119">
        <f>'(RBX) Inferno'!J119</f>
        <v>2603866</v>
      </c>
      <c r="K119" s="1">
        <f>'(RBX) Inferno'!K119</f>
        <v>0</v>
      </c>
    </row>
    <row r="120" spans="1:11" x14ac:dyDescent="0.2">
      <c r="A120" s="29" t="s">
        <v>22</v>
      </c>
      <c r="B120">
        <f>'(RBX) Inferno'!B120</f>
        <v>262597</v>
      </c>
      <c r="C120" s="1">
        <f>'(RBX) Inferno'!C120</f>
        <v>0</v>
      </c>
      <c r="D120" s="22"/>
      <c r="E120" s="29" t="s">
        <v>22</v>
      </c>
      <c r="F120">
        <f>'(RBX) Inferno'!F120</f>
        <v>464544</v>
      </c>
      <c r="G120" s="1">
        <f>'(RBX) Inferno'!G120</f>
        <v>0</v>
      </c>
      <c r="H120" s="22"/>
      <c r="I120" s="29" t="s">
        <v>22</v>
      </c>
      <c r="J120">
        <f>'(RBX) Inferno'!J120</f>
        <v>2950817</v>
      </c>
      <c r="K120" s="1">
        <f>'(RBX) Inferno'!K120</f>
        <v>0</v>
      </c>
    </row>
    <row r="121" spans="1:11" x14ac:dyDescent="0.2">
      <c r="A121" s="30" t="s">
        <v>23</v>
      </c>
      <c r="B121">
        <f>'(RBX) Inferno'!B121</f>
        <v>265384</v>
      </c>
      <c r="C121" s="1">
        <f>'(RBX) Inferno'!C121</f>
        <v>0</v>
      </c>
      <c r="D121" s="22"/>
      <c r="E121" s="30" t="s">
        <v>23</v>
      </c>
      <c r="F121">
        <f>'(RBX) Inferno'!F121</f>
        <v>410420</v>
      </c>
      <c r="G121" s="1">
        <f>'(RBX) Inferno'!G121</f>
        <v>0</v>
      </c>
      <c r="H121" s="22"/>
      <c r="I121" s="30" t="s">
        <v>23</v>
      </c>
      <c r="J121">
        <f>'(RBX) Inferno'!J121</f>
        <v>3092277</v>
      </c>
      <c r="K121" s="1">
        <f>'(RBX) Inferno'!K121</f>
        <v>0</v>
      </c>
    </row>
    <row r="122" spans="1:11" x14ac:dyDescent="0.2">
      <c r="A122" s="31" t="s">
        <v>24</v>
      </c>
      <c r="B122">
        <f>'(RBX) Inferno'!B122</f>
        <v>192615</v>
      </c>
      <c r="C122" s="1">
        <f>'(RBX) Inferno'!C122</f>
        <v>0</v>
      </c>
      <c r="D122" s="22"/>
      <c r="E122" s="31" t="s">
        <v>24</v>
      </c>
      <c r="F122">
        <f>'(RBX) Inferno'!F122</f>
        <v>283468</v>
      </c>
      <c r="G122" s="1">
        <f>'(RBX) Inferno'!G122</f>
        <v>0</v>
      </c>
      <c r="H122" s="22"/>
      <c r="I122" s="31" t="s">
        <v>24</v>
      </c>
      <c r="J122">
        <f>'(RBX) Inferno'!J122</f>
        <v>2679605</v>
      </c>
      <c r="K122" s="1">
        <f>'(RBX) Inferno'!K122</f>
        <v>0</v>
      </c>
    </row>
    <row r="123" spans="1:11" x14ac:dyDescent="0.2">
      <c r="A123" s="31" t="s">
        <v>25</v>
      </c>
      <c r="B123">
        <f>'(RBX) Inferno'!B123</f>
        <v>221178</v>
      </c>
      <c r="C123" s="1">
        <f>'(RBX) Inferno'!C123</f>
        <v>0</v>
      </c>
      <c r="D123" s="22"/>
      <c r="E123" s="31" t="s">
        <v>25</v>
      </c>
      <c r="F123">
        <f>'(RBX) Inferno'!F123</f>
        <v>286616</v>
      </c>
      <c r="G123" s="1">
        <f>'(RBX) Inferno'!G123</f>
        <v>0</v>
      </c>
      <c r="H123" s="22"/>
      <c r="I123" s="31" t="s">
        <v>25</v>
      </c>
      <c r="J123">
        <f>'(RBX) Inferno'!J123</f>
        <v>3068107</v>
      </c>
      <c r="K123" s="1">
        <f>'(RBX) Inferno'!K123</f>
        <v>0</v>
      </c>
    </row>
    <row r="124" spans="1:11" x14ac:dyDescent="0.2">
      <c r="A124" s="31" t="s">
        <v>26</v>
      </c>
      <c r="B124">
        <f>'(RBX) Inferno'!B124</f>
        <v>294501</v>
      </c>
      <c r="C124" s="1">
        <f>'(RBX) Inferno'!C124</f>
        <v>0</v>
      </c>
      <c r="D124" s="22"/>
      <c r="E124" s="31" t="s">
        <v>26</v>
      </c>
      <c r="F124">
        <f>'(RBX) Inferno'!F124</f>
        <v>408415</v>
      </c>
      <c r="G124" s="1">
        <f>'(RBX) Inferno'!G124</f>
        <v>0</v>
      </c>
      <c r="H124" s="22"/>
      <c r="I124" s="31" t="s">
        <v>26</v>
      </c>
      <c r="J124">
        <f>'(RBX) Inferno'!J124</f>
        <v>2990576</v>
      </c>
      <c r="K124" s="1">
        <f>'(RBX) Inferno'!K124</f>
        <v>0</v>
      </c>
    </row>
    <row r="125" spans="1:11" x14ac:dyDescent="0.2">
      <c r="A125" s="31" t="s">
        <v>27</v>
      </c>
      <c r="B125">
        <f>'(RBX) Inferno'!B125</f>
        <v>302168</v>
      </c>
      <c r="C125" s="1">
        <f>'(RBX) Inferno'!C125</f>
        <v>0</v>
      </c>
      <c r="D125" s="22"/>
      <c r="E125" s="31" t="s">
        <v>27</v>
      </c>
      <c r="F125">
        <f>'(RBX) Inferno'!F125</f>
        <v>349167</v>
      </c>
      <c r="G125" s="1">
        <f>'(RBX) Inferno'!G125</f>
        <v>0</v>
      </c>
      <c r="H125" s="22"/>
      <c r="I125" s="31" t="s">
        <v>27</v>
      </c>
      <c r="J125">
        <f>'(RBX) Inferno'!J125</f>
        <v>2386188</v>
      </c>
      <c r="K125" s="1">
        <f>'(RBX) Inferno'!K125</f>
        <v>0</v>
      </c>
    </row>
    <row r="126" spans="1:11" x14ac:dyDescent="0.2">
      <c r="A126" s="31" t="s">
        <v>28</v>
      </c>
      <c r="B126">
        <f>'(RBX) Inferno'!B126</f>
        <v>379889</v>
      </c>
      <c r="C126" s="1">
        <f>'(RBX) Inferno'!C126</f>
        <v>0</v>
      </c>
      <c r="D126" s="22"/>
      <c r="E126" s="31" t="s">
        <v>28</v>
      </c>
      <c r="F126">
        <f>'(RBX) Inferno'!F126</f>
        <v>568141</v>
      </c>
      <c r="G126" s="1">
        <f>'(RBX) Inferno'!G126</f>
        <v>0</v>
      </c>
      <c r="H126" s="22"/>
      <c r="I126" s="31" t="s">
        <v>28</v>
      </c>
      <c r="J126">
        <f>'(RBX) Inferno'!J126</f>
        <v>3469603</v>
      </c>
      <c r="K126" s="1">
        <f>'(RBX) Inferno'!K126</f>
        <v>0</v>
      </c>
    </row>
    <row r="127" spans="1:11" x14ac:dyDescent="0.2">
      <c r="A127" s="31" t="s">
        <v>29</v>
      </c>
      <c r="B127">
        <f>'(RBX) Inferno'!B127</f>
        <v>408724</v>
      </c>
      <c r="C127" s="1">
        <f>'(RBX) Inferno'!C127</f>
        <v>0</v>
      </c>
      <c r="D127" s="22"/>
      <c r="E127" s="31" t="s">
        <v>29</v>
      </c>
      <c r="F127">
        <f>'(RBX) Inferno'!F127</f>
        <v>581294</v>
      </c>
      <c r="G127" s="1">
        <f>'(RBX) Inferno'!G127</f>
        <v>0</v>
      </c>
      <c r="H127" s="22"/>
      <c r="I127" s="31" t="s">
        <v>29</v>
      </c>
      <c r="J127">
        <f>'(RBX) Inferno'!J127</f>
        <v>3432179</v>
      </c>
      <c r="K127" s="1">
        <f>'(RBX) Inferno'!K127</f>
        <v>0</v>
      </c>
    </row>
    <row r="128" spans="1:11" x14ac:dyDescent="0.2">
      <c r="A128" s="31" t="s">
        <v>30</v>
      </c>
      <c r="B128">
        <f>'(RBX) Inferno'!B128</f>
        <v>537454</v>
      </c>
      <c r="C128" s="1">
        <f>'(RBX) Inferno'!C128</f>
        <v>0</v>
      </c>
      <c r="D128" s="22"/>
      <c r="E128" s="31" t="s">
        <v>30</v>
      </c>
      <c r="F128">
        <f>'(RBX) Inferno'!F128</f>
        <v>558426</v>
      </c>
      <c r="G128" s="1">
        <f>'(RBX) Inferno'!G128</f>
        <v>0</v>
      </c>
      <c r="H128" s="22"/>
      <c r="I128" s="31" t="s">
        <v>30</v>
      </c>
      <c r="J128">
        <f>'(RBX) Inferno'!J128</f>
        <v>3496773</v>
      </c>
      <c r="K128" s="1">
        <f>'(RBX) Inferno'!K128</f>
        <v>0</v>
      </c>
    </row>
    <row r="129" spans="1:11" x14ac:dyDescent="0.2">
      <c r="A129" s="31" t="s">
        <v>31</v>
      </c>
      <c r="B129">
        <f>'(RBX) Inferno'!B129</f>
        <v>457459</v>
      </c>
      <c r="C129" s="1">
        <f>'(RBX) Inferno'!C129</f>
        <v>0</v>
      </c>
      <c r="D129" s="22"/>
      <c r="E129" s="31" t="s">
        <v>31</v>
      </c>
      <c r="F129">
        <f>'(RBX) Inferno'!F129</f>
        <v>614994</v>
      </c>
      <c r="G129" s="1">
        <f>'(RBX) Inferno'!G129</f>
        <v>0</v>
      </c>
      <c r="H129" s="22"/>
      <c r="I129" s="31" t="s">
        <v>31</v>
      </c>
      <c r="J129">
        <f>'(RBX) Inferno'!J129</f>
        <v>3548502</v>
      </c>
      <c r="K129" s="1">
        <f>'(RBX) Inferno'!K129</f>
        <v>0</v>
      </c>
    </row>
    <row r="130" spans="1:11" x14ac:dyDescent="0.2">
      <c r="A130" s="31" t="s">
        <v>32</v>
      </c>
      <c r="B130">
        <f>'(RBX) Inferno'!B130</f>
        <v>544725</v>
      </c>
      <c r="C130" s="1">
        <f>'(RBX) Inferno'!C130</f>
        <v>0</v>
      </c>
      <c r="D130" s="22"/>
      <c r="E130" s="31" t="s">
        <v>32</v>
      </c>
      <c r="F130">
        <f>'(RBX) Inferno'!F130</f>
        <v>489644</v>
      </c>
      <c r="G130" s="1">
        <f>'(RBX) Inferno'!G130</f>
        <v>0</v>
      </c>
      <c r="H130" s="22"/>
      <c r="I130" s="31" t="s">
        <v>32</v>
      </c>
      <c r="J130">
        <f>'(RBX) Inferno'!J130</f>
        <v>3282453</v>
      </c>
      <c r="K130" s="1">
        <f>'(RBX) Inferno'!K130</f>
        <v>0</v>
      </c>
    </row>
    <row r="131" spans="1:11" x14ac:dyDescent="0.2">
      <c r="A131" s="31" t="s">
        <v>33</v>
      </c>
      <c r="B131">
        <f>'(RBX) Inferno'!B131</f>
        <v>360939</v>
      </c>
      <c r="C131" s="1">
        <f>'(RBX) Inferno'!C131</f>
        <v>0</v>
      </c>
      <c r="D131" s="22"/>
      <c r="E131" s="31" t="s">
        <v>33</v>
      </c>
      <c r="F131">
        <f>'(RBX) Inferno'!F131</f>
        <v>482534</v>
      </c>
      <c r="G131" s="1">
        <f>'(RBX) Inferno'!G131</f>
        <v>0</v>
      </c>
      <c r="H131" s="22"/>
      <c r="I131" s="31" t="s">
        <v>33</v>
      </c>
      <c r="J131">
        <f>'(RBX) Inferno'!J131</f>
        <v>3088370</v>
      </c>
      <c r="K131" s="1">
        <f>'(RBX) Inferno'!K131</f>
        <v>0</v>
      </c>
    </row>
    <row r="132" spans="1:11" x14ac:dyDescent="0.2">
      <c r="A132" s="31" t="s">
        <v>34</v>
      </c>
      <c r="B132">
        <f>'(RBX) Inferno'!B132</f>
        <v>169631</v>
      </c>
      <c r="C132" s="1">
        <f>'(RBX) Inferno'!C132</f>
        <v>0</v>
      </c>
      <c r="D132" s="22"/>
      <c r="E132" s="31" t="s">
        <v>34</v>
      </c>
      <c r="F132">
        <f>'(RBX) Inferno'!F132</f>
        <v>513687</v>
      </c>
      <c r="G132" s="1">
        <f>'(RBX) Inferno'!G132</f>
        <v>0</v>
      </c>
      <c r="H132" s="22"/>
      <c r="I132" s="31" t="s">
        <v>34</v>
      </c>
      <c r="J132">
        <f>'(RBX) Inferno'!J132</f>
        <v>3171244</v>
      </c>
      <c r="K132" s="1">
        <f>'(RBX) Inferno'!K132</f>
        <v>0</v>
      </c>
    </row>
    <row r="133" spans="1:11" x14ac:dyDescent="0.2">
      <c r="A133" s="31" t="s">
        <v>35</v>
      </c>
      <c r="B133">
        <f>'(RBX) Inferno'!B133</f>
        <v>430396</v>
      </c>
      <c r="C133" s="1">
        <f>'(RBX) Inferno'!C133</f>
        <v>0</v>
      </c>
      <c r="D133" s="22"/>
      <c r="E133" s="31" t="s">
        <v>35</v>
      </c>
      <c r="F133">
        <f>'(RBX) Inferno'!F133</f>
        <v>573688</v>
      </c>
      <c r="G133" s="1">
        <f>'(RBX) Inferno'!G133</f>
        <v>0</v>
      </c>
      <c r="H133" s="22"/>
      <c r="I133" s="31" t="s">
        <v>35</v>
      </c>
      <c r="J133">
        <f>'(RBX) Inferno'!J133</f>
        <v>3388682</v>
      </c>
      <c r="K133" s="1">
        <f>'(RBX) Inferno'!K133</f>
        <v>0</v>
      </c>
    </row>
    <row r="134" spans="1:11" x14ac:dyDescent="0.2">
      <c r="A134" s="31" t="s">
        <v>36</v>
      </c>
      <c r="B134">
        <f>'(RBX) Inferno'!B134</f>
        <v>385259</v>
      </c>
      <c r="C134" s="1">
        <f>'(RBX) Inferno'!C134</f>
        <v>0</v>
      </c>
      <c r="D134" s="22"/>
      <c r="E134" s="31" t="s">
        <v>36</v>
      </c>
      <c r="F134">
        <f>'(RBX) Inferno'!F134</f>
        <v>529285</v>
      </c>
      <c r="G134" s="1">
        <f>'(RBX) Inferno'!G134</f>
        <v>0</v>
      </c>
      <c r="H134" s="22"/>
      <c r="I134" s="31" t="s">
        <v>36</v>
      </c>
      <c r="J134">
        <f>'(RBX) Inferno'!J134</f>
        <v>3405037</v>
      </c>
      <c r="K134" s="1">
        <f>'(RBX) Inferno'!K134</f>
        <v>0</v>
      </c>
    </row>
    <row r="135" spans="1:11" x14ac:dyDescent="0.2">
      <c r="A135" s="31" t="s">
        <v>37</v>
      </c>
      <c r="B135">
        <f>'(RBX) Inferno'!B135</f>
        <v>286292</v>
      </c>
      <c r="C135" s="1">
        <f>'(RBX) Inferno'!C135</f>
        <v>0</v>
      </c>
      <c r="D135" s="22"/>
      <c r="E135" s="31" t="s">
        <v>37</v>
      </c>
      <c r="F135">
        <f>'(RBX) Inferno'!F135</f>
        <v>388480</v>
      </c>
      <c r="G135" s="1">
        <f>'(RBX) Inferno'!G135</f>
        <v>0</v>
      </c>
      <c r="H135" s="22"/>
      <c r="I135" s="31" t="s">
        <v>37</v>
      </c>
      <c r="J135">
        <f>'(RBX) Inferno'!J135</f>
        <v>3419137</v>
      </c>
      <c r="K135" s="1">
        <f>'(RBX) Inferno'!K135</f>
        <v>0</v>
      </c>
    </row>
    <row r="136" spans="1:11" x14ac:dyDescent="0.2">
      <c r="A136" s="31" t="s">
        <v>38</v>
      </c>
      <c r="B136">
        <f>'(RBX) Inferno'!B136</f>
        <v>516706</v>
      </c>
      <c r="C136" s="1">
        <f>'(RBX) Inferno'!C136</f>
        <v>0</v>
      </c>
      <c r="D136" s="22"/>
      <c r="E136" s="31" t="s">
        <v>38</v>
      </c>
      <c r="F136">
        <f>'(RBX) Inferno'!F136</f>
        <v>453897</v>
      </c>
      <c r="G136" s="1">
        <f>'(RBX) Inferno'!G136</f>
        <v>0</v>
      </c>
      <c r="H136" s="22"/>
      <c r="I136" s="31" t="s">
        <v>38</v>
      </c>
      <c r="J136">
        <f>'(RBX) Inferno'!J136</f>
        <v>3711048</v>
      </c>
      <c r="K136" s="1">
        <f>'(RBX) Inferno'!K136</f>
        <v>0</v>
      </c>
    </row>
    <row r="137" spans="1:11" x14ac:dyDescent="0.2">
      <c r="A137" s="31" t="s">
        <v>39</v>
      </c>
      <c r="B137">
        <f>'(RBX) Inferno'!B137</f>
        <v>363770</v>
      </c>
      <c r="C137" s="1">
        <f>'(RBX) Inferno'!C137</f>
        <v>0</v>
      </c>
      <c r="D137" s="22"/>
      <c r="E137" s="31" t="s">
        <v>39</v>
      </c>
      <c r="F137">
        <f>'(RBX) Inferno'!F137</f>
        <v>385928</v>
      </c>
      <c r="G137" s="1">
        <f>'(RBX) Inferno'!G137</f>
        <v>0</v>
      </c>
      <c r="H137" s="22"/>
      <c r="I137" s="31" t="s">
        <v>39</v>
      </c>
      <c r="J137">
        <f>'(RBX) Inferno'!J137</f>
        <v>2987106</v>
      </c>
      <c r="K137" s="1">
        <f>'(RBX) Inferno'!K137</f>
        <v>0</v>
      </c>
    </row>
    <row r="138" spans="1:11" x14ac:dyDescent="0.2">
      <c r="A138" s="8"/>
      <c r="C138" s="1"/>
      <c r="D138" s="22"/>
      <c r="E138" s="8"/>
      <c r="G138" s="1"/>
      <c r="H138" s="22"/>
      <c r="I138" s="8"/>
      <c r="K138" s="1"/>
    </row>
    <row r="139" spans="1:11" ht="17" thickBot="1" x14ac:dyDescent="0.25">
      <c r="A139" s="9" t="s">
        <v>3</v>
      </c>
      <c r="B139" s="62">
        <f>SUM(B110:B137)</f>
        <v>9214525</v>
      </c>
      <c r="C139" s="63">
        <f>AVERAGE(B110:B137)</f>
        <v>329090.17857142858</v>
      </c>
      <c r="D139" s="22"/>
      <c r="E139" s="9" t="s">
        <v>3</v>
      </c>
      <c r="F139" s="62">
        <f>SUM(F110:F137)</f>
        <v>12444309</v>
      </c>
      <c r="G139" s="63">
        <f>AVERAGE(F110:F137)</f>
        <v>444439.60714285716</v>
      </c>
      <c r="H139" s="22"/>
      <c r="I139" s="9" t="s">
        <v>3</v>
      </c>
      <c r="J139" s="62">
        <f>SUM(J110:J137)</f>
        <v>84326082</v>
      </c>
      <c r="K139" s="63">
        <f>AVERAGE(J110:J137)</f>
        <v>3011645.7857142859</v>
      </c>
    </row>
    <row r="140" spans="1:1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</row>
    <row r="141" spans="1:11" x14ac:dyDescent="0.2">
      <c r="A141" s="77" t="s">
        <v>80</v>
      </c>
      <c r="B141" s="77"/>
      <c r="C141" s="77"/>
      <c r="D141" s="77"/>
      <c r="E141" s="77"/>
      <c r="F141" s="77"/>
      <c r="G141" s="77"/>
      <c r="H141" s="77"/>
      <c r="I141" s="77"/>
      <c r="J141" s="77"/>
      <c r="K141" s="77"/>
    </row>
    <row r="142" spans="1:11" ht="16" customHeight="1" thickBot="1" x14ac:dyDescent="0.2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</row>
    <row r="143" spans="1:11" ht="17" customHeight="1" thickBot="1" x14ac:dyDescent="0.25">
      <c r="A143" s="73" t="s">
        <v>81</v>
      </c>
      <c r="B143" s="74"/>
      <c r="C143" s="78"/>
      <c r="D143" s="22"/>
      <c r="E143" s="73" t="s">
        <v>50</v>
      </c>
      <c r="F143" s="74"/>
      <c r="G143" s="78"/>
      <c r="H143" s="22"/>
      <c r="I143" s="73" t="s">
        <v>109</v>
      </c>
      <c r="J143" s="74"/>
      <c r="K143" s="75"/>
    </row>
    <row r="144" spans="1:11" ht="17" thickBot="1" x14ac:dyDescent="0.25">
      <c r="A144" s="26" t="s">
        <v>0</v>
      </c>
      <c r="B144" s="27" t="s">
        <v>1</v>
      </c>
      <c r="C144" s="28"/>
      <c r="D144" s="22"/>
      <c r="E144" s="26" t="s">
        <v>0</v>
      </c>
      <c r="F144" s="27" t="s">
        <v>1</v>
      </c>
      <c r="G144" s="28"/>
      <c r="H144" s="22"/>
      <c r="I144" s="26" t="s">
        <v>0</v>
      </c>
      <c r="J144" s="27" t="s">
        <v>1</v>
      </c>
      <c r="K144" s="28"/>
    </row>
    <row r="145" spans="1:11" x14ac:dyDescent="0.2">
      <c r="A145" s="57" t="s">
        <v>12</v>
      </c>
      <c r="B145" s="19">
        <v>273843</v>
      </c>
      <c r="C145" s="59"/>
      <c r="D145" s="22"/>
      <c r="E145" s="29" t="s">
        <v>12</v>
      </c>
      <c r="F145" s="19">
        <v>606475</v>
      </c>
      <c r="G145" s="20"/>
      <c r="H145" s="22"/>
      <c r="I145" s="29" t="s">
        <v>12</v>
      </c>
      <c r="J145" s="19">
        <v>3582029</v>
      </c>
      <c r="K145" s="20"/>
    </row>
    <row r="146" spans="1:11" x14ac:dyDescent="0.2">
      <c r="A146" s="29" t="s">
        <v>13</v>
      </c>
      <c r="B146" s="19">
        <v>151810</v>
      </c>
      <c r="C146" s="20"/>
      <c r="D146" s="22"/>
      <c r="E146" s="29" t="s">
        <v>13</v>
      </c>
      <c r="F146" s="19">
        <v>627226</v>
      </c>
      <c r="G146" s="20"/>
      <c r="H146" s="22"/>
      <c r="I146" s="29" t="s">
        <v>13</v>
      </c>
      <c r="J146" s="19">
        <v>3727736</v>
      </c>
      <c r="K146" s="20"/>
    </row>
    <row r="147" spans="1:11" x14ac:dyDescent="0.2">
      <c r="A147" s="29" t="s">
        <v>14</v>
      </c>
      <c r="B147" s="19">
        <v>243237</v>
      </c>
      <c r="C147" s="20"/>
      <c r="D147" s="22"/>
      <c r="E147" s="29" t="s">
        <v>14</v>
      </c>
      <c r="F147" s="19">
        <v>636243</v>
      </c>
      <c r="G147" s="20"/>
      <c r="H147" s="22"/>
      <c r="I147" s="29" t="s">
        <v>14</v>
      </c>
      <c r="J147" s="19">
        <v>3659317</v>
      </c>
      <c r="K147" s="20"/>
    </row>
    <row r="148" spans="1:11" x14ac:dyDescent="0.2">
      <c r="A148" s="29" t="s">
        <v>15</v>
      </c>
      <c r="B148" s="19">
        <v>243349</v>
      </c>
      <c r="C148" s="20"/>
      <c r="D148" s="22"/>
      <c r="E148" s="29" t="s">
        <v>15</v>
      </c>
      <c r="F148" s="19">
        <v>611519</v>
      </c>
      <c r="G148" s="20"/>
      <c r="H148" s="22"/>
      <c r="I148" s="29" t="s">
        <v>15</v>
      </c>
      <c r="J148" s="19">
        <v>3840018</v>
      </c>
      <c r="K148" s="20"/>
    </row>
    <row r="149" spans="1:11" x14ac:dyDescent="0.2">
      <c r="A149" s="29" t="s">
        <v>16</v>
      </c>
      <c r="B149" s="19">
        <v>278156</v>
      </c>
      <c r="C149" s="20"/>
      <c r="D149" s="22"/>
      <c r="E149" s="29" t="s">
        <v>16</v>
      </c>
      <c r="F149" s="19">
        <v>698565</v>
      </c>
      <c r="G149" s="20"/>
      <c r="H149" s="22"/>
      <c r="I149" s="29" t="s">
        <v>16</v>
      </c>
      <c r="J149" s="19">
        <v>4251477</v>
      </c>
      <c r="K149" s="20"/>
    </row>
    <row r="150" spans="1:11" x14ac:dyDescent="0.2">
      <c r="A150" s="29" t="s">
        <v>17</v>
      </c>
      <c r="B150" s="19">
        <v>265731</v>
      </c>
      <c r="C150" s="20"/>
      <c r="D150" s="22"/>
      <c r="E150" s="29" t="s">
        <v>17</v>
      </c>
      <c r="F150" s="19">
        <v>558214</v>
      </c>
      <c r="G150" s="20"/>
      <c r="H150" s="22"/>
      <c r="I150" s="29" t="s">
        <v>17</v>
      </c>
      <c r="J150" s="19">
        <v>3577277</v>
      </c>
      <c r="K150" s="20"/>
    </row>
    <row r="151" spans="1:11" x14ac:dyDescent="0.2">
      <c r="A151" s="29" t="s">
        <v>18</v>
      </c>
      <c r="B151" s="19">
        <v>160759</v>
      </c>
      <c r="C151" s="20"/>
      <c r="D151" s="22"/>
      <c r="E151" s="29" t="s">
        <v>18</v>
      </c>
      <c r="F151" s="19">
        <v>671858</v>
      </c>
      <c r="G151" s="20"/>
      <c r="H151" s="22"/>
      <c r="I151" s="29" t="s">
        <v>18</v>
      </c>
      <c r="J151" s="19">
        <v>3904814</v>
      </c>
      <c r="K151" s="20"/>
    </row>
    <row r="152" spans="1:11" x14ac:dyDescent="0.2">
      <c r="A152" s="29" t="s">
        <v>19</v>
      </c>
      <c r="B152" s="19">
        <v>311025</v>
      </c>
      <c r="C152" s="20"/>
      <c r="D152" s="22"/>
      <c r="E152" s="29" t="s">
        <v>19</v>
      </c>
      <c r="F152" s="19">
        <v>590135</v>
      </c>
      <c r="G152" s="20"/>
      <c r="H152" s="22"/>
      <c r="I152" s="29" t="s">
        <v>19</v>
      </c>
      <c r="J152" s="19">
        <v>3376529</v>
      </c>
      <c r="K152" s="20"/>
    </row>
    <row r="153" spans="1:11" x14ac:dyDescent="0.2">
      <c r="A153" s="29" t="s">
        <v>20</v>
      </c>
      <c r="B153" s="19">
        <v>251471</v>
      </c>
      <c r="C153" s="20"/>
      <c r="D153" s="22"/>
      <c r="E153" s="29" t="s">
        <v>20</v>
      </c>
      <c r="F153" s="19">
        <v>503461</v>
      </c>
      <c r="G153" s="20"/>
      <c r="H153" s="22"/>
      <c r="I153" s="29" t="s">
        <v>20</v>
      </c>
      <c r="J153" s="19">
        <v>2953215</v>
      </c>
      <c r="K153" s="20"/>
    </row>
    <row r="154" spans="1:11" x14ac:dyDescent="0.2">
      <c r="A154" s="29" t="s">
        <v>21</v>
      </c>
      <c r="B154" s="19">
        <v>158572</v>
      </c>
      <c r="C154" s="20"/>
      <c r="D154" s="22"/>
      <c r="E154" s="29" t="s">
        <v>21</v>
      </c>
      <c r="F154" s="19">
        <v>602947</v>
      </c>
      <c r="G154" s="20"/>
      <c r="H154" s="22"/>
      <c r="I154" s="29" t="s">
        <v>21</v>
      </c>
      <c r="J154" s="19">
        <v>3673645</v>
      </c>
      <c r="K154" s="20"/>
    </row>
    <row r="155" spans="1:11" x14ac:dyDescent="0.2">
      <c r="A155" s="29" t="s">
        <v>22</v>
      </c>
      <c r="B155" s="19">
        <v>307446</v>
      </c>
      <c r="C155" s="20"/>
      <c r="D155" s="22"/>
      <c r="E155" s="29" t="s">
        <v>22</v>
      </c>
      <c r="F155" s="19">
        <v>723381</v>
      </c>
      <c r="G155" s="20"/>
      <c r="H155" s="22"/>
      <c r="I155" s="29" t="s">
        <v>22</v>
      </c>
      <c r="J155" s="19">
        <v>4583434</v>
      </c>
      <c r="K155" s="20"/>
    </row>
    <row r="156" spans="1:11" x14ac:dyDescent="0.2">
      <c r="A156" s="30" t="s">
        <v>23</v>
      </c>
      <c r="B156">
        <v>310608</v>
      </c>
      <c r="C156" s="47"/>
      <c r="D156" s="22"/>
      <c r="E156" s="30" t="s">
        <v>23</v>
      </c>
      <c r="F156">
        <v>774987</v>
      </c>
      <c r="G156" s="20"/>
      <c r="H156" s="22"/>
      <c r="I156" s="30" t="s">
        <v>23</v>
      </c>
      <c r="J156" s="32">
        <v>4607509</v>
      </c>
      <c r="K156" s="20"/>
    </row>
    <row r="157" spans="1:11" x14ac:dyDescent="0.2">
      <c r="A157" s="31" t="s">
        <v>24</v>
      </c>
      <c r="B157">
        <v>258227</v>
      </c>
      <c r="C157" s="47"/>
      <c r="D157" s="22"/>
      <c r="E157" s="31" t="s">
        <v>24</v>
      </c>
      <c r="F157">
        <v>495198</v>
      </c>
      <c r="G157" s="1"/>
      <c r="H157" s="22"/>
      <c r="I157" s="31" t="s">
        <v>24</v>
      </c>
      <c r="J157">
        <v>4190653</v>
      </c>
      <c r="K157" s="1"/>
    </row>
    <row r="158" spans="1:11" x14ac:dyDescent="0.2">
      <c r="A158" s="31" t="s">
        <v>25</v>
      </c>
      <c r="B158" s="32">
        <v>233133</v>
      </c>
      <c r="C158" s="24"/>
      <c r="D158" s="22"/>
      <c r="E158" s="31" t="s">
        <v>25</v>
      </c>
      <c r="F158" s="32">
        <v>640683</v>
      </c>
      <c r="G158" s="24"/>
      <c r="H158" s="22"/>
      <c r="I158" s="31" t="s">
        <v>25</v>
      </c>
      <c r="J158" s="32">
        <v>4981592</v>
      </c>
      <c r="K158" s="24"/>
    </row>
    <row r="159" spans="1:11" x14ac:dyDescent="0.2">
      <c r="A159" s="31" t="s">
        <v>26</v>
      </c>
      <c r="B159" s="32">
        <v>392706</v>
      </c>
      <c r="C159" s="24"/>
      <c r="D159" s="22"/>
      <c r="E159" s="31" t="s">
        <v>26</v>
      </c>
      <c r="F159" s="32">
        <v>658135</v>
      </c>
      <c r="G159" s="24"/>
      <c r="H159" s="22"/>
      <c r="I159" s="31" t="s">
        <v>26</v>
      </c>
      <c r="J159" s="32">
        <v>4348023</v>
      </c>
      <c r="K159" s="24"/>
    </row>
    <row r="160" spans="1:11" x14ac:dyDescent="0.2">
      <c r="A160" s="31" t="s">
        <v>27</v>
      </c>
      <c r="B160" s="19">
        <v>322914</v>
      </c>
      <c r="C160" s="20"/>
      <c r="D160" s="22"/>
      <c r="E160" s="31" t="s">
        <v>27</v>
      </c>
      <c r="F160" s="19">
        <v>591476</v>
      </c>
      <c r="G160" s="20"/>
      <c r="H160" s="22"/>
      <c r="I160" s="31" t="s">
        <v>27</v>
      </c>
      <c r="J160" s="19">
        <v>3731158</v>
      </c>
      <c r="K160" s="20"/>
    </row>
    <row r="161" spans="1:11" x14ac:dyDescent="0.2">
      <c r="A161" s="31" t="s">
        <v>28</v>
      </c>
      <c r="B161" s="19">
        <v>318572</v>
      </c>
      <c r="C161" s="20"/>
      <c r="D161" s="22"/>
      <c r="E161" s="31" t="s">
        <v>28</v>
      </c>
      <c r="F161" s="19">
        <v>877465</v>
      </c>
      <c r="G161" s="20"/>
      <c r="H161" s="22"/>
      <c r="I161" s="31" t="s">
        <v>28</v>
      </c>
      <c r="J161" s="19">
        <v>4660059</v>
      </c>
      <c r="K161" s="20"/>
    </row>
    <row r="162" spans="1:11" x14ac:dyDescent="0.2">
      <c r="A162" s="31" t="s">
        <v>29</v>
      </c>
      <c r="B162" s="19">
        <v>368675</v>
      </c>
      <c r="C162" s="20"/>
      <c r="D162" s="22"/>
      <c r="E162" s="31" t="s">
        <v>29</v>
      </c>
      <c r="F162" s="19">
        <v>799967</v>
      </c>
      <c r="G162" s="20"/>
      <c r="H162" s="22"/>
      <c r="I162" s="31" t="s">
        <v>29</v>
      </c>
      <c r="J162" s="19">
        <v>4443317</v>
      </c>
      <c r="K162" s="20"/>
    </row>
    <row r="163" spans="1:11" x14ac:dyDescent="0.2">
      <c r="A163" s="31" t="s">
        <v>30</v>
      </c>
      <c r="B163" s="19">
        <v>271273</v>
      </c>
      <c r="C163" s="20"/>
      <c r="D163" s="22"/>
      <c r="E163" s="31" t="s">
        <v>30</v>
      </c>
      <c r="F163" s="19">
        <v>837674</v>
      </c>
      <c r="G163" s="20"/>
      <c r="H163" s="22"/>
      <c r="I163" s="31" t="s">
        <v>30</v>
      </c>
      <c r="J163" s="19">
        <v>4587550</v>
      </c>
      <c r="K163" s="20"/>
    </row>
    <row r="164" spans="1:11" x14ac:dyDescent="0.2">
      <c r="A164" s="31" t="s">
        <v>31</v>
      </c>
      <c r="B164" s="19">
        <v>346466</v>
      </c>
      <c r="C164" s="20"/>
      <c r="D164" s="22"/>
      <c r="E164" s="31" t="s">
        <v>31</v>
      </c>
      <c r="F164" s="19">
        <v>860756</v>
      </c>
      <c r="G164" s="20"/>
      <c r="H164" s="22"/>
      <c r="I164" s="31" t="s">
        <v>31</v>
      </c>
      <c r="J164" s="19">
        <v>4628630</v>
      </c>
      <c r="K164" s="20"/>
    </row>
    <row r="165" spans="1:11" x14ac:dyDescent="0.2">
      <c r="A165" s="31" t="s">
        <v>32</v>
      </c>
      <c r="B165" s="19">
        <v>420421</v>
      </c>
      <c r="C165" s="20"/>
      <c r="D165" s="22"/>
      <c r="E165" s="31" t="s">
        <v>32</v>
      </c>
      <c r="F165" s="19">
        <v>745816</v>
      </c>
      <c r="G165" s="20"/>
      <c r="H165" s="22"/>
      <c r="I165" s="31" t="s">
        <v>32</v>
      </c>
      <c r="J165" s="19">
        <v>4418070</v>
      </c>
      <c r="K165" s="20"/>
    </row>
    <row r="166" spans="1:11" x14ac:dyDescent="0.2">
      <c r="A166" s="31" t="s">
        <v>33</v>
      </c>
      <c r="B166" s="19">
        <v>303367</v>
      </c>
      <c r="C166" s="20"/>
      <c r="D166" s="22"/>
      <c r="E166" s="31" t="s">
        <v>33</v>
      </c>
      <c r="F166" s="19">
        <v>716135</v>
      </c>
      <c r="G166" s="20"/>
      <c r="H166" s="22"/>
      <c r="I166" s="31" t="s">
        <v>33</v>
      </c>
      <c r="J166" s="19">
        <v>4086791</v>
      </c>
      <c r="K166" s="20"/>
    </row>
    <row r="167" spans="1:11" x14ac:dyDescent="0.2">
      <c r="A167" s="31" t="s">
        <v>34</v>
      </c>
      <c r="B167" s="19">
        <v>173218</v>
      </c>
      <c r="C167" s="20"/>
      <c r="D167" s="22"/>
      <c r="E167" s="31" t="s">
        <v>34</v>
      </c>
      <c r="F167" s="19">
        <v>583184</v>
      </c>
      <c r="G167" s="20"/>
      <c r="H167" s="22"/>
      <c r="I167" s="31" t="s">
        <v>34</v>
      </c>
      <c r="J167" s="19">
        <v>3953270</v>
      </c>
      <c r="K167" s="20"/>
    </row>
    <row r="168" spans="1:11" x14ac:dyDescent="0.2">
      <c r="A168" s="31" t="s">
        <v>35</v>
      </c>
      <c r="B168" s="19">
        <v>388813</v>
      </c>
      <c r="C168" s="20"/>
      <c r="D168" s="22"/>
      <c r="E168" s="31" t="s">
        <v>35</v>
      </c>
      <c r="F168" s="19">
        <v>842374</v>
      </c>
      <c r="G168" s="20"/>
      <c r="H168" s="22"/>
      <c r="I168" s="31" t="s">
        <v>35</v>
      </c>
      <c r="J168" s="19">
        <v>4668003</v>
      </c>
      <c r="K168" s="20"/>
    </row>
    <row r="169" spans="1:11" x14ac:dyDescent="0.2">
      <c r="A169" s="31" t="s">
        <v>36</v>
      </c>
      <c r="B169" s="32">
        <v>232343</v>
      </c>
      <c r="C169" s="20"/>
      <c r="D169" s="22"/>
      <c r="E169" s="31" t="s">
        <v>36</v>
      </c>
      <c r="F169" s="32">
        <v>895174</v>
      </c>
      <c r="G169" s="20"/>
      <c r="H169" s="22"/>
      <c r="I169" s="31" t="s">
        <v>36</v>
      </c>
      <c r="J169" s="19">
        <v>4834229</v>
      </c>
      <c r="K169" s="20"/>
    </row>
    <row r="170" spans="1:11" x14ac:dyDescent="0.2">
      <c r="A170" s="31" t="s">
        <v>37</v>
      </c>
      <c r="B170" s="19">
        <v>393779</v>
      </c>
      <c r="C170" s="20"/>
      <c r="D170" s="22"/>
      <c r="E170" s="31" t="s">
        <v>37</v>
      </c>
      <c r="F170" s="19">
        <v>731590</v>
      </c>
      <c r="G170" s="20"/>
      <c r="H170" s="22"/>
      <c r="I170" s="31" t="s">
        <v>37</v>
      </c>
      <c r="J170" s="19">
        <v>4823341</v>
      </c>
      <c r="K170" s="20"/>
    </row>
    <row r="171" spans="1:11" x14ac:dyDescent="0.2">
      <c r="A171" s="31" t="s">
        <v>38</v>
      </c>
      <c r="B171" s="32">
        <v>322989</v>
      </c>
      <c r="C171" s="47"/>
      <c r="D171" s="22"/>
      <c r="E171" s="31" t="s">
        <v>38</v>
      </c>
      <c r="F171" s="32">
        <v>646425</v>
      </c>
      <c r="G171" s="20"/>
      <c r="H171" s="22"/>
      <c r="I171" s="31" t="s">
        <v>38</v>
      </c>
      <c r="J171" s="19">
        <v>5042342</v>
      </c>
      <c r="K171" s="20"/>
    </row>
    <row r="172" spans="1:11" x14ac:dyDescent="0.2">
      <c r="A172" s="31" t="s">
        <v>39</v>
      </c>
      <c r="B172">
        <v>338446</v>
      </c>
      <c r="C172" s="1"/>
      <c r="D172" s="22"/>
      <c r="E172" s="31" t="s">
        <v>39</v>
      </c>
      <c r="F172">
        <v>687394</v>
      </c>
      <c r="G172" s="1"/>
      <c r="H172" s="22"/>
      <c r="I172" s="31" t="s">
        <v>39</v>
      </c>
      <c r="J172">
        <v>4497246</v>
      </c>
      <c r="K172" s="1"/>
    </row>
    <row r="173" spans="1:11" x14ac:dyDescent="0.2">
      <c r="A173" s="8"/>
      <c r="C173" s="1"/>
      <c r="D173" s="22"/>
      <c r="E173" s="8"/>
      <c r="G173" s="1"/>
      <c r="H173" s="22"/>
      <c r="I173" s="8"/>
      <c r="K173" s="1"/>
    </row>
    <row r="174" spans="1:11" ht="17" thickBot="1" x14ac:dyDescent="0.25">
      <c r="A174" s="9" t="s">
        <v>3</v>
      </c>
      <c r="B174" s="62">
        <f>SUM(B145:B172)</f>
        <v>8041349</v>
      </c>
      <c r="C174" s="63">
        <f>AVERAGE(B145:B172)</f>
        <v>287191.03571428574</v>
      </c>
      <c r="D174" s="22"/>
      <c r="E174" s="9" t="s">
        <v>3</v>
      </c>
      <c r="F174" s="62">
        <f>SUM(F145:F172)</f>
        <v>19214457</v>
      </c>
      <c r="G174" s="63">
        <f>AVERAGE(F145:F172)</f>
        <v>686230.60714285716</v>
      </c>
      <c r="H174" s="22"/>
      <c r="I174" s="9" t="s">
        <v>3</v>
      </c>
      <c r="J174" s="62">
        <f>SUM(J145:J172)</f>
        <v>117631274</v>
      </c>
      <c r="K174" s="63">
        <f>AVERAGE(J145:J172)</f>
        <v>4201116.9285714282</v>
      </c>
    </row>
    <row r="175" spans="1:1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  <row r="176" spans="1:11" x14ac:dyDescent="0.2">
      <c r="A176" s="77" t="s">
        <v>54</v>
      </c>
      <c r="B176" s="77"/>
      <c r="C176" s="77"/>
      <c r="D176" s="77"/>
      <c r="E176" s="77"/>
      <c r="F176" s="77"/>
      <c r="G176" s="77"/>
      <c r="H176" s="77"/>
      <c r="I176" s="77"/>
      <c r="J176" s="77"/>
      <c r="K176" s="77"/>
    </row>
    <row r="177" spans="1:11" ht="16" customHeight="1" thickBot="1" x14ac:dyDescent="0.25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</row>
    <row r="178" spans="1:11" ht="16" customHeight="1" thickBot="1" x14ac:dyDescent="0.25">
      <c r="A178" s="73" t="s">
        <v>81</v>
      </c>
      <c r="B178" s="74"/>
      <c r="C178" s="78"/>
      <c r="D178" s="22"/>
      <c r="E178" s="73" t="s">
        <v>50</v>
      </c>
      <c r="F178" s="74"/>
      <c r="G178" s="78"/>
      <c r="H178" s="22"/>
      <c r="I178" s="73" t="s">
        <v>109</v>
      </c>
      <c r="J178" s="74"/>
      <c r="K178" s="75"/>
    </row>
    <row r="179" spans="1:11" ht="17" thickBot="1" x14ac:dyDescent="0.25">
      <c r="A179" s="26" t="s">
        <v>0</v>
      </c>
      <c r="B179" s="27" t="s">
        <v>1</v>
      </c>
      <c r="C179" s="28"/>
      <c r="D179" s="22"/>
      <c r="E179" s="26" t="s">
        <v>0</v>
      </c>
      <c r="F179" s="27" t="s">
        <v>1</v>
      </c>
      <c r="G179" s="28"/>
      <c r="H179" s="22"/>
      <c r="I179" s="26" t="s">
        <v>0</v>
      </c>
      <c r="J179" s="27" t="s">
        <v>1</v>
      </c>
      <c r="K179" s="28"/>
    </row>
    <row r="180" spans="1:11" x14ac:dyDescent="0.2">
      <c r="A180" s="57" t="s">
        <v>12</v>
      </c>
      <c r="B180" s="19">
        <v>487303</v>
      </c>
      <c r="C180" s="59"/>
      <c r="D180" s="22"/>
      <c r="E180" s="29" t="s">
        <v>12</v>
      </c>
      <c r="F180" s="19">
        <v>624080</v>
      </c>
      <c r="G180" s="20"/>
      <c r="H180" s="22"/>
      <c r="I180" s="29" t="s">
        <v>12</v>
      </c>
      <c r="J180" s="19">
        <v>3708575</v>
      </c>
      <c r="K180" s="20"/>
    </row>
    <row r="181" spans="1:11" x14ac:dyDescent="0.2">
      <c r="A181" s="29" t="s">
        <v>13</v>
      </c>
      <c r="B181" s="19">
        <v>403415</v>
      </c>
      <c r="C181" s="20"/>
      <c r="D181" s="22"/>
      <c r="E181" s="29" t="s">
        <v>13</v>
      </c>
      <c r="F181" s="19">
        <v>691517</v>
      </c>
      <c r="G181" s="20"/>
      <c r="H181" s="22"/>
      <c r="I181" s="29" t="s">
        <v>13</v>
      </c>
      <c r="J181" s="19">
        <v>3764304</v>
      </c>
      <c r="K181" s="20"/>
    </row>
    <row r="182" spans="1:11" x14ac:dyDescent="0.2">
      <c r="A182" s="29" t="s">
        <v>14</v>
      </c>
      <c r="B182" s="19">
        <v>549803</v>
      </c>
      <c r="C182" s="20"/>
      <c r="D182" s="22"/>
      <c r="E182" s="29" t="s">
        <v>14</v>
      </c>
      <c r="F182" s="19">
        <v>714475</v>
      </c>
      <c r="G182" s="20"/>
      <c r="H182" s="22"/>
      <c r="I182" s="29" t="s">
        <v>14</v>
      </c>
      <c r="J182" s="19">
        <v>3677578</v>
      </c>
      <c r="K182" s="20"/>
    </row>
    <row r="183" spans="1:11" x14ac:dyDescent="0.2">
      <c r="A183" s="29" t="s">
        <v>15</v>
      </c>
      <c r="B183" s="19">
        <v>664363</v>
      </c>
      <c r="C183" s="20"/>
      <c r="D183" s="22"/>
      <c r="E183" s="29" t="s">
        <v>15</v>
      </c>
      <c r="F183" s="19">
        <v>722436</v>
      </c>
      <c r="G183" s="20"/>
      <c r="H183" s="22"/>
      <c r="I183" s="29" t="s">
        <v>15</v>
      </c>
      <c r="J183" s="19">
        <v>3950478</v>
      </c>
      <c r="K183" s="20"/>
    </row>
    <row r="184" spans="1:11" x14ac:dyDescent="0.2">
      <c r="A184" s="29" t="s">
        <v>16</v>
      </c>
      <c r="B184" s="19">
        <v>676990</v>
      </c>
      <c r="C184" s="20"/>
      <c r="D184" s="22"/>
      <c r="E184" s="29" t="s">
        <v>16</v>
      </c>
      <c r="F184" s="19">
        <v>710130</v>
      </c>
      <c r="G184" s="20"/>
      <c r="H184" s="22"/>
      <c r="I184" s="29" t="s">
        <v>16</v>
      </c>
      <c r="J184" s="19">
        <v>4425930</v>
      </c>
      <c r="K184" s="20"/>
    </row>
    <row r="185" spans="1:11" x14ac:dyDescent="0.2">
      <c r="A185" s="29" t="s">
        <v>17</v>
      </c>
      <c r="B185" s="19">
        <v>660501</v>
      </c>
      <c r="C185" s="20"/>
      <c r="D185" s="22"/>
      <c r="E185" s="29" t="s">
        <v>17</v>
      </c>
      <c r="F185" s="19">
        <v>598104</v>
      </c>
      <c r="G185" s="20"/>
      <c r="H185" s="22"/>
      <c r="I185" s="29" t="s">
        <v>17</v>
      </c>
      <c r="J185" s="19">
        <v>3633624</v>
      </c>
      <c r="K185" s="20"/>
    </row>
    <row r="186" spans="1:11" x14ac:dyDescent="0.2">
      <c r="A186" s="29" t="s">
        <v>18</v>
      </c>
      <c r="B186" s="19">
        <v>387903</v>
      </c>
      <c r="C186" s="20"/>
      <c r="D186" s="22"/>
      <c r="E186" s="29" t="s">
        <v>18</v>
      </c>
      <c r="F186" s="19">
        <v>741114</v>
      </c>
      <c r="G186" s="20"/>
      <c r="H186" s="22"/>
      <c r="I186" s="29" t="s">
        <v>18</v>
      </c>
      <c r="J186" s="19">
        <v>3961371</v>
      </c>
      <c r="K186" s="20"/>
    </row>
    <row r="187" spans="1:11" x14ac:dyDescent="0.2">
      <c r="A187" s="29" t="s">
        <v>19</v>
      </c>
      <c r="B187" s="19">
        <v>580204</v>
      </c>
      <c r="C187" s="20"/>
      <c r="D187" s="22"/>
      <c r="E187" s="29" t="s">
        <v>19</v>
      </c>
      <c r="F187" s="19">
        <v>596082</v>
      </c>
      <c r="G187" s="20"/>
      <c r="H187" s="22"/>
      <c r="I187" s="29" t="s">
        <v>19</v>
      </c>
      <c r="J187" s="19">
        <v>3488763</v>
      </c>
      <c r="K187" s="20"/>
    </row>
    <row r="188" spans="1:11" x14ac:dyDescent="0.2">
      <c r="A188" s="29" t="s">
        <v>20</v>
      </c>
      <c r="B188" s="19">
        <v>462297</v>
      </c>
      <c r="C188" s="20"/>
      <c r="D188" s="22"/>
      <c r="E188" s="29" t="s">
        <v>20</v>
      </c>
      <c r="F188" s="19">
        <v>595925</v>
      </c>
      <c r="G188" s="20"/>
      <c r="H188" s="22"/>
      <c r="I188" s="29" t="s">
        <v>20</v>
      </c>
      <c r="J188" s="19">
        <v>3002423</v>
      </c>
      <c r="K188" s="20"/>
    </row>
    <row r="189" spans="1:11" x14ac:dyDescent="0.2">
      <c r="A189" s="29" t="s">
        <v>21</v>
      </c>
      <c r="B189" s="19">
        <v>469468</v>
      </c>
      <c r="C189" s="20"/>
      <c r="D189" s="22"/>
      <c r="E189" s="29" t="s">
        <v>21</v>
      </c>
      <c r="F189" s="19">
        <v>636517</v>
      </c>
      <c r="G189" s="20"/>
      <c r="H189" s="22"/>
      <c r="I189" s="29" t="s">
        <v>21</v>
      </c>
      <c r="J189" s="19">
        <v>3758741</v>
      </c>
      <c r="K189" s="20"/>
    </row>
    <row r="190" spans="1:11" x14ac:dyDescent="0.2">
      <c r="A190" s="29" t="s">
        <v>22</v>
      </c>
      <c r="B190" s="19">
        <v>667425</v>
      </c>
      <c r="C190" s="20"/>
      <c r="D190" s="22"/>
      <c r="E190" s="29" t="s">
        <v>22</v>
      </c>
      <c r="F190" s="19">
        <v>747476</v>
      </c>
      <c r="G190" s="20"/>
      <c r="H190" s="22"/>
      <c r="I190" s="29" t="s">
        <v>22</v>
      </c>
      <c r="J190" s="19">
        <v>4563723</v>
      </c>
      <c r="K190" s="20"/>
    </row>
    <row r="191" spans="1:11" x14ac:dyDescent="0.2">
      <c r="A191" s="30" t="s">
        <v>23</v>
      </c>
      <c r="B191" s="32">
        <v>575944</v>
      </c>
      <c r="C191" s="47"/>
      <c r="D191" s="22"/>
      <c r="E191" s="30" t="s">
        <v>23</v>
      </c>
      <c r="F191" s="32">
        <v>721219</v>
      </c>
      <c r="G191" s="20"/>
      <c r="H191" s="22"/>
      <c r="I191" s="30" t="s">
        <v>23</v>
      </c>
      <c r="J191" s="32">
        <v>4553319</v>
      </c>
      <c r="K191" s="20"/>
    </row>
    <row r="192" spans="1:11" x14ac:dyDescent="0.2">
      <c r="A192" s="31" t="s">
        <v>24</v>
      </c>
      <c r="B192">
        <v>499232</v>
      </c>
      <c r="C192" s="47"/>
      <c r="D192" s="22"/>
      <c r="E192" s="31" t="s">
        <v>24</v>
      </c>
      <c r="F192">
        <v>499724</v>
      </c>
      <c r="G192" s="1"/>
      <c r="H192" s="22"/>
      <c r="I192" s="31" t="s">
        <v>24</v>
      </c>
      <c r="J192">
        <v>4046020</v>
      </c>
      <c r="K192" s="1"/>
    </row>
    <row r="193" spans="1:11" x14ac:dyDescent="0.2">
      <c r="A193" s="31" t="s">
        <v>25</v>
      </c>
      <c r="B193" s="32">
        <v>504894</v>
      </c>
      <c r="C193" s="24"/>
      <c r="D193" s="22"/>
      <c r="E193" s="31" t="s">
        <v>25</v>
      </c>
      <c r="F193" s="32">
        <v>638975</v>
      </c>
      <c r="G193" s="24"/>
      <c r="H193" s="22"/>
      <c r="I193" s="31" t="s">
        <v>25</v>
      </c>
      <c r="J193" s="32">
        <v>4979953</v>
      </c>
      <c r="K193" s="24"/>
    </row>
    <row r="194" spans="1:11" x14ac:dyDescent="0.2">
      <c r="A194" s="31" t="s">
        <v>26</v>
      </c>
      <c r="B194" s="32">
        <v>656614</v>
      </c>
      <c r="C194" s="24"/>
      <c r="D194" s="22"/>
      <c r="E194" s="31" t="s">
        <v>26</v>
      </c>
      <c r="F194" s="32">
        <v>696451</v>
      </c>
      <c r="G194" s="24"/>
      <c r="H194" s="22"/>
      <c r="I194" s="31" t="s">
        <v>26</v>
      </c>
      <c r="J194" s="32">
        <v>4297185</v>
      </c>
      <c r="K194" s="24"/>
    </row>
    <row r="195" spans="1:11" x14ac:dyDescent="0.2">
      <c r="A195" s="31" t="s">
        <v>27</v>
      </c>
      <c r="B195" s="19">
        <v>626921</v>
      </c>
      <c r="C195" s="20"/>
      <c r="D195" s="22"/>
      <c r="E195" s="31" t="s">
        <v>27</v>
      </c>
      <c r="F195" s="19">
        <v>582652</v>
      </c>
      <c r="G195" s="20"/>
      <c r="H195" s="22"/>
      <c r="I195" s="31" t="s">
        <v>27</v>
      </c>
      <c r="J195" s="19">
        <v>3746035</v>
      </c>
      <c r="K195" s="20"/>
    </row>
    <row r="196" spans="1:11" x14ac:dyDescent="0.2">
      <c r="A196" s="31" t="s">
        <v>28</v>
      </c>
      <c r="B196" s="19">
        <v>769020</v>
      </c>
      <c r="C196" s="20"/>
      <c r="D196" s="22"/>
      <c r="E196" s="31" t="s">
        <v>28</v>
      </c>
      <c r="F196" s="19">
        <v>881819</v>
      </c>
      <c r="G196" s="20"/>
      <c r="H196" s="22"/>
      <c r="I196" s="31" t="s">
        <v>28</v>
      </c>
      <c r="J196" s="19">
        <v>4784670</v>
      </c>
      <c r="K196" s="20"/>
    </row>
    <row r="197" spans="1:11" x14ac:dyDescent="0.2">
      <c r="A197" s="31" t="s">
        <v>29</v>
      </c>
      <c r="B197" s="19">
        <v>714442</v>
      </c>
      <c r="C197" s="20"/>
      <c r="D197" s="22"/>
      <c r="E197" s="31" t="s">
        <v>29</v>
      </c>
      <c r="F197" s="19">
        <v>838942</v>
      </c>
      <c r="G197" s="20"/>
      <c r="H197" s="22"/>
      <c r="I197" s="31" t="s">
        <v>29</v>
      </c>
      <c r="J197" s="19">
        <v>4634998</v>
      </c>
      <c r="K197" s="20"/>
    </row>
    <row r="198" spans="1:11" x14ac:dyDescent="0.2">
      <c r="A198" s="31" t="s">
        <v>30</v>
      </c>
      <c r="B198" s="19">
        <v>803471</v>
      </c>
      <c r="C198" s="20"/>
      <c r="D198" s="22"/>
      <c r="E198" s="31" t="s">
        <v>30</v>
      </c>
      <c r="F198" s="19">
        <v>794796</v>
      </c>
      <c r="G198" s="20"/>
      <c r="H198" s="22"/>
      <c r="I198" s="31" t="s">
        <v>30</v>
      </c>
      <c r="J198" s="19">
        <v>4807814</v>
      </c>
      <c r="K198" s="20"/>
    </row>
    <row r="199" spans="1:11" x14ac:dyDescent="0.2">
      <c r="A199" s="31" t="s">
        <v>31</v>
      </c>
      <c r="B199" s="19">
        <v>801829</v>
      </c>
      <c r="C199" s="20"/>
      <c r="D199" s="22"/>
      <c r="E199" s="31" t="s">
        <v>31</v>
      </c>
      <c r="F199" s="19">
        <v>905489</v>
      </c>
      <c r="G199" s="20"/>
      <c r="H199" s="22"/>
      <c r="I199" s="31" t="s">
        <v>31</v>
      </c>
      <c r="J199" s="19">
        <v>4807743</v>
      </c>
      <c r="K199" s="20"/>
    </row>
    <row r="200" spans="1:11" x14ac:dyDescent="0.2">
      <c r="A200" s="31" t="s">
        <v>32</v>
      </c>
      <c r="B200" s="19">
        <v>885242</v>
      </c>
      <c r="C200" s="20"/>
      <c r="D200" s="22"/>
      <c r="E200" s="31" t="s">
        <v>32</v>
      </c>
      <c r="F200" s="19">
        <v>731609</v>
      </c>
      <c r="G200" s="20"/>
      <c r="H200" s="22"/>
      <c r="I200" s="31" t="s">
        <v>32</v>
      </c>
      <c r="J200" s="19">
        <v>4403996</v>
      </c>
      <c r="K200" s="20"/>
    </row>
    <row r="201" spans="1:11" x14ac:dyDescent="0.2">
      <c r="A201" s="31" t="s">
        <v>33</v>
      </c>
      <c r="B201" s="19">
        <v>640156</v>
      </c>
      <c r="C201" s="20"/>
      <c r="D201" s="22"/>
      <c r="E201" s="31" t="s">
        <v>33</v>
      </c>
      <c r="F201" s="19">
        <v>644348</v>
      </c>
      <c r="G201" s="20"/>
      <c r="H201" s="22"/>
      <c r="I201" s="31" t="s">
        <v>33</v>
      </c>
      <c r="J201" s="19">
        <v>4154762</v>
      </c>
      <c r="K201" s="20"/>
    </row>
    <row r="202" spans="1:11" x14ac:dyDescent="0.2">
      <c r="A202" s="31" t="s">
        <v>34</v>
      </c>
      <c r="B202" s="19">
        <v>327742</v>
      </c>
      <c r="C202" s="20"/>
      <c r="D202" s="22"/>
      <c r="E202" s="31" t="s">
        <v>34</v>
      </c>
      <c r="F202" s="19">
        <v>552044</v>
      </c>
      <c r="G202" s="20"/>
      <c r="H202" s="22"/>
      <c r="I202" s="31" t="s">
        <v>34</v>
      </c>
      <c r="J202" s="19">
        <v>3924226</v>
      </c>
      <c r="K202" s="20"/>
    </row>
    <row r="203" spans="1:11" x14ac:dyDescent="0.2">
      <c r="A203" s="31" t="s">
        <v>35</v>
      </c>
      <c r="B203" s="19">
        <v>782038</v>
      </c>
      <c r="C203" s="20"/>
      <c r="D203" s="22"/>
      <c r="E203" s="31" t="s">
        <v>35</v>
      </c>
      <c r="F203" s="19">
        <v>827355</v>
      </c>
      <c r="G203" s="20"/>
      <c r="H203" s="22"/>
      <c r="I203" s="31" t="s">
        <v>35</v>
      </c>
      <c r="J203" s="19">
        <v>4626613</v>
      </c>
      <c r="K203" s="20"/>
    </row>
    <row r="204" spans="1:11" x14ac:dyDescent="0.2">
      <c r="A204" s="31" t="s">
        <v>36</v>
      </c>
      <c r="B204" s="19">
        <v>522707</v>
      </c>
      <c r="C204" s="20"/>
      <c r="D204" s="22"/>
      <c r="E204" s="31" t="s">
        <v>36</v>
      </c>
      <c r="F204" s="19">
        <v>727792</v>
      </c>
      <c r="G204" s="20"/>
      <c r="H204" s="22"/>
      <c r="I204" s="31" t="s">
        <v>36</v>
      </c>
      <c r="J204" s="19">
        <v>4738497</v>
      </c>
      <c r="K204" s="20"/>
    </row>
    <row r="205" spans="1:11" x14ac:dyDescent="0.2">
      <c r="A205" s="31" t="s">
        <v>37</v>
      </c>
      <c r="B205" s="19">
        <v>746706</v>
      </c>
      <c r="C205" s="20"/>
      <c r="D205" s="22"/>
      <c r="E205" s="31" t="s">
        <v>37</v>
      </c>
      <c r="F205" s="19">
        <v>725419</v>
      </c>
      <c r="G205" s="20"/>
      <c r="H205" s="22"/>
      <c r="I205" s="31" t="s">
        <v>37</v>
      </c>
      <c r="J205" s="19">
        <v>4865337</v>
      </c>
      <c r="K205" s="20"/>
    </row>
    <row r="206" spans="1:11" x14ac:dyDescent="0.2">
      <c r="A206" s="31" t="s">
        <v>38</v>
      </c>
      <c r="B206" s="32">
        <v>820291</v>
      </c>
      <c r="C206" s="24"/>
      <c r="D206" s="22"/>
      <c r="E206" s="31" t="s">
        <v>38</v>
      </c>
      <c r="F206" s="32">
        <v>610606</v>
      </c>
      <c r="G206" s="20"/>
      <c r="H206" s="22"/>
      <c r="I206" s="31" t="s">
        <v>38</v>
      </c>
      <c r="J206" s="32">
        <v>4927226</v>
      </c>
      <c r="K206" s="20"/>
    </row>
    <row r="207" spans="1:11" x14ac:dyDescent="0.2">
      <c r="A207" s="31" t="s">
        <v>39</v>
      </c>
      <c r="B207">
        <v>691389</v>
      </c>
      <c r="C207" s="1"/>
      <c r="D207" s="22"/>
      <c r="E207" s="31" t="s">
        <v>39</v>
      </c>
      <c r="F207">
        <v>680236</v>
      </c>
      <c r="G207" s="1"/>
      <c r="H207" s="22"/>
      <c r="I207" s="31" t="s">
        <v>39</v>
      </c>
      <c r="J207">
        <v>4385934</v>
      </c>
      <c r="K207" s="1"/>
    </row>
    <row r="208" spans="1:11" x14ac:dyDescent="0.2">
      <c r="A208" s="8"/>
      <c r="C208" s="1"/>
      <c r="D208" s="22"/>
      <c r="E208" s="8"/>
      <c r="G208" s="1"/>
      <c r="H208" s="22"/>
      <c r="I208" s="8"/>
      <c r="K208" s="1"/>
    </row>
    <row r="209" spans="1:11" ht="17" thickBot="1" x14ac:dyDescent="0.25">
      <c r="A209" s="9" t="s">
        <v>3</v>
      </c>
      <c r="B209" s="62">
        <f>SUM(B180:B207)</f>
        <v>17378310</v>
      </c>
      <c r="C209" s="63">
        <f>AVERAGE(B180:B207)</f>
        <v>620653.92857142852</v>
      </c>
      <c r="D209" s="22"/>
      <c r="E209" s="9" t="s">
        <v>3</v>
      </c>
      <c r="F209" s="62">
        <f>SUM(F180:F207)</f>
        <v>19437332</v>
      </c>
      <c r="G209" s="63">
        <f>AVERAGE(F180:F207)</f>
        <v>694190.42857142852</v>
      </c>
      <c r="H209" s="22"/>
      <c r="I209" s="9" t="s">
        <v>3</v>
      </c>
      <c r="J209" s="62">
        <f>SUM(J180:J207)</f>
        <v>118619838</v>
      </c>
      <c r="K209" s="63">
        <f>AVERAGE(J180:J207)</f>
        <v>4236422.7857142854</v>
      </c>
    </row>
    <row r="210" spans="1:1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</row>
    <row r="211" spans="1:11" x14ac:dyDescent="0.2">
      <c r="A211" s="77" t="s">
        <v>55</v>
      </c>
      <c r="B211" s="77"/>
      <c r="C211" s="77"/>
      <c r="D211" s="77"/>
      <c r="E211" s="77"/>
      <c r="F211" s="77"/>
      <c r="G211" s="77"/>
      <c r="H211" s="77"/>
      <c r="I211" s="77"/>
      <c r="J211" s="77"/>
      <c r="K211" s="77"/>
    </row>
    <row r="212" spans="1:11" ht="16" customHeight="1" thickBot="1" x14ac:dyDescent="0.25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</row>
    <row r="213" spans="1:11" ht="17" customHeight="1" thickBot="1" x14ac:dyDescent="0.25">
      <c r="A213" s="73" t="s">
        <v>81</v>
      </c>
      <c r="B213" s="74"/>
      <c r="C213" s="78"/>
      <c r="D213" s="22"/>
      <c r="E213" s="73" t="s">
        <v>50</v>
      </c>
      <c r="F213" s="74"/>
      <c r="G213" s="78"/>
      <c r="H213" s="22"/>
      <c r="I213" s="73" t="s">
        <v>109</v>
      </c>
      <c r="J213" s="74"/>
      <c r="K213" s="75"/>
    </row>
    <row r="214" spans="1:11" ht="17" thickBot="1" x14ac:dyDescent="0.25">
      <c r="A214" s="26" t="s">
        <v>0</v>
      </c>
      <c r="B214" s="27" t="s">
        <v>1</v>
      </c>
      <c r="C214" s="28"/>
      <c r="D214" s="22"/>
      <c r="E214" s="26" t="s">
        <v>0</v>
      </c>
      <c r="F214" s="27" t="s">
        <v>1</v>
      </c>
      <c r="G214" s="28"/>
      <c r="H214" s="22"/>
      <c r="I214" s="15" t="s">
        <v>0</v>
      </c>
      <c r="J214" s="16" t="s">
        <v>1</v>
      </c>
      <c r="K214" s="17"/>
    </row>
    <row r="215" spans="1:11" x14ac:dyDescent="0.2">
      <c r="A215" s="57" t="s">
        <v>12</v>
      </c>
      <c r="B215" s="19">
        <v>674198</v>
      </c>
      <c r="C215" s="61"/>
      <c r="D215" s="22"/>
      <c r="E215" s="29" t="s">
        <v>12</v>
      </c>
      <c r="F215" s="19">
        <v>693591</v>
      </c>
      <c r="G215" s="20"/>
      <c r="H215" s="22"/>
      <c r="I215" s="45" t="s">
        <v>12</v>
      </c>
      <c r="J215" s="19">
        <v>3853232</v>
      </c>
      <c r="K215" s="20"/>
    </row>
    <row r="216" spans="1:11" x14ac:dyDescent="0.2">
      <c r="A216" s="29" t="s">
        <v>13</v>
      </c>
      <c r="B216" s="19">
        <v>510391</v>
      </c>
      <c r="C216" s="1"/>
      <c r="D216" s="22"/>
      <c r="E216" s="29" t="s">
        <v>13</v>
      </c>
      <c r="F216" s="19">
        <v>819894</v>
      </c>
      <c r="G216" s="20"/>
      <c r="H216" s="22"/>
      <c r="I216" s="45" t="s">
        <v>13</v>
      </c>
      <c r="J216" s="19">
        <v>3983530</v>
      </c>
      <c r="K216" s="20"/>
    </row>
    <row r="217" spans="1:11" x14ac:dyDescent="0.2">
      <c r="A217" s="29" t="s">
        <v>14</v>
      </c>
      <c r="B217" s="19">
        <v>607376</v>
      </c>
      <c r="C217" s="1"/>
      <c r="D217" s="22"/>
      <c r="E217" s="29" t="s">
        <v>14</v>
      </c>
      <c r="F217" s="19">
        <v>779971</v>
      </c>
      <c r="G217" s="20"/>
      <c r="H217" s="22"/>
      <c r="I217" s="45" t="s">
        <v>14</v>
      </c>
      <c r="J217" s="19">
        <v>3847410</v>
      </c>
      <c r="K217" s="20"/>
    </row>
    <row r="218" spans="1:11" x14ac:dyDescent="0.2">
      <c r="A218" s="29" t="s">
        <v>15</v>
      </c>
      <c r="B218" s="19">
        <v>775888</v>
      </c>
      <c r="C218" s="1"/>
      <c r="D218" s="22"/>
      <c r="E218" s="29" t="s">
        <v>15</v>
      </c>
      <c r="F218" s="19">
        <v>745717</v>
      </c>
      <c r="G218" s="20"/>
      <c r="H218" s="22"/>
      <c r="I218" s="45" t="s">
        <v>15</v>
      </c>
      <c r="J218" s="19">
        <v>4097963</v>
      </c>
      <c r="K218" s="20"/>
    </row>
    <row r="219" spans="1:11" x14ac:dyDescent="0.2">
      <c r="A219" s="29" t="s">
        <v>16</v>
      </c>
      <c r="B219" s="19">
        <v>863301</v>
      </c>
      <c r="C219" s="1"/>
      <c r="D219" s="22"/>
      <c r="E219" s="29" t="s">
        <v>16</v>
      </c>
      <c r="F219" s="19">
        <v>833495</v>
      </c>
      <c r="G219" s="20"/>
      <c r="H219" s="22"/>
      <c r="I219" s="45" t="s">
        <v>16</v>
      </c>
      <c r="J219" s="19">
        <v>4609475</v>
      </c>
      <c r="K219" s="20"/>
    </row>
    <row r="220" spans="1:11" x14ac:dyDescent="0.2">
      <c r="A220" s="29" t="s">
        <v>17</v>
      </c>
      <c r="B220" s="19">
        <v>688806</v>
      </c>
      <c r="C220" s="1"/>
      <c r="D220" s="22"/>
      <c r="E220" s="29" t="s">
        <v>17</v>
      </c>
      <c r="F220" s="19">
        <v>678886</v>
      </c>
      <c r="G220" s="20"/>
      <c r="H220" s="22"/>
      <c r="I220" s="45" t="s">
        <v>17</v>
      </c>
      <c r="J220" s="19">
        <v>3768254</v>
      </c>
      <c r="K220" s="20"/>
    </row>
    <row r="221" spans="1:11" x14ac:dyDescent="0.2">
      <c r="A221" s="29" t="s">
        <v>18</v>
      </c>
      <c r="B221" s="19">
        <v>478652</v>
      </c>
      <c r="C221" s="1"/>
      <c r="D221" s="22"/>
      <c r="E221" s="29" t="s">
        <v>18</v>
      </c>
      <c r="F221" s="19">
        <v>806354</v>
      </c>
      <c r="G221" s="20"/>
      <c r="H221" s="22"/>
      <c r="I221" s="45" t="s">
        <v>18</v>
      </c>
      <c r="J221" s="19">
        <v>4116475</v>
      </c>
      <c r="K221" s="20"/>
    </row>
    <row r="222" spans="1:11" x14ac:dyDescent="0.2">
      <c r="A222" s="29" t="s">
        <v>19</v>
      </c>
      <c r="B222" s="19">
        <v>673788</v>
      </c>
      <c r="C222" s="1"/>
      <c r="D222" s="22"/>
      <c r="E222" s="29" t="s">
        <v>19</v>
      </c>
      <c r="F222" s="19">
        <v>704822</v>
      </c>
      <c r="G222" s="20"/>
      <c r="H222" s="22"/>
      <c r="I222" s="45" t="s">
        <v>19</v>
      </c>
      <c r="J222" s="19">
        <v>3621928</v>
      </c>
      <c r="K222" s="20"/>
    </row>
    <row r="223" spans="1:11" x14ac:dyDescent="0.2">
      <c r="A223" s="29" t="s">
        <v>20</v>
      </c>
      <c r="B223" s="19">
        <v>655455</v>
      </c>
      <c r="C223" s="1"/>
      <c r="D223" s="22"/>
      <c r="E223" s="29" t="s">
        <v>20</v>
      </c>
      <c r="F223" s="19">
        <v>650161</v>
      </c>
      <c r="G223" s="20"/>
      <c r="H223" s="22"/>
      <c r="I223" s="45" t="s">
        <v>20</v>
      </c>
      <c r="J223" s="19">
        <v>3122979</v>
      </c>
      <c r="K223" s="20"/>
    </row>
    <row r="224" spans="1:11" x14ac:dyDescent="0.2">
      <c r="A224" s="29" t="s">
        <v>21</v>
      </c>
      <c r="B224" s="19">
        <v>669159</v>
      </c>
      <c r="C224" s="1"/>
      <c r="D224" s="22"/>
      <c r="E224" s="29" t="s">
        <v>21</v>
      </c>
      <c r="F224" s="19">
        <v>714064</v>
      </c>
      <c r="G224" s="20"/>
      <c r="H224" s="22"/>
      <c r="I224" s="45" t="s">
        <v>21</v>
      </c>
      <c r="J224" s="19">
        <v>3863658</v>
      </c>
      <c r="K224" s="20"/>
    </row>
    <row r="225" spans="1:11" x14ac:dyDescent="0.2">
      <c r="A225" s="29" t="s">
        <v>22</v>
      </c>
      <c r="B225" s="19">
        <v>864309</v>
      </c>
      <c r="C225" s="1"/>
      <c r="D225" s="22"/>
      <c r="E225" s="29" t="s">
        <v>22</v>
      </c>
      <c r="F225" s="19">
        <v>812503</v>
      </c>
      <c r="G225" s="20"/>
      <c r="H225" s="22"/>
      <c r="I225" s="45" t="s">
        <v>22</v>
      </c>
      <c r="J225" s="19">
        <v>4646487</v>
      </c>
      <c r="K225" s="20"/>
    </row>
    <row r="226" spans="1:11" x14ac:dyDescent="0.2">
      <c r="A226" s="30" t="s">
        <v>23</v>
      </c>
      <c r="B226" s="32">
        <v>821792</v>
      </c>
      <c r="C226" s="1"/>
      <c r="D226" s="22"/>
      <c r="E226" s="30" t="s">
        <v>23</v>
      </c>
      <c r="F226" s="32">
        <v>902798</v>
      </c>
      <c r="G226" s="20"/>
      <c r="H226" s="22"/>
      <c r="I226" s="46" t="s">
        <v>23</v>
      </c>
      <c r="J226" s="32">
        <v>4672192</v>
      </c>
      <c r="K226" s="20"/>
    </row>
    <row r="227" spans="1:11" x14ac:dyDescent="0.2">
      <c r="A227" s="31" t="s">
        <v>24</v>
      </c>
      <c r="B227">
        <v>719272</v>
      </c>
      <c r="C227" s="1"/>
      <c r="D227" s="22"/>
      <c r="E227" s="31" t="s">
        <v>24</v>
      </c>
      <c r="F227">
        <v>572421</v>
      </c>
      <c r="G227" s="1"/>
      <c r="H227" s="22"/>
      <c r="I227" s="45" t="s">
        <v>24</v>
      </c>
      <c r="J227" s="19">
        <v>4182203</v>
      </c>
      <c r="K227" s="20"/>
    </row>
    <row r="228" spans="1:11" x14ac:dyDescent="0.2">
      <c r="A228" s="31" t="s">
        <v>25</v>
      </c>
      <c r="B228" s="32">
        <v>624110</v>
      </c>
      <c r="C228" s="1"/>
      <c r="D228" s="22"/>
      <c r="E228" s="31" t="s">
        <v>25</v>
      </c>
      <c r="F228" s="32">
        <v>652827</v>
      </c>
      <c r="G228" s="24"/>
      <c r="H228" s="22"/>
      <c r="I228" s="45" t="s">
        <v>25</v>
      </c>
      <c r="J228" s="32">
        <v>5032447</v>
      </c>
      <c r="K228" s="24"/>
    </row>
    <row r="229" spans="1:11" x14ac:dyDescent="0.2">
      <c r="A229" s="31" t="s">
        <v>26</v>
      </c>
      <c r="B229" s="32">
        <v>801749</v>
      </c>
      <c r="C229" s="1"/>
      <c r="D229" s="22"/>
      <c r="E229" s="31" t="s">
        <v>26</v>
      </c>
      <c r="F229" s="32">
        <v>743464</v>
      </c>
      <c r="G229" s="24"/>
      <c r="H229" s="22"/>
      <c r="I229" s="45" t="s">
        <v>26</v>
      </c>
      <c r="J229" s="32">
        <v>4392206</v>
      </c>
      <c r="K229" s="24"/>
    </row>
    <row r="230" spans="1:11" x14ac:dyDescent="0.2">
      <c r="A230" s="31" t="s">
        <v>27</v>
      </c>
      <c r="B230" s="19">
        <v>750529</v>
      </c>
      <c r="C230" s="1"/>
      <c r="D230" s="22"/>
      <c r="E230" s="31" t="s">
        <v>27</v>
      </c>
      <c r="F230" s="19">
        <v>671459</v>
      </c>
      <c r="G230" s="20"/>
      <c r="H230" s="22"/>
      <c r="I230" s="45" t="s">
        <v>27</v>
      </c>
      <c r="J230" s="32">
        <v>3802441</v>
      </c>
      <c r="K230" s="20"/>
    </row>
    <row r="231" spans="1:11" x14ac:dyDescent="0.2">
      <c r="A231" s="31" t="s">
        <v>28</v>
      </c>
      <c r="B231" s="19">
        <v>954903</v>
      </c>
      <c r="C231" s="1"/>
      <c r="D231" s="22"/>
      <c r="E231" s="31" t="s">
        <v>28</v>
      </c>
      <c r="F231" s="19">
        <v>921472</v>
      </c>
      <c r="G231" s="20"/>
      <c r="H231" s="22"/>
      <c r="I231" s="45" t="s">
        <v>28</v>
      </c>
      <c r="J231" s="19">
        <v>4899526</v>
      </c>
      <c r="K231" s="20"/>
    </row>
    <row r="232" spans="1:11" x14ac:dyDescent="0.2">
      <c r="A232" s="31" t="s">
        <v>29</v>
      </c>
      <c r="B232" s="19">
        <v>877410</v>
      </c>
      <c r="C232" s="1"/>
      <c r="D232" s="22"/>
      <c r="E232" s="31" t="s">
        <v>29</v>
      </c>
      <c r="F232" s="19">
        <v>984564</v>
      </c>
      <c r="G232" s="20"/>
      <c r="H232" s="22"/>
      <c r="I232" s="45" t="s">
        <v>29</v>
      </c>
      <c r="J232" s="19">
        <v>4782849</v>
      </c>
      <c r="K232" s="20"/>
    </row>
    <row r="233" spans="1:11" x14ac:dyDescent="0.2">
      <c r="A233" s="31" t="s">
        <v>30</v>
      </c>
      <c r="B233" s="19">
        <v>1056634</v>
      </c>
      <c r="C233" s="1"/>
      <c r="D233" s="22"/>
      <c r="E233" s="31" t="s">
        <v>30</v>
      </c>
      <c r="F233" s="19">
        <v>888436</v>
      </c>
      <c r="G233" s="20"/>
      <c r="H233" s="22"/>
      <c r="I233" s="45" t="s">
        <v>30</v>
      </c>
      <c r="J233" s="19">
        <v>5003806</v>
      </c>
      <c r="K233" s="20"/>
    </row>
    <row r="234" spans="1:11" x14ac:dyDescent="0.2">
      <c r="A234" s="31" t="s">
        <v>31</v>
      </c>
      <c r="B234" s="19">
        <v>1010251</v>
      </c>
      <c r="C234" s="1"/>
      <c r="D234" s="22"/>
      <c r="E234" s="31" t="s">
        <v>31</v>
      </c>
      <c r="F234" s="19">
        <v>976356</v>
      </c>
      <c r="G234" s="20"/>
      <c r="H234" s="22"/>
      <c r="I234" s="45" t="s">
        <v>31</v>
      </c>
      <c r="J234" s="19">
        <v>4947893</v>
      </c>
      <c r="K234" s="20"/>
    </row>
    <row r="235" spans="1:11" x14ac:dyDescent="0.2">
      <c r="A235" s="31" t="s">
        <v>32</v>
      </c>
      <c r="B235" s="19">
        <v>1053748</v>
      </c>
      <c r="C235" s="1"/>
      <c r="D235" s="22"/>
      <c r="E235" s="31" t="s">
        <v>32</v>
      </c>
      <c r="F235" s="19">
        <v>823094</v>
      </c>
      <c r="G235" s="20"/>
      <c r="H235" s="22"/>
      <c r="I235" s="45" t="s">
        <v>32</v>
      </c>
      <c r="J235" s="19">
        <v>4552220</v>
      </c>
      <c r="K235" s="20"/>
    </row>
    <row r="236" spans="1:11" x14ac:dyDescent="0.2">
      <c r="A236" s="31" t="s">
        <v>33</v>
      </c>
      <c r="B236" s="19">
        <v>760849</v>
      </c>
      <c r="C236" s="1"/>
      <c r="D236" s="22"/>
      <c r="E236" s="31" t="s">
        <v>33</v>
      </c>
      <c r="F236" s="19">
        <v>721605</v>
      </c>
      <c r="G236" s="20"/>
      <c r="H236" s="22"/>
      <c r="I236" s="45" t="s">
        <v>33</v>
      </c>
      <c r="J236" s="19">
        <v>4326886</v>
      </c>
      <c r="K236" s="20"/>
    </row>
    <row r="237" spans="1:11" x14ac:dyDescent="0.2">
      <c r="A237" s="31" t="s">
        <v>34</v>
      </c>
      <c r="B237" s="19">
        <v>410620</v>
      </c>
      <c r="C237" s="1"/>
      <c r="D237" s="22"/>
      <c r="E237" s="31" t="s">
        <v>34</v>
      </c>
      <c r="F237" s="19">
        <v>626215</v>
      </c>
      <c r="G237" s="20"/>
      <c r="H237" s="22"/>
      <c r="I237" s="45" t="s">
        <v>34</v>
      </c>
      <c r="J237" s="19">
        <v>4087307</v>
      </c>
      <c r="K237" s="20"/>
    </row>
    <row r="238" spans="1:11" x14ac:dyDescent="0.2">
      <c r="A238" s="31" t="s">
        <v>35</v>
      </c>
      <c r="B238" s="19">
        <v>925455</v>
      </c>
      <c r="C238" s="1"/>
      <c r="D238" s="22"/>
      <c r="E238" s="31" t="s">
        <v>35</v>
      </c>
      <c r="F238" s="19">
        <v>915337</v>
      </c>
      <c r="G238" s="20"/>
      <c r="H238" s="22"/>
      <c r="I238" s="45" t="s">
        <v>35</v>
      </c>
      <c r="J238" s="19">
        <v>4758527</v>
      </c>
      <c r="K238" s="20"/>
    </row>
    <row r="239" spans="1:11" x14ac:dyDescent="0.2">
      <c r="A239" s="31" t="s">
        <v>36</v>
      </c>
      <c r="B239" s="19">
        <v>643500</v>
      </c>
      <c r="C239" s="1"/>
      <c r="D239" s="22"/>
      <c r="E239" s="31" t="s">
        <v>36</v>
      </c>
      <c r="F239" s="19">
        <v>798059</v>
      </c>
      <c r="G239" s="20"/>
      <c r="H239" s="22"/>
      <c r="I239" s="45" t="s">
        <v>36</v>
      </c>
      <c r="J239" s="19">
        <v>4898389</v>
      </c>
      <c r="K239" s="20"/>
    </row>
    <row r="240" spans="1:11" x14ac:dyDescent="0.2">
      <c r="A240" s="31" t="s">
        <v>37</v>
      </c>
      <c r="B240" s="19">
        <v>851398</v>
      </c>
      <c r="C240" s="1"/>
      <c r="D240" s="22"/>
      <c r="E240" s="31" t="s">
        <v>37</v>
      </c>
      <c r="F240" s="19">
        <v>824049</v>
      </c>
      <c r="G240" s="20"/>
      <c r="H240" s="22"/>
      <c r="I240" s="45" t="s">
        <v>37</v>
      </c>
      <c r="J240" s="19">
        <v>5068852</v>
      </c>
      <c r="K240" s="20"/>
    </row>
    <row r="241" spans="1:11" x14ac:dyDescent="0.2">
      <c r="A241" s="31" t="s">
        <v>38</v>
      </c>
      <c r="B241" s="32">
        <v>954056</v>
      </c>
      <c r="C241" s="1"/>
      <c r="D241" s="22"/>
      <c r="E241" s="31" t="s">
        <v>38</v>
      </c>
      <c r="F241" s="32">
        <v>696334</v>
      </c>
      <c r="G241" s="20"/>
      <c r="H241" s="22"/>
      <c r="I241" s="45" t="s">
        <v>38</v>
      </c>
      <c r="J241" s="32">
        <v>5062376</v>
      </c>
      <c r="K241" s="20"/>
    </row>
    <row r="242" spans="1:11" x14ac:dyDescent="0.2">
      <c r="A242" s="31" t="s">
        <v>39</v>
      </c>
      <c r="B242">
        <v>835663</v>
      </c>
      <c r="C242" s="1"/>
      <c r="D242" s="22"/>
      <c r="E242" s="31" t="s">
        <v>39</v>
      </c>
      <c r="F242">
        <v>686428</v>
      </c>
      <c r="G242" s="1"/>
      <c r="H242" s="22"/>
      <c r="I242" s="45" t="s">
        <v>39</v>
      </c>
      <c r="J242" s="19">
        <v>4591541</v>
      </c>
      <c r="K242" s="20"/>
    </row>
    <row r="243" spans="1:11" x14ac:dyDescent="0.2">
      <c r="A243" s="8"/>
      <c r="C243" s="1"/>
      <c r="D243" s="22"/>
      <c r="E243" s="8"/>
      <c r="G243" s="1"/>
      <c r="H243" s="22"/>
      <c r="I243" s="54"/>
      <c r="J243" s="19"/>
      <c r="K243" s="20"/>
    </row>
    <row r="244" spans="1:11" ht="17" thickBot="1" x14ac:dyDescent="0.25">
      <c r="A244" s="9" t="s">
        <v>3</v>
      </c>
      <c r="B244" s="62">
        <f>SUM(B215:B242)</f>
        <v>21513262</v>
      </c>
      <c r="C244" s="63">
        <f>AVERAGE(B215:B242)</f>
        <v>768330.78571428568</v>
      </c>
      <c r="D244" s="22"/>
      <c r="E244" s="9" t="s">
        <v>3</v>
      </c>
      <c r="F244" s="62">
        <f>SUM(F215:F242)</f>
        <v>21644376</v>
      </c>
      <c r="G244" s="63">
        <f>AVERAGE(F215:F242)</f>
        <v>773013.42857142852</v>
      </c>
      <c r="H244" s="22"/>
      <c r="I244" s="55" t="s">
        <v>3</v>
      </c>
      <c r="J244" s="64">
        <f>SUM(J215:J242)</f>
        <v>122593052</v>
      </c>
      <c r="K244" s="63">
        <f>AVERAGE(J215:J242)</f>
        <v>4378323.2857142854</v>
      </c>
    </row>
    <row r="245" spans="1:1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</row>
    <row r="246" spans="1:11" x14ac:dyDescent="0.2">
      <c r="A246" s="77" t="s">
        <v>77</v>
      </c>
      <c r="B246" s="77"/>
      <c r="C246" s="77"/>
      <c r="D246" s="77"/>
      <c r="E246" s="77"/>
      <c r="F246" s="77"/>
      <c r="G246" s="77"/>
      <c r="H246" s="77"/>
      <c r="I246" s="77"/>
      <c r="J246" s="77"/>
      <c r="K246" s="77"/>
    </row>
    <row r="247" spans="1:11" ht="17" thickBot="1" x14ac:dyDescent="0.25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</row>
    <row r="248" spans="1:11" ht="17" thickBot="1" x14ac:dyDescent="0.25">
      <c r="A248" s="73" t="s">
        <v>81</v>
      </c>
      <c r="B248" s="74"/>
      <c r="C248" s="78"/>
      <c r="D248" s="22"/>
      <c r="E248" s="73" t="s">
        <v>50</v>
      </c>
      <c r="F248" s="74"/>
      <c r="G248" s="78"/>
      <c r="H248" s="22"/>
      <c r="I248" s="73" t="s">
        <v>109</v>
      </c>
      <c r="J248" s="74"/>
      <c r="K248" s="75"/>
    </row>
    <row r="249" spans="1:11" ht="17" thickBot="1" x14ac:dyDescent="0.25">
      <c r="A249" s="26" t="s">
        <v>0</v>
      </c>
      <c r="B249" s="27" t="s">
        <v>1</v>
      </c>
      <c r="C249" s="28"/>
      <c r="D249" s="22"/>
      <c r="E249" s="26" t="s">
        <v>0</v>
      </c>
      <c r="F249" s="27" t="s">
        <v>1</v>
      </c>
      <c r="G249" s="28"/>
      <c r="H249" s="22"/>
      <c r="I249" s="15" t="s">
        <v>0</v>
      </c>
      <c r="J249" s="16" t="s">
        <v>1</v>
      </c>
      <c r="K249" s="17" t="s">
        <v>111</v>
      </c>
    </row>
    <row r="250" spans="1:11" x14ac:dyDescent="0.2">
      <c r="A250" s="57" t="s">
        <v>12</v>
      </c>
      <c r="B250" s="58">
        <v>547829</v>
      </c>
      <c r="C250" s="59"/>
      <c r="D250" s="22"/>
      <c r="E250" s="29" t="s">
        <v>12</v>
      </c>
      <c r="F250" s="19">
        <v>530283</v>
      </c>
      <c r="G250" s="1"/>
      <c r="H250" s="22"/>
      <c r="I250" s="45" t="s">
        <v>12</v>
      </c>
      <c r="J250" s="19">
        <v>3703407</v>
      </c>
      <c r="K250" s="20">
        <v>3828002</v>
      </c>
    </row>
    <row r="251" spans="1:11" x14ac:dyDescent="0.2">
      <c r="A251" s="29" t="s">
        <v>13</v>
      </c>
      <c r="B251" s="19">
        <v>309200</v>
      </c>
      <c r="C251" s="20"/>
      <c r="D251" s="22"/>
      <c r="E251" s="29" t="s">
        <v>13</v>
      </c>
      <c r="F251" s="19">
        <v>550400</v>
      </c>
      <c r="G251" s="1"/>
      <c r="H251" s="22"/>
      <c r="I251" s="45" t="s">
        <v>13</v>
      </c>
      <c r="J251" s="19">
        <v>3793828</v>
      </c>
      <c r="K251" s="20">
        <v>3948955</v>
      </c>
    </row>
    <row r="252" spans="1:11" x14ac:dyDescent="0.2">
      <c r="A252" s="29" t="s">
        <v>14</v>
      </c>
      <c r="B252" s="19">
        <v>465081</v>
      </c>
      <c r="C252" s="20"/>
      <c r="D252" s="22"/>
      <c r="E252" s="29" t="s">
        <v>14</v>
      </c>
      <c r="F252" s="19">
        <v>531411</v>
      </c>
      <c r="G252" s="1"/>
      <c r="H252" s="22"/>
      <c r="I252" s="45" t="s">
        <v>14</v>
      </c>
      <c r="J252" s="19">
        <v>3681931</v>
      </c>
      <c r="K252" s="20">
        <v>3860722</v>
      </c>
    </row>
    <row r="253" spans="1:11" x14ac:dyDescent="0.2">
      <c r="A253" s="29" t="s">
        <v>15</v>
      </c>
      <c r="B253" s="19">
        <v>606968</v>
      </c>
      <c r="C253" s="20"/>
      <c r="D253" s="22"/>
      <c r="E253" s="29" t="s">
        <v>15</v>
      </c>
      <c r="F253" s="19">
        <v>575542</v>
      </c>
      <c r="G253" s="1"/>
      <c r="H253" s="22"/>
      <c r="I253" s="45" t="s">
        <v>15</v>
      </c>
      <c r="J253" s="19">
        <v>3990030</v>
      </c>
      <c r="K253" s="20">
        <v>4065586</v>
      </c>
    </row>
    <row r="254" spans="1:11" x14ac:dyDescent="0.2">
      <c r="A254" s="29" t="s">
        <v>16</v>
      </c>
      <c r="B254" s="19">
        <v>586963</v>
      </c>
      <c r="C254" s="20"/>
      <c r="D254" s="22"/>
      <c r="E254" s="29" t="s">
        <v>16</v>
      </c>
      <c r="F254" s="19">
        <v>644668</v>
      </c>
      <c r="G254" s="1"/>
      <c r="H254" s="22"/>
      <c r="I254" s="45" t="s">
        <v>16</v>
      </c>
      <c r="J254" s="19">
        <v>4462420</v>
      </c>
      <c r="K254" s="20">
        <v>4580575</v>
      </c>
    </row>
    <row r="255" spans="1:11" x14ac:dyDescent="0.2">
      <c r="A255" s="29" t="s">
        <v>17</v>
      </c>
      <c r="B255" s="19">
        <v>573103</v>
      </c>
      <c r="C255" s="20"/>
      <c r="D255" s="22"/>
      <c r="E255" s="29" t="s">
        <v>17</v>
      </c>
      <c r="F255" s="19">
        <v>535716</v>
      </c>
      <c r="G255" s="1"/>
      <c r="H255" s="22"/>
      <c r="I255" s="45" t="s">
        <v>17</v>
      </c>
      <c r="J255" s="19">
        <v>3660287</v>
      </c>
      <c r="K255" s="20">
        <v>3776739</v>
      </c>
    </row>
    <row r="256" spans="1:11" x14ac:dyDescent="0.2">
      <c r="A256" s="29" t="s">
        <v>18</v>
      </c>
      <c r="B256" s="19">
        <v>409355</v>
      </c>
      <c r="C256" s="20"/>
      <c r="D256" s="22"/>
      <c r="E256" s="29" t="s">
        <v>18</v>
      </c>
      <c r="F256" s="19">
        <v>579016</v>
      </c>
      <c r="G256" s="1"/>
      <c r="H256" s="22"/>
      <c r="I256" s="45" t="s">
        <v>18</v>
      </c>
      <c r="J256" s="19">
        <v>4039103</v>
      </c>
      <c r="K256" s="20">
        <v>4046407</v>
      </c>
    </row>
    <row r="257" spans="1:11" x14ac:dyDescent="0.2">
      <c r="A257" s="29" t="s">
        <v>19</v>
      </c>
      <c r="B257" s="19">
        <v>497872</v>
      </c>
      <c r="C257" s="20"/>
      <c r="D257" s="22"/>
      <c r="E257" s="29" t="s">
        <v>19</v>
      </c>
      <c r="F257" s="19">
        <v>492764</v>
      </c>
      <c r="G257" s="1"/>
      <c r="H257" s="22"/>
      <c r="I257" s="45" t="s">
        <v>19</v>
      </c>
      <c r="J257" s="19">
        <v>3494375</v>
      </c>
      <c r="K257" s="20">
        <v>3622805</v>
      </c>
    </row>
    <row r="258" spans="1:11" x14ac:dyDescent="0.2">
      <c r="A258" s="29" t="s">
        <v>20</v>
      </c>
      <c r="B258" s="19">
        <v>432515</v>
      </c>
      <c r="C258" s="20"/>
      <c r="D258" s="22"/>
      <c r="E258" s="29" t="s">
        <v>20</v>
      </c>
      <c r="F258" s="19">
        <v>477824</v>
      </c>
      <c r="G258" s="1"/>
      <c r="H258" s="22"/>
      <c r="I258" s="45" t="s">
        <v>20</v>
      </c>
      <c r="J258" s="19">
        <v>3066368</v>
      </c>
      <c r="K258" s="20">
        <v>3156990</v>
      </c>
    </row>
    <row r="259" spans="1:11" x14ac:dyDescent="0.2">
      <c r="A259" s="29" t="s">
        <v>21</v>
      </c>
      <c r="B259" s="19">
        <v>464787</v>
      </c>
      <c r="C259" s="20"/>
      <c r="D259" s="22"/>
      <c r="E259" s="29" t="s">
        <v>21</v>
      </c>
      <c r="F259" s="19">
        <v>526533</v>
      </c>
      <c r="G259" s="1"/>
      <c r="H259" s="22"/>
      <c r="I259" s="45" t="s">
        <v>21</v>
      </c>
      <c r="J259" s="19">
        <v>3771577</v>
      </c>
      <c r="K259" s="20">
        <v>3849674</v>
      </c>
    </row>
    <row r="260" spans="1:11" x14ac:dyDescent="0.2">
      <c r="A260" s="29" t="s">
        <v>22</v>
      </c>
      <c r="B260" s="19">
        <v>634432</v>
      </c>
      <c r="C260" s="20"/>
      <c r="D260" s="22"/>
      <c r="E260" s="29" t="s">
        <v>22</v>
      </c>
      <c r="F260" s="19">
        <v>612381</v>
      </c>
      <c r="G260" s="1"/>
      <c r="H260" s="22"/>
      <c r="I260" s="45" t="s">
        <v>22</v>
      </c>
      <c r="J260" s="19">
        <v>4632019</v>
      </c>
      <c r="K260" s="20">
        <v>4794096</v>
      </c>
    </row>
    <row r="261" spans="1:11" x14ac:dyDescent="0.2">
      <c r="A261" s="30" t="s">
        <v>23</v>
      </c>
      <c r="B261" s="32">
        <v>616444</v>
      </c>
      <c r="C261" s="47"/>
      <c r="D261" s="22"/>
      <c r="E261" s="30" t="s">
        <v>23</v>
      </c>
      <c r="F261" s="32">
        <v>616016</v>
      </c>
      <c r="G261" s="1"/>
      <c r="H261" s="22"/>
      <c r="I261" s="46" t="s">
        <v>23</v>
      </c>
      <c r="J261" s="32">
        <v>4585877</v>
      </c>
      <c r="K261" s="20">
        <v>4790701</v>
      </c>
    </row>
    <row r="262" spans="1:11" x14ac:dyDescent="0.2">
      <c r="A262" s="31" t="s">
        <v>24</v>
      </c>
      <c r="B262" s="19">
        <v>504405</v>
      </c>
      <c r="C262" s="47"/>
      <c r="D262" s="22"/>
      <c r="E262" s="31" t="s">
        <v>24</v>
      </c>
      <c r="F262" s="19">
        <v>391675</v>
      </c>
      <c r="G262" s="1"/>
      <c r="H262" s="22"/>
      <c r="I262" s="45" t="s">
        <v>24</v>
      </c>
      <c r="J262" s="19">
        <v>4125860</v>
      </c>
      <c r="K262" s="20">
        <v>4320572</v>
      </c>
    </row>
    <row r="263" spans="1:11" x14ac:dyDescent="0.2">
      <c r="A263" s="31" t="s">
        <v>25</v>
      </c>
      <c r="B263" s="32">
        <v>472075</v>
      </c>
      <c r="C263" s="24"/>
      <c r="D263" s="22"/>
      <c r="E263" s="31" t="s">
        <v>25</v>
      </c>
      <c r="F263" s="32">
        <v>530039</v>
      </c>
      <c r="G263" s="1"/>
      <c r="H263" s="22"/>
      <c r="I263" s="45" t="s">
        <v>25</v>
      </c>
      <c r="J263" s="32">
        <v>4999405</v>
      </c>
      <c r="K263" s="47">
        <v>5163716</v>
      </c>
    </row>
    <row r="264" spans="1:11" x14ac:dyDescent="0.2">
      <c r="A264" s="31" t="s">
        <v>26</v>
      </c>
      <c r="B264" s="32">
        <v>562525</v>
      </c>
      <c r="C264" s="24"/>
      <c r="D264" s="22"/>
      <c r="E264" s="31" t="s">
        <v>26</v>
      </c>
      <c r="F264" s="32">
        <v>576331</v>
      </c>
      <c r="G264" s="1"/>
      <c r="H264" s="22"/>
      <c r="I264" s="45" t="s">
        <v>26</v>
      </c>
      <c r="J264" s="32">
        <v>4395850</v>
      </c>
      <c r="K264" s="47">
        <v>4442262</v>
      </c>
    </row>
    <row r="265" spans="1:11" x14ac:dyDescent="0.2">
      <c r="A265" s="31" t="s">
        <v>27</v>
      </c>
      <c r="B265" s="19">
        <v>510853</v>
      </c>
      <c r="C265" s="20"/>
      <c r="D265" s="22"/>
      <c r="E265" s="31" t="s">
        <v>27</v>
      </c>
      <c r="F265" s="19">
        <v>512249</v>
      </c>
      <c r="G265" s="1"/>
      <c r="H265" s="22"/>
      <c r="I265" s="45" t="s">
        <v>27</v>
      </c>
      <c r="J265" s="19">
        <v>3735902</v>
      </c>
      <c r="K265" s="47">
        <v>3899925</v>
      </c>
    </row>
    <row r="266" spans="1:11" x14ac:dyDescent="0.2">
      <c r="A266" s="31" t="s">
        <v>28</v>
      </c>
      <c r="B266" s="19">
        <v>825888</v>
      </c>
      <c r="C266" s="20"/>
      <c r="D266" s="22"/>
      <c r="E266" s="31" t="s">
        <v>28</v>
      </c>
      <c r="F266" s="19">
        <v>755267</v>
      </c>
      <c r="G266" s="1"/>
      <c r="H266" s="22"/>
      <c r="I266" s="45" t="s">
        <v>28</v>
      </c>
      <c r="J266" s="19">
        <v>4787062</v>
      </c>
      <c r="K266" s="47">
        <v>4894472</v>
      </c>
    </row>
    <row r="267" spans="1:11" x14ac:dyDescent="0.2">
      <c r="A267" s="31" t="s">
        <v>29</v>
      </c>
      <c r="B267" s="19">
        <v>652083</v>
      </c>
      <c r="C267" s="20"/>
      <c r="D267" s="22"/>
      <c r="E267" s="31" t="s">
        <v>29</v>
      </c>
      <c r="F267" s="19">
        <v>698669</v>
      </c>
      <c r="G267" s="1"/>
      <c r="H267" s="22"/>
      <c r="I267" s="45" t="s">
        <v>29</v>
      </c>
      <c r="J267" s="19">
        <v>4616864</v>
      </c>
      <c r="K267" s="47">
        <v>4674268</v>
      </c>
    </row>
    <row r="268" spans="1:11" x14ac:dyDescent="0.2">
      <c r="A268" s="31" t="s">
        <v>30</v>
      </c>
      <c r="B268" s="19">
        <v>947358</v>
      </c>
      <c r="C268" s="20"/>
      <c r="D268" s="22"/>
      <c r="E268" s="31" t="s">
        <v>30</v>
      </c>
      <c r="F268" s="19">
        <v>655167</v>
      </c>
      <c r="G268" s="1"/>
      <c r="H268" s="22"/>
      <c r="I268" s="45" t="s">
        <v>30</v>
      </c>
      <c r="J268" s="19">
        <v>4723192</v>
      </c>
      <c r="K268" s="47">
        <v>4933483</v>
      </c>
    </row>
    <row r="269" spans="1:11" x14ac:dyDescent="0.2">
      <c r="A269" s="31" t="s">
        <v>31</v>
      </c>
      <c r="B269" s="19">
        <v>870963</v>
      </c>
      <c r="C269" s="20"/>
      <c r="D269" s="22"/>
      <c r="E269" s="31" t="s">
        <v>31</v>
      </c>
      <c r="F269" s="19">
        <v>788935</v>
      </c>
      <c r="G269" s="1"/>
      <c r="H269" s="22"/>
      <c r="I269" s="45" t="s">
        <v>31</v>
      </c>
      <c r="J269" s="19">
        <v>4809956</v>
      </c>
      <c r="K269" s="47">
        <v>4961057</v>
      </c>
    </row>
    <row r="270" spans="1:11" x14ac:dyDescent="0.2">
      <c r="A270" s="31" t="s">
        <v>32</v>
      </c>
      <c r="B270" s="19">
        <v>828105</v>
      </c>
      <c r="C270" s="20"/>
      <c r="D270" s="22"/>
      <c r="E270" s="31" t="s">
        <v>32</v>
      </c>
      <c r="F270" s="19">
        <v>609190</v>
      </c>
      <c r="G270" s="1"/>
      <c r="H270" s="22"/>
      <c r="I270" s="45" t="s">
        <v>32</v>
      </c>
      <c r="J270" s="19">
        <v>4508950</v>
      </c>
      <c r="K270" s="47">
        <v>4665780</v>
      </c>
    </row>
    <row r="271" spans="1:11" x14ac:dyDescent="0.2">
      <c r="A271" s="31" t="s">
        <v>33</v>
      </c>
      <c r="B271" s="19">
        <v>603644</v>
      </c>
      <c r="C271" s="20"/>
      <c r="D271" s="22"/>
      <c r="E271" s="31" t="s">
        <v>33</v>
      </c>
      <c r="F271" s="19">
        <v>547589</v>
      </c>
      <c r="G271" s="1"/>
      <c r="H271" s="22"/>
      <c r="I271" s="45" t="s">
        <v>33</v>
      </c>
      <c r="J271" s="19">
        <v>4225892</v>
      </c>
      <c r="K271" s="47">
        <v>4266605</v>
      </c>
    </row>
    <row r="272" spans="1:11" x14ac:dyDescent="0.2">
      <c r="A272" s="31" t="s">
        <v>34</v>
      </c>
      <c r="B272" s="19">
        <v>354377</v>
      </c>
      <c r="C272" s="20"/>
      <c r="D272" s="22"/>
      <c r="E272" s="31" t="s">
        <v>34</v>
      </c>
      <c r="F272" s="19">
        <v>498771</v>
      </c>
      <c r="G272" s="1"/>
      <c r="H272" s="22"/>
      <c r="I272" s="45" t="s">
        <v>34</v>
      </c>
      <c r="J272" s="19">
        <v>3952224</v>
      </c>
      <c r="K272" s="47">
        <v>4019663</v>
      </c>
    </row>
    <row r="273" spans="1:11" x14ac:dyDescent="0.2">
      <c r="A273" s="31" t="s">
        <v>35</v>
      </c>
      <c r="B273" s="19">
        <v>763940</v>
      </c>
      <c r="C273" s="20"/>
      <c r="D273" s="22"/>
      <c r="E273" s="31" t="s">
        <v>35</v>
      </c>
      <c r="F273" s="19">
        <v>697458</v>
      </c>
      <c r="G273" s="1"/>
      <c r="H273" s="22"/>
      <c r="I273" s="45" t="s">
        <v>35</v>
      </c>
      <c r="J273" s="19">
        <v>4794757</v>
      </c>
      <c r="K273" s="47">
        <v>4875834</v>
      </c>
    </row>
    <row r="274" spans="1:11" x14ac:dyDescent="0.2">
      <c r="A274" s="31" t="s">
        <v>36</v>
      </c>
      <c r="B274" s="19">
        <v>549767</v>
      </c>
      <c r="C274" s="20"/>
      <c r="D274" s="22"/>
      <c r="E274" s="31" t="s">
        <v>36</v>
      </c>
      <c r="F274" s="19">
        <v>651986</v>
      </c>
      <c r="G274" s="1"/>
      <c r="H274" s="22"/>
      <c r="I274" s="45" t="s">
        <v>36</v>
      </c>
      <c r="J274" s="19">
        <v>4958939</v>
      </c>
      <c r="K274" s="47">
        <v>5086819</v>
      </c>
    </row>
    <row r="275" spans="1:11" x14ac:dyDescent="0.2">
      <c r="A275" s="31" t="s">
        <v>37</v>
      </c>
      <c r="B275" s="19">
        <v>727081</v>
      </c>
      <c r="C275" s="20"/>
      <c r="D275" s="22"/>
      <c r="E275" s="31" t="s">
        <v>37</v>
      </c>
      <c r="F275" s="19">
        <v>638480</v>
      </c>
      <c r="G275" s="1"/>
      <c r="H275" s="22"/>
      <c r="I275" s="45" t="s">
        <v>37</v>
      </c>
      <c r="J275" s="19">
        <v>5060692</v>
      </c>
      <c r="K275" s="47">
        <v>5180447</v>
      </c>
    </row>
    <row r="276" spans="1:11" x14ac:dyDescent="0.2">
      <c r="A276" s="31" t="s">
        <v>38</v>
      </c>
      <c r="B276" s="32">
        <v>863674</v>
      </c>
      <c r="C276" s="24"/>
      <c r="D276" s="22"/>
      <c r="E276" s="31" t="s">
        <v>38</v>
      </c>
      <c r="F276" s="32">
        <v>486256</v>
      </c>
      <c r="G276" s="1"/>
      <c r="H276" s="22"/>
      <c r="I276" s="45" t="s">
        <v>38</v>
      </c>
      <c r="J276" s="32">
        <v>5177565</v>
      </c>
      <c r="K276" s="47">
        <v>5342986</v>
      </c>
    </row>
    <row r="277" spans="1:11" x14ac:dyDescent="0.2">
      <c r="A277" s="31" t="s">
        <v>39</v>
      </c>
      <c r="B277">
        <v>696805</v>
      </c>
      <c r="C277" s="1"/>
      <c r="D277" s="22"/>
      <c r="E277" s="31" t="s">
        <v>39</v>
      </c>
      <c r="F277">
        <v>531339</v>
      </c>
      <c r="G277" s="1"/>
      <c r="H277" s="22"/>
      <c r="I277" s="45" t="s">
        <v>39</v>
      </c>
      <c r="J277" s="19">
        <v>4600412</v>
      </c>
      <c r="K277" s="47">
        <v>4736122</v>
      </c>
    </row>
    <row r="278" spans="1:11" x14ac:dyDescent="0.2">
      <c r="A278" s="8"/>
      <c r="C278" s="1"/>
      <c r="D278" s="22"/>
      <c r="E278" s="8"/>
      <c r="G278" s="1"/>
      <c r="H278" s="22"/>
      <c r="I278" s="54"/>
      <c r="J278" s="19"/>
      <c r="K278" s="20"/>
    </row>
    <row r="279" spans="1:11" ht="17" thickBot="1" x14ac:dyDescent="0.25">
      <c r="A279" s="9" t="s">
        <v>3</v>
      </c>
      <c r="B279" s="62">
        <f>SUM(B250:B277)</f>
        <v>16878092</v>
      </c>
      <c r="C279" s="63">
        <f>AVERAGE(B250:B277)</f>
        <v>602789</v>
      </c>
      <c r="D279" s="22"/>
      <c r="E279" s="9" t="s">
        <v>3</v>
      </c>
      <c r="F279" s="62">
        <f>SUM(F250:F277)</f>
        <v>16241955</v>
      </c>
      <c r="G279" s="63">
        <f>AVERAGE(F250:F277)</f>
        <v>580069.82142857148</v>
      </c>
      <c r="H279" s="22"/>
      <c r="I279" s="55" t="s">
        <v>3</v>
      </c>
      <c r="J279" s="64">
        <f>SUM(J250:J277)</f>
        <v>120354744</v>
      </c>
      <c r="K279" s="63">
        <f>SUM(K250:K277)</f>
        <v>123785263</v>
      </c>
    </row>
    <row r="280" spans="1:1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</row>
    <row r="281" spans="1:11" x14ac:dyDescent="0.2">
      <c r="A281" s="77" t="s">
        <v>56</v>
      </c>
      <c r="B281" s="77"/>
      <c r="C281" s="77"/>
      <c r="D281" s="77"/>
      <c r="E281" s="77"/>
      <c r="F281" s="77"/>
      <c r="G281" s="77"/>
      <c r="H281" s="77"/>
      <c r="I281" s="77"/>
      <c r="J281" s="77"/>
      <c r="K281" s="77"/>
    </row>
    <row r="282" spans="1:11" ht="17" thickBot="1" x14ac:dyDescent="0.25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</row>
    <row r="283" spans="1:11" ht="17" thickBot="1" x14ac:dyDescent="0.25">
      <c r="A283" s="73" t="s">
        <v>81</v>
      </c>
      <c r="B283" s="74"/>
      <c r="C283" s="78"/>
      <c r="D283" s="22"/>
      <c r="E283" s="73" t="s">
        <v>50</v>
      </c>
      <c r="F283" s="74"/>
      <c r="G283" s="78"/>
      <c r="H283" s="22"/>
      <c r="I283" s="73" t="s">
        <v>109</v>
      </c>
      <c r="J283" s="74"/>
      <c r="K283" s="75"/>
    </row>
    <row r="284" spans="1:11" ht="17" thickBot="1" x14ac:dyDescent="0.25">
      <c r="A284" s="26" t="s">
        <v>0</v>
      </c>
      <c r="B284" s="27" t="s">
        <v>1</v>
      </c>
      <c r="C284" s="28"/>
      <c r="D284" s="22"/>
      <c r="E284" s="26" t="s">
        <v>0</v>
      </c>
      <c r="F284" s="27" t="s">
        <v>1</v>
      </c>
      <c r="G284" s="28"/>
      <c r="H284" s="22"/>
      <c r="I284" s="15" t="s">
        <v>0</v>
      </c>
      <c r="J284" s="16" t="s">
        <v>1</v>
      </c>
      <c r="K284" s="17"/>
    </row>
    <row r="285" spans="1:11" x14ac:dyDescent="0.2">
      <c r="A285" s="29" t="s">
        <v>12</v>
      </c>
      <c r="B285" s="19">
        <v>552954</v>
      </c>
      <c r="C285" s="20"/>
      <c r="D285" s="22"/>
      <c r="E285" s="29" t="s">
        <v>12</v>
      </c>
      <c r="F285" s="19">
        <v>589960</v>
      </c>
      <c r="G285" s="20"/>
      <c r="H285" s="22"/>
      <c r="I285" s="45" t="s">
        <v>12</v>
      </c>
      <c r="J285" s="19">
        <v>3762944</v>
      </c>
      <c r="K285" s="20"/>
    </row>
    <row r="286" spans="1:11" x14ac:dyDescent="0.2">
      <c r="A286" s="29" t="s">
        <v>13</v>
      </c>
      <c r="B286" s="19">
        <v>380153</v>
      </c>
      <c r="C286" s="20"/>
      <c r="D286" s="22"/>
      <c r="E286" s="29" t="s">
        <v>13</v>
      </c>
      <c r="F286" s="19">
        <v>664112</v>
      </c>
      <c r="G286" s="20"/>
      <c r="H286" s="22"/>
      <c r="I286" s="45" t="s">
        <v>13</v>
      </c>
      <c r="J286" s="19">
        <v>3904351</v>
      </c>
      <c r="K286" s="20"/>
    </row>
    <row r="287" spans="1:11" x14ac:dyDescent="0.2">
      <c r="A287" s="29" t="s">
        <v>14</v>
      </c>
      <c r="B287" s="19">
        <v>474963</v>
      </c>
      <c r="C287" s="20"/>
      <c r="D287" s="22"/>
      <c r="E287" s="29" t="s">
        <v>14</v>
      </c>
      <c r="F287" s="19">
        <v>690960</v>
      </c>
      <c r="G287" s="20"/>
      <c r="H287" s="22"/>
      <c r="I287" s="45" t="s">
        <v>14</v>
      </c>
      <c r="J287" s="19">
        <v>3817687</v>
      </c>
      <c r="K287" s="20"/>
    </row>
    <row r="288" spans="1:11" x14ac:dyDescent="0.2">
      <c r="A288" s="29" t="s">
        <v>15</v>
      </c>
      <c r="B288" s="19">
        <v>547134</v>
      </c>
      <c r="C288" s="20"/>
      <c r="D288" s="22"/>
      <c r="E288" s="29" t="s">
        <v>15</v>
      </c>
      <c r="F288" s="19">
        <v>664728</v>
      </c>
      <c r="G288" s="20"/>
      <c r="H288" s="22"/>
      <c r="I288" s="45" t="s">
        <v>15</v>
      </c>
      <c r="J288" s="19">
        <v>4052045</v>
      </c>
      <c r="K288" s="20"/>
    </row>
    <row r="289" spans="1:11" x14ac:dyDescent="0.2">
      <c r="A289" s="29" t="s">
        <v>16</v>
      </c>
      <c r="B289" s="19">
        <v>638942</v>
      </c>
      <c r="C289" s="20"/>
      <c r="D289" s="22"/>
      <c r="E289" s="29" t="s">
        <v>16</v>
      </c>
      <c r="F289" s="19">
        <v>661094</v>
      </c>
      <c r="G289" s="20"/>
      <c r="H289" s="22"/>
      <c r="I289" s="45" t="s">
        <v>16</v>
      </c>
      <c r="J289" s="19">
        <v>4504458</v>
      </c>
      <c r="K289" s="20"/>
    </row>
    <row r="290" spans="1:11" x14ac:dyDescent="0.2">
      <c r="A290" s="29" t="s">
        <v>17</v>
      </c>
      <c r="B290" s="19">
        <v>617931</v>
      </c>
      <c r="C290" s="20"/>
      <c r="D290" s="22"/>
      <c r="E290" s="29" t="s">
        <v>17</v>
      </c>
      <c r="F290" s="19">
        <v>592657</v>
      </c>
      <c r="G290" s="20"/>
      <c r="H290" s="22"/>
      <c r="I290" s="45" t="s">
        <v>17</v>
      </c>
      <c r="J290" s="19">
        <v>3683862</v>
      </c>
      <c r="K290" s="20"/>
    </row>
    <row r="291" spans="1:11" x14ac:dyDescent="0.2">
      <c r="A291" s="29" t="s">
        <v>18</v>
      </c>
      <c r="B291" s="19">
        <v>348622</v>
      </c>
      <c r="C291" s="20"/>
      <c r="D291" s="22"/>
      <c r="E291" s="29" t="s">
        <v>18</v>
      </c>
      <c r="F291" s="19">
        <v>637535</v>
      </c>
      <c r="G291" s="20"/>
      <c r="H291" s="22"/>
      <c r="I291" s="45" t="s">
        <v>18</v>
      </c>
      <c r="J291" s="19">
        <v>4092985</v>
      </c>
      <c r="K291" s="20"/>
    </row>
    <row r="292" spans="1:11" x14ac:dyDescent="0.2">
      <c r="A292" s="29" t="s">
        <v>19</v>
      </c>
      <c r="B292" s="19">
        <v>530954</v>
      </c>
      <c r="C292" s="20"/>
      <c r="D292" s="22"/>
      <c r="E292" s="29" t="s">
        <v>19</v>
      </c>
      <c r="F292" s="19">
        <v>591772</v>
      </c>
      <c r="G292" s="20"/>
      <c r="H292" s="22"/>
      <c r="I292" s="45" t="s">
        <v>19</v>
      </c>
      <c r="J292" s="19">
        <v>3568655</v>
      </c>
      <c r="K292" s="20"/>
    </row>
    <row r="293" spans="1:11" x14ac:dyDescent="0.2">
      <c r="A293" s="29" t="s">
        <v>20</v>
      </c>
      <c r="B293" s="19">
        <v>507114</v>
      </c>
      <c r="C293" s="20"/>
      <c r="D293" s="22"/>
      <c r="E293" s="29" t="s">
        <v>20</v>
      </c>
      <c r="F293" s="19">
        <v>546259</v>
      </c>
      <c r="G293" s="20"/>
      <c r="H293" s="22"/>
      <c r="I293" s="45" t="s">
        <v>20</v>
      </c>
      <c r="J293" s="19">
        <v>3059955</v>
      </c>
      <c r="K293" s="20"/>
    </row>
    <row r="294" spans="1:11" x14ac:dyDescent="0.2">
      <c r="A294" s="29" t="s">
        <v>21</v>
      </c>
      <c r="B294" s="19">
        <v>393465</v>
      </c>
      <c r="C294" s="20"/>
      <c r="D294" s="22"/>
      <c r="E294" s="29" t="s">
        <v>21</v>
      </c>
      <c r="F294" s="19">
        <v>576315</v>
      </c>
      <c r="G294" s="20"/>
      <c r="H294" s="22"/>
      <c r="I294" s="45" t="s">
        <v>21</v>
      </c>
      <c r="J294" s="19">
        <v>3764983</v>
      </c>
      <c r="K294" s="20"/>
    </row>
    <row r="295" spans="1:11" x14ac:dyDescent="0.2">
      <c r="A295" s="29" t="s">
        <v>22</v>
      </c>
      <c r="B295" s="19">
        <v>629265</v>
      </c>
      <c r="C295" s="20"/>
      <c r="D295" s="22"/>
      <c r="E295" s="29" t="s">
        <v>22</v>
      </c>
      <c r="F295" s="19">
        <v>757585</v>
      </c>
      <c r="G295" s="20"/>
      <c r="H295" s="22"/>
      <c r="I295" s="45" t="s">
        <v>22</v>
      </c>
      <c r="J295" s="19">
        <v>4694435</v>
      </c>
      <c r="K295" s="20"/>
    </row>
    <row r="296" spans="1:11" x14ac:dyDescent="0.2">
      <c r="A296" s="30" t="s">
        <v>23</v>
      </c>
      <c r="B296" s="32">
        <v>618212</v>
      </c>
      <c r="C296" s="20"/>
      <c r="D296" s="22"/>
      <c r="E296" s="30" t="s">
        <v>23</v>
      </c>
      <c r="F296" s="32">
        <v>679015</v>
      </c>
      <c r="G296" s="20"/>
      <c r="H296" s="22"/>
      <c r="I296" s="46" t="s">
        <v>23</v>
      </c>
      <c r="J296" s="32">
        <v>4725959</v>
      </c>
      <c r="K296" s="20"/>
    </row>
    <row r="297" spans="1:11" x14ac:dyDescent="0.2">
      <c r="A297" s="31" t="s">
        <v>24</v>
      </c>
      <c r="B297">
        <v>551408</v>
      </c>
      <c r="C297" s="1"/>
      <c r="D297" s="22"/>
      <c r="E297" s="31" t="s">
        <v>24</v>
      </c>
      <c r="F297">
        <v>447402</v>
      </c>
      <c r="G297" s="1"/>
      <c r="H297" s="22"/>
      <c r="I297" s="45" t="s">
        <v>24</v>
      </c>
      <c r="J297" s="19">
        <v>4267918</v>
      </c>
      <c r="K297" s="20"/>
    </row>
    <row r="298" spans="1:11" x14ac:dyDescent="0.2">
      <c r="A298" s="31" t="s">
        <v>25</v>
      </c>
      <c r="B298" s="32">
        <v>557013</v>
      </c>
      <c r="C298" s="24"/>
      <c r="D298" s="22"/>
      <c r="E298" s="31" t="s">
        <v>25</v>
      </c>
      <c r="F298" s="32">
        <v>657748</v>
      </c>
      <c r="G298" s="24"/>
      <c r="H298" s="22"/>
      <c r="I298" s="45" t="s">
        <v>25</v>
      </c>
      <c r="J298" s="32">
        <v>5050958</v>
      </c>
      <c r="K298" s="24"/>
    </row>
    <row r="299" spans="1:11" x14ac:dyDescent="0.2">
      <c r="A299" s="31" t="s">
        <v>26</v>
      </c>
      <c r="B299" s="32">
        <v>654757</v>
      </c>
      <c r="C299" s="24"/>
      <c r="D299" s="22"/>
      <c r="E299" s="31" t="s">
        <v>26</v>
      </c>
      <c r="F299" s="32">
        <v>687240</v>
      </c>
      <c r="G299" s="24"/>
      <c r="H299" s="22"/>
      <c r="I299" s="45" t="s">
        <v>26</v>
      </c>
      <c r="J299" s="32">
        <v>4404806</v>
      </c>
      <c r="K299" s="24"/>
    </row>
    <row r="300" spans="1:11" x14ac:dyDescent="0.2">
      <c r="A300" s="31" t="s">
        <v>27</v>
      </c>
      <c r="B300" s="19">
        <v>648011</v>
      </c>
      <c r="C300" s="20"/>
      <c r="D300" s="22"/>
      <c r="E300" s="31" t="s">
        <v>27</v>
      </c>
      <c r="F300" s="19">
        <v>586503</v>
      </c>
      <c r="G300" s="20"/>
      <c r="H300" s="22"/>
      <c r="I300" s="45" t="s">
        <v>27</v>
      </c>
      <c r="J300" s="19">
        <v>3853644</v>
      </c>
      <c r="K300" s="20"/>
    </row>
    <row r="301" spans="1:11" x14ac:dyDescent="0.2">
      <c r="A301" s="31" t="s">
        <v>28</v>
      </c>
      <c r="B301" s="19">
        <v>700324</v>
      </c>
      <c r="C301" s="20"/>
      <c r="D301" s="22"/>
      <c r="E301" s="31" t="s">
        <v>28</v>
      </c>
      <c r="F301" s="19">
        <v>833738</v>
      </c>
      <c r="G301" s="20"/>
      <c r="H301" s="22"/>
      <c r="I301" s="45" t="s">
        <v>28</v>
      </c>
      <c r="J301" s="19">
        <v>4807401</v>
      </c>
      <c r="K301" s="20"/>
    </row>
    <row r="302" spans="1:11" x14ac:dyDescent="0.2">
      <c r="A302" s="31" t="s">
        <v>29</v>
      </c>
      <c r="B302" s="19">
        <v>730095</v>
      </c>
      <c r="C302" s="20"/>
      <c r="D302" s="22"/>
      <c r="E302" s="31" t="s">
        <v>29</v>
      </c>
      <c r="F302" s="19">
        <v>776430</v>
      </c>
      <c r="G302" s="20"/>
      <c r="H302" s="22"/>
      <c r="I302" s="45" t="s">
        <v>29</v>
      </c>
      <c r="J302" s="19">
        <v>4715066</v>
      </c>
      <c r="K302" s="20"/>
    </row>
    <row r="303" spans="1:11" x14ac:dyDescent="0.2">
      <c r="A303" s="31" t="s">
        <v>30</v>
      </c>
      <c r="B303" s="19">
        <v>732184</v>
      </c>
      <c r="C303" s="20"/>
      <c r="D303" s="22"/>
      <c r="E303" s="31" t="s">
        <v>30</v>
      </c>
      <c r="F303" s="19">
        <v>784545</v>
      </c>
      <c r="G303" s="20"/>
      <c r="H303" s="22"/>
      <c r="I303" s="45" t="s">
        <v>30</v>
      </c>
      <c r="J303" s="19">
        <v>4823618</v>
      </c>
      <c r="K303" s="20"/>
    </row>
    <row r="304" spans="1:11" x14ac:dyDescent="0.2">
      <c r="A304" s="31" t="s">
        <v>31</v>
      </c>
      <c r="B304" s="19">
        <v>716785</v>
      </c>
      <c r="C304" s="20"/>
      <c r="D304" s="22"/>
      <c r="E304" s="31" t="s">
        <v>31</v>
      </c>
      <c r="F304" s="19">
        <v>860364</v>
      </c>
      <c r="G304" s="20"/>
      <c r="H304" s="22"/>
      <c r="I304" s="45" t="s">
        <v>31</v>
      </c>
      <c r="J304" s="19">
        <v>4901595</v>
      </c>
      <c r="K304" s="20"/>
    </row>
    <row r="305" spans="1:11" x14ac:dyDescent="0.2">
      <c r="A305" s="31" t="s">
        <v>32</v>
      </c>
      <c r="B305" s="19">
        <v>853066</v>
      </c>
      <c r="C305" s="20"/>
      <c r="D305" s="22"/>
      <c r="E305" s="31" t="s">
        <v>32</v>
      </c>
      <c r="F305" s="19">
        <v>697335</v>
      </c>
      <c r="G305" s="20"/>
      <c r="H305" s="22"/>
      <c r="I305" s="45" t="s">
        <v>32</v>
      </c>
      <c r="J305" s="19">
        <v>4603587</v>
      </c>
      <c r="K305" s="20"/>
    </row>
    <row r="306" spans="1:11" x14ac:dyDescent="0.2">
      <c r="A306" s="31" t="s">
        <v>33</v>
      </c>
      <c r="B306" s="19">
        <v>615849</v>
      </c>
      <c r="C306" s="20"/>
      <c r="D306" s="22"/>
      <c r="E306" s="31" t="s">
        <v>33</v>
      </c>
      <c r="F306" s="19">
        <v>642786</v>
      </c>
      <c r="G306" s="20"/>
      <c r="H306" s="22"/>
      <c r="I306" s="45" t="s">
        <v>33</v>
      </c>
      <c r="J306" s="19">
        <v>4329945</v>
      </c>
      <c r="K306" s="20"/>
    </row>
    <row r="307" spans="1:11" x14ac:dyDescent="0.2">
      <c r="A307" s="31" t="s">
        <v>34</v>
      </c>
      <c r="B307">
        <v>271734</v>
      </c>
      <c r="C307" s="20"/>
      <c r="D307" s="22"/>
      <c r="E307" s="31" t="s">
        <v>34</v>
      </c>
      <c r="F307">
        <v>564229</v>
      </c>
      <c r="G307" s="20"/>
      <c r="H307" s="22"/>
      <c r="I307" s="45" t="s">
        <v>34</v>
      </c>
      <c r="J307" s="19">
        <v>3992509</v>
      </c>
      <c r="K307" s="20"/>
    </row>
    <row r="308" spans="1:11" x14ac:dyDescent="0.2">
      <c r="A308" s="31" t="s">
        <v>35</v>
      </c>
      <c r="B308" s="19">
        <v>747532</v>
      </c>
      <c r="C308" s="20"/>
      <c r="D308" s="22"/>
      <c r="E308" s="31" t="s">
        <v>35</v>
      </c>
      <c r="F308" s="19">
        <v>820342</v>
      </c>
      <c r="G308" s="20"/>
      <c r="H308" s="22"/>
      <c r="I308" s="45" t="s">
        <v>35</v>
      </c>
      <c r="J308" s="19">
        <v>4848179</v>
      </c>
      <c r="K308" s="20"/>
    </row>
    <row r="309" spans="1:11" x14ac:dyDescent="0.2">
      <c r="A309" s="31" t="s">
        <v>36</v>
      </c>
      <c r="B309" s="19">
        <v>508006</v>
      </c>
      <c r="C309" s="20"/>
      <c r="D309" s="22"/>
      <c r="E309" s="31" t="s">
        <v>36</v>
      </c>
      <c r="F309" s="19">
        <v>680086</v>
      </c>
      <c r="G309" s="20"/>
      <c r="H309" s="22"/>
      <c r="I309" s="45" t="s">
        <v>36</v>
      </c>
      <c r="J309" s="19">
        <v>4969496</v>
      </c>
      <c r="K309" s="20"/>
    </row>
    <row r="310" spans="1:11" x14ac:dyDescent="0.2">
      <c r="A310" s="31" t="s">
        <v>37</v>
      </c>
      <c r="B310" s="19">
        <v>706843</v>
      </c>
      <c r="C310" s="20"/>
      <c r="D310" s="22"/>
      <c r="E310" s="31" t="s">
        <v>37</v>
      </c>
      <c r="F310" s="19">
        <v>681529</v>
      </c>
      <c r="G310" s="20"/>
      <c r="H310" s="22"/>
      <c r="I310" s="45" t="s">
        <v>37</v>
      </c>
      <c r="J310" s="19">
        <v>4929779</v>
      </c>
      <c r="K310" s="20"/>
    </row>
    <row r="311" spans="1:11" x14ac:dyDescent="0.2">
      <c r="A311" s="31" t="s">
        <v>38</v>
      </c>
      <c r="B311" s="32">
        <v>726114</v>
      </c>
      <c r="C311" s="20"/>
      <c r="D311" s="22"/>
      <c r="E311" s="31" t="s">
        <v>38</v>
      </c>
      <c r="F311" s="32">
        <v>563137</v>
      </c>
      <c r="G311" s="20"/>
      <c r="H311" s="22"/>
      <c r="I311" s="45" t="s">
        <v>38</v>
      </c>
      <c r="J311" s="32">
        <v>5228307</v>
      </c>
      <c r="K311" s="20"/>
    </row>
    <row r="312" spans="1:11" x14ac:dyDescent="0.2">
      <c r="A312" s="31" t="s">
        <v>39</v>
      </c>
      <c r="B312">
        <v>697847</v>
      </c>
      <c r="C312" s="1"/>
      <c r="D312" s="22"/>
      <c r="E312" s="31" t="s">
        <v>39</v>
      </c>
      <c r="F312">
        <v>645729</v>
      </c>
      <c r="G312" s="1"/>
      <c r="H312" s="22"/>
      <c r="I312" s="45" t="s">
        <v>39</v>
      </c>
      <c r="J312" s="19">
        <v>4601128</v>
      </c>
      <c r="K312" s="20"/>
    </row>
    <row r="313" spans="1:11" x14ac:dyDescent="0.2">
      <c r="A313" s="8"/>
      <c r="C313" s="1"/>
      <c r="D313" s="22"/>
      <c r="E313" s="8"/>
      <c r="G313" s="1"/>
      <c r="H313" s="22"/>
      <c r="I313" s="54"/>
      <c r="J313" s="19"/>
      <c r="K313" s="20"/>
    </row>
    <row r="314" spans="1:11" ht="17" thickBot="1" x14ac:dyDescent="0.25">
      <c r="A314" s="9" t="s">
        <v>3</v>
      </c>
      <c r="B314" s="62">
        <f>SUM(B285:B312)</f>
        <v>16657277</v>
      </c>
      <c r="C314" s="63">
        <f>AVERAGE(B285:B312)</f>
        <v>594902.75</v>
      </c>
      <c r="D314" s="22"/>
      <c r="E314" s="9" t="s">
        <v>3</v>
      </c>
      <c r="F314" s="62">
        <f>SUM(F285:F312)</f>
        <v>18581135</v>
      </c>
      <c r="G314" s="63">
        <f>AVERAGE(F285:F312)</f>
        <v>663611.96428571432</v>
      </c>
      <c r="H314" s="22"/>
      <c r="I314" s="55" t="s">
        <v>3</v>
      </c>
      <c r="J314" s="64">
        <f>SUM(J285:J312)</f>
        <v>121960255</v>
      </c>
      <c r="K314" s="63">
        <f>AVERAGE(J285:J312)</f>
        <v>4355723.3928571427</v>
      </c>
    </row>
    <row r="315" spans="1:1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</row>
  </sheetData>
  <mergeCells count="36">
    <mergeCell ref="A38:C38"/>
    <mergeCell ref="E38:G38"/>
    <mergeCell ref="I38:K38"/>
    <mergeCell ref="A1:K2"/>
    <mergeCell ref="A3:C3"/>
    <mergeCell ref="E3:G3"/>
    <mergeCell ref="I3:K3"/>
    <mergeCell ref="A36:K37"/>
    <mergeCell ref="A178:C178"/>
    <mergeCell ref="E178:G178"/>
    <mergeCell ref="I178:K178"/>
    <mergeCell ref="A71:K72"/>
    <mergeCell ref="A73:C73"/>
    <mergeCell ref="E73:G73"/>
    <mergeCell ref="I73:K73"/>
    <mergeCell ref="A106:K107"/>
    <mergeCell ref="A108:C108"/>
    <mergeCell ref="E108:G108"/>
    <mergeCell ref="I108:K108"/>
    <mergeCell ref="A141:K142"/>
    <mergeCell ref="A143:C143"/>
    <mergeCell ref="E143:G143"/>
    <mergeCell ref="I143:K143"/>
    <mergeCell ref="A176:K177"/>
    <mergeCell ref="A281:K282"/>
    <mergeCell ref="A283:C283"/>
    <mergeCell ref="E283:G283"/>
    <mergeCell ref="I283:K283"/>
    <mergeCell ref="A211:K212"/>
    <mergeCell ref="A213:C213"/>
    <mergeCell ref="E213:G213"/>
    <mergeCell ref="I213:K213"/>
    <mergeCell ref="A246:K247"/>
    <mergeCell ref="A248:C248"/>
    <mergeCell ref="E248:G248"/>
    <mergeCell ref="I248:K2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ISMRM</vt:lpstr>
      <vt:lpstr>(RBX) Inferno</vt:lpstr>
      <vt:lpstr>(RBX) HCP</vt:lpstr>
      <vt:lpstr>(RBX) Inferno from HCP</vt:lpstr>
      <vt:lpstr>(RBX) HCP from Inferno</vt:lpstr>
      <vt:lpstr>(RBX) Penthera from Inferno</vt:lpstr>
      <vt:lpstr>(EXT) Inferno</vt:lpstr>
      <vt:lpstr>(EXT) HCP</vt:lpstr>
      <vt:lpstr>(VER) Inferno</vt:lpstr>
      <vt:lpstr>(VER) HCP</vt:lpstr>
      <vt:lpstr>Count interface vs WM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Jérémi Lévesque</dc:creator>
  <cp:lastModifiedBy>Jérémi Lévesque</cp:lastModifiedBy>
  <dcterms:created xsi:type="dcterms:W3CDTF">2025-03-21T00:43:24Z</dcterms:created>
  <dcterms:modified xsi:type="dcterms:W3CDTF">2025-07-11T19:06:16Z</dcterms:modified>
</cp:coreProperties>
</file>