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11" documentId="8_{01182B17-33C2-4C93-8269-EB93D98A3A07}" xr6:coauthVersionLast="47" xr6:coauthVersionMax="47" xr10:uidLastSave="{420638D0-BF89-4E49-9CA1-331684C42ABE}"/>
  <bookViews>
    <workbookView xWindow="0" yWindow="30" windowWidth="14610" windowHeight="16515" tabRatio="855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18" l="1"/>
  <c r="L9" i="18"/>
  <c r="G284" i="18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T8" i="18"/>
  <c r="AD8" i="18" s="1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Q10" i="18"/>
  <c r="R10" i="18"/>
  <c r="S10" i="18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O9" i="18"/>
  <c r="X9" i="18"/>
  <c r="X10" i="18" s="1"/>
  <c r="X11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AA10" i="18" l="1"/>
  <c r="AA11" i="18" s="1"/>
  <c r="AA12" i="18" s="1"/>
  <c r="AD10" i="18"/>
  <c r="AD11" i="18" s="1"/>
  <c r="AD12" i="18" s="1"/>
  <c r="AC10" i="18"/>
  <c r="AC11" i="18" s="1"/>
  <c r="AC12" i="18" s="1"/>
  <c r="AC13" i="18" s="1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AA29" i="18" s="1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X73" i="18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K10" i="18" l="1"/>
  <c r="AF10" i="14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<sst xmlns="http://schemas.openxmlformats.org/spreadsheetml/2006/main" count="253" uniqueCount="107">
  <si>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</si>
  <si>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</si>
  <si>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</si>
  <si>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</si>
  <si>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</si>
  <si>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</si>
  <si>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</si>
  <si>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</si>
  <si>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</si>
  <si>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</si>
  <si>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</si>
  <si>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</si>
  <si>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</si>
  <si>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</si>
  <si>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</si>
  <si>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</si>
  <si>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</si>
  <si>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</si>
  <si>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</si>
  <si>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</si>
  <si>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</si>
  <si>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</si>
  <si>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</si>
  <si>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</si>
  <si>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</si>
  <si>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</si>
  <si>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</si>
  <si>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</si>
  <si>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</si>
  <si>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</si>
  <si>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</si>
  <si>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</si>
  <si>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</si>
  <si>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</si>
  <si>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</si>
  <si>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</si>
  <si>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</si>
  <si>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</si>
  <si>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</si>
  <si>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</si>
  <si>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</si>
  <si>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</si>
  <si>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</si>
  <si>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</si>
  <si>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</si>
  <si>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</si>
  <si>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</si>
  <si>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</si>
  <si>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</si>
  <si>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</si>
  <si>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</si>
  <si>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</si>
  <si>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</si>
  <si>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</si>
  <si>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</si>
  <si>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</si>
  <si>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</si>
  <si>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</si>
  <si>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</si>
  <si>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</si>
  <si>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</si>
  <si>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</si>
  <si>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</si>
  <si>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</si>
  <si>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</si>
  <si>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</si>
  <si>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</si>
  <si>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</si>
  <si>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</si>
  <si>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</si>
  <si>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</si>
  <si>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</si>
  <si>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</si>
  <si>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</si>
  <si>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</si>
  <si>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</si>
  <si>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</si>
  <si>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</si>
  <si>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</si>
  <si>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</si>
  <si>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</si>
  <si>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</si>
  <si>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</si>
  <si>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</si>
  <si>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</si>
  <si>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</si>
  <si>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</si>
  <si>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</si>
  <si>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</si>
  <si>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</si>
  <si>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</si>
  <si>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</si>
  <si>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</si>
  <si>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</si>
  <si>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</si>
  <si>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</si>
  <si>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</si>
  <si>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</si>
  <si>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</si>
  <si>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</si>
  <si>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</si>
  <si>
    <t>SPY_ret_eom</t>
  </si>
  <si>
    <t>TLT_ret_nsm</t>
  </si>
  <si>
    <t>TLT_ret_eom</t>
  </si>
  <si>
    <t>SPY_ret_nsm</t>
  </si>
  <si>
    <t>signal_eom</t>
  </si>
  <si>
    <t>signal_som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</si>
</sst>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topLeftCell="A4" workbookViewId="0">
      <selection activeCell="A26" sqref="A26:XFD32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B7" sqref="B7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topLeftCell="D1" zoomScaleNormal="100" workbookViewId="0">
      <selection activeCell="I5" sqref="I5"/>
    </sheetView>
  </sheetViews>
  <sheetFormatPr defaultRowHeight="15" x14ac:dyDescent="0.25"/>
  <cols>
    <col min="1" max="7" width="14.5703125" style="83" customWidth="1"/>
    <col min="8" max="8" width="0" style="83" hidden="1" customWidth="1"/>
    <col min="9" max="9" width="15.5703125" style="83" customWidth="1"/>
    <col min="10" max="10" width="13.28515625" style="83" customWidth="1"/>
    <col min="11" max="11" width="12.85546875" style="83" hidden="1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130" t="s">
        <v>100</v>
      </c>
      <c r="C5" s="130" t="s">
        <v>99</v>
      </c>
      <c r="D5" s="130" t="s">
        <v>101</v>
      </c>
      <c r="E5" s="130" t="s">
        <v>103</v>
      </c>
      <c r="F5" s="130" t="s">
        <v>104</v>
      </c>
      <c r="G5" s="130" t="s">
        <v>102</v>
      </c>
      <c r="I5" s="130" t="s">
        <v>105</v>
      </c>
      <c r="J5" s="130" t="s">
        <v>106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>IF(I9=1,D9,0)</f>
        <v>-2.2605263607593816E-2</v>
      </c>
      <c r="M9" s="85">
        <f t="shared" ref="M9:M72" si="1">IF(I9=-1,-D9,0)</f>
        <v>0</v>
      </c>
      <c r="N9" s="85">
        <f>IF(I9=1,-E9,0)</f>
        <v>-3.3248630832344141E-3</v>
      </c>
      <c r="O9" s="85">
        <f t="shared" ref="O9:O72" si="2">IF(I9=-1,E9,0)</f>
        <v>0</v>
      </c>
      <c r="P9" s="82"/>
      <c r="Q9" s="85">
        <f t="shared" ref="Q9:Q72" si="3">IF(J9=1,F9,0)</f>
        <v>-1.2278930521347042E-2</v>
      </c>
      <c r="R9" s="85">
        <f t="shared" ref="R9:R72" si="4">IF(J9=-1,-F9,0)</f>
        <v>0</v>
      </c>
      <c r="S9" s="85">
        <f t="shared" ref="S9:S72" si="5">IF(J9=1,-G9,0)</f>
        <v>-7.1598070258672257E-3</v>
      </c>
      <c r="T9" s="85">
        <f t="shared" ref="T9:T72" si="6">IF(J9=-1,G9,0)</f>
        <v>0</v>
      </c>
      <c r="V9" s="85">
        <f>L9+V8</f>
        <v>-2.2605263607593816E-2</v>
      </c>
      <c r="W9" s="85">
        <f t="shared" ref="W9:AD24" si="7">M9+W8</f>
        <v>4.2345772443368498E-2</v>
      </c>
      <c r="X9" s="85">
        <f t="shared" si="7"/>
        <v>-3.3248630832344141E-3</v>
      </c>
      <c r="Y9" s="85">
        <f t="shared" si="7"/>
        <v>1.469165253014592E-2</v>
      </c>
      <c r="Z9" s="82"/>
      <c r="AA9" s="85">
        <f t="shared" si="7"/>
        <v>-1.2278930521347042E-2</v>
      </c>
      <c r="AB9" s="85">
        <f t="shared" si="7"/>
        <v>0</v>
      </c>
      <c r="AC9" s="85">
        <f t="shared" si="7"/>
        <v>-7.1598070258672257E-3</v>
      </c>
      <c r="AD9" s="85">
        <f t="shared" si="7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8">IF(C10&gt;0,-1,1)</f>
        <v>-1</v>
      </c>
      <c r="J10" s="121">
        <f t="shared" ref="J10:J73" si="9">IF(C9&gt;0,1,-1)</f>
        <v>-1</v>
      </c>
      <c r="L10" s="85">
        <f t="shared" ref="L9:L72" si="10">IF(I10=1,D10,0)</f>
        <v>0</v>
      </c>
      <c r="M10" s="85">
        <f t="shared" si="1"/>
        <v>1.8468757302789001E-2</v>
      </c>
      <c r="N10" s="85">
        <f t="shared" ref="N9:N72" si="11">IF(I10=1,-E10,0)</f>
        <v>0</v>
      </c>
      <c r="O10" s="85">
        <f t="shared" si="2"/>
        <v>2.5574892630438432E-2</v>
      </c>
      <c r="P10" s="82"/>
      <c r="Q10" s="85">
        <f t="shared" si="3"/>
        <v>0</v>
      </c>
      <c r="R10" s="85">
        <f t="shared" si="4"/>
        <v>3.3063528520603847E-2</v>
      </c>
      <c r="S10" s="85">
        <f t="shared" si="5"/>
        <v>0</v>
      </c>
      <c r="T10" s="85">
        <f t="shared" si="6"/>
        <v>-4.4185292609520352E-3</v>
      </c>
      <c r="V10" s="85">
        <f t="shared" ref="V10:Y25" si="12">L10+V9</f>
        <v>-2.2605263607593816E-2</v>
      </c>
      <c r="W10" s="85">
        <f t="shared" si="7"/>
        <v>6.0814529746157503E-2</v>
      </c>
      <c r="X10" s="85">
        <f t="shared" si="7"/>
        <v>-3.3248630832344141E-3</v>
      </c>
      <c r="Y10" s="85">
        <f t="shared" si="7"/>
        <v>4.0266545160584352E-2</v>
      </c>
      <c r="Z10" s="82"/>
      <c r="AA10" s="85">
        <f t="shared" si="7"/>
        <v>-1.2278930521347042E-2</v>
      </c>
      <c r="AB10" s="85">
        <f t="shared" si="7"/>
        <v>3.3063528520603847E-2</v>
      </c>
      <c r="AC10" s="85">
        <f t="shared" si="7"/>
        <v>-7.1598070258672257E-3</v>
      </c>
      <c r="AD10" s="85">
        <f t="shared" si="7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8"/>
        <v>-1</v>
      </c>
      <c r="J11" s="121">
        <f t="shared" si="9"/>
        <v>1</v>
      </c>
      <c r="L11" s="85">
        <f t="shared" si="10"/>
        <v>0</v>
      </c>
      <c r="M11" s="85">
        <f t="shared" si="1"/>
        <v>1.1693546525228817E-3</v>
      </c>
      <c r="N11" s="85">
        <f t="shared" si="11"/>
        <v>0</v>
      </c>
      <c r="O11" s="85">
        <f t="shared" si="2"/>
        <v>-6.6405285442990448E-3</v>
      </c>
      <c r="P11" s="82"/>
      <c r="Q11" s="85">
        <f t="shared" si="3"/>
        <v>2.4990820097527615E-2</v>
      </c>
      <c r="R11" s="85">
        <f t="shared" si="4"/>
        <v>0</v>
      </c>
      <c r="S11" s="85">
        <f t="shared" si="5"/>
        <v>-1.5959440241275595E-2</v>
      </c>
      <c r="T11" s="85">
        <f t="shared" si="6"/>
        <v>0</v>
      </c>
      <c r="V11" s="85">
        <f t="shared" si="12"/>
        <v>-2.2605263607593816E-2</v>
      </c>
      <c r="W11" s="85">
        <f t="shared" si="7"/>
        <v>6.1983884398680383E-2</v>
      </c>
      <c r="X11" s="85">
        <f t="shared" si="7"/>
        <v>-3.3248630832344141E-3</v>
      </c>
      <c r="Y11" s="85">
        <f t="shared" si="7"/>
        <v>3.3626016616285309E-2</v>
      </c>
      <c r="Z11" s="82"/>
      <c r="AA11" s="85">
        <f t="shared" si="7"/>
        <v>1.2711889576180573E-2</v>
      </c>
      <c r="AB11" s="85">
        <f t="shared" si="7"/>
        <v>3.3063528520603847E-2</v>
      </c>
      <c r="AC11" s="85">
        <f t="shared" si="7"/>
        <v>-2.3119247267142821E-2</v>
      </c>
      <c r="AD11" s="85">
        <f t="shared" si="7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8"/>
        <v>1</v>
      </c>
      <c r="J12" s="121">
        <f t="shared" si="9"/>
        <v>1</v>
      </c>
      <c r="L12" s="85">
        <f t="shared" si="10"/>
        <v>-1.975141288916684E-2</v>
      </c>
      <c r="M12" s="85">
        <f t="shared" si="1"/>
        <v>0</v>
      </c>
      <c r="N12" s="85">
        <f t="shared" si="11"/>
        <v>-1.8537161373992306E-2</v>
      </c>
      <c r="O12" s="85">
        <f t="shared" si="2"/>
        <v>0</v>
      </c>
      <c r="P12" s="82"/>
      <c r="Q12" s="85">
        <f t="shared" si="3"/>
        <v>-2.0967368053873555E-2</v>
      </c>
      <c r="R12" s="85">
        <f t="shared" si="4"/>
        <v>0</v>
      </c>
      <c r="S12" s="85">
        <f t="shared" si="5"/>
        <v>-1.1778490418373625E-2</v>
      </c>
      <c r="T12" s="85">
        <f t="shared" si="6"/>
        <v>0</v>
      </c>
      <c r="V12" s="85">
        <f t="shared" si="12"/>
        <v>-4.2356676496760656E-2</v>
      </c>
      <c r="W12" s="85">
        <f t="shared" si="7"/>
        <v>6.1983884398680383E-2</v>
      </c>
      <c r="X12" s="85">
        <f t="shared" si="7"/>
        <v>-2.1862024457226719E-2</v>
      </c>
      <c r="Y12" s="85">
        <f t="shared" si="7"/>
        <v>3.3626016616285309E-2</v>
      </c>
      <c r="Z12" s="82"/>
      <c r="AA12" s="85">
        <f t="shared" si="7"/>
        <v>-8.2554784776929825E-3</v>
      </c>
      <c r="AB12" s="85">
        <f t="shared" si="7"/>
        <v>3.3063528520603847E-2</v>
      </c>
      <c r="AC12" s="85">
        <f t="shared" si="7"/>
        <v>-3.4897737685516447E-2</v>
      </c>
      <c r="AD12" s="85">
        <f t="shared" si="7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8"/>
        <v>-1</v>
      </c>
      <c r="J13" s="121">
        <f t="shared" si="9"/>
        <v>-1</v>
      </c>
      <c r="L13" s="85">
        <f t="shared" si="10"/>
        <v>0</v>
      </c>
      <c r="M13" s="85">
        <f t="shared" si="1"/>
        <v>3.0328305801601459E-2</v>
      </c>
      <c r="N13" s="85">
        <f t="shared" si="11"/>
        <v>0</v>
      </c>
      <c r="O13" s="85">
        <f t="shared" si="2"/>
        <v>6.9506100607132654E-3</v>
      </c>
      <c r="P13" s="82"/>
      <c r="Q13" s="85">
        <f t="shared" si="3"/>
        <v>0</v>
      </c>
      <c r="R13" s="85">
        <f t="shared" si="4"/>
        <v>-3.5188717539179765E-2</v>
      </c>
      <c r="S13" s="85">
        <f t="shared" si="5"/>
        <v>0</v>
      </c>
      <c r="T13" s="85">
        <f t="shared" si="6"/>
        <v>-1.8000451301945945E-2</v>
      </c>
      <c r="V13" s="85">
        <f t="shared" si="12"/>
        <v>-4.2356676496760656E-2</v>
      </c>
      <c r="W13" s="85">
        <f t="shared" si="7"/>
        <v>9.2312190200281835E-2</v>
      </c>
      <c r="X13" s="85">
        <f t="shared" si="7"/>
        <v>-2.1862024457226719E-2</v>
      </c>
      <c r="Y13" s="85">
        <f t="shared" si="7"/>
        <v>4.0576626676998573E-2</v>
      </c>
      <c r="Z13" s="82"/>
      <c r="AA13" s="85">
        <f t="shared" si="7"/>
        <v>-8.2554784776929825E-3</v>
      </c>
      <c r="AB13" s="85">
        <f t="shared" si="7"/>
        <v>-2.1251890185759181E-3</v>
      </c>
      <c r="AC13" s="85">
        <f t="shared" si="7"/>
        <v>-3.4897737685516447E-2</v>
      </c>
      <c r="AD13" s="85">
        <f t="shared" si="7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8"/>
        <v>1</v>
      </c>
      <c r="J14" s="121">
        <f t="shared" si="9"/>
        <v>1</v>
      </c>
      <c r="L14" s="85">
        <f t="shared" si="10"/>
        <v>1.3040803122683371E-2</v>
      </c>
      <c r="M14" s="85">
        <f t="shared" si="1"/>
        <v>0</v>
      </c>
      <c r="N14" s="85">
        <f t="shared" si="11"/>
        <v>-1.9532753075675407E-2</v>
      </c>
      <c r="O14" s="85">
        <f t="shared" si="2"/>
        <v>0</v>
      </c>
      <c r="P14" s="82"/>
      <c r="Q14" s="85">
        <f t="shared" si="3"/>
        <v>-3.1156082648895776E-2</v>
      </c>
      <c r="R14" s="85">
        <f t="shared" si="4"/>
        <v>0</v>
      </c>
      <c r="S14" s="85">
        <f t="shared" si="5"/>
        <v>-7.5842026835619726E-3</v>
      </c>
      <c r="T14" s="85">
        <f t="shared" si="6"/>
        <v>0</v>
      </c>
      <c r="V14" s="85">
        <f t="shared" si="12"/>
        <v>-2.9315873374077286E-2</v>
      </c>
      <c r="W14" s="85">
        <f t="shared" si="7"/>
        <v>9.2312190200281835E-2</v>
      </c>
      <c r="X14" s="85">
        <f t="shared" si="7"/>
        <v>-4.1394777532902126E-2</v>
      </c>
      <c r="Y14" s="85">
        <f t="shared" si="7"/>
        <v>4.0576626676998573E-2</v>
      </c>
      <c r="Z14" s="82"/>
      <c r="AA14" s="85">
        <f t="shared" si="7"/>
        <v>-3.9411561126588758E-2</v>
      </c>
      <c r="AB14" s="85">
        <f t="shared" si="7"/>
        <v>-2.1251890185759181E-3</v>
      </c>
      <c r="AC14" s="85">
        <f t="shared" si="7"/>
        <v>-4.2481940369078416E-2</v>
      </c>
      <c r="AD14" s="85">
        <f t="shared" si="7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8"/>
        <v>-1</v>
      </c>
      <c r="J15" s="121">
        <f t="shared" si="9"/>
        <v>-1</v>
      </c>
      <c r="L15" s="85">
        <f t="shared" si="10"/>
        <v>0</v>
      </c>
      <c r="M15" s="85">
        <f t="shared" si="1"/>
        <v>5.6549706399883812E-2</v>
      </c>
      <c r="N15" s="85">
        <f t="shared" si="11"/>
        <v>0</v>
      </c>
      <c r="O15" s="85">
        <f t="shared" si="2"/>
        <v>3.2583379175479654E-2</v>
      </c>
      <c r="P15" s="82"/>
      <c r="Q15" s="85">
        <f t="shared" si="3"/>
        <v>0</v>
      </c>
      <c r="R15" s="85">
        <f t="shared" si="4"/>
        <v>1.8785634688455129E-2</v>
      </c>
      <c r="S15" s="85">
        <f t="shared" si="5"/>
        <v>0</v>
      </c>
      <c r="T15" s="85">
        <f t="shared" si="6"/>
        <v>4.7606175207964068E-3</v>
      </c>
      <c r="V15" s="85">
        <f t="shared" si="12"/>
        <v>-2.9315873374077286E-2</v>
      </c>
      <c r="W15" s="85">
        <f t="shared" si="7"/>
        <v>0.14886189660016563</v>
      </c>
      <c r="X15" s="85">
        <f t="shared" si="7"/>
        <v>-4.1394777532902126E-2</v>
      </c>
      <c r="Y15" s="85">
        <f t="shared" si="7"/>
        <v>7.3160005852478227E-2</v>
      </c>
      <c r="Z15" s="82"/>
      <c r="AA15" s="85">
        <f t="shared" si="7"/>
        <v>-3.9411561126588758E-2</v>
      </c>
      <c r="AB15" s="85">
        <f t="shared" si="7"/>
        <v>1.6660445669879211E-2</v>
      </c>
      <c r="AC15" s="85">
        <f t="shared" si="7"/>
        <v>-4.2481940369078416E-2</v>
      </c>
      <c r="AD15" s="85">
        <f t="shared" si="7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8"/>
        <v>-1</v>
      </c>
      <c r="J16" s="121">
        <f t="shared" si="9"/>
        <v>1</v>
      </c>
      <c r="L16" s="85">
        <f t="shared" si="10"/>
        <v>0</v>
      </c>
      <c r="M16" s="85">
        <f t="shared" si="1"/>
        <v>-6.2214800188667239E-3</v>
      </c>
      <c r="N16" s="85">
        <f t="shared" si="11"/>
        <v>0</v>
      </c>
      <c r="O16" s="85">
        <f t="shared" si="2"/>
        <v>1.9188037405920927E-2</v>
      </c>
      <c r="P16" s="82"/>
      <c r="Q16" s="85">
        <f t="shared" si="3"/>
        <v>3.831759761064675E-2</v>
      </c>
      <c r="R16" s="85">
        <f t="shared" si="4"/>
        <v>0</v>
      </c>
      <c r="S16" s="85">
        <f t="shared" si="5"/>
        <v>1.9068062442549067E-2</v>
      </c>
      <c r="T16" s="85">
        <f t="shared" si="6"/>
        <v>0</v>
      </c>
      <c r="V16" s="85">
        <f t="shared" si="12"/>
        <v>-2.9315873374077286E-2</v>
      </c>
      <c r="W16" s="85">
        <f t="shared" si="7"/>
        <v>0.14264041658129892</v>
      </c>
      <c r="X16" s="85">
        <f t="shared" si="7"/>
        <v>-4.1394777532902126E-2</v>
      </c>
      <c r="Y16" s="85">
        <f t="shared" si="7"/>
        <v>9.2348043258399154E-2</v>
      </c>
      <c r="Z16" s="82"/>
      <c r="AA16" s="85">
        <f t="shared" si="7"/>
        <v>-1.0939635159420077E-3</v>
      </c>
      <c r="AB16" s="85">
        <f t="shared" si="7"/>
        <v>1.6660445669879211E-2</v>
      </c>
      <c r="AC16" s="85">
        <f t="shared" si="7"/>
        <v>-2.3413877926529349E-2</v>
      </c>
      <c r="AD16" s="85">
        <f t="shared" si="7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8"/>
        <v>1</v>
      </c>
      <c r="J17" s="121">
        <f t="shared" si="9"/>
        <v>1</v>
      </c>
      <c r="L17" s="85">
        <f t="shared" si="10"/>
        <v>4.5364642152558296E-2</v>
      </c>
      <c r="M17" s="85">
        <f t="shared" si="1"/>
        <v>0</v>
      </c>
      <c r="N17" s="85">
        <f t="shared" si="11"/>
        <v>1.7950653737101154E-3</v>
      </c>
      <c r="O17" s="85">
        <f t="shared" si="2"/>
        <v>0</v>
      </c>
      <c r="P17" s="82"/>
      <c r="Q17" s="85">
        <f t="shared" si="3"/>
        <v>1.597342757041828E-2</v>
      </c>
      <c r="R17" s="85">
        <f t="shared" si="4"/>
        <v>0</v>
      </c>
      <c r="S17" s="85">
        <f t="shared" si="5"/>
        <v>-1.442703785556722E-2</v>
      </c>
      <c r="T17" s="85">
        <f t="shared" si="6"/>
        <v>0</v>
      </c>
      <c r="V17" s="85">
        <f t="shared" si="12"/>
        <v>1.604876877848101E-2</v>
      </c>
      <c r="W17" s="85">
        <f t="shared" si="7"/>
        <v>0.14264041658129892</v>
      </c>
      <c r="X17" s="85">
        <f t="shared" si="7"/>
        <v>-3.9599712159192009E-2</v>
      </c>
      <c r="Y17" s="85">
        <f t="shared" si="7"/>
        <v>9.2348043258399154E-2</v>
      </c>
      <c r="Z17" s="82"/>
      <c r="AA17" s="85">
        <f t="shared" si="7"/>
        <v>1.4879464054476273E-2</v>
      </c>
      <c r="AB17" s="85">
        <f t="shared" si="7"/>
        <v>1.6660445669879211E-2</v>
      </c>
      <c r="AC17" s="85">
        <f t="shared" si="7"/>
        <v>-3.7840915782096571E-2</v>
      </c>
      <c r="AD17" s="85">
        <f t="shared" si="7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8"/>
        <v>-1</v>
      </c>
      <c r="J18" s="121">
        <f t="shared" si="9"/>
        <v>-1</v>
      </c>
      <c r="L18" s="85">
        <f t="shared" si="10"/>
        <v>0</v>
      </c>
      <c r="M18" s="85">
        <f t="shared" si="1"/>
        <v>1.8369472849866106E-2</v>
      </c>
      <c r="N18" s="85">
        <f t="shared" si="11"/>
        <v>0</v>
      </c>
      <c r="O18" s="85">
        <f t="shared" si="2"/>
        <v>-1.3423260708564914E-2</v>
      </c>
      <c r="P18" s="82"/>
      <c r="Q18" s="85">
        <f t="shared" si="3"/>
        <v>0</v>
      </c>
      <c r="R18" s="85">
        <f t="shared" si="4"/>
        <v>-2.3548221525163844E-2</v>
      </c>
      <c r="S18" s="85">
        <f t="shared" si="5"/>
        <v>0</v>
      </c>
      <c r="T18" s="85">
        <f t="shared" si="6"/>
        <v>-6.5859764806690951E-4</v>
      </c>
      <c r="V18" s="85">
        <f t="shared" si="12"/>
        <v>1.604876877848101E-2</v>
      </c>
      <c r="W18" s="85">
        <f t="shared" si="7"/>
        <v>0.16100988943116501</v>
      </c>
      <c r="X18" s="85">
        <f t="shared" si="7"/>
        <v>-3.9599712159192009E-2</v>
      </c>
      <c r="Y18" s="85">
        <f t="shared" si="7"/>
        <v>7.8924782549834233E-2</v>
      </c>
      <c r="Z18" s="82"/>
      <c r="AA18" s="85">
        <f t="shared" si="7"/>
        <v>1.4879464054476273E-2</v>
      </c>
      <c r="AB18" s="85">
        <f t="shared" si="7"/>
        <v>-6.8877758552846335E-3</v>
      </c>
      <c r="AC18" s="85">
        <f t="shared" si="7"/>
        <v>-3.7840915782096571E-2</v>
      </c>
      <c r="AD18" s="85">
        <f t="shared" si="7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8"/>
        <v>-1</v>
      </c>
      <c r="J19" s="121">
        <f t="shared" si="9"/>
        <v>1</v>
      </c>
      <c r="L19" s="85">
        <f t="shared" si="10"/>
        <v>0</v>
      </c>
      <c r="M19" s="85">
        <f t="shared" si="1"/>
        <v>-2.216397670015548E-3</v>
      </c>
      <c r="N19" s="85">
        <f t="shared" si="11"/>
        <v>0</v>
      </c>
      <c r="O19" s="85">
        <f t="shared" si="2"/>
        <v>-3.9127789601589372E-2</v>
      </c>
      <c r="P19" s="82"/>
      <c r="Q19" s="85">
        <f t="shared" si="3"/>
        <v>3.5419742157082566E-2</v>
      </c>
      <c r="R19" s="85">
        <f t="shared" si="4"/>
        <v>0</v>
      </c>
      <c r="S19" s="85">
        <f t="shared" si="5"/>
        <v>2.2465039596315295E-2</v>
      </c>
      <c r="T19" s="85">
        <f t="shared" si="6"/>
        <v>0</v>
      </c>
      <c r="V19" s="85">
        <f t="shared" si="12"/>
        <v>1.604876877848101E-2</v>
      </c>
      <c r="W19" s="85">
        <f t="shared" si="7"/>
        <v>0.15879349176114946</v>
      </c>
      <c r="X19" s="85">
        <f t="shared" si="7"/>
        <v>-3.9599712159192009E-2</v>
      </c>
      <c r="Y19" s="85">
        <f t="shared" si="7"/>
        <v>3.9796992948244861E-2</v>
      </c>
      <c r="Z19" s="82"/>
      <c r="AA19" s="85">
        <f t="shared" si="7"/>
        <v>5.0299206211558839E-2</v>
      </c>
      <c r="AB19" s="85">
        <f t="shared" si="7"/>
        <v>-6.8877758552846335E-3</v>
      </c>
      <c r="AC19" s="85">
        <f t="shared" si="7"/>
        <v>-1.5375876185781276E-2</v>
      </c>
      <c r="AD19" s="85">
        <f t="shared" si="7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8"/>
        <v>-1</v>
      </c>
      <c r="J20" s="121">
        <f t="shared" si="9"/>
        <v>1</v>
      </c>
      <c r="L20" s="85">
        <f t="shared" si="10"/>
        <v>0</v>
      </c>
      <c r="M20" s="85">
        <f t="shared" si="1"/>
        <v>-6.6266254038208159E-3</v>
      </c>
      <c r="N20" s="85">
        <f t="shared" si="11"/>
        <v>0</v>
      </c>
      <c r="O20" s="85">
        <f t="shared" si="2"/>
        <v>7.8013612977776373E-3</v>
      </c>
      <c r="P20" s="82"/>
      <c r="Q20" s="85">
        <f t="shared" si="3"/>
        <v>-1.4084041863477519E-2</v>
      </c>
      <c r="R20" s="85">
        <f t="shared" si="4"/>
        <v>0</v>
      </c>
      <c r="S20" s="85">
        <f t="shared" si="5"/>
        <v>-1.7146179916123636E-2</v>
      </c>
      <c r="T20" s="85">
        <f t="shared" si="6"/>
        <v>0</v>
      </c>
      <c r="V20" s="85">
        <f t="shared" si="12"/>
        <v>1.604876877848101E-2</v>
      </c>
      <c r="W20" s="85">
        <f t="shared" si="7"/>
        <v>0.15216686635732865</v>
      </c>
      <c r="X20" s="85">
        <f t="shared" si="7"/>
        <v>-3.9599712159192009E-2</v>
      </c>
      <c r="Y20" s="85">
        <f t="shared" si="7"/>
        <v>4.7598354246022496E-2</v>
      </c>
      <c r="Z20" s="82"/>
      <c r="AA20" s="85">
        <f t="shared" si="7"/>
        <v>3.6215164348081322E-2</v>
      </c>
      <c r="AB20" s="85">
        <f t="shared" si="7"/>
        <v>-6.8877758552846335E-3</v>
      </c>
      <c r="AC20" s="85">
        <f t="shared" si="7"/>
        <v>-3.2522056101904909E-2</v>
      </c>
      <c r="AD20" s="85">
        <f t="shared" si="7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8"/>
        <v>1</v>
      </c>
      <c r="J21" s="121">
        <f t="shared" si="9"/>
        <v>1</v>
      </c>
      <c r="L21" s="85">
        <f t="shared" si="10"/>
        <v>-2.5680352408644094E-2</v>
      </c>
      <c r="M21" s="85">
        <f t="shared" si="1"/>
        <v>0</v>
      </c>
      <c r="N21" s="85">
        <f t="shared" si="11"/>
        <v>-3.7771205546862821E-2</v>
      </c>
      <c r="O21" s="85">
        <f t="shared" si="2"/>
        <v>0</v>
      </c>
      <c r="P21" s="82"/>
      <c r="Q21" s="85">
        <f t="shared" si="3"/>
        <v>2.1841664622560132E-2</v>
      </c>
      <c r="R21" s="85">
        <f t="shared" si="4"/>
        <v>0</v>
      </c>
      <c r="S21" s="85">
        <f t="shared" si="5"/>
        <v>9.3762190842890634E-4</v>
      </c>
      <c r="T21" s="85">
        <f t="shared" si="6"/>
        <v>0</v>
      </c>
      <c r="V21" s="85">
        <f t="shared" si="12"/>
        <v>-9.631583630163084E-3</v>
      </c>
      <c r="W21" s="85">
        <f t="shared" si="7"/>
        <v>0.15216686635732865</v>
      </c>
      <c r="X21" s="85">
        <f t="shared" si="7"/>
        <v>-7.7370917706054837E-2</v>
      </c>
      <c r="Y21" s="85">
        <f t="shared" si="7"/>
        <v>4.7598354246022496E-2</v>
      </c>
      <c r="Z21" s="82"/>
      <c r="AA21" s="85">
        <f t="shared" si="7"/>
        <v>5.8056828970641454E-2</v>
      </c>
      <c r="AB21" s="85">
        <f t="shared" si="7"/>
        <v>-6.8877758552846335E-3</v>
      </c>
      <c r="AC21" s="85">
        <f t="shared" si="7"/>
        <v>-3.1584434193476001E-2</v>
      </c>
      <c r="AD21" s="85">
        <f t="shared" si="7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8"/>
        <v>-1</v>
      </c>
      <c r="J22" s="121">
        <f t="shared" si="9"/>
        <v>-1</v>
      </c>
      <c r="L22" s="85">
        <f t="shared" si="10"/>
        <v>0</v>
      </c>
      <c r="M22" s="85">
        <f t="shared" si="1"/>
        <v>-4.187473498823085E-3</v>
      </c>
      <c r="N22" s="85">
        <f t="shared" si="11"/>
        <v>0</v>
      </c>
      <c r="O22" s="85">
        <f t="shared" si="2"/>
        <v>1.2520683132503714E-2</v>
      </c>
      <c r="P22" s="82"/>
      <c r="Q22" s="85">
        <f t="shared" si="3"/>
        <v>0</v>
      </c>
      <c r="R22" s="85">
        <f t="shared" si="4"/>
        <v>-4.221811855834802E-2</v>
      </c>
      <c r="S22" s="85">
        <f t="shared" si="5"/>
        <v>0</v>
      </c>
      <c r="T22" s="85">
        <f t="shared" si="6"/>
        <v>-3.6904121899701381E-2</v>
      </c>
      <c r="V22" s="85">
        <f t="shared" si="12"/>
        <v>-9.631583630163084E-3</v>
      </c>
      <c r="W22" s="85">
        <f t="shared" si="7"/>
        <v>0.14797939285850556</v>
      </c>
      <c r="X22" s="85">
        <f t="shared" si="7"/>
        <v>-7.7370917706054837E-2</v>
      </c>
      <c r="Y22" s="85">
        <f t="shared" si="7"/>
        <v>6.0119037378526211E-2</v>
      </c>
      <c r="Z22" s="82"/>
      <c r="AA22" s="85">
        <f t="shared" si="7"/>
        <v>5.8056828970641454E-2</v>
      </c>
      <c r="AB22" s="85">
        <f t="shared" si="7"/>
        <v>-4.9105894413632653E-2</v>
      </c>
      <c r="AC22" s="85">
        <f t="shared" si="7"/>
        <v>-3.1584434193476001E-2</v>
      </c>
      <c r="AD22" s="85">
        <f t="shared" si="7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8"/>
        <v>1</v>
      </c>
      <c r="J23" s="121">
        <f t="shared" si="9"/>
        <v>1</v>
      </c>
      <c r="L23" s="85">
        <f t="shared" si="10"/>
        <v>2.1266989697093914E-2</v>
      </c>
      <c r="M23" s="85">
        <f t="shared" si="1"/>
        <v>0</v>
      </c>
      <c r="N23" s="85">
        <f t="shared" si="11"/>
        <v>1.5965120188949303E-2</v>
      </c>
      <c r="O23" s="85">
        <f t="shared" si="2"/>
        <v>0</v>
      </c>
      <c r="P23" s="82"/>
      <c r="Q23" s="85">
        <f t="shared" si="3"/>
        <v>2.9385173054028513E-3</v>
      </c>
      <c r="R23" s="85">
        <f t="shared" si="4"/>
        <v>0</v>
      </c>
      <c r="S23" s="85">
        <f t="shared" si="5"/>
        <v>1.594344880559977E-2</v>
      </c>
      <c r="T23" s="85">
        <f t="shared" si="6"/>
        <v>0</v>
      </c>
      <c r="V23" s="85">
        <f t="shared" si="12"/>
        <v>1.163540606693083E-2</v>
      </c>
      <c r="W23" s="85">
        <f t="shared" si="7"/>
        <v>0.14797939285850556</v>
      </c>
      <c r="X23" s="85">
        <f t="shared" si="7"/>
        <v>-6.1405797517105537E-2</v>
      </c>
      <c r="Y23" s="85">
        <f t="shared" si="7"/>
        <v>6.0119037378526211E-2</v>
      </c>
      <c r="Z23" s="82"/>
      <c r="AA23" s="85">
        <f t="shared" si="7"/>
        <v>6.0995346276044304E-2</v>
      </c>
      <c r="AB23" s="85">
        <f t="shared" si="7"/>
        <v>-4.9105894413632653E-2</v>
      </c>
      <c r="AC23" s="85">
        <f t="shared" si="7"/>
        <v>-1.5640985387876231E-2</v>
      </c>
      <c r="AD23" s="85">
        <f t="shared" si="7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8"/>
        <v>-1</v>
      </c>
      <c r="J24" s="121">
        <f t="shared" si="9"/>
        <v>-1</v>
      </c>
      <c r="L24" s="85">
        <f t="shared" si="10"/>
        <v>0</v>
      </c>
      <c r="M24" s="85">
        <f t="shared" si="1"/>
        <v>-2.1619299732725618E-2</v>
      </c>
      <c r="N24" s="85">
        <f t="shared" si="11"/>
        <v>0</v>
      </c>
      <c r="O24" s="85">
        <f t="shared" si="2"/>
        <v>-1.411171926405454E-2</v>
      </c>
      <c r="P24" s="82"/>
      <c r="Q24" s="85">
        <f t="shared" si="3"/>
        <v>0</v>
      </c>
      <c r="R24" s="85">
        <f t="shared" si="4"/>
        <v>-3.7503646150602258E-3</v>
      </c>
      <c r="S24" s="85">
        <f t="shared" si="5"/>
        <v>0</v>
      </c>
      <c r="T24" s="85">
        <f t="shared" si="6"/>
        <v>1.2761996920309574E-2</v>
      </c>
      <c r="V24" s="85">
        <f t="shared" si="12"/>
        <v>1.163540606693083E-2</v>
      </c>
      <c r="W24" s="85">
        <f t="shared" si="7"/>
        <v>0.12636009312577995</v>
      </c>
      <c r="X24" s="85">
        <f t="shared" si="7"/>
        <v>-6.1405797517105537E-2</v>
      </c>
      <c r="Y24" s="85">
        <f t="shared" si="7"/>
        <v>4.6007318114471674E-2</v>
      </c>
      <c r="Z24" s="82"/>
      <c r="AA24" s="85">
        <f t="shared" si="7"/>
        <v>6.0995346276044304E-2</v>
      </c>
      <c r="AB24" s="85">
        <f t="shared" si="7"/>
        <v>-5.2856259028692877E-2</v>
      </c>
      <c r="AC24" s="85">
        <f t="shared" si="7"/>
        <v>-1.5640985387876231E-2</v>
      </c>
      <c r="AD24" s="85">
        <f t="shared" si="7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8"/>
        <v>-1</v>
      </c>
      <c r="J25" s="121">
        <f t="shared" si="9"/>
        <v>1</v>
      </c>
      <c r="L25" s="85">
        <f t="shared" si="10"/>
        <v>0</v>
      </c>
      <c r="M25" s="85">
        <f t="shared" si="1"/>
        <v>8.3370962572605293E-3</v>
      </c>
      <c r="N25" s="85">
        <f t="shared" si="11"/>
        <v>0</v>
      </c>
      <c r="O25" s="85">
        <f t="shared" si="2"/>
        <v>-3.8998462570735415E-3</v>
      </c>
      <c r="P25" s="82"/>
      <c r="Q25" s="85">
        <f t="shared" si="3"/>
        <v>1.8695655003773966E-2</v>
      </c>
      <c r="R25" s="85">
        <f t="shared" si="4"/>
        <v>0</v>
      </c>
      <c r="S25" s="85">
        <f t="shared" si="5"/>
        <v>-1.1744042368061811E-4</v>
      </c>
      <c r="T25" s="85">
        <f t="shared" si="6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8"/>
        <v>1</v>
      </c>
      <c r="J26" s="121">
        <f t="shared" si="9"/>
        <v>1</v>
      </c>
      <c r="L26" s="85">
        <f t="shared" si="10"/>
        <v>3.7455402371840744E-3</v>
      </c>
      <c r="M26" s="85">
        <f t="shared" si="1"/>
        <v>0</v>
      </c>
      <c r="N26" s="85">
        <f t="shared" si="11"/>
        <v>-8.837824589380738E-3</v>
      </c>
      <c r="O26" s="85">
        <f t="shared" si="2"/>
        <v>0</v>
      </c>
      <c r="P26" s="82"/>
      <c r="Q26" s="85">
        <f t="shared" si="3"/>
        <v>8.5113765150951239E-3</v>
      </c>
      <c r="R26" s="85">
        <f t="shared" si="4"/>
        <v>0</v>
      </c>
      <c r="S26" s="85">
        <f t="shared" si="5"/>
        <v>-8.021269081473081E-3</v>
      </c>
      <c r="T26" s="85">
        <f t="shared" si="6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8"/>
        <v>1</v>
      </c>
      <c r="J27" s="121">
        <f t="shared" si="9"/>
        <v>-1</v>
      </c>
      <c r="L27" s="85">
        <f t="shared" si="10"/>
        <v>1.8201990800118098E-2</v>
      </c>
      <c r="M27" s="85">
        <f t="shared" si="1"/>
        <v>0</v>
      </c>
      <c r="N27" s="85">
        <f t="shared" si="11"/>
        <v>9.7793502857180283E-3</v>
      </c>
      <c r="O27" s="85">
        <f t="shared" si="2"/>
        <v>0</v>
      </c>
      <c r="P27" s="82"/>
      <c r="Q27" s="85">
        <f t="shared" si="3"/>
        <v>0</v>
      </c>
      <c r="R27" s="85">
        <f t="shared" si="4"/>
        <v>-1.1754441496936219E-2</v>
      </c>
      <c r="S27" s="85">
        <f t="shared" si="5"/>
        <v>0</v>
      </c>
      <c r="T27" s="85">
        <f t="shared" si="6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8"/>
        <v>-1</v>
      </c>
      <c r="J28" s="121">
        <f t="shared" si="9"/>
        <v>-1</v>
      </c>
      <c r="L28" s="85">
        <f t="shared" si="10"/>
        <v>0</v>
      </c>
      <c r="M28" s="85">
        <f t="shared" si="1"/>
        <v>2.9219346069354106E-2</v>
      </c>
      <c r="N28" s="85">
        <f t="shared" si="11"/>
        <v>0</v>
      </c>
      <c r="O28" s="85">
        <f t="shared" si="2"/>
        <v>-1.0466084980112988E-2</v>
      </c>
      <c r="P28" s="82"/>
      <c r="Q28" s="85">
        <f t="shared" si="3"/>
        <v>0</v>
      </c>
      <c r="R28" s="85">
        <f t="shared" si="4"/>
        <v>-1.3437141486775382E-2</v>
      </c>
      <c r="S28" s="85">
        <f t="shared" si="5"/>
        <v>0</v>
      </c>
      <c r="T28" s="85">
        <f t="shared" si="6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8"/>
        <v>-1</v>
      </c>
      <c r="J29" s="121">
        <f t="shared" si="9"/>
        <v>1</v>
      </c>
      <c r="L29" s="85">
        <f t="shared" si="10"/>
        <v>0</v>
      </c>
      <c r="M29" s="85">
        <f t="shared" si="1"/>
        <v>-2.7396704422756032E-2</v>
      </c>
      <c r="N29" s="85">
        <f t="shared" si="11"/>
        <v>0</v>
      </c>
      <c r="O29" s="85">
        <f t="shared" si="2"/>
        <v>1.6501478291470945E-2</v>
      </c>
      <c r="P29" s="82"/>
      <c r="Q29" s="85">
        <f t="shared" si="3"/>
        <v>-9.0526502395397168E-3</v>
      </c>
      <c r="R29" s="85">
        <f t="shared" si="4"/>
        <v>0</v>
      </c>
      <c r="S29" s="85">
        <f t="shared" si="5"/>
        <v>2.4236662573878066E-2</v>
      </c>
      <c r="T29" s="85">
        <f t="shared" si="6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8"/>
        <v>-1</v>
      </c>
      <c r="J30" s="121">
        <f t="shared" si="9"/>
        <v>1</v>
      </c>
      <c r="L30" s="85">
        <f t="shared" si="10"/>
        <v>0</v>
      </c>
      <c r="M30" s="85">
        <f t="shared" si="1"/>
        <v>-6.6580648753345774E-3</v>
      </c>
      <c r="N30" s="85">
        <f t="shared" si="11"/>
        <v>0</v>
      </c>
      <c r="O30" s="85">
        <f t="shared" si="2"/>
        <v>1.5177840048565337E-2</v>
      </c>
      <c r="P30" s="82"/>
      <c r="Q30" s="85">
        <f t="shared" si="3"/>
        <v>1.617131804322568E-2</v>
      </c>
      <c r="R30" s="85">
        <f t="shared" si="4"/>
        <v>0</v>
      </c>
      <c r="S30" s="85">
        <f t="shared" si="5"/>
        <v>1.5313748195601428E-2</v>
      </c>
      <c r="T30" s="85">
        <f t="shared" si="6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8"/>
        <v>1</v>
      </c>
      <c r="J31" s="121">
        <f t="shared" si="9"/>
        <v>1</v>
      </c>
      <c r="L31" s="85">
        <f t="shared" si="10"/>
        <v>8.6987554498197672E-3</v>
      </c>
      <c r="M31" s="85">
        <f t="shared" si="1"/>
        <v>0</v>
      </c>
      <c r="N31" s="85">
        <f t="shared" si="11"/>
        <v>9.4552811160753848E-4</v>
      </c>
      <c r="O31" s="85">
        <f t="shared" si="2"/>
        <v>0</v>
      </c>
      <c r="P31" s="82"/>
      <c r="Q31" s="85">
        <f t="shared" si="3"/>
        <v>-2.7350142406960161E-2</v>
      </c>
      <c r="R31" s="85">
        <f t="shared" si="4"/>
        <v>0</v>
      </c>
      <c r="S31" s="85">
        <f t="shared" si="5"/>
        <v>-1.1646994998757954E-2</v>
      </c>
      <c r="T31" s="85">
        <f t="shared" si="6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8"/>
        <v>1</v>
      </c>
      <c r="J32" s="121">
        <f t="shared" si="9"/>
        <v>-1</v>
      </c>
      <c r="L32" s="85">
        <f t="shared" si="10"/>
        <v>5.6859571158404927E-3</v>
      </c>
      <c r="M32" s="85">
        <f t="shared" si="1"/>
        <v>0</v>
      </c>
      <c r="N32" s="85">
        <f t="shared" si="11"/>
        <v>-1.4113410125157998E-2</v>
      </c>
      <c r="O32" s="85">
        <f t="shared" si="2"/>
        <v>0</v>
      </c>
      <c r="P32" s="82"/>
      <c r="Q32" s="85">
        <f t="shared" si="3"/>
        <v>0</v>
      </c>
      <c r="R32" s="85">
        <f t="shared" si="4"/>
        <v>3.6661442255212291E-2</v>
      </c>
      <c r="S32" s="85">
        <f t="shared" si="5"/>
        <v>0</v>
      </c>
      <c r="T32" s="85">
        <f t="shared" si="6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8"/>
        <v>1</v>
      </c>
      <c r="J33" s="121">
        <f t="shared" si="9"/>
        <v>-1</v>
      </c>
      <c r="L33" s="85">
        <f t="shared" si="10"/>
        <v>1.8801533055461802E-3</v>
      </c>
      <c r="M33" s="85">
        <f t="shared" si="1"/>
        <v>0</v>
      </c>
      <c r="N33" s="85">
        <f t="shared" si="11"/>
        <v>1.6073671783751298E-2</v>
      </c>
      <c r="O33" s="85">
        <f t="shared" si="2"/>
        <v>0</v>
      </c>
      <c r="P33" s="82"/>
      <c r="Q33" s="85">
        <f t="shared" si="3"/>
        <v>0</v>
      </c>
      <c r="R33" s="85">
        <f t="shared" si="4"/>
        <v>-1.314340904362583E-2</v>
      </c>
      <c r="S33" s="85">
        <f t="shared" si="5"/>
        <v>0</v>
      </c>
      <c r="T33" s="85">
        <f t="shared" si="6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8"/>
        <v>1</v>
      </c>
      <c r="J34" s="121">
        <f t="shared" si="9"/>
        <v>-1</v>
      </c>
      <c r="L34" s="85">
        <f t="shared" si="10"/>
        <v>1.7465748553655909E-2</v>
      </c>
      <c r="M34" s="85">
        <f t="shared" si="1"/>
        <v>0</v>
      </c>
      <c r="N34" s="85">
        <f t="shared" si="11"/>
        <v>1.8990809668799555E-3</v>
      </c>
      <c r="O34" s="85">
        <f t="shared" si="2"/>
        <v>0</v>
      </c>
      <c r="P34" s="82"/>
      <c r="Q34" s="85">
        <f t="shared" si="3"/>
        <v>0</v>
      </c>
      <c r="R34" s="85">
        <f t="shared" si="4"/>
        <v>-1.5008879658332905E-2</v>
      </c>
      <c r="S34" s="85">
        <f t="shared" si="5"/>
        <v>0</v>
      </c>
      <c r="T34" s="85">
        <f t="shared" si="6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8"/>
        <v>-1</v>
      </c>
      <c r="J35" s="121">
        <f t="shared" si="9"/>
        <v>-1</v>
      </c>
      <c r="L35" s="85">
        <f t="shared" si="10"/>
        <v>0</v>
      </c>
      <c r="M35" s="85">
        <f t="shared" si="1"/>
        <v>-3.9945171430488188E-3</v>
      </c>
      <c r="N35" s="85">
        <f t="shared" si="11"/>
        <v>0</v>
      </c>
      <c r="O35" s="85">
        <f t="shared" si="2"/>
        <v>-1.5068680556364556E-2</v>
      </c>
      <c r="P35" s="82"/>
      <c r="Q35" s="85">
        <f t="shared" si="3"/>
        <v>0</v>
      </c>
      <c r="R35" s="85">
        <f t="shared" si="4"/>
        <v>-3.5408743949253405E-2</v>
      </c>
      <c r="S35" s="85">
        <f t="shared" si="5"/>
        <v>0</v>
      </c>
      <c r="T35" s="85">
        <f t="shared" si="6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8"/>
        <v>1</v>
      </c>
      <c r="J36" s="121">
        <f t="shared" si="9"/>
        <v>1</v>
      </c>
      <c r="L36" s="85">
        <f t="shared" si="10"/>
        <v>3.9793821301403586E-3</v>
      </c>
      <c r="M36" s="85">
        <f t="shared" si="1"/>
        <v>0</v>
      </c>
      <c r="N36" s="85">
        <f t="shared" si="11"/>
        <v>3.2904806428732851E-3</v>
      </c>
      <c r="O36" s="85">
        <f t="shared" si="2"/>
        <v>0</v>
      </c>
      <c r="P36" s="82"/>
      <c r="Q36" s="85">
        <f t="shared" si="3"/>
        <v>1.7799677396180876E-3</v>
      </c>
      <c r="R36" s="85">
        <f t="shared" si="4"/>
        <v>0</v>
      </c>
      <c r="S36" s="85">
        <f t="shared" si="5"/>
        <v>-1.4504216616743846E-2</v>
      </c>
      <c r="T36" s="85">
        <f t="shared" si="6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8"/>
        <v>1</v>
      </c>
      <c r="J37" s="121">
        <f t="shared" si="9"/>
        <v>-1</v>
      </c>
      <c r="L37" s="85">
        <f t="shared" si="10"/>
        <v>1.371934186058742E-2</v>
      </c>
      <c r="M37" s="85">
        <f t="shared" si="1"/>
        <v>0</v>
      </c>
      <c r="N37" s="85">
        <f t="shared" si="11"/>
        <v>-3.3852755500740927E-3</v>
      </c>
      <c r="O37" s="85">
        <f t="shared" si="2"/>
        <v>0</v>
      </c>
      <c r="P37" s="82"/>
      <c r="Q37" s="85">
        <f t="shared" si="3"/>
        <v>0</v>
      </c>
      <c r="R37" s="85">
        <f t="shared" si="4"/>
        <v>2.0308677511837452E-2</v>
      </c>
      <c r="S37" s="85">
        <f t="shared" si="5"/>
        <v>0</v>
      </c>
      <c r="T37" s="85">
        <f t="shared" si="6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8"/>
        <v>-1</v>
      </c>
      <c r="J38" s="121">
        <f t="shared" si="9"/>
        <v>-1</v>
      </c>
      <c r="L38" s="85">
        <f t="shared" si="10"/>
        <v>0</v>
      </c>
      <c r="M38" s="85">
        <f t="shared" si="1"/>
        <v>-1.6971610815911909E-2</v>
      </c>
      <c r="N38" s="85">
        <f t="shared" si="11"/>
        <v>0</v>
      </c>
      <c r="O38" s="85">
        <f t="shared" si="2"/>
        <v>-4.8764277817778066E-3</v>
      </c>
      <c r="P38" s="82"/>
      <c r="Q38" s="85">
        <f t="shared" si="3"/>
        <v>0</v>
      </c>
      <c r="R38" s="85">
        <f t="shared" si="4"/>
        <v>-1.6035526165009389E-2</v>
      </c>
      <c r="S38" s="85">
        <f t="shared" si="5"/>
        <v>0</v>
      </c>
      <c r="T38" s="85">
        <f t="shared" si="6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8"/>
        <v>1</v>
      </c>
      <c r="J39" s="121">
        <f t="shared" si="9"/>
        <v>1</v>
      </c>
      <c r="L39" s="85">
        <f t="shared" si="10"/>
        <v>-1.1862885700992623E-3</v>
      </c>
      <c r="M39" s="85">
        <f t="shared" si="1"/>
        <v>0</v>
      </c>
      <c r="N39" s="85">
        <f t="shared" si="11"/>
        <v>-1.0237580699193637E-2</v>
      </c>
      <c r="O39" s="85">
        <f t="shared" si="2"/>
        <v>0</v>
      </c>
      <c r="P39" s="82"/>
      <c r="Q39" s="85">
        <f t="shared" si="3"/>
        <v>1.7747835247511494E-2</v>
      </c>
      <c r="R39" s="85">
        <f t="shared" si="4"/>
        <v>0</v>
      </c>
      <c r="S39" s="85">
        <f t="shared" si="5"/>
        <v>-1.2535334232020304E-2</v>
      </c>
      <c r="T39" s="85">
        <f t="shared" si="6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8"/>
        <v>1</v>
      </c>
      <c r="J40" s="121">
        <f t="shared" si="9"/>
        <v>-1</v>
      </c>
      <c r="L40" s="85">
        <f t="shared" si="10"/>
        <v>-2.2443399410768516E-3</v>
      </c>
      <c r="M40" s="85">
        <f t="shared" si="1"/>
        <v>0</v>
      </c>
      <c r="N40" s="85">
        <f t="shared" si="11"/>
        <v>-1.8892977603744671E-2</v>
      </c>
      <c r="O40" s="85">
        <f t="shared" si="2"/>
        <v>0</v>
      </c>
      <c r="P40" s="82"/>
      <c r="Q40" s="85">
        <f t="shared" si="3"/>
        <v>0</v>
      </c>
      <c r="R40" s="85">
        <f t="shared" si="4"/>
        <v>-1.0792942654148012E-2</v>
      </c>
      <c r="S40" s="85">
        <f t="shared" si="5"/>
        <v>0</v>
      </c>
      <c r="T40" s="85">
        <f t="shared" si="6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8"/>
        <v>-1</v>
      </c>
      <c r="J41" s="121">
        <f t="shared" si="9"/>
        <v>-1</v>
      </c>
      <c r="L41" s="85">
        <f t="shared" si="10"/>
        <v>0</v>
      </c>
      <c r="M41" s="85">
        <f t="shared" si="1"/>
        <v>-3.0175309021802576E-3</v>
      </c>
      <c r="N41" s="85">
        <f t="shared" si="11"/>
        <v>0</v>
      </c>
      <c r="O41" s="85">
        <f t="shared" si="2"/>
        <v>1.6557043536769383E-2</v>
      </c>
      <c r="P41" s="82"/>
      <c r="Q41" s="85">
        <f t="shared" si="3"/>
        <v>0</v>
      </c>
      <c r="R41" s="85">
        <f t="shared" si="4"/>
        <v>-1.1510013127153601E-2</v>
      </c>
      <c r="S41" s="85">
        <f t="shared" si="5"/>
        <v>0</v>
      </c>
      <c r="T41" s="85">
        <f t="shared" si="6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8"/>
        <v>-1</v>
      </c>
      <c r="J42" s="121">
        <f t="shared" si="9"/>
        <v>1</v>
      </c>
      <c r="L42" s="85">
        <f t="shared" si="10"/>
        <v>0</v>
      </c>
      <c r="M42" s="85">
        <f t="shared" si="1"/>
        <v>1.903262277125322E-2</v>
      </c>
      <c r="N42" s="85">
        <f t="shared" si="11"/>
        <v>0</v>
      </c>
      <c r="O42" s="85">
        <f t="shared" si="2"/>
        <v>1.9212293525328328E-2</v>
      </c>
      <c r="P42" s="82"/>
      <c r="Q42" s="85">
        <f t="shared" si="3"/>
        <v>5.4255543732965568E-3</v>
      </c>
      <c r="R42" s="85">
        <f t="shared" si="4"/>
        <v>0</v>
      </c>
      <c r="S42" s="85">
        <f t="shared" si="5"/>
        <v>-1.9450649407346574E-2</v>
      </c>
      <c r="T42" s="85">
        <f t="shared" si="6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8"/>
        <v>-1</v>
      </c>
      <c r="J43" s="121">
        <f t="shared" si="9"/>
        <v>1</v>
      </c>
      <c r="L43" s="85">
        <f t="shared" si="10"/>
        <v>0</v>
      </c>
      <c r="M43" s="85">
        <f t="shared" si="1"/>
        <v>-1.6172994952600986E-3</v>
      </c>
      <c r="N43" s="85">
        <f t="shared" si="11"/>
        <v>0</v>
      </c>
      <c r="O43" s="85">
        <f t="shared" si="2"/>
        <v>-4.7140262993998422E-3</v>
      </c>
      <c r="P43" s="82"/>
      <c r="Q43" s="85">
        <f t="shared" si="3"/>
        <v>1.7796759743278781E-2</v>
      </c>
      <c r="R43" s="85">
        <f t="shared" si="4"/>
        <v>0</v>
      </c>
      <c r="S43" s="85">
        <f t="shared" si="5"/>
        <v>1.8200037770397685E-2</v>
      </c>
      <c r="T43" s="85">
        <f t="shared" si="6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8"/>
        <v>1</v>
      </c>
      <c r="J44" s="121">
        <f t="shared" si="9"/>
        <v>1</v>
      </c>
      <c r="L44" s="85">
        <f t="shared" si="10"/>
        <v>8.9795341574789266E-4</v>
      </c>
      <c r="M44" s="85">
        <f t="shared" si="1"/>
        <v>0</v>
      </c>
      <c r="N44" s="85">
        <f t="shared" si="11"/>
        <v>-2.3292312410693683E-2</v>
      </c>
      <c r="O44" s="85">
        <f t="shared" si="2"/>
        <v>0</v>
      </c>
      <c r="P44" s="82"/>
      <c r="Q44" s="85">
        <f t="shared" si="3"/>
        <v>-6.9743585278697583E-3</v>
      </c>
      <c r="R44" s="85">
        <f t="shared" si="4"/>
        <v>0</v>
      </c>
      <c r="S44" s="85">
        <f t="shared" si="5"/>
        <v>1.1983082904433289E-2</v>
      </c>
      <c r="T44" s="85">
        <f t="shared" si="6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8"/>
        <v>-1</v>
      </c>
      <c r="J45" s="121">
        <f t="shared" si="9"/>
        <v>-1</v>
      </c>
      <c r="L45" s="85">
        <f t="shared" si="10"/>
        <v>0</v>
      </c>
      <c r="M45" s="85">
        <f t="shared" si="1"/>
        <v>-1.3912732976948568E-2</v>
      </c>
      <c r="N45" s="85">
        <f t="shared" si="11"/>
        <v>0</v>
      </c>
      <c r="O45" s="85">
        <f t="shared" si="2"/>
        <v>-1.1967080644273737E-2</v>
      </c>
      <c r="P45" s="82"/>
      <c r="Q45" s="85">
        <f t="shared" si="3"/>
        <v>0</v>
      </c>
      <c r="R45" s="85">
        <f t="shared" si="4"/>
        <v>-7.4776549560379903E-3</v>
      </c>
      <c r="S45" s="85">
        <f t="shared" si="5"/>
        <v>0</v>
      </c>
      <c r="T45" s="85">
        <f t="shared" si="6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8"/>
        <v>1</v>
      </c>
      <c r="J46" s="121">
        <f t="shared" si="9"/>
        <v>1</v>
      </c>
      <c r="L46" s="85">
        <f t="shared" si="10"/>
        <v>1.6789064588612849E-2</v>
      </c>
      <c r="M46" s="85">
        <f t="shared" si="1"/>
        <v>0</v>
      </c>
      <c r="N46" s="85">
        <f t="shared" si="11"/>
        <v>1.821199276076765E-2</v>
      </c>
      <c r="O46" s="85">
        <f t="shared" si="2"/>
        <v>0</v>
      </c>
      <c r="P46" s="82"/>
      <c r="Q46" s="85">
        <f t="shared" si="3"/>
        <v>-2.827313780995298E-2</v>
      </c>
      <c r="R46" s="85">
        <f t="shared" si="4"/>
        <v>0</v>
      </c>
      <c r="S46" s="85">
        <f t="shared" si="5"/>
        <v>-2.16158148162943E-5</v>
      </c>
      <c r="T46" s="85">
        <f t="shared" si="6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8"/>
        <v>-1</v>
      </c>
      <c r="J47" s="121">
        <f t="shared" si="9"/>
        <v>-1</v>
      </c>
      <c r="L47" s="85">
        <f t="shared" si="10"/>
        <v>0</v>
      </c>
      <c r="M47" s="85">
        <f t="shared" si="1"/>
        <v>2.7872972755486726E-3</v>
      </c>
      <c r="N47" s="85">
        <f t="shared" si="11"/>
        <v>0</v>
      </c>
      <c r="O47" s="85">
        <f t="shared" si="2"/>
        <v>-4.5449255439016867E-3</v>
      </c>
      <c r="P47" s="82"/>
      <c r="Q47" s="85">
        <f t="shared" si="3"/>
        <v>0</v>
      </c>
      <c r="R47" s="85">
        <f t="shared" si="4"/>
        <v>-1.7329848146017911E-2</v>
      </c>
      <c r="S47" s="85">
        <f t="shared" si="5"/>
        <v>0</v>
      </c>
      <c r="T47" s="85">
        <f t="shared" si="6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8"/>
        <v>-1</v>
      </c>
      <c r="J48" s="121">
        <f t="shared" si="9"/>
        <v>1</v>
      </c>
      <c r="L48" s="85">
        <f t="shared" si="10"/>
        <v>0</v>
      </c>
      <c r="M48" s="85">
        <f t="shared" si="1"/>
        <v>1.2133900500669722E-2</v>
      </c>
      <c r="N48" s="85">
        <f t="shared" si="11"/>
        <v>0</v>
      </c>
      <c r="O48" s="85">
        <f t="shared" si="2"/>
        <v>1.9277092901276577E-2</v>
      </c>
      <c r="P48" s="82"/>
      <c r="Q48" s="85">
        <f t="shared" si="3"/>
        <v>5.328284129773749E-3</v>
      </c>
      <c r="R48" s="85">
        <f t="shared" si="4"/>
        <v>0</v>
      </c>
      <c r="S48" s="85">
        <f t="shared" si="5"/>
        <v>-6.700281508490169E-4</v>
      </c>
      <c r="T48" s="85">
        <f t="shared" si="6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8"/>
        <v>-1</v>
      </c>
      <c r="J49" s="121">
        <f t="shared" si="9"/>
        <v>1</v>
      </c>
      <c r="L49" s="85">
        <f t="shared" si="10"/>
        <v>0</v>
      </c>
      <c r="M49" s="85">
        <f t="shared" si="1"/>
        <v>-7.4785944569611563E-3</v>
      </c>
      <c r="N49" s="85">
        <f t="shared" si="11"/>
        <v>0</v>
      </c>
      <c r="O49" s="85">
        <f t="shared" si="2"/>
        <v>-1.3473956204481519E-2</v>
      </c>
      <c r="P49" s="82"/>
      <c r="Q49" s="85">
        <f t="shared" si="3"/>
        <v>3.3642066642074649E-2</v>
      </c>
      <c r="R49" s="85">
        <f t="shared" si="4"/>
        <v>0</v>
      </c>
      <c r="S49" s="85">
        <f t="shared" si="5"/>
        <v>1.3060746137903189E-3</v>
      </c>
      <c r="T49" s="85">
        <f t="shared" si="6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8"/>
        <v>-1</v>
      </c>
      <c r="J50" s="121">
        <f t="shared" si="9"/>
        <v>1</v>
      </c>
      <c r="L50" s="85">
        <f t="shared" si="10"/>
        <v>0</v>
      </c>
      <c r="M50" s="85">
        <f t="shared" si="1"/>
        <v>8.0778583310231692E-3</v>
      </c>
      <c r="N50" s="85">
        <f t="shared" si="11"/>
        <v>0</v>
      </c>
      <c r="O50" s="85">
        <f t="shared" si="2"/>
        <v>-7.6611107314804392E-4</v>
      </c>
      <c r="P50" s="82"/>
      <c r="Q50" s="85">
        <f t="shared" si="3"/>
        <v>-1.5969757563471531E-2</v>
      </c>
      <c r="R50" s="85">
        <f t="shared" si="4"/>
        <v>0</v>
      </c>
      <c r="S50" s="85">
        <f t="shared" si="5"/>
        <v>-2.7739393737873496E-3</v>
      </c>
      <c r="T50" s="85">
        <f t="shared" si="6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8"/>
        <v>-1</v>
      </c>
      <c r="J51" s="121">
        <f t="shared" si="9"/>
        <v>1</v>
      </c>
      <c r="L51" s="85">
        <f t="shared" si="10"/>
        <v>0</v>
      </c>
      <c r="M51" s="85">
        <f t="shared" si="1"/>
        <v>-1.8502043911465646E-3</v>
      </c>
      <c r="N51" s="85">
        <f t="shared" si="11"/>
        <v>0</v>
      </c>
      <c r="O51" s="85">
        <f t="shared" si="2"/>
        <v>-1.8928268737331545E-2</v>
      </c>
      <c r="P51" s="82"/>
      <c r="Q51" s="85">
        <f t="shared" si="3"/>
        <v>-2.0299161938544833E-3</v>
      </c>
      <c r="R51" s="85">
        <f t="shared" si="4"/>
        <v>0</v>
      </c>
      <c r="S51" s="85">
        <f t="shared" si="5"/>
        <v>2.6944239787582629E-2</v>
      </c>
      <c r="T51" s="85">
        <f t="shared" si="6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8"/>
        <v>-1</v>
      </c>
      <c r="J52" s="121">
        <f t="shared" si="9"/>
        <v>1</v>
      </c>
      <c r="L52" s="85">
        <f t="shared" si="10"/>
        <v>0</v>
      </c>
      <c r="M52" s="85">
        <f t="shared" si="1"/>
        <v>-4.2684736334779446E-3</v>
      </c>
      <c r="N52" s="85">
        <f t="shared" si="11"/>
        <v>0</v>
      </c>
      <c r="O52" s="85">
        <f t="shared" si="2"/>
        <v>-1.1576703193824237E-2</v>
      </c>
      <c r="P52" s="82"/>
      <c r="Q52" s="85">
        <f t="shared" si="3"/>
        <v>-2.2362709254265378E-3</v>
      </c>
      <c r="R52" s="85">
        <f t="shared" si="4"/>
        <v>0</v>
      </c>
      <c r="S52" s="85">
        <f t="shared" si="5"/>
        <v>1.6802783585886997E-2</v>
      </c>
      <c r="T52" s="85">
        <f t="shared" si="6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8"/>
        <v>1</v>
      </c>
      <c r="J53" s="121">
        <f t="shared" si="9"/>
        <v>1</v>
      </c>
      <c r="L53" s="85">
        <f t="shared" si="10"/>
        <v>3.2211743209751634E-3</v>
      </c>
      <c r="M53" s="85">
        <f t="shared" si="1"/>
        <v>0</v>
      </c>
      <c r="N53" s="85">
        <f t="shared" si="11"/>
        <v>9.0424605799544061E-3</v>
      </c>
      <c r="O53" s="85">
        <f t="shared" si="2"/>
        <v>0</v>
      </c>
      <c r="P53" s="82"/>
      <c r="Q53" s="85">
        <f t="shared" si="3"/>
        <v>7.9553629311967123E-3</v>
      </c>
      <c r="R53" s="85">
        <f t="shared" si="4"/>
        <v>0</v>
      </c>
      <c r="S53" s="85">
        <f t="shared" si="5"/>
        <v>2.7481612293821433E-3</v>
      </c>
      <c r="T53" s="85">
        <f t="shared" si="6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8"/>
        <v>1</v>
      </c>
      <c r="J54" s="121">
        <f t="shared" si="9"/>
        <v>-1</v>
      </c>
      <c r="L54" s="85">
        <f t="shared" si="10"/>
        <v>1.7996187837285297E-2</v>
      </c>
      <c r="M54" s="85">
        <f t="shared" si="1"/>
        <v>0</v>
      </c>
      <c r="N54" s="85">
        <f t="shared" si="11"/>
        <v>-2.969314792692611E-3</v>
      </c>
      <c r="O54" s="85">
        <f t="shared" si="2"/>
        <v>0</v>
      </c>
      <c r="P54" s="82"/>
      <c r="Q54" s="85">
        <f t="shared" si="3"/>
        <v>0</v>
      </c>
      <c r="R54" s="85">
        <f t="shared" si="4"/>
        <v>1.3024734076348625E-2</v>
      </c>
      <c r="S54" s="85">
        <f t="shared" si="5"/>
        <v>0</v>
      </c>
      <c r="T54" s="85">
        <f t="shared" si="6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8"/>
        <v>1</v>
      </c>
      <c r="J55" s="121">
        <f t="shared" si="9"/>
        <v>-1</v>
      </c>
      <c r="L55" s="85">
        <f t="shared" si="10"/>
        <v>1.2910411835419359E-2</v>
      </c>
      <c r="M55" s="85">
        <f t="shared" si="1"/>
        <v>0</v>
      </c>
      <c r="N55" s="85">
        <f t="shared" si="11"/>
        <v>-6.195492477974341E-3</v>
      </c>
      <c r="O55" s="85">
        <f t="shared" si="2"/>
        <v>0</v>
      </c>
      <c r="P55" s="82"/>
      <c r="Q55" s="85">
        <f t="shared" si="3"/>
        <v>0</v>
      </c>
      <c r="R55" s="85">
        <f t="shared" si="4"/>
        <v>3.3842370024011574E-3</v>
      </c>
      <c r="S55" s="85">
        <f t="shared" si="5"/>
        <v>0</v>
      </c>
      <c r="T55" s="85">
        <f t="shared" si="6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8"/>
        <v>1</v>
      </c>
      <c r="J56" s="121">
        <f t="shared" si="9"/>
        <v>-1</v>
      </c>
      <c r="L56" s="85">
        <f t="shared" si="10"/>
        <v>3.9113592680134514E-3</v>
      </c>
      <c r="M56" s="85">
        <f t="shared" si="1"/>
        <v>0</v>
      </c>
      <c r="N56" s="85">
        <f t="shared" si="11"/>
        <v>-1.1418121631058528E-2</v>
      </c>
      <c r="O56" s="85">
        <f t="shared" si="2"/>
        <v>0</v>
      </c>
      <c r="P56" s="82"/>
      <c r="Q56" s="85">
        <f t="shared" si="3"/>
        <v>0</v>
      </c>
      <c r="R56" s="85">
        <f t="shared" si="4"/>
        <v>-3.9115179361156726E-4</v>
      </c>
      <c r="S56" s="85">
        <f t="shared" si="5"/>
        <v>0</v>
      </c>
      <c r="T56" s="85">
        <f t="shared" si="6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8"/>
        <v>1</v>
      </c>
      <c r="J57" s="121">
        <f t="shared" si="9"/>
        <v>-1</v>
      </c>
      <c r="L57" s="85">
        <f t="shared" si="10"/>
        <v>1.592179277364051E-2</v>
      </c>
      <c r="M57" s="85">
        <f t="shared" si="1"/>
        <v>0</v>
      </c>
      <c r="N57" s="85">
        <f t="shared" si="11"/>
        <v>3.0152215371729183E-3</v>
      </c>
      <c r="O57" s="85">
        <f t="shared" si="2"/>
        <v>0</v>
      </c>
      <c r="P57" s="82"/>
      <c r="Q57" s="85">
        <f t="shared" si="3"/>
        <v>0</v>
      </c>
      <c r="R57" s="85">
        <f t="shared" si="4"/>
        <v>2.7593213246328015E-3</v>
      </c>
      <c r="S57" s="85">
        <f t="shared" si="5"/>
        <v>0</v>
      </c>
      <c r="T57" s="85">
        <f t="shared" si="6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8"/>
        <v>-1</v>
      </c>
      <c r="J58" s="121">
        <f t="shared" si="9"/>
        <v>-1</v>
      </c>
      <c r="L58" s="85">
        <f t="shared" si="10"/>
        <v>0</v>
      </c>
      <c r="M58" s="85">
        <f t="shared" si="1"/>
        <v>-6.918260549522319E-3</v>
      </c>
      <c r="N58" s="85">
        <f t="shared" si="11"/>
        <v>0</v>
      </c>
      <c r="O58" s="85">
        <f t="shared" si="2"/>
        <v>2.548778546364891E-2</v>
      </c>
      <c r="P58" s="82"/>
      <c r="Q58" s="85">
        <f t="shared" si="3"/>
        <v>0</v>
      </c>
      <c r="R58" s="85">
        <f t="shared" si="4"/>
        <v>-1.0648340267244209E-2</v>
      </c>
      <c r="S58" s="85">
        <f t="shared" si="5"/>
        <v>0</v>
      </c>
      <c r="T58" s="85">
        <f t="shared" si="6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8"/>
        <v>-1</v>
      </c>
      <c r="J59" s="121">
        <f t="shared" si="9"/>
        <v>1</v>
      </c>
      <c r="L59" s="85">
        <f t="shared" si="10"/>
        <v>0</v>
      </c>
      <c r="M59" s="85">
        <f t="shared" si="1"/>
        <v>7.8262594549686451E-4</v>
      </c>
      <c r="N59" s="85">
        <f t="shared" si="11"/>
        <v>0</v>
      </c>
      <c r="O59" s="85">
        <f t="shared" si="2"/>
        <v>1.3419337735648712E-2</v>
      </c>
      <c r="P59" s="82"/>
      <c r="Q59" s="85">
        <f t="shared" si="3"/>
        <v>5.9328951483249934E-3</v>
      </c>
      <c r="R59" s="85">
        <f t="shared" si="4"/>
        <v>0</v>
      </c>
      <c r="S59" s="85">
        <f t="shared" si="5"/>
        <v>2.9666651849128926E-3</v>
      </c>
      <c r="T59" s="85">
        <f t="shared" si="6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8"/>
        <v>-1</v>
      </c>
      <c r="J60" s="121">
        <f t="shared" si="9"/>
        <v>1</v>
      </c>
      <c r="L60" s="85">
        <f t="shared" si="10"/>
        <v>0</v>
      </c>
      <c r="M60" s="85">
        <f t="shared" si="1"/>
        <v>1.7694179454963432E-16</v>
      </c>
      <c r="N60" s="85">
        <f t="shared" si="11"/>
        <v>0</v>
      </c>
      <c r="O60" s="85">
        <f t="shared" si="2"/>
        <v>-1.510077938741145E-2</v>
      </c>
      <c r="P60" s="82"/>
      <c r="Q60" s="85">
        <f t="shared" si="3"/>
        <v>4.4733305016389814E-3</v>
      </c>
      <c r="R60" s="85">
        <f t="shared" si="4"/>
        <v>0</v>
      </c>
      <c r="S60" s="85">
        <f t="shared" si="5"/>
        <v>3.1642057175023061E-3</v>
      </c>
      <c r="T60" s="85">
        <f t="shared" si="6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8"/>
        <v>-1</v>
      </c>
      <c r="J61" s="121">
        <f t="shared" si="9"/>
        <v>1</v>
      </c>
      <c r="L61" s="85">
        <f t="shared" si="10"/>
        <v>0</v>
      </c>
      <c r="M61" s="85">
        <f t="shared" si="1"/>
        <v>1.3903654065319159E-3</v>
      </c>
      <c r="N61" s="85">
        <f t="shared" si="11"/>
        <v>0</v>
      </c>
      <c r="O61" s="85">
        <f t="shared" si="2"/>
        <v>-6.8607160114793689E-4</v>
      </c>
      <c r="P61" s="82"/>
      <c r="Q61" s="85">
        <f t="shared" si="3"/>
        <v>-3.8910623244477879E-3</v>
      </c>
      <c r="R61" s="85">
        <f t="shared" si="4"/>
        <v>0</v>
      </c>
      <c r="S61" s="85">
        <f t="shared" si="5"/>
        <v>-1.0573022287509958E-2</v>
      </c>
      <c r="T61" s="85">
        <f t="shared" si="6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8"/>
        <v>-1</v>
      </c>
      <c r="J62" s="121">
        <f t="shared" si="9"/>
        <v>1</v>
      </c>
      <c r="L62" s="85">
        <f t="shared" si="10"/>
        <v>0</v>
      </c>
      <c r="M62" s="85">
        <f t="shared" si="1"/>
        <v>3.445253757602991E-2</v>
      </c>
      <c r="N62" s="85">
        <f t="shared" si="11"/>
        <v>0</v>
      </c>
      <c r="O62" s="85">
        <f t="shared" si="2"/>
        <v>2.1754926771803795E-2</v>
      </c>
      <c r="P62" s="82"/>
      <c r="Q62" s="85">
        <f t="shared" si="3"/>
        <v>1.0104817526538145E-2</v>
      </c>
      <c r="R62" s="85">
        <f t="shared" si="4"/>
        <v>0</v>
      </c>
      <c r="S62" s="85">
        <f t="shared" si="5"/>
        <v>-9.8723633273717394E-3</v>
      </c>
      <c r="T62" s="85">
        <f t="shared" si="6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8"/>
        <v>-1</v>
      </c>
      <c r="J63" s="121">
        <f t="shared" si="9"/>
        <v>1</v>
      </c>
      <c r="L63" s="85">
        <f t="shared" si="10"/>
        <v>0</v>
      </c>
      <c r="M63" s="85">
        <f t="shared" si="1"/>
        <v>9.0430043580398967E-3</v>
      </c>
      <c r="N63" s="85">
        <f t="shared" si="11"/>
        <v>0</v>
      </c>
      <c r="O63" s="85">
        <f t="shared" si="2"/>
        <v>-1.6514017261077919E-2</v>
      </c>
      <c r="P63" s="82"/>
      <c r="Q63" s="85">
        <f t="shared" si="3"/>
        <v>-9.7683223735969844E-3</v>
      </c>
      <c r="R63" s="85">
        <f t="shared" si="4"/>
        <v>0</v>
      </c>
      <c r="S63" s="85">
        <f t="shared" si="5"/>
        <v>-6.9130557163929254E-3</v>
      </c>
      <c r="T63" s="85">
        <f t="shared" si="6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8"/>
        <v>-1</v>
      </c>
      <c r="J64" s="121">
        <f t="shared" si="9"/>
        <v>1</v>
      </c>
      <c r="L64" s="85">
        <f t="shared" si="10"/>
        <v>0</v>
      </c>
      <c r="M64" s="85">
        <f t="shared" si="1"/>
        <v>-1.551807768923278E-3</v>
      </c>
      <c r="N64" s="85">
        <f t="shared" si="11"/>
        <v>0</v>
      </c>
      <c r="O64" s="85">
        <f t="shared" si="2"/>
        <v>3.1591196779816285E-3</v>
      </c>
      <c r="P64" s="82"/>
      <c r="Q64" s="85">
        <f t="shared" si="3"/>
        <v>1.7036627436698187E-2</v>
      </c>
      <c r="R64" s="85">
        <f t="shared" si="4"/>
        <v>0</v>
      </c>
      <c r="S64" s="85">
        <f t="shared" si="5"/>
        <v>8.9536555089582623E-3</v>
      </c>
      <c r="T64" s="85">
        <f t="shared" si="6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8"/>
        <v>-1</v>
      </c>
      <c r="J65" s="121">
        <f t="shared" si="9"/>
        <v>1</v>
      </c>
      <c r="L65" s="85">
        <f t="shared" si="10"/>
        <v>0</v>
      </c>
      <c r="M65" s="85">
        <f t="shared" si="1"/>
        <v>-5.1009769890597006E-3</v>
      </c>
      <c r="N65" s="85">
        <f t="shared" si="11"/>
        <v>0</v>
      </c>
      <c r="O65" s="85">
        <f t="shared" si="2"/>
        <v>-9.3337323194785105E-3</v>
      </c>
      <c r="P65" s="82"/>
      <c r="Q65" s="85">
        <f t="shared" si="3"/>
        <v>1.7778846546448492E-2</v>
      </c>
      <c r="R65" s="85">
        <f t="shared" si="4"/>
        <v>0</v>
      </c>
      <c r="S65" s="85">
        <f t="shared" si="5"/>
        <v>-4.6719227697911373E-3</v>
      </c>
      <c r="T65" s="85">
        <f t="shared" si="6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8"/>
        <v>-1</v>
      </c>
      <c r="J66" s="121">
        <f t="shared" si="9"/>
        <v>1</v>
      </c>
      <c r="L66" s="85">
        <f t="shared" si="10"/>
        <v>0</v>
      </c>
      <c r="M66" s="85">
        <f t="shared" si="1"/>
        <v>1.0251694244875603E-2</v>
      </c>
      <c r="N66" s="85">
        <f t="shared" si="11"/>
        <v>0</v>
      </c>
      <c r="O66" s="85">
        <f t="shared" si="2"/>
        <v>2.3161209195956461E-2</v>
      </c>
      <c r="P66" s="82"/>
      <c r="Q66" s="85">
        <f t="shared" si="3"/>
        <v>-2.7910441280711164E-2</v>
      </c>
      <c r="R66" s="85">
        <f t="shared" si="4"/>
        <v>0</v>
      </c>
      <c r="S66" s="85">
        <f t="shared" si="5"/>
        <v>2.5566861285420323E-2</v>
      </c>
      <c r="T66" s="85">
        <f t="shared" si="6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8"/>
        <v>-1</v>
      </c>
      <c r="J67" s="121">
        <f t="shared" si="9"/>
        <v>1</v>
      </c>
      <c r="L67" s="85">
        <f t="shared" si="10"/>
        <v>0</v>
      </c>
      <c r="M67" s="85">
        <f t="shared" si="1"/>
        <v>5.5070868179035531E-2</v>
      </c>
      <c r="N67" s="85">
        <f t="shared" si="11"/>
        <v>0</v>
      </c>
      <c r="O67" s="85">
        <f t="shared" si="2"/>
        <v>2.1212947571695843E-2</v>
      </c>
      <c r="P67" s="82"/>
      <c r="Q67" s="85">
        <f t="shared" si="3"/>
        <v>1.7594133247710406E-2</v>
      </c>
      <c r="R67" s="85">
        <f t="shared" si="4"/>
        <v>0</v>
      </c>
      <c r="S67" s="85">
        <f t="shared" si="5"/>
        <v>1.2620057206138119E-2</v>
      </c>
      <c r="T67" s="85">
        <f t="shared" si="6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8"/>
        <v>1</v>
      </c>
      <c r="J68" s="121">
        <f t="shared" si="9"/>
        <v>1</v>
      </c>
      <c r="L68" s="85">
        <f t="shared" si="10"/>
        <v>1.8187597839126296E-2</v>
      </c>
      <c r="M68" s="85">
        <f t="shared" si="1"/>
        <v>0</v>
      </c>
      <c r="N68" s="85">
        <f t="shared" si="11"/>
        <v>-1.8395138144748135E-2</v>
      </c>
      <c r="O68" s="85">
        <f t="shared" si="2"/>
        <v>0</v>
      </c>
      <c r="P68" s="82"/>
      <c r="Q68" s="85">
        <f t="shared" si="3"/>
        <v>1.3970246636689356E-2</v>
      </c>
      <c r="R68" s="85">
        <f t="shared" si="4"/>
        <v>0</v>
      </c>
      <c r="S68" s="85">
        <f t="shared" si="5"/>
        <v>1.134035193226488E-3</v>
      </c>
      <c r="T68" s="85">
        <f t="shared" si="6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8"/>
        <v>-1</v>
      </c>
      <c r="J69" s="121">
        <f t="shared" si="9"/>
        <v>-1</v>
      </c>
      <c r="L69" s="85">
        <f t="shared" si="10"/>
        <v>0</v>
      </c>
      <c r="M69" s="85">
        <f t="shared" si="1"/>
        <v>-5.8500372931473447E-3</v>
      </c>
      <c r="N69" s="85">
        <f t="shared" si="11"/>
        <v>0</v>
      </c>
      <c r="O69" s="85">
        <f t="shared" si="2"/>
        <v>6.5590289954891544E-3</v>
      </c>
      <c r="P69" s="82"/>
      <c r="Q69" s="85">
        <f t="shared" si="3"/>
        <v>0</v>
      </c>
      <c r="R69" s="85">
        <f t="shared" si="4"/>
        <v>1.2271275016065175E-2</v>
      </c>
      <c r="S69" s="85">
        <f t="shared" si="5"/>
        <v>0</v>
      </c>
      <c r="T69" s="85">
        <f t="shared" si="6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8"/>
        <v>1</v>
      </c>
      <c r="J70" s="121">
        <f t="shared" si="9"/>
        <v>1</v>
      </c>
      <c r="L70" s="85">
        <f t="shared" si="10"/>
        <v>3.2731933153520125E-2</v>
      </c>
      <c r="M70" s="85">
        <f t="shared" si="1"/>
        <v>0</v>
      </c>
      <c r="N70" s="85">
        <f t="shared" si="11"/>
        <v>5.3200496574762907E-3</v>
      </c>
      <c r="O70" s="85">
        <f t="shared" si="2"/>
        <v>0</v>
      </c>
      <c r="P70" s="82"/>
      <c r="Q70" s="85">
        <f t="shared" si="3"/>
        <v>2.1204747316324019E-2</v>
      </c>
      <c r="R70" s="85">
        <f t="shared" si="4"/>
        <v>0</v>
      </c>
      <c r="S70" s="85">
        <f t="shared" si="5"/>
        <v>1.0757589157916643E-3</v>
      </c>
      <c r="T70" s="85">
        <f t="shared" si="6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8"/>
        <v>1</v>
      </c>
      <c r="J71" s="121">
        <f t="shared" si="9"/>
        <v>-1</v>
      </c>
      <c r="L71" s="85">
        <f t="shared" si="10"/>
        <v>4.8090248698228664E-2</v>
      </c>
      <c r="M71" s="85">
        <f t="shared" si="1"/>
        <v>0</v>
      </c>
      <c r="N71" s="85">
        <f t="shared" si="11"/>
        <v>-9.9023938313787772E-3</v>
      </c>
      <c r="O71" s="85">
        <f t="shared" si="2"/>
        <v>0</v>
      </c>
      <c r="P71" s="82"/>
      <c r="Q71" s="85">
        <f t="shared" si="3"/>
        <v>0</v>
      </c>
      <c r="R71" s="85">
        <f t="shared" si="4"/>
        <v>4.4560724455551218E-2</v>
      </c>
      <c r="S71" s="85">
        <f t="shared" si="5"/>
        <v>0</v>
      </c>
      <c r="T71" s="85">
        <f t="shared" si="6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8"/>
        <v>-1</v>
      </c>
      <c r="J72" s="121">
        <f t="shared" si="9"/>
        <v>-1</v>
      </c>
      <c r="L72" s="85">
        <f t="shared" si="10"/>
        <v>0</v>
      </c>
      <c r="M72" s="85">
        <f t="shared" si="1"/>
        <v>1.3046219688631715E-2</v>
      </c>
      <c r="N72" s="85">
        <f t="shared" si="11"/>
        <v>0</v>
      </c>
      <c r="O72" s="85">
        <f t="shared" si="2"/>
        <v>1.8845038864491397E-2</v>
      </c>
      <c r="P72" s="82"/>
      <c r="Q72" s="85">
        <f t="shared" si="3"/>
        <v>0</v>
      </c>
      <c r="R72" s="85">
        <f t="shared" si="4"/>
        <v>-1.5021888411573397E-2</v>
      </c>
      <c r="S72" s="85">
        <f t="shared" si="5"/>
        <v>0</v>
      </c>
      <c r="T72" s="85">
        <f t="shared" si="6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8"/>
        <v>1</v>
      </c>
      <c r="J73" s="121">
        <f t="shared" si="9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284" si="81">IF(I265=1,D265,0)</f>
        <v>0</v>
      </c>
      <c r="M265" s="85">
        <f t="shared" ref="M265:M284" si="82">IF(I265=-1,-D265,0)</f>
        <v>4.0919138594321634E-3</v>
      </c>
      <c r="N265" s="85">
        <f t="shared" ref="N265:N284" si="83">IF(I265=1,-E265,0)</f>
        <v>0</v>
      </c>
      <c r="O265" s="85">
        <f t="shared" ref="O265:O284" si="84">IF(I265=-1,E265,0)</f>
        <v>2.8969369212235873E-2</v>
      </c>
      <c r="P265" s="82"/>
      <c r="Q265" s="85">
        <f t="shared" ref="Q265:Q284" si="85">IF(J265=1,F265,0)</f>
        <v>0</v>
      </c>
      <c r="R265" s="85">
        <f t="shared" ref="R265:R284" si="86">IF(J265=-1,-F265,0)</f>
        <v>1.4948636087541312E-3</v>
      </c>
      <c r="S265" s="85">
        <f t="shared" ref="S265:S284" si="87">IF(J265=1,-G265,0)</f>
        <v>0</v>
      </c>
      <c r="T265" s="85">
        <f t="shared" ref="T265:T284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F5" sqref="F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2025-11-04T11:50:20Z</dcterms:modified>
</cp:coreProperties>
</file>