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firstSheet="2" activeTab="7"/>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Key calibration parameters" sheetId="8" r:id="rId8"/>
    <sheet name="Optional data" sheetId="9" r:id="rId9"/>
    <sheet name="Infection susceptibility" sheetId="10" r:id="rId10"/>
    <sheet name="Untreated TB progression rates" sheetId="11" r:id="rId11"/>
    <sheet name="DALYs" sheetId="12" r:id="rId12"/>
    <sheet name="Interactions" sheetId="13" state="hidden" r:id="rId13"/>
    <sheet name="Transfers" sheetId="14" r:id="rId14"/>
  </sheets>
  <calcPr calcId="152511"/>
</workbook>
</file>

<file path=xl/calcChain.xml><?xml version="1.0" encoding="utf-8"?>
<calcChain xmlns="http://schemas.openxmlformats.org/spreadsheetml/2006/main">
  <c r="E71" i="14" l="1"/>
  <c r="E63" i="14"/>
  <c r="C9" i="2"/>
  <c r="C17" i="2"/>
  <c r="C18" i="2"/>
  <c r="C19" i="2"/>
  <c r="C20" i="2"/>
  <c r="C16" i="2"/>
  <c r="C6" i="10"/>
  <c r="C5" i="10"/>
  <c r="C4" i="10"/>
  <c r="C3" i="10"/>
  <c r="C2" i="10"/>
  <c r="C27" i="11"/>
  <c r="C26" i="11"/>
  <c r="C25" i="11"/>
  <c r="C24" i="11"/>
  <c r="C23" i="11"/>
  <c r="C118" i="11"/>
  <c r="C117" i="11"/>
  <c r="C116" i="11"/>
  <c r="C115" i="11"/>
  <c r="C114" i="11"/>
  <c r="C111" i="11"/>
  <c r="C110" i="11"/>
  <c r="C109" i="11"/>
  <c r="C108" i="11"/>
  <c r="C107" i="11"/>
  <c r="C104" i="11"/>
  <c r="C103" i="11"/>
  <c r="C102" i="11"/>
  <c r="C101" i="11"/>
  <c r="C100" i="11"/>
  <c r="C97" i="11"/>
  <c r="C96" i="11"/>
  <c r="C95" i="11"/>
  <c r="C94" i="11"/>
  <c r="C93" i="11"/>
  <c r="C90" i="11"/>
  <c r="C89" i="11"/>
  <c r="C88" i="11"/>
  <c r="C87" i="11"/>
  <c r="C86" i="11"/>
  <c r="C83" i="11"/>
  <c r="C82" i="11"/>
  <c r="C81" i="11"/>
  <c r="C80" i="11"/>
  <c r="C79" i="11"/>
  <c r="C76" i="11"/>
  <c r="C75" i="11"/>
  <c r="C74" i="11"/>
  <c r="C73" i="11"/>
  <c r="C72" i="11"/>
  <c r="C69" i="11"/>
  <c r="C68" i="11"/>
  <c r="C67" i="11"/>
  <c r="C66" i="11"/>
  <c r="C65" i="11"/>
  <c r="C62" i="11"/>
  <c r="C61" i="11"/>
  <c r="C60" i="11"/>
  <c r="C59" i="11"/>
  <c r="C58" i="11"/>
  <c r="C55" i="11"/>
  <c r="C54" i="11"/>
  <c r="C53" i="11"/>
  <c r="C52" i="11"/>
  <c r="C51" i="11"/>
  <c r="C48" i="11"/>
  <c r="C47" i="11"/>
  <c r="C46" i="11"/>
  <c r="C45" i="11"/>
  <c r="C44" i="11"/>
  <c r="C41" i="11"/>
  <c r="C40" i="11"/>
  <c r="C39" i="11"/>
  <c r="C38" i="11"/>
  <c r="C37" i="11"/>
  <c r="C13" i="11"/>
  <c r="C12" i="11"/>
  <c r="C11" i="11"/>
  <c r="C10" i="11"/>
  <c r="C9" i="11"/>
  <c r="C17" i="11"/>
  <c r="C18" i="11"/>
  <c r="C19" i="11"/>
  <c r="C20" i="11"/>
  <c r="C16" i="11"/>
  <c r="T41" i="7" l="1"/>
  <c r="T40" i="7"/>
  <c r="T39" i="7"/>
  <c r="T38" i="7"/>
  <c r="T37" i="7"/>
  <c r="T17" i="7"/>
  <c r="T18" i="7"/>
  <c r="T19" i="7"/>
  <c r="T20" i="7"/>
  <c r="T16" i="7"/>
  <c r="F41" i="7"/>
  <c r="F40" i="7"/>
  <c r="F39" i="7"/>
  <c r="F38" i="7"/>
  <c r="F37" i="7"/>
  <c r="F17" i="7"/>
  <c r="F18" i="7"/>
  <c r="F19" i="7"/>
  <c r="F20" i="7"/>
  <c r="F16" i="7"/>
  <c r="G73" i="14" l="1"/>
  <c r="C73" i="14"/>
  <c r="B73" i="14"/>
  <c r="A73" i="14"/>
  <c r="G72" i="14"/>
  <c r="C72" i="14"/>
  <c r="B72" i="14"/>
  <c r="A72" i="14"/>
  <c r="G71" i="14"/>
  <c r="C71" i="14"/>
  <c r="B71" i="14"/>
  <c r="A71" i="14"/>
  <c r="G70" i="14"/>
  <c r="C70" i="14"/>
  <c r="B70" i="14"/>
  <c r="A70" i="14"/>
  <c r="G69" i="14"/>
  <c r="C69" i="14"/>
  <c r="B69" i="14"/>
  <c r="A69" i="14"/>
  <c r="G68" i="14"/>
  <c r="C68" i="14"/>
  <c r="B68" i="14"/>
  <c r="A68" i="14"/>
  <c r="G67" i="14"/>
  <c r="C67" i="14"/>
  <c r="B67" i="14"/>
  <c r="A67" i="14"/>
  <c r="G66" i="14"/>
  <c r="C66" i="14"/>
  <c r="B66" i="14"/>
  <c r="A66" i="14"/>
  <c r="G65" i="14"/>
  <c r="C65" i="14"/>
  <c r="B65" i="14"/>
  <c r="A65" i="14"/>
  <c r="G64" i="14"/>
  <c r="C64" i="14"/>
  <c r="B64" i="14"/>
  <c r="A64" i="14"/>
  <c r="G63" i="14"/>
  <c r="C63" i="14"/>
  <c r="B63" i="14"/>
  <c r="A63" i="14"/>
  <c r="G62" i="14"/>
  <c r="C62" i="14"/>
  <c r="B62" i="14"/>
  <c r="A62" i="14"/>
  <c r="G61" i="14"/>
  <c r="C61" i="14"/>
  <c r="B61" i="14"/>
  <c r="A61" i="14"/>
  <c r="G60" i="14"/>
  <c r="C60" i="14"/>
  <c r="B60" i="14"/>
  <c r="A60" i="14"/>
  <c r="G59" i="14"/>
  <c r="C59" i="14"/>
  <c r="B59" i="14"/>
  <c r="A59" i="14"/>
  <c r="G58" i="14"/>
  <c r="C58" i="14"/>
  <c r="B58" i="14"/>
  <c r="A58" i="14"/>
  <c r="G57" i="14"/>
  <c r="C57" i="14"/>
  <c r="B57" i="14"/>
  <c r="A57" i="14"/>
  <c r="G56" i="14"/>
  <c r="C56" i="14"/>
  <c r="B56" i="14"/>
  <c r="A56" i="14"/>
  <c r="G55" i="14"/>
  <c r="C55" i="14"/>
  <c r="B55" i="14"/>
  <c r="A55" i="14"/>
  <c r="G54" i="14"/>
  <c r="C54" i="14"/>
  <c r="B54" i="14"/>
  <c r="A54" i="14"/>
  <c r="G53" i="14"/>
  <c r="C53" i="14"/>
  <c r="B53" i="14"/>
  <c r="A53" i="14"/>
  <c r="G52" i="14"/>
  <c r="C52" i="14"/>
  <c r="B52" i="14"/>
  <c r="A52" i="14"/>
  <c r="G51" i="14"/>
  <c r="C51" i="14"/>
  <c r="B51" i="14"/>
  <c r="A51" i="14"/>
  <c r="G50" i="14"/>
  <c r="C50" i="14"/>
  <c r="B50" i="14"/>
  <c r="A50" i="14"/>
  <c r="G49" i="14"/>
  <c r="C49" i="14"/>
  <c r="B49" i="14"/>
  <c r="A49" i="14"/>
  <c r="A46" i="14"/>
  <c r="A45" i="14"/>
  <c r="A44" i="14"/>
  <c r="A43" i="14"/>
  <c r="A42" i="14"/>
  <c r="F41" i="14"/>
  <c r="E41" i="14"/>
  <c r="D41" i="14"/>
  <c r="C41" i="14"/>
  <c r="B41" i="14"/>
  <c r="G36" i="14"/>
  <c r="C36" i="14"/>
  <c r="B36" i="14"/>
  <c r="A36" i="14"/>
  <c r="G35" i="14"/>
  <c r="C35" i="14"/>
  <c r="B35" i="14"/>
  <c r="A35" i="14"/>
  <c r="G34" i="14"/>
  <c r="C34" i="14"/>
  <c r="B34" i="14"/>
  <c r="A34" i="14"/>
  <c r="G33" i="14"/>
  <c r="C33" i="14"/>
  <c r="B33" i="14"/>
  <c r="A33" i="14"/>
  <c r="G32" i="14"/>
  <c r="C32" i="14"/>
  <c r="B32" i="14"/>
  <c r="A32" i="14"/>
  <c r="G31" i="14"/>
  <c r="C31" i="14"/>
  <c r="B31" i="14"/>
  <c r="A31" i="14"/>
  <c r="G30" i="14"/>
  <c r="C30" i="14"/>
  <c r="B30" i="14"/>
  <c r="A30" i="14"/>
  <c r="G29" i="14"/>
  <c r="C29" i="14"/>
  <c r="B29" i="14"/>
  <c r="A29" i="14"/>
  <c r="G28" i="14"/>
  <c r="C28" i="14"/>
  <c r="B28" i="14"/>
  <c r="A28" i="14"/>
  <c r="G27" i="14"/>
  <c r="C27" i="14"/>
  <c r="B27" i="14"/>
  <c r="A27" i="14"/>
  <c r="G26" i="14"/>
  <c r="C26" i="14"/>
  <c r="B26" i="14"/>
  <c r="A26" i="14"/>
  <c r="G25" i="14"/>
  <c r="C25" i="14"/>
  <c r="B25" i="14"/>
  <c r="A25" i="14"/>
  <c r="G24" i="14"/>
  <c r="C24" i="14"/>
  <c r="B24" i="14"/>
  <c r="A24" i="14"/>
  <c r="G23" i="14"/>
  <c r="C23" i="14"/>
  <c r="B23" i="14"/>
  <c r="A23" i="14"/>
  <c r="G22" i="14"/>
  <c r="C22" i="14"/>
  <c r="B22" i="14"/>
  <c r="A22" i="14"/>
  <c r="G21" i="14"/>
  <c r="C21" i="14"/>
  <c r="B21" i="14"/>
  <c r="A21" i="14"/>
  <c r="G20" i="14"/>
  <c r="C20" i="14"/>
  <c r="B20" i="14"/>
  <c r="A20" i="14"/>
  <c r="G19" i="14"/>
  <c r="C19" i="14"/>
  <c r="B19" i="14"/>
  <c r="A19" i="14"/>
  <c r="G18" i="14"/>
  <c r="C18" i="14"/>
  <c r="B18" i="14"/>
  <c r="A18" i="14"/>
  <c r="G17" i="14"/>
  <c r="C17" i="14"/>
  <c r="B17" i="14"/>
  <c r="A17" i="14"/>
  <c r="G16" i="14"/>
  <c r="C16" i="14"/>
  <c r="B16" i="14"/>
  <c r="A16" i="14"/>
  <c r="G15" i="14"/>
  <c r="C15" i="14"/>
  <c r="B15" i="14"/>
  <c r="A15" i="14"/>
  <c r="G14" i="14"/>
  <c r="C14" i="14"/>
  <c r="B14" i="14"/>
  <c r="A14" i="14"/>
  <c r="G13" i="14"/>
  <c r="C13" i="14"/>
  <c r="B13" i="14"/>
  <c r="A13" i="14"/>
  <c r="G12" i="14"/>
  <c r="C12" i="14"/>
  <c r="B12" i="14"/>
  <c r="A12" i="14"/>
  <c r="A9" i="14"/>
  <c r="A8" i="14"/>
  <c r="A7" i="14"/>
  <c r="A6" i="14"/>
  <c r="A5" i="14"/>
  <c r="F4" i="14"/>
  <c r="E4" i="14"/>
  <c r="D4" i="14"/>
  <c r="C4" i="14"/>
  <c r="B4" i="14"/>
  <c r="G36" i="13"/>
  <c r="C36" i="13"/>
  <c r="B36" i="13"/>
  <c r="A36" i="13"/>
  <c r="G35" i="13"/>
  <c r="C35" i="13"/>
  <c r="B35" i="13"/>
  <c r="A35" i="13"/>
  <c r="G34" i="13"/>
  <c r="C34" i="13"/>
  <c r="B34" i="13"/>
  <c r="A34" i="13"/>
  <c r="G33" i="13"/>
  <c r="C33" i="13"/>
  <c r="B33" i="13"/>
  <c r="A33" i="13"/>
  <c r="G32" i="13"/>
  <c r="C32" i="13"/>
  <c r="B32" i="13"/>
  <c r="A32" i="13"/>
  <c r="G31" i="13"/>
  <c r="C31" i="13"/>
  <c r="B31" i="13"/>
  <c r="A31" i="13"/>
  <c r="G30" i="13"/>
  <c r="C30" i="13"/>
  <c r="B30" i="13"/>
  <c r="A30" i="13"/>
  <c r="G29" i="13"/>
  <c r="C29" i="13"/>
  <c r="B29" i="13"/>
  <c r="A29" i="13"/>
  <c r="G28" i="13"/>
  <c r="C28" i="13"/>
  <c r="B28" i="13"/>
  <c r="A28" i="13"/>
  <c r="G27" i="13"/>
  <c r="C27" i="13"/>
  <c r="B27" i="13"/>
  <c r="A27" i="13"/>
  <c r="G26" i="13"/>
  <c r="C26" i="13"/>
  <c r="B26" i="13"/>
  <c r="A26" i="13"/>
  <c r="G25" i="13"/>
  <c r="C25" i="13"/>
  <c r="B25" i="13"/>
  <c r="A25" i="13"/>
  <c r="G24" i="13"/>
  <c r="C24" i="13"/>
  <c r="B24" i="13"/>
  <c r="A24" i="13"/>
  <c r="G23" i="13"/>
  <c r="C23" i="13"/>
  <c r="B23" i="13"/>
  <c r="A23" i="13"/>
  <c r="G22" i="13"/>
  <c r="C22" i="13"/>
  <c r="B22" i="13"/>
  <c r="A22" i="13"/>
  <c r="G21" i="13"/>
  <c r="C21" i="13"/>
  <c r="B21" i="13"/>
  <c r="A21" i="13"/>
  <c r="G20" i="13"/>
  <c r="C20" i="13"/>
  <c r="B20" i="13"/>
  <c r="A20" i="13"/>
  <c r="G19" i="13"/>
  <c r="C19" i="13"/>
  <c r="B19" i="13"/>
  <c r="A19" i="13"/>
  <c r="G18" i="13"/>
  <c r="C18" i="13"/>
  <c r="B18" i="13"/>
  <c r="A18" i="13"/>
  <c r="G17" i="13"/>
  <c r="C17" i="13"/>
  <c r="B17" i="13"/>
  <c r="A17" i="13"/>
  <c r="G16" i="13"/>
  <c r="C16" i="13"/>
  <c r="B16" i="13"/>
  <c r="A16" i="13"/>
  <c r="G15" i="13"/>
  <c r="C15" i="13"/>
  <c r="B15" i="13"/>
  <c r="A15" i="13"/>
  <c r="G14" i="13"/>
  <c r="C14" i="13"/>
  <c r="B14" i="13"/>
  <c r="A14" i="13"/>
  <c r="G13" i="13"/>
  <c r="C13" i="13"/>
  <c r="B13" i="13"/>
  <c r="A13" i="13"/>
  <c r="G12" i="13"/>
  <c r="C12" i="13"/>
  <c r="B12" i="13"/>
  <c r="A12" i="13"/>
  <c r="A9" i="13"/>
  <c r="A8" i="13"/>
  <c r="A7" i="13"/>
  <c r="A6" i="13"/>
  <c r="A5" i="13"/>
  <c r="F4" i="13"/>
  <c r="E4" i="13"/>
  <c r="D4" i="13"/>
  <c r="C4" i="13"/>
  <c r="B4" i="13"/>
  <c r="A13" i="12"/>
  <c r="A12" i="12"/>
  <c r="A11" i="12"/>
  <c r="A10" i="12"/>
  <c r="A9" i="12"/>
  <c r="A6" i="12"/>
  <c r="A5" i="12"/>
  <c r="A4" i="12"/>
  <c r="A3" i="12"/>
  <c r="A2" i="12"/>
  <c r="A118" i="11"/>
  <c r="A117" i="11"/>
  <c r="A116" i="11"/>
  <c r="A115" i="11"/>
  <c r="A114" i="11"/>
  <c r="A111" i="11"/>
  <c r="A110" i="11"/>
  <c r="A109" i="11"/>
  <c r="A108" i="11"/>
  <c r="A107" i="11"/>
  <c r="A104" i="11"/>
  <c r="A103" i="11"/>
  <c r="A102" i="11"/>
  <c r="A101" i="11"/>
  <c r="A100" i="11"/>
  <c r="A97" i="11"/>
  <c r="A96" i="11"/>
  <c r="A95" i="11"/>
  <c r="A94" i="11"/>
  <c r="A93" i="11"/>
  <c r="A90" i="11"/>
  <c r="A89" i="11"/>
  <c r="A88" i="11"/>
  <c r="A87" i="11"/>
  <c r="A86" i="11"/>
  <c r="A83" i="11"/>
  <c r="A82" i="11"/>
  <c r="A81" i="11"/>
  <c r="A80" i="11"/>
  <c r="A79" i="11"/>
  <c r="A76" i="11"/>
  <c r="A75" i="11"/>
  <c r="A74" i="11"/>
  <c r="A73" i="11"/>
  <c r="A72" i="11"/>
  <c r="A69" i="11"/>
  <c r="A68" i="11"/>
  <c r="A67" i="11"/>
  <c r="A66" i="11"/>
  <c r="A65" i="11"/>
  <c r="A62" i="11"/>
  <c r="A61" i="11"/>
  <c r="A60" i="11"/>
  <c r="A59" i="11"/>
  <c r="A58" i="11"/>
  <c r="A55" i="11"/>
  <c r="A54" i="11"/>
  <c r="A53" i="11"/>
  <c r="A52" i="11"/>
  <c r="A51" i="11"/>
  <c r="A48" i="11"/>
  <c r="A47" i="11"/>
  <c r="A46" i="11"/>
  <c r="A45" i="11"/>
  <c r="A44" i="11"/>
  <c r="A41" i="11"/>
  <c r="A40" i="11"/>
  <c r="A39" i="11"/>
  <c r="A38" i="11"/>
  <c r="A37" i="11"/>
  <c r="A34" i="11"/>
  <c r="A33" i="11"/>
  <c r="A32" i="11"/>
  <c r="A31" i="11"/>
  <c r="A30" i="11"/>
  <c r="A27" i="11"/>
  <c r="A26" i="11"/>
  <c r="A25" i="11"/>
  <c r="A24" i="11"/>
  <c r="A23" i="11"/>
  <c r="A20" i="11"/>
  <c r="A19" i="11"/>
  <c r="A18" i="11"/>
  <c r="A17" i="11"/>
  <c r="A16" i="11"/>
  <c r="A13" i="11"/>
  <c r="A12" i="11"/>
  <c r="A11" i="11"/>
  <c r="A10" i="11"/>
  <c r="A9" i="11"/>
  <c r="A6" i="11"/>
  <c r="A5" i="11"/>
  <c r="A4" i="11"/>
  <c r="A3" i="11"/>
  <c r="A2" i="11"/>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209" i="9"/>
  <c r="A208" i="9"/>
  <c r="A207" i="9"/>
  <c r="A206" i="9"/>
  <c r="A205" i="9"/>
  <c r="A202" i="9"/>
  <c r="A201" i="9"/>
  <c r="A200" i="9"/>
  <c r="A199" i="9"/>
  <c r="A198" i="9"/>
  <c r="A195" i="9"/>
  <c r="A194" i="9"/>
  <c r="A193" i="9"/>
  <c r="A192" i="9"/>
  <c r="A191" i="9"/>
  <c r="A188" i="9"/>
  <c r="A187" i="9"/>
  <c r="A186" i="9"/>
  <c r="A185" i="9"/>
  <c r="A184" i="9"/>
  <c r="A181" i="9"/>
  <c r="A180" i="9"/>
  <c r="A179" i="9"/>
  <c r="A178" i="9"/>
  <c r="A177" i="9"/>
  <c r="A174" i="9"/>
  <c r="A173" i="9"/>
  <c r="A172" i="9"/>
  <c r="A171" i="9"/>
  <c r="A170" i="9"/>
  <c r="A167" i="9"/>
  <c r="A166" i="9"/>
  <c r="A165" i="9"/>
  <c r="A164" i="9"/>
  <c r="A163" i="9"/>
  <c r="A160" i="9"/>
  <c r="A159" i="9"/>
  <c r="A158" i="9"/>
  <c r="A157" i="9"/>
  <c r="A156" i="9"/>
  <c r="A153" i="9"/>
  <c r="A152" i="9"/>
  <c r="A151" i="9"/>
  <c r="A150" i="9"/>
  <c r="A149" i="9"/>
  <c r="A146" i="9"/>
  <c r="A145" i="9"/>
  <c r="A144" i="9"/>
  <c r="A143" i="9"/>
  <c r="A142" i="9"/>
  <c r="A139" i="9"/>
  <c r="A138" i="9"/>
  <c r="A137" i="9"/>
  <c r="A136" i="9"/>
  <c r="A135" i="9"/>
  <c r="A132" i="9"/>
  <c r="A131" i="9"/>
  <c r="A130" i="9"/>
  <c r="A129" i="9"/>
  <c r="A128" i="9"/>
  <c r="A125" i="9"/>
  <c r="A124" i="9"/>
  <c r="A123" i="9"/>
  <c r="A122" i="9"/>
  <c r="A121" i="9"/>
  <c r="A118" i="9"/>
  <c r="A117" i="9"/>
  <c r="A116" i="9"/>
  <c r="A115" i="9"/>
  <c r="A114" i="9"/>
  <c r="A111" i="9"/>
  <c r="A110" i="9"/>
  <c r="A109" i="9"/>
  <c r="A108" i="9"/>
  <c r="A107" i="9"/>
  <c r="A104" i="9"/>
  <c r="A103" i="9"/>
  <c r="A102" i="9"/>
  <c r="A101" i="9"/>
  <c r="A100" i="9"/>
  <c r="A97" i="9"/>
  <c r="A96" i="9"/>
  <c r="A95" i="9"/>
  <c r="A94" i="9"/>
  <c r="A93" i="9"/>
  <c r="A90" i="9"/>
  <c r="A89" i="9"/>
  <c r="A88" i="9"/>
  <c r="A87" i="9"/>
  <c r="A86" i="9"/>
  <c r="A83" i="9"/>
  <c r="A82" i="9"/>
  <c r="A81" i="9"/>
  <c r="A80" i="9"/>
  <c r="A79" i="9"/>
  <c r="A76" i="9"/>
  <c r="A75" i="9"/>
  <c r="A74" i="9"/>
  <c r="A73" i="9"/>
  <c r="A72" i="9"/>
  <c r="A69" i="9"/>
  <c r="A68" i="9"/>
  <c r="A67" i="9"/>
  <c r="A66" i="9"/>
  <c r="A65" i="9"/>
  <c r="A62" i="9"/>
  <c r="A61" i="9"/>
  <c r="A60" i="9"/>
  <c r="A59" i="9"/>
  <c r="A58" i="9"/>
  <c r="A55" i="9"/>
  <c r="A54" i="9"/>
  <c r="A53" i="9"/>
  <c r="A52" i="9"/>
  <c r="A51" i="9"/>
  <c r="A48" i="9"/>
  <c r="A47" i="9"/>
  <c r="A46" i="9"/>
  <c r="A45" i="9"/>
  <c r="A44" i="9"/>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146" i="3"/>
  <c r="A145" i="3"/>
  <c r="A144" i="3"/>
  <c r="A143" i="3"/>
  <c r="A142" i="3"/>
  <c r="A139" i="3"/>
  <c r="A138" i="3"/>
  <c r="A137" i="3"/>
  <c r="A136" i="3"/>
  <c r="A135" i="3"/>
  <c r="A132" i="3"/>
  <c r="A131" i="3"/>
  <c r="A130" i="3"/>
  <c r="A129" i="3"/>
  <c r="A128" i="3"/>
  <c r="A125" i="3"/>
  <c r="A124" i="3"/>
  <c r="A123" i="3"/>
  <c r="A122" i="3"/>
  <c r="A121" i="3"/>
  <c r="A118" i="3"/>
  <c r="A117" i="3"/>
  <c r="A116" i="3"/>
  <c r="A115" i="3"/>
  <c r="A114" i="3"/>
  <c r="A111" i="3"/>
  <c r="A110" i="3"/>
  <c r="A109" i="3"/>
  <c r="A108" i="3"/>
  <c r="A107" i="3"/>
  <c r="A104" i="3"/>
  <c r="A103" i="3"/>
  <c r="A102" i="3"/>
  <c r="A101" i="3"/>
  <c r="A100" i="3"/>
  <c r="A97" i="3"/>
  <c r="A96" i="3"/>
  <c r="A95" i="3"/>
  <c r="A94" i="3"/>
  <c r="A93" i="3"/>
  <c r="A90" i="3"/>
  <c r="A89" i="3"/>
  <c r="A88" i="3"/>
  <c r="A87" i="3"/>
  <c r="A86" i="3"/>
  <c r="A83" i="3"/>
  <c r="A82" i="3"/>
  <c r="A81" i="3"/>
  <c r="A80" i="3"/>
  <c r="A79" i="3"/>
  <c r="A76" i="3"/>
  <c r="A75" i="3"/>
  <c r="A74" i="3"/>
  <c r="A73" i="3"/>
  <c r="A72" i="3"/>
  <c r="A69" i="3"/>
  <c r="A68" i="3"/>
  <c r="A67" i="3"/>
  <c r="A66" i="3"/>
  <c r="A65" i="3"/>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comments1.xml><?xml version="1.0" encoding="utf-8"?>
<comments xmlns="http://schemas.openxmlformats.org/spreadsheetml/2006/main">
  <authors>
    <author/>
  </authors>
  <commentList>
    <comment ref="A1" authorId="0" shapeId="0">
      <text>
        <r>
          <rPr>
            <sz val="8"/>
            <color indexed="81"/>
            <rFont val="Tahoma"/>
            <family val="2"/>
          </rPr>
          <t>This parameter does not affect the model, but is necessary for calibrating the demographic projections.
To be directly comparable with model outputs, estimates for the total number of people in each population as of January 1st for each year should be entered.
The model uses the population estimate in the "Initialization estimates" tab for the initial population size in the first time step of the model and changes to population size through births, deaths, aging, or other processes based on other values entered.</t>
        </r>
      </text>
    </comment>
    <comment ref="A8" authorId="0" shapeId="0">
      <text>
        <r>
          <rPr>
            <sz val="8"/>
            <color indexed="81"/>
            <rFont val="Tahoma"/>
            <family val="2"/>
          </rPr>
          <t>Total number of births in the year in each population, e.g. if there is a "children 0-4 years" population, all births would be in the "children 0-4 years" population, not in the female 15-49 population</t>
        </r>
      </text>
    </comment>
    <comment ref="A15" authorId="0" shapeId="0">
      <text>
        <r>
          <rPr>
            <sz val="8"/>
            <color indexed="81"/>
            <rFont val="Tahoma"/>
            <family val="2"/>
          </rPr>
          <t>The annual probability of death for non-TB-related reasons in each population.</t>
        </r>
      </text>
    </comment>
    <comment ref="A22" authorId="0" shapeId="0">
      <text>
        <r>
          <rPr>
            <sz val="8"/>
            <color indexed="81"/>
            <rFont val="Tahoma"/>
            <family val="2"/>
          </rPr>
          <t>If immigration is included in the model, the total number of immigrants moving into to the modeled region each year.</t>
        </r>
      </text>
    </comment>
    <comment ref="A29" authorId="0" shapeId="0">
      <text>
        <r>
          <rPr>
            <sz val="8"/>
            <color indexed="81"/>
            <rFont val="Tahoma"/>
            <family val="2"/>
          </rPr>
          <t>If immigration is included in the model, the total number of immigrants moving out of the modeled region each year.</t>
        </r>
      </text>
    </comment>
    <comment ref="A36" authorId="0" shapeId="0">
      <text>
        <r>
          <rPr>
            <sz val="8"/>
            <color indexed="81"/>
            <rFont val="Tahoma"/>
            <family val="2"/>
          </rPr>
          <t>If immigration is included in the model, this parameter represents the proportion of new immigrants that have a latent TB infection.
The model assumes that the ratio of recent to late infections in immigrants is the same as the ratio in the population.</t>
        </r>
      </text>
    </comment>
    <comment ref="A43" authorId="0" shapeId="0">
      <text>
        <r>
          <rPr>
            <sz val="8"/>
            <color indexed="81"/>
            <rFont val="Tahoma"/>
            <family val="2"/>
          </rPr>
          <t>If immigration is included in the model, this parameter represents the proportion of new immigrants that have an active TB case.
The model assumes that all immigrants who do not have an active or latent TB infection are susceptible.</t>
        </r>
      </text>
    </comment>
  </commentList>
</comments>
</file>

<file path=xl/comments10.xml><?xml version="1.0" encoding="utf-8"?>
<comments xmlns="http://schemas.openxmlformats.org/spreadsheetml/2006/main">
  <authors>
    <author/>
  </authors>
  <commentList>
    <comment ref="A1" authorId="0" shapeId="0">
      <text>
        <r>
          <rPr>
            <sz val="8"/>
            <color indexed="81"/>
            <rFont val="Tahoma"/>
            <family val="2"/>
          </rPr>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r>
      </text>
    </comment>
    <comment ref="A8" authorId="0" shapeId="0">
      <text>
        <r>
          <rPr>
            <sz val="8"/>
            <color indexed="81"/>
            <rFont val="Tahoma"/>
            <family val="2"/>
          </rPr>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r>
      </text>
    </comment>
    <comment ref="A15" authorId="0" shapeId="0">
      <text>
        <r>
          <rPr>
            <sz val="8"/>
            <color indexed="81"/>
            <rFont val="Tahoma"/>
            <family val="2"/>
          </rPr>
          <t>Key calibration parameter, representing the proportion of latent infections that become active TB cases within five years.
The default value is 0.177, but it can be as high as 0.531 for adults in higher risk settings, or as high as 0.93 for people living with HIV.</t>
        </r>
      </text>
    </comment>
    <comment ref="A22" authorId="0" shapeId="0">
      <text>
        <r>
          <rPr>
            <sz val="8"/>
            <color indexed="81"/>
            <rFont val="Tahoma"/>
            <family val="2"/>
          </rPr>
          <t>This parameter represents the annual probability that someone who has recovered (either naturally recovered from symptoms or been treated) will relapse to having an active TB case.
The default value is 0.2, although this could vary depending on factors such as treatment follow-up.</t>
        </r>
      </text>
    </comment>
    <comment ref="A29" authorId="0" shapeId="0">
      <text>
        <r>
          <rPr>
            <sz val="8"/>
            <color indexed="81"/>
            <rFont val="Tahoma"/>
            <family val="2"/>
          </rPr>
          <t>The default value is 0.5. This represents an average duration of two years in the "recovered" compartment where the risk of relapse to an active TB case is much higher.
This parameter value should not generally be changed as it represents a duration.</t>
        </r>
      </text>
    </comment>
    <comment ref="A36" authorId="0" shapeId="0">
      <text>
        <r>
          <rPr>
            <sz val="8"/>
            <color indexed="81"/>
            <rFont val="Tahoma"/>
            <family val="2"/>
          </rPr>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43" authorId="0" shapeId="0">
      <text>
        <r>
          <rPr>
            <sz val="8"/>
            <color indexed="81"/>
            <rFont val="Tahoma"/>
            <family val="2"/>
          </rPr>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0" authorId="0" shapeId="0">
      <text>
        <r>
          <rPr>
            <sz val="8"/>
            <color indexed="81"/>
            <rFont val="Tahoma"/>
            <family val="2"/>
          </rPr>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7" authorId="0" shapeId="0">
      <text>
        <r>
          <rPr>
            <sz val="8"/>
            <color indexed="81"/>
            <rFont val="Tahoma"/>
            <family val="2"/>
          </rPr>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64"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1"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8" authorId="0" shapeId="0">
      <text>
        <r>
          <rPr>
            <sz val="8"/>
            <color indexed="81"/>
            <rFont val="Tahoma"/>
            <family val="2"/>
          </rPr>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85" authorId="0" shapeId="0">
      <text>
        <r>
          <rPr>
            <sz val="8"/>
            <color indexed="81"/>
            <rFont val="Tahoma"/>
            <family val="2"/>
          </rPr>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2" authorId="0" shapeId="0">
      <text>
        <r>
          <rPr>
            <sz val="8"/>
            <color indexed="81"/>
            <rFont val="Tahoma"/>
            <family val="2"/>
          </rPr>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9" authorId="0" shapeId="0">
      <text>
        <r>
          <rPr>
            <sz val="8"/>
            <color indexed="81"/>
            <rFont val="Tahoma"/>
            <family val="2"/>
          </rPr>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06" authorId="0" shapeId="0">
      <text>
        <r>
          <rPr>
            <sz val="8"/>
            <color indexed="81"/>
            <rFont val="Tahoma"/>
            <family val="2"/>
          </rPr>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13" authorId="0" shapeId="0">
      <text>
        <r>
          <rPr>
            <sz val="8"/>
            <color indexed="81"/>
            <rFont val="Tahoma"/>
            <family val="2"/>
          </rPr>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List>
</comments>
</file>

<file path=xl/comments11.xml><?xml version="1.0" encoding="utf-8"?>
<comments xmlns="http://schemas.openxmlformats.org/spreadsheetml/2006/main">
  <authors>
    <author/>
  </authors>
  <commentList>
    <comment ref="A1" authorId="0" shapeId="0">
      <text>
        <r>
          <rPr>
            <sz val="8"/>
            <color indexed="81"/>
            <rFont val="Tahoma"/>
            <family val="2"/>
          </rPr>
          <t>This parameter is used to calculate the number of disability adjusted life years (DALYs). It represents a disutility weighting that should be accumulated in each population for each year of infection with an active TB case (whether treated or untreated).</t>
        </r>
      </text>
    </comment>
    <comment ref="A8" authorId="0" shapeId="0">
      <text>
        <r>
          <rPr>
            <sz val="8"/>
            <color indexed="81"/>
            <rFont val="Tahoma"/>
            <family val="2"/>
          </rPr>
          <t>This parameter is used to calculate the number of disability adjusted life years (DALYs). It represents the number of years of life that would be lost for each TB-related death in each population.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The number of formal notifications of confirmed smear positive drug sensitive (SP-DS) TB cases in the health system in each population each year.</t>
        </r>
      </text>
    </comment>
    <comment ref="A8" authorId="0" shapeId="0">
      <text>
        <r>
          <rPr>
            <sz val="8"/>
            <color indexed="81"/>
            <rFont val="Tahoma"/>
            <family val="2"/>
          </rPr>
          <t>The number of formal notifications of confirmed smear positive multidrug-resistant (SP-MDR) TB cases in the health system in each population each year.</t>
        </r>
      </text>
    </comment>
    <comment ref="A15" authorId="0" shapeId="0">
      <text>
        <r>
          <rPr>
            <sz val="8"/>
            <color indexed="81"/>
            <rFont val="Tahoma"/>
            <family val="2"/>
          </rPr>
          <t>The number of formal notifications of confirmed smear positive extensively drug resistant (SP-XDR) TB cases in the health system in each population each year.</t>
        </r>
      </text>
    </comment>
    <comment ref="A22" authorId="0" shapeId="0">
      <text>
        <r>
          <rPr>
            <sz val="8"/>
            <color indexed="81"/>
            <rFont val="Tahoma"/>
            <family val="2"/>
          </rPr>
          <t>The number of formal notifications of confirmed smear negative drug sensitive (SN-DS) TB cases in the health system in each population each year.</t>
        </r>
      </text>
    </comment>
    <comment ref="A29" authorId="0" shapeId="0">
      <text>
        <r>
          <rPr>
            <sz val="8"/>
            <color indexed="81"/>
            <rFont val="Tahoma"/>
            <family val="2"/>
          </rPr>
          <t>The number of formal notifications of confirmed smear negative multidrug-resistant (SN-MDR) TB cases in the health system in each population each year.</t>
        </r>
      </text>
    </comment>
    <comment ref="A36" authorId="0" shapeId="0">
      <text>
        <r>
          <rPr>
            <sz val="8"/>
            <color indexed="81"/>
            <rFont val="Tahoma"/>
            <family val="2"/>
          </rPr>
          <t>The number of formal notifications of confirmed smear negative extensively drug resistant (SN-XDR) TB cases in the health system in each population each year.</t>
        </r>
      </text>
    </comment>
    <comment ref="A43" authorId="0" shapeId="0">
      <text>
        <r>
          <rPr>
            <sz val="8"/>
            <color indexed="81"/>
            <rFont val="Tahoma"/>
            <family val="2"/>
          </rPr>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0" authorId="0" shapeId="0">
      <text>
        <r>
          <rPr>
            <sz val="8"/>
            <color indexed="81"/>
            <rFont val="Tahoma"/>
            <family val="2"/>
          </rPr>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7" authorId="0" shapeId="0">
      <text>
        <r>
          <rPr>
            <sz val="8"/>
            <color indexed="81"/>
            <rFont val="Tahoma"/>
            <family val="2"/>
          </rPr>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64" authorId="0" shapeId="0">
      <text>
        <r>
          <rPr>
            <sz val="8"/>
            <color indexed="81"/>
            <rFont val="Tahoma"/>
            <family val="2"/>
          </rPr>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1" authorId="0" shapeId="0">
      <text>
        <r>
          <rPr>
            <sz val="8"/>
            <color indexed="81"/>
            <rFont val="Tahoma"/>
            <family val="2"/>
          </rPr>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8" authorId="0" shapeId="0">
      <text>
        <r>
          <rPr>
            <sz val="8"/>
            <color indexed="81"/>
            <rFont val="Tahoma"/>
            <family val="2"/>
          </rPr>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85" authorId="0" shapeId="0">
      <text>
        <r>
          <rPr>
            <sz val="8"/>
            <color indexed="81"/>
            <rFont val="Tahoma"/>
            <family val="2"/>
          </rPr>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r>
      </text>
    </comment>
    <comment ref="A92" authorId="0" shapeId="0">
      <text>
        <r>
          <rPr>
            <sz val="8"/>
            <color indexed="81"/>
            <rFont val="Tahoma"/>
            <family val="2"/>
          </rPr>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r>
      </text>
    </comment>
    <comment ref="A99" authorId="0" shapeId="0">
      <text>
        <r>
          <rPr>
            <sz val="8"/>
            <color indexed="81"/>
            <rFont val="Tahoma"/>
            <family val="2"/>
          </rPr>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r>
      </text>
    </comment>
    <comment ref="A106" authorId="0" shapeId="0">
      <text>
        <r>
          <rPr>
            <sz val="8"/>
            <color indexed="81"/>
            <rFont val="Tahoma"/>
            <family val="2"/>
          </rPr>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r>
      </text>
    </comment>
    <comment ref="A113" authorId="0" shapeId="0">
      <text>
        <r>
          <rPr>
            <sz val="8"/>
            <color indexed="81"/>
            <rFont val="Tahoma"/>
            <family val="2"/>
          </rPr>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r>
      </text>
    </comment>
    <comment ref="A120" authorId="0" shapeId="0">
      <text>
        <r>
          <rPr>
            <sz val="8"/>
            <color indexed="81"/>
            <rFont val="Tahoma"/>
            <family val="2"/>
          </rPr>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r>
      </text>
    </comment>
    <comment ref="A127" authorId="0" shapeId="0">
      <text>
        <r>
          <rPr>
            <sz val="8"/>
            <color indexed="81"/>
            <rFont val="Tahoma"/>
            <family val="2"/>
          </rPr>
          <t>This parameter represents the number of treatment for drug sensitive TB initiated each year in each population.</t>
        </r>
      </text>
    </comment>
    <comment ref="A134" authorId="0" shapeId="0">
      <text>
        <r>
          <rPr>
            <sz val="8"/>
            <color indexed="81"/>
            <rFont val="Tahoma"/>
            <family val="2"/>
          </rPr>
          <t>This parameter represents the number of treatment for multidrug-resistant TB initiated each year in each population.</t>
        </r>
      </text>
    </comment>
    <comment ref="A141" authorId="0" shapeId="0">
      <text>
        <r>
          <rPr>
            <sz val="8"/>
            <color indexed="81"/>
            <rFont val="Tahoma"/>
            <family val="2"/>
          </rPr>
          <t>This parameter represents the number of treatment for extensively drug resistant TB initiated each year in each population.</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parameter represents the average duration of a complete course of treatment for DS-TB.
The default value is 180 days (6 months).
The modeled time that people spend in treatment is adjusted to compensate for early deaths and loss to follow up.</t>
        </r>
      </text>
    </comment>
    <comment ref="A8" authorId="0" shapeId="0">
      <text>
        <r>
          <rPr>
            <sz val="8"/>
            <color indexed="81"/>
            <rFont val="Tahoma"/>
            <family val="2"/>
          </rPr>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r>
      </text>
    </comment>
    <comment ref="A15" authorId="0" shapeId="0">
      <text>
        <r>
          <rPr>
            <sz val="8"/>
            <color indexed="81"/>
            <rFont val="Tahoma"/>
            <family val="2"/>
          </rPr>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r>
      </text>
    </comment>
    <comment ref="A22" authorId="0" shapeId="0">
      <text>
        <r>
          <rPr>
            <sz val="8"/>
            <color indexed="81"/>
            <rFont val="Tahoma"/>
            <family val="2"/>
          </rPr>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r>
      </text>
    </comment>
    <comment ref="A29" authorId="0" shapeId="0">
      <text>
        <r>
          <rPr>
            <sz val="8"/>
            <color indexed="81"/>
            <rFont val="Tahoma"/>
            <family val="2"/>
          </rPr>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r>
      </text>
    </comment>
    <comment ref="A36" authorId="0" shapeId="0">
      <text>
        <r>
          <rPr>
            <sz val="8"/>
            <color indexed="81"/>
            <rFont val="Tahoma"/>
            <family val="2"/>
          </rPr>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r>
      </text>
    </comment>
    <comment ref="A43" authorId="0" shapeId="0">
      <text>
        <r>
          <rPr>
            <sz val="8"/>
            <color indexed="81"/>
            <rFont val="Tahoma"/>
            <family val="2"/>
          </rPr>
          <t>This parameter represents the average duration of a complete course of treatment for MDR-TB.
The default value is 540 days (18 months).
The modeled time that people spend in treatment is adjusted to compensate for early deaths and loss to follow up.</t>
        </r>
      </text>
    </comment>
    <comment ref="A50" authorId="0" shapeId="0">
      <text>
        <r>
          <rPr>
            <sz val="8"/>
            <color indexed="81"/>
            <rFont val="Tahoma"/>
            <family val="2"/>
          </rPr>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r>
      </text>
    </comment>
    <comment ref="A57" authorId="0" shapeId="0">
      <text>
        <r>
          <rPr>
            <sz val="8"/>
            <color indexed="81"/>
            <rFont val="Tahoma"/>
            <family val="2"/>
          </rPr>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r>
      </text>
    </comment>
    <comment ref="A64" authorId="0" shapeId="0">
      <text>
        <r>
          <rPr>
            <sz val="8"/>
            <color indexed="81"/>
            <rFont val="Tahoma"/>
            <family val="2"/>
          </rPr>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r>
      </text>
    </comment>
    <comment ref="A71" authorId="0" shapeId="0">
      <text>
        <r>
          <rPr>
            <sz val="8"/>
            <color indexed="81"/>
            <rFont val="Tahoma"/>
            <family val="2"/>
          </rPr>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r>
      </text>
    </comment>
    <comment ref="A78" authorId="0" shapeId="0">
      <text>
        <r>
          <rPr>
            <sz val="8"/>
            <color indexed="81"/>
            <rFont val="Tahoma"/>
            <family val="2"/>
          </rPr>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r>
      </text>
    </comment>
    <comment ref="A85" authorId="0" shapeId="0">
      <text>
        <r>
          <rPr>
            <sz val="8"/>
            <color indexed="81"/>
            <rFont val="Tahoma"/>
            <family val="2"/>
          </rPr>
          <t>This parameter represents the average duration of a complete course of treatment for XDR-TB.
The default value is 720 days (2 years).
The modeled time that people spend in treatment is adjusted to compensate for early deaths and loss to follow up.</t>
        </r>
      </text>
    </comment>
    <comment ref="A92" authorId="0" shapeId="0">
      <text>
        <r>
          <rPr>
            <sz val="8"/>
            <color indexed="81"/>
            <rFont val="Tahoma"/>
            <family val="2"/>
          </rPr>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r>
      </text>
    </comment>
    <comment ref="A99" authorId="0" shapeId="0">
      <text>
        <r>
          <rPr>
            <sz val="8"/>
            <color indexed="81"/>
            <rFont val="Tahoma"/>
            <family val="2"/>
          </rPr>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r>
      </text>
    </comment>
    <comment ref="A106" authorId="0" shapeId="0">
      <text>
        <r>
          <rPr>
            <sz val="8"/>
            <color indexed="81"/>
            <rFont val="Tahoma"/>
            <family val="2"/>
          </rPr>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r>
      </text>
    </comment>
    <comment ref="A113" authorId="0" shapeId="0">
      <text>
        <r>
          <rPr>
            <sz val="8"/>
            <color indexed="81"/>
            <rFont val="Tahoma"/>
            <family val="2"/>
          </rPr>
          <t>Among people who initiate treatment for XDR-TB, the proportion of those people who die due to TB-related causes during treatment.
For each population, the total sum for loss to follow up, treatment failure, treatment success, and death during treatment should equal 1.</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The total number of vaccines (typically BCG) administered in each population each year.</t>
        </r>
      </text>
    </comment>
    <comment ref="A8" authorId="0" shapeId="0">
      <text>
        <r>
          <rPr>
            <sz val="8"/>
            <color indexed="81"/>
            <rFont val="Tahoma"/>
            <family val="2"/>
          </rPr>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r>
      </text>
    </comment>
    <comment ref="A15" authorId="0" shapeId="0">
      <text>
        <r>
          <rPr>
            <sz val="8"/>
            <color indexed="81"/>
            <rFont val="Tahoma"/>
            <family val="2"/>
          </rPr>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r>
      </text>
    </comment>
    <comment ref="A22" authorId="0" shapeId="0">
      <text>
        <r>
          <rPr>
            <sz val="8"/>
            <color indexed="81"/>
            <rFont val="Tahoma"/>
            <family val="2"/>
          </rPr>
          <t>Default value is 180 days (6 months).</t>
        </r>
      </text>
    </comment>
    <comment ref="A29" authorId="0" shapeId="0">
      <text>
        <r>
          <rPr>
            <sz val="8"/>
            <color indexed="81"/>
            <rFont val="Tahoma"/>
            <family val="2"/>
          </rPr>
          <t>Among people who initiate treatment such as preventive therapy for LTBI, the proportion who fail to complete that treatment and are lost to follow up.
For each population, the sum of this value and the proportion of succesful completions of LTBI treatment should equal 1.</t>
        </r>
      </text>
    </comment>
    <comment ref="A36" authorId="0" shapeId="0">
      <text>
        <r>
          <rPr>
            <sz val="8"/>
            <color indexed="81"/>
            <rFont val="Tahoma"/>
            <family val="2"/>
          </rPr>
          <t>Among people who initiate treatment such as preventive therapy for LTBI, the proportion who successfully complete that treatment.
For each population, the sum of this value and the proportion of lost to follow up among those who initiate LTBI treatment should equal 1.</t>
        </r>
      </text>
    </comment>
  </commentList>
</comments>
</file>

<file path=xl/comments5.xml><?xml version="1.0" encoding="utf-8"?>
<comments xmlns="http://schemas.openxmlformats.org/spreadsheetml/2006/main">
  <authors>
    <author/>
  </authors>
  <commentList>
    <comment ref="A1" authorId="0" shapeId="0">
      <text>
        <r>
          <rPr>
            <sz val="8"/>
            <color indexed="81"/>
            <rFont val="Tahoma"/>
            <family val="2"/>
          </rPr>
          <t>Enter the total number of people in each population.
The first value entered in the row will be used by the model to initialize the number of people alive in the first time step. For example if the model starts in year 2000 then the first value entered for each population would be used as the population size as of 1 Jan 2000.</t>
        </r>
      </text>
    </comment>
    <comment ref="A8" authorId="0" shapeId="0">
      <text>
        <r>
          <rPr>
            <sz val="8"/>
            <color indexed="81"/>
            <rFont val="Tahoma"/>
            <family val="2"/>
          </rPr>
          <t>Used to initialize the model for the first time step, e.g. if the first year for which data is entered is 2000, this will determine what proportion of the entire population had an active TB case as of 1 January 2000. At least one value is necessary here, even if estimated.</t>
        </r>
      </text>
    </comment>
    <comment ref="A15" authorId="0" shapeId="0">
      <text>
        <r>
          <rPr>
            <sz val="8"/>
            <color indexed="81"/>
            <rFont val="Tahoma"/>
            <family val="2"/>
          </rPr>
          <t>Used to initialize the model for the first time step, e.g. if the first year for which data is entered is 2000, this will determine what proportion of the entire population were infected with latent TB as of 1 January 2000. At least one value is necessary here, even if estimated.</t>
        </r>
      </text>
    </comment>
    <comment ref="A22" authorId="0" shapeId="0">
      <text>
        <r>
          <rPr>
            <sz val="8"/>
            <color indexed="81"/>
            <rFont val="Tahoma"/>
            <family val="2"/>
          </rPr>
          <t>Used to initialize the model for the first time step, e.g. if the first year for which data is entered is 2000, then this will be used to determine what proportion of people with a latent TB infection had been infected within the previous five years as of 1 January 2000. At least one value is necessary here, even if estimated.
Default value is 0.1 representing an ongoing epidemic, but could be much lower if incidence was low, or very high in populations such as children 0-4 by definition.</t>
        </r>
      </text>
    </comment>
    <comment ref="A29" authorId="0" shapeId="0">
      <text>
        <r>
          <rPr>
            <sz val="8"/>
            <color indexed="81"/>
            <rFont val="Tahoma"/>
            <family val="2"/>
          </rPr>
          <t>Used to initialize the model for the first time step, e.g. if the first year for which data is entered is 2000, then this will be used to determine what proportion of the entire population has an active TB case on 1 January 2000. At least one value is necessary here, even if estimated.
Default value is zero given historically low rates of latent TB treatment.</t>
        </r>
      </text>
    </comment>
    <comment ref="A36" authorId="0" shapeId="0">
      <text>
        <r>
          <rPr>
            <sz val="8"/>
            <color indexed="81"/>
            <rFont val="Tahoma"/>
            <family val="2"/>
          </rPr>
          <t>Used to initialize the model for the first time step, e.g. if the first year for which data is entered is 2000, then this will be used to determine what proportion of people with an active TB case as of 1 January 2000 were diagnosed and aware of their TB status. At least one value is necessary here, even if estimated.</t>
        </r>
      </text>
    </comment>
    <comment ref="A43" authorId="0" shapeId="0">
      <text>
        <r>
          <rPr>
            <sz val="8"/>
            <color indexed="81"/>
            <rFont val="Tahoma"/>
            <family val="2"/>
          </rPr>
          <t>Used to initialize the model for the first time step, e.g. if the first year for which data is entered is 2000, then this will be used to determine what proportion of peoplw with an already diagnosed active TB case as of 1 January 2000 were receiving treatment. At least one value is necessary here, even if estimated.</t>
        </r>
      </text>
    </comment>
    <comment ref="A50" authorId="0" shapeId="0">
      <text>
        <r>
          <rPr>
            <sz val="8"/>
            <color indexed="81"/>
            <rFont val="Tahoma"/>
            <family val="2"/>
          </rPr>
          <t>Used to initialize the model for the first time step, e.g. if the first year for which data is entered is 2000, then this will be used to determine what proportion of the entire population had previously received a vaccination as of 1 January 2000. At least one value is necessary here, even if estimated.</t>
        </r>
      </text>
    </comment>
    <comment ref="A57" authorId="0" shapeId="0">
      <text>
        <r>
          <rPr>
            <sz val="8"/>
            <color indexed="81"/>
            <rFont val="Tahoma"/>
            <family val="2"/>
          </rPr>
          <t>Used to initialize the model for the first time step, e.g. if the first year for which data is entered is 2000, then this will be used to determine what proportion of the entire population without an active TB infection as of 1 January 2000 had previously been infected with TB. At least one value is necessary here, even if estimated.</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r>
      </text>
    </comment>
    <comment ref="A8" authorId="0" shapeId="0">
      <text>
        <r>
          <rPr>
            <sz val="8"/>
            <color indexed="81"/>
            <rFont val="Tahoma"/>
            <family val="2"/>
          </rPr>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r>
      </text>
    </comment>
    <comment ref="A15" authorId="0" shapeId="0">
      <text>
        <r>
          <rPr>
            <sz val="8"/>
            <color indexed="81"/>
            <rFont val="Tahoma"/>
            <family val="2"/>
          </rPr>
          <t>Among people with an incident smear positive 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text>
    </comment>
    <comment ref="A22" authorId="0" shapeId="0">
      <text>
        <r>
          <rPr>
            <sz val="8"/>
            <color indexed="81"/>
            <rFont val="Tahoma"/>
            <family val="2"/>
          </rPr>
          <t>Among people with an incident smear positive TB case each year, what proportion of cases are multidrug-resistant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r>
      </text>
    </comment>
    <comment ref="A29" authorId="0" shapeId="0">
      <text>
        <r>
          <rPr>
            <sz val="8"/>
            <color indexed="81"/>
            <rFont val="Tahoma"/>
            <family val="2"/>
          </rPr>
          <t>Among people with an incident smear positive 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text>
    </comment>
    <comment ref="A36" authorId="0" shapeId="0">
      <text>
        <r>
          <rPr>
            <sz val="8"/>
            <color indexed="81"/>
            <rFont val="Tahoma"/>
            <family val="2"/>
          </rPr>
          <t>Among people with an incident smear negative 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text>
    </comment>
    <comment ref="A43" authorId="0" shapeId="0">
      <text>
        <r>
          <rPr>
            <sz val="8"/>
            <color indexed="81"/>
            <rFont val="Tahoma"/>
            <family val="2"/>
          </rPr>
          <t>Among people with an incident smear negative TB case each year, what proportion of cases are multidrug-resistant (MDR). For each population, the total sum of this value and the proportion of new SN-TB cases that are DS and XDR should equal 1.
This value may be different to the rate at which TB cases are diagnosed, as drug sensitive cases may be more likely to be diagnosed than drug resistant cases.</t>
        </r>
      </text>
    </comment>
    <comment ref="A50" authorId="0" shapeId="0">
      <text>
        <r>
          <rPr>
            <sz val="8"/>
            <color indexed="81"/>
            <rFont val="Tahoma"/>
            <family val="2"/>
          </rPr>
          <t>Among people with an incident smear negative 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text>
    </comment>
  </commentList>
</comments>
</file>

<file path=xl/comments7.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8"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15"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22"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29"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36"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43"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0"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7"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64"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1"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8"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85" authorId="0" shapeId="0">
      <text>
        <r>
          <rPr>
            <sz val="8"/>
            <color indexed="81"/>
            <rFont val="Tahoma"/>
            <family val="2"/>
          </rPr>
          <t>This parameter does not affect the model but can be used as part of calibration to compare with the model output if estimates exist.
Estimated pulmonary TB-prevalence per 100,000 people in each population.</t>
        </r>
      </text>
    </comment>
    <comment ref="A92" authorId="0" shapeId="0">
      <text>
        <r>
          <rPr>
            <sz val="8"/>
            <color indexed="81"/>
            <rFont val="Tahoma"/>
            <family val="2"/>
          </rPr>
          <t>This parameter does not affect the model but can be used as part of calibration to compare with the model output if estimates exist.
Estimated latent TB prevalence should be entered as the fraction of the total population that is infected with latent TB.</t>
        </r>
      </text>
    </comment>
    <comment ref="A9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TB cases should be entered as the total number of TB cases in each year including extrapulmonary TB.</t>
        </r>
      </text>
    </comment>
    <comment ref="A10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r>
      </text>
    </comment>
    <comment ref="A10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incidence per 100,000 should be entered including extrapulmonary TB.</t>
        </r>
      </text>
    </comment>
    <comment ref="A11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prevalence per 100,000 should be entered excluding extrapulmonary TB.</t>
        </r>
      </text>
    </comment>
    <comment ref="A11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7" authorId="0" shapeId="0">
      <text>
        <r>
          <rPr>
            <sz val="8"/>
            <color indexed="81"/>
            <rFont val="Tahoma"/>
            <family val="2"/>
          </rPr>
          <t>This parameter does not affect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r>
      </text>
    </comment>
    <comment ref="A132" authorId="0" shapeId="0">
      <text>
        <r>
          <rPr>
            <sz val="8"/>
            <color indexed="81"/>
            <rFont val="Tahoma"/>
            <family val="2"/>
          </rPr>
          <t>This parameter does not affect the model but can be used as part of calibration to compare with the model output if estimates exist.
The estimated TB case detection rate is compared to (TB diagnoses divided by TB incidence).</t>
        </r>
      </text>
    </comment>
  </commentList>
</comments>
</file>

<file path=xl/comments8.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the calibration to compare with the model output if estimates exist.
To be directly comparable with the model outputs, the number of people on treatment such as preventive therapy for latent TB as of January 1st for each year should be entered.</t>
        </r>
      </text>
    </comment>
    <comment ref="A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1st for each year should be entered.</t>
        </r>
      </text>
    </comment>
    <comment ref="A1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undiagnosed latent TB infections as of January 1st for each year should be entered.</t>
        </r>
      </text>
    </comment>
    <comment ref="A2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been infected with latent TB within the previous five years, but not progressed to an active TB case (as of January 1st for each year) should be entered.</t>
        </r>
      </text>
    </comment>
    <comment ref="A2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were infected with latent TB more than five years previously, but have not progressed to an active TB case (as of January 1st for each year) should be entered.</t>
        </r>
      </text>
    </comment>
    <comment ref="A3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all latent TB infections in each population as of January 1st for each year should be entered.</t>
        </r>
      </text>
    </comment>
    <comment ref="A4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SP-DS TB cases as of January 1st for each year should be entered.</t>
        </r>
      </text>
    </comment>
    <comment ref="A5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SP-MDR TB cases as of January 1st for each year should be entered.</t>
        </r>
      </text>
    </comment>
    <comment ref="A5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SP-XDR TB cases as of January 1st for each year should be entered.</t>
        </r>
      </text>
    </comment>
    <comment ref="A6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SN-DS TB cases as of January 1st for each year should be entered.</t>
        </r>
      </text>
    </comment>
    <comment ref="A7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SN-MDR TB cases as of January 1st for each year should be entered.</t>
        </r>
      </text>
    </comment>
    <comment ref="A7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SN-XDR TB cases as of January 1st for each year should be entered.</t>
        </r>
      </text>
    </comment>
    <comment ref="A8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SP-DS TB cases as of January 1st for each year should be entered.</t>
        </r>
      </text>
    </comment>
    <comment ref="A9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SP-MDR TB cases as of January 1st for each year should be entered.</t>
        </r>
      </text>
    </comment>
    <comment ref="A9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SP-XDR TB cases as of January 1st for each year should be entered.</t>
        </r>
      </text>
    </comment>
    <comment ref="A10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SN-DS TB cases as of January 1st for each year should be entered.</t>
        </r>
      </text>
    </comment>
    <comment ref="A11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SN-MDR TB cases as of January 1st for each year should be entered.</t>
        </r>
      </text>
    </comment>
    <comment ref="A12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SN-XDR TB cases as of January 1st for each year should be entered.</t>
        </r>
      </text>
    </comment>
    <comment ref="A12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positive (SP) TB cases as of January 1st for each year should be entered.</t>
        </r>
      </text>
    </comment>
    <comment ref="A13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negative (SN) TB cases as of January 1st for each year should be entered.</t>
        </r>
      </text>
    </comment>
    <comment ref="A14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1st for each year should be entered.</t>
        </r>
      </text>
    </comment>
    <comment ref="A14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proportion of  active TB cases as of January 1st for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r>
      </text>
    </comment>
    <comment ref="A15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drug sensitive (DS) TB cases as of January 1st for each year should be entered.</t>
        </r>
      </text>
    </comment>
    <comment ref="A16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multiple drug resistance (MDR) TB cases as of January 1st for each year should be entered.</t>
        </r>
      </text>
    </comment>
    <comment ref="A16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extensively drug resistant (XDR) TB cases as of January 1st for each year should be entered.</t>
        </r>
      </text>
    </comment>
    <comment ref="A17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drug sensitive (DS) TB cases as of January 1st for each year should be entered.</t>
        </r>
      </text>
    </comment>
    <comment ref="A18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multidrug-resistant (MDR) TB cases as of January 1st for each year should be entered.</t>
        </r>
      </text>
    </comment>
    <comment ref="A19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extensively drug resistant (XDR) TB cases as of January 1st for each year should be entered.</t>
        </r>
      </text>
    </comment>
    <comment ref="A19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recovered from active TB cases within the previous 2 years as of January 1st for each year should be entered.</t>
        </r>
      </text>
    </comment>
    <comment ref="A204" authorId="0" shapeId="0">
      <text>
        <r>
          <rPr>
            <sz val="8"/>
            <color indexed="81"/>
            <rFont val="Tahoma"/>
            <family val="2"/>
          </rPr>
          <t>This parameter does not affect the model but can be used as part of calibration to compare with the model output if estimates exist.
The TB case detection rate is the number of  diagnoses divided by the  number of new infections in each population.</t>
        </r>
      </text>
    </comment>
    <comment ref="A211" authorId="0" shapeId="0">
      <text>
        <r>
          <rPr>
            <sz val="8"/>
            <color indexed="81"/>
            <rFont val="Tahoma"/>
            <family val="2"/>
          </rPr>
          <t>This parameter does not affect the model but can be used as part of calibration to compare with the model output if estimates exist.</t>
        </r>
      </text>
    </comment>
  </commentList>
</comments>
</file>

<file path=xl/comments9.xml><?xml version="1.0" encoding="utf-8"?>
<comments xmlns="http://schemas.openxmlformats.org/spreadsheetml/2006/main">
  <authors>
    <author/>
  </authors>
  <commentList>
    <comment ref="A1" authorId="0" shapeId="0">
      <text>
        <r>
          <rPr>
            <sz val="8"/>
            <color indexed="81"/>
            <rFont val="Tahoma"/>
            <family val="2"/>
          </rPr>
          <t>Key calibration parameters represent factors outside the model and will need to be adjusted for each project.
A value of '1' is the default, but this is likely to be significantly higher in vulnerable populations such as infants or people living with HIV.</t>
        </r>
      </text>
    </comment>
    <comment ref="A8" authorId="0" shapeId="0">
      <text>
        <r>
          <rPr>
            <sz val="8"/>
            <color indexed="81"/>
            <rFont val="Tahoma"/>
            <family val="2"/>
          </rPr>
          <t>This parameter represents the relative likelihood that a person in this population who has been vaccinated against TB will be infected with latent TB compared with someone who has not been vaccinated.
The default value of 0.5 represents effectiveness of the BCG vaccine administered amoung children, but this would typically be set to 1 (meaning no effect) in adult populations to represent waning effectiveness.</t>
        </r>
      </text>
    </comment>
    <comment ref="A15" authorId="0" shapeId="0">
      <text>
        <r>
          <rPr>
            <sz val="8"/>
            <color indexed="81"/>
            <rFont val="Tahoma"/>
            <family val="2"/>
          </rPr>
          <t>This parameter represents the relative likelihood that a person who has previously been treated for TB but has recovered and not relapsed within 2 years will be reinfected with latent TB, compared with someone who has never been infected.
The default value is 0.5.</t>
        </r>
      </text>
    </comment>
    <comment ref="A22" authorId="0" shapeId="0">
      <text>
        <r>
          <rPr>
            <sz val="8"/>
            <color indexed="81"/>
            <rFont val="Tahoma"/>
            <family val="2"/>
          </rPr>
          <t>Optional calibration parameter representing the infectiousness of TB.
The default value is 1.</t>
        </r>
      </text>
    </comment>
    <comment ref="A29" authorId="0" shapeId="0">
      <text>
        <r>
          <rPr>
            <sz val="8"/>
            <color indexed="81"/>
            <rFont val="Tahoma"/>
            <family val="2"/>
          </rPr>
          <t>This parameter represents the relative infectiousness of smear negative TB in comparison to smear positive TB.
The default value is 0.22.</t>
        </r>
      </text>
    </comment>
    <comment ref="A36" authorId="0" shapeId="0">
      <text>
        <r>
          <rPr>
            <sz val="8"/>
            <color indexed="81"/>
            <rFont val="Tahoma"/>
            <family val="2"/>
          </rPr>
          <t>This parameter represents the relative infectiousness of multidrug-resistant TB in comparison to drug sensitive TB.
The default value is 1 given the lack of evidence on infectiousness but could be calibrated.</t>
        </r>
      </text>
    </comment>
    <comment ref="A43" authorId="0" shapeId="0">
      <text>
        <r>
          <rPr>
            <sz val="8"/>
            <color indexed="81"/>
            <rFont val="Tahoma"/>
            <family val="2"/>
          </rPr>
          <t>This parameter represents the relative infectiousness of extensively drug resistant TB in comparison to drug sensitive TB.
The default value is 1 given the lack of evidence on infectiousness but could be calibrated.</t>
        </r>
      </text>
    </comment>
  </commentList>
</comments>
</file>

<file path=xl/sharedStrings.xml><?xml version="1.0" encoding="utf-8"?>
<sst xmlns="http://schemas.openxmlformats.org/spreadsheetml/2006/main" count="2213" uniqueCount="190">
  <si>
    <t>Abbreviation</t>
  </si>
  <si>
    <t>Full Name</t>
  </si>
  <si>
    <t>Population type</t>
  </si>
  <si>
    <t>0-4</t>
  </si>
  <si>
    <t>Children 0-4 years</t>
  </si>
  <si>
    <t>ind</t>
  </si>
  <si>
    <t>5-14</t>
  </si>
  <si>
    <t>Children 5-14 years</t>
  </si>
  <si>
    <t>15-64</t>
  </si>
  <si>
    <t>Adults 15-64 years</t>
  </si>
  <si>
    <t>65+</t>
  </si>
  <si>
    <t>Adults 65+ years</t>
  </si>
  <si>
    <t>Prisoners</t>
  </si>
  <si>
    <t>Population size</t>
  </si>
  <si>
    <t>Units</t>
  </si>
  <si>
    <t>Uncertainty</t>
  </si>
  <si>
    <t>Constant</t>
  </si>
  <si>
    <t>Number</t>
  </si>
  <si>
    <t>OR</t>
  </si>
  <si>
    <t>Number of births</t>
  </si>
  <si>
    <t>Number (per year)</t>
  </si>
  <si>
    <t>Non-TB deaths</t>
  </si>
  <si>
    <t>Probability (per year)</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</si>
  <si>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</si>
  <si>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</si>
  <si>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</si>
  <si>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</si>
  <si>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</si>
  <si>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</si>
  <si>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</si>
  <si>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</si>
  <si>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</si>
  <si>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</si>
  <si>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</si>
  <si>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diagnoses proportion extrapulmonary</t>
  </si>
  <si>
    <t>Fraction</t>
  </si>
  <si>
    <t>SP-MDR diagnoses proportion extrapulmonary</t>
  </si>
  <si>
    <t>SP-XDR diagnoses proportion extrapulmonary</t>
  </si>
  <si>
    <t>SN-DS diagnoses proportion extrapulmonary</t>
  </si>
  <si>
    <t>SN-MDR diagnoses proportion extrapulmonary</t>
  </si>
  <si>
    <t>SN-XDR diagnoses proportion extrapulmonary</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</si>
  <si>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</si>
  <si>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</si>
  <si>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</si>
  <si>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</si>
  <si>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</si>
  <si>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</si>
  <si>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</si>
  <si>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</si>
  <si>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</si>
  <si>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</si>
  <si>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</si>
  <si>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</si>
  <si>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</si>
  <si>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</si>
  <si>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</si>
  <si>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</si>
  <si>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</si>
  <si>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</si>
  <si>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</si>
  <si>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</si>
  <si>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</si>
  <si>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</si>
  <si>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</si>
  <si>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</si>
  <si>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</si>
  <si>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</si>
  <si>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</si>
  <si>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</si>
  <si>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through mass screening</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</si>
  <si>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</si>
  <si>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</si>
  <si>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</si>
  <si>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</si>
  <si>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</si>
  <si>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</si>
  <si>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</si>
  <si>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</si>
  <si>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</si>
  <si>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</si>
  <si>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</si>
  <si>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</si>
  <si>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</si>
  <si>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Estimated number of total TB-related deaths (best)</t>
  </si>
  <si>
    <t>Estimated number of total TB-related deaths (low)</t>
  </si>
  <si>
    <t>Estimated number of total TB-related deaths (high)</t>
  </si>
  <si>
    <t>Estimated TB incidence (best)</t>
  </si>
  <si>
    <t>Estimated TB incidence (low)</t>
  </si>
  <si>
    <t>Estimated TB incidence (high)</t>
  </si>
  <si>
    <t>Estimated active TB prevalence (best)</t>
  </si>
  <si>
    <t>Estimated active TB prevalence (low)</t>
  </si>
  <si>
    <t>Estimated active TB prevalence (high)</t>
  </si>
  <si>
    <t>Estimated active DR-TB prevalence (best)</t>
  </si>
  <si>
    <t>Estimated active DR-TB prevalence (low)</t>
  </si>
  <si>
    <t>Estimated active DR-TB prevalence (high)</t>
  </si>
  <si>
    <t>TB prevalence per 100,000</t>
  </si>
  <si>
    <t>Estimated latent TB prevalence</t>
  </si>
  <si>
    <t>Total estimated incident TB cases</t>
  </si>
  <si>
    <t>Total estimated incident DR-TB cases</t>
  </si>
  <si>
    <t>Total estimated TB incidence per 100K</t>
  </si>
  <si>
    <t>Total estimated TB prevalence per 100K</t>
  </si>
  <si>
    <t>Total estimated number of TB-related deaths</t>
  </si>
  <si>
    <t>Estimated TB-related deaths per 100K</t>
  </si>
  <si>
    <t>Estimated TB case fatality ratio</t>
  </si>
  <si>
    <t>Estimated TB case detection rate</t>
  </si>
  <si>
    <t>Latent TB infections on treatment</t>
  </si>
  <si>
    <t>Suspected diagnosis restricted latent infections</t>
  </si>
  <si>
    <t>Suspected undiagnosed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</si>
  <si>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</si>
  <si>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</si>
  <si>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</si>
  <si>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</si>
  <si>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</si>
  <si>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</si>
  <si>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</si>
  <si>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</si>
  <si>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</si>
  <si>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</si>
  <si>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</si>
  <si>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</si>
  <si>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</si>
  <si>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</si>
  <si>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</si>
  <si>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</si>
  <si>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</si>
  <si>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</si>
  <si>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Suspected SP proportion of prevalent TB cases</t>
  </si>
  <si>
    <t>Suspected undiagnosed DS infections</t>
  </si>
  <si>
    <t>Suspected undiagnosed MDR infections</t>
  </si>
  <si>
    <t>Suspected undiagnosed XDR infections</t>
  </si>
  <si>
    <t>DS cases on treatment</t>
  </si>
  <si>
    <t>MDR cases on treatment</t>
  </si>
  <si>
    <t>XDR cases on treatment</t>
  </si>
  <si>
    <t>Number of living people that have recovered from active TB in the previous 2 years</t>
  </si>
  <si>
    <t>TB case detection rate (by population)</t>
  </si>
  <si>
    <t>Total estimated national prevalence (%) of HIV among TB patients</t>
  </si>
  <si>
    <t>Infection vulnerability factor (relative population susceptibility)</t>
  </si>
  <si>
    <t>N.A.</t>
  </si>
  <si>
    <t>Infection vulnerability factor (vaccinated versus susceptible)</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</si>
  <si>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</si>
  <si>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</si>
  <si>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</si>
  <si>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</si>
  <si>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</si>
  <si>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</si>
  <si>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</si>
  <si>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</si>
  <si>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</si>
  <si>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</si>
  <si>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</si>
  <si>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</si>
  <si>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</si>
  <si>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</si>
  <si>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</si>
  <si>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</si>
  <si>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</si>
  <si>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</si>
  <si>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</si>
  <si>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</si>
  <si>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</si>
  <si>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</si>
  <si>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Disutility weight for active TB</t>
  </si>
  <si>
    <t>Estimated number of years of life remaining</t>
  </si>
  <si>
    <t>years</t>
  </si>
  <si>
    <t>From population type</t>
  </si>
  <si>
    <t>To population type</t>
  </si>
  <si>
    <t>w_ctc</t>
  </si>
  <si>
    <t>Preference weighting for one population interacting with another</t>
  </si>
  <si>
    <t>Y</t>
  </si>
  <si>
    <t>age</t>
  </si>
  <si>
    <t>Aging</t>
  </si>
  <si>
    <t>N</t>
  </si>
  <si>
    <t>inc</t>
  </si>
  <si>
    <t>Incarceration</t>
  </si>
  <si>
    <t>Total (best)</t>
  </si>
  <si>
    <t>env</t>
  </si>
  <si>
    <t>Total (low)</t>
  </si>
  <si>
    <t>Total (high)</t>
  </si>
  <si>
    <t>Probability (Per Year)</t>
  </si>
  <si>
    <t>Total population (best)</t>
  </si>
  <si>
    <t>Total population (low)</t>
  </si>
  <si>
    <t>Total population (high)</t>
  </si>
  <si>
    <t>New active infections: proportion of new TB cases that are SP</t>
  </si>
  <si>
    <t>New active infections: proportion of new TB cases that are SN</t>
  </si>
  <si>
    <t>New SP infections: proportion of new SP-TB cases that are SP-DS</t>
  </si>
  <si>
    <t>New SP infections: proportion of new SP-TB cases that are SP-MDR</t>
  </si>
  <si>
    <t>New SP infections: proportion of new SP-TB cases that are SP-XDR</t>
  </si>
  <si>
    <t>New SN infections: proportion of new SN-TB cases that are SN-XDR</t>
  </si>
  <si>
    <t>New SN infections: proportion of new SN-TB cases that are SN-MDR</t>
  </si>
  <si>
    <t>New SN infections: proportion of new SN-TB cases that are SN-DS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</si>
</sst>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0" fontId="0" fillId="3" borderId="3" xfId="0" applyFill="1" applyBorder="1"/>
    <xf numFmtId="3" fontId="0" fillId="3" borderId="2" xfId="0" applyNumberFormat="1" applyFill="1" applyBorder="1"/>
    <xf numFmtId="165" fontId="0" fillId="3" borderId="2" xfId="0" applyNumberFormat="1" applyFill="1" applyBorder="1"/>
    <xf numFmtId="4" fontId="0" fillId="3" borderId="2" xfId="0" applyNumberFormat="1" applyFill="1" applyBorder="1"/>
  </cellXfs>
  <cellStyles count="2">
    <cellStyle name="Comma" xfId="1" builtinId="3"/>
    <cellStyle name="Normal" xfId="0" builtinId="0"/>
  </cellStyles>
  <dxfs count="381">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C9"/>
  <sheetViews>
    <sheetView workbookViewId="0">
      <selection activeCell="C28" sqref="C28"/>
    </sheetView>
  </sheetViews>
  <sheetFormatPr defaultRowHeight="15" x14ac:dyDescent="0.25"/>
  <cols>
    <col min="1" max="1" width="14.85546875" customWidth="1"/>
    <col min="2" max="2" width="22.5703125" customWidth="1"/>
    <col min="3" max="3" width="18.28515625" customWidth="1"/>
  </cols>
  <sheetData>
    <row r="1" spans="1:3" x14ac:dyDescent="0.25">
      <c r="A1" s="1" t="s">
        <v>0</v>
      </c>
      <c r="B1" s="1" t="s">
        <v>1</v>
      </c>
      <c r="C1" s="1" t="s">
        <v>2</v>
      </c>
    </row>
    <row r="2" spans="1:3" x14ac:dyDescent="0.25">
      <c r="A2" s="2" t="s">
        <v>3</v>
      </c>
      <c r="B2" s="2" t="s">
        <v>4</v>
      </c>
      <c r="C2" s="3" t="s">
        <v>5</v>
      </c>
    </row>
    <row r="3" spans="1:3" x14ac:dyDescent="0.25">
      <c r="A3" s="2" t="s">
        <v>6</v>
      </c>
      <c r="B3" s="2" t="s">
        <v>7</v>
      </c>
      <c r="C3" s="3" t="s">
        <v>5</v>
      </c>
    </row>
    <row r="4" spans="1:3" x14ac:dyDescent="0.25">
      <c r="A4" s="2" t="s">
        <v>8</v>
      </c>
      <c r="B4" s="2" t="s">
        <v>9</v>
      </c>
      <c r="C4" s="3" t="s">
        <v>5</v>
      </c>
    </row>
    <row r="5" spans="1:3" x14ac:dyDescent="0.25">
      <c r="A5" s="2" t="s">
        <v>10</v>
      </c>
      <c r="B5" s="2" t="s">
        <v>11</v>
      </c>
      <c r="C5" s="3" t="s">
        <v>5</v>
      </c>
    </row>
    <row r="6" spans="1:3" x14ac:dyDescent="0.25">
      <c r="A6" s="2" t="s">
        <v>12</v>
      </c>
      <c r="B6" s="2" t="s">
        <v>12</v>
      </c>
      <c r="C6" s="3" t="s">
        <v>5</v>
      </c>
    </row>
    <row r="7" spans="1:3" x14ac:dyDescent="0.25">
      <c r="A7" s="2" t="s">
        <v>174</v>
      </c>
      <c r="B7" s="2" t="s">
        <v>179</v>
      </c>
      <c r="C7" s="7" t="s">
        <v>175</v>
      </c>
    </row>
    <row r="8" spans="1:3" x14ac:dyDescent="0.25">
      <c r="A8" s="2" t="s">
        <v>176</v>
      </c>
      <c r="B8" s="2" t="s">
        <v>180</v>
      </c>
      <c r="C8" s="7" t="s">
        <v>175</v>
      </c>
    </row>
    <row r="9" spans="1:3" x14ac:dyDescent="0.25">
      <c r="A9" s="2" t="s">
        <v>177</v>
      </c>
      <c r="B9" s="2" t="s">
        <v>181</v>
      </c>
      <c r="C9" s="7" t="s">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808080"/>
  </sheetPr>
  <dimension ref="A1:X48"/>
  <sheetViews>
    <sheetView workbookViewId="0">
      <selection sqref="A1:A1048576"/>
    </sheetView>
  </sheetViews>
  <sheetFormatPr defaultRowHeight="15" x14ac:dyDescent="0.25"/>
  <cols>
    <col min="1" max="1" width="75.42578125"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136</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f>D2/10</f>
        <v>1</v>
      </c>
      <c r="D2" s="3">
        <v>10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f t="shared" ref="C3:C6" si="0">D3/10</f>
        <v>0.08</v>
      </c>
      <c r="D3" s="3">
        <v>0.8</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f t="shared" si="0"/>
        <v>0.15</v>
      </c>
      <c r="D4" s="3">
        <v>1.5</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f t="shared" si="0"/>
        <v>0.1</v>
      </c>
      <c r="D5" s="3">
        <v>1</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f t="shared" si="0"/>
        <v>4</v>
      </c>
      <c r="D6" s="3">
        <v>40</v>
      </c>
      <c r="E6" s="4" t="s">
        <v>18</v>
      </c>
      <c r="F6" s="3"/>
      <c r="G6" s="3"/>
      <c r="H6" s="3"/>
      <c r="I6" s="3"/>
      <c r="J6" s="3"/>
      <c r="K6" s="3"/>
      <c r="L6" s="3"/>
      <c r="M6" s="3"/>
      <c r="N6" s="3"/>
      <c r="O6" s="3"/>
      <c r="P6" s="3"/>
      <c r="Q6" s="3"/>
      <c r="R6" s="3"/>
      <c r="S6" s="3"/>
      <c r="T6" s="3"/>
      <c r="U6" s="3"/>
      <c r="V6" s="3"/>
      <c r="W6" s="3"/>
      <c r="X6" s="3"/>
    </row>
    <row r="8" spans="1:24" x14ac:dyDescent="0.25">
      <c r="A8" s="1" t="s">
        <v>138</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c r="D9" s="3">
        <v>0.5</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c r="D10" s="3">
        <v>0.5</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c r="D11" s="3">
        <v>1</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c r="D12" s="3">
        <v>1</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c r="D13" s="3">
        <v>1</v>
      </c>
      <c r="E13" s="4" t="s">
        <v>18</v>
      </c>
      <c r="F13" s="3"/>
      <c r="G13" s="3"/>
      <c r="H13" s="3"/>
      <c r="I13" s="3"/>
      <c r="J13" s="3"/>
      <c r="K13" s="3"/>
      <c r="L13" s="3"/>
      <c r="M13" s="3"/>
      <c r="N13" s="3"/>
      <c r="O13" s="3"/>
      <c r="P13" s="3"/>
      <c r="Q13" s="3"/>
      <c r="R13" s="3"/>
      <c r="S13" s="3"/>
      <c r="T13" s="3"/>
      <c r="U13" s="3"/>
      <c r="V13" s="3"/>
      <c r="W13" s="3"/>
      <c r="X13" s="3"/>
    </row>
    <row r="15" spans="1:24" x14ac:dyDescent="0.25">
      <c r="A15" s="1" t="s">
        <v>139</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c r="D16" s="3">
        <v>0.5</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c r="D17" s="3">
        <v>0.5</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c r="D18" s="3">
        <v>0.5</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c r="D19" s="3">
        <v>0.5</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c r="D20" s="3">
        <v>0.5</v>
      </c>
      <c r="E20" s="4" t="s">
        <v>18</v>
      </c>
      <c r="F20" s="3"/>
      <c r="G20" s="3"/>
      <c r="H20" s="3"/>
      <c r="I20" s="3"/>
      <c r="J20" s="3"/>
      <c r="K20" s="3"/>
      <c r="L20" s="3"/>
      <c r="M20" s="3"/>
      <c r="N20" s="3"/>
      <c r="O20" s="3"/>
      <c r="P20" s="3"/>
      <c r="Q20" s="3"/>
      <c r="R20" s="3"/>
      <c r="S20" s="3"/>
      <c r="T20" s="3"/>
      <c r="U20" s="3"/>
      <c r="V20" s="3"/>
      <c r="W20" s="3"/>
      <c r="X20" s="3"/>
    </row>
    <row r="22" spans="1:24" x14ac:dyDescent="0.25">
      <c r="A22" s="1" t="s">
        <v>140</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137</v>
      </c>
      <c r="C23" s="3"/>
      <c r="D23" s="3">
        <v>1</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137</v>
      </c>
      <c r="C24" s="3"/>
      <c r="D24" s="3">
        <v>1</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137</v>
      </c>
      <c r="C25" s="3"/>
      <c r="D25" s="3">
        <v>1</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137</v>
      </c>
      <c r="C26" s="3"/>
      <c r="D26" s="3">
        <v>1</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137</v>
      </c>
      <c r="C27" s="3"/>
      <c r="D27" s="3">
        <v>1</v>
      </c>
      <c r="E27" s="4" t="s">
        <v>18</v>
      </c>
      <c r="F27" s="3"/>
      <c r="G27" s="3"/>
      <c r="H27" s="3"/>
      <c r="I27" s="3"/>
      <c r="J27" s="3"/>
      <c r="K27" s="3"/>
      <c r="L27" s="3"/>
      <c r="M27" s="3"/>
      <c r="N27" s="3"/>
      <c r="O27" s="3"/>
      <c r="P27" s="3"/>
      <c r="Q27" s="3"/>
      <c r="R27" s="3"/>
      <c r="S27" s="3"/>
      <c r="T27" s="3"/>
      <c r="U27" s="3"/>
      <c r="V27" s="3"/>
      <c r="W27" s="3"/>
      <c r="X27" s="3"/>
    </row>
    <row r="29" spans="1:24" x14ac:dyDescent="0.25">
      <c r="A29" s="1" t="s">
        <v>141</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137</v>
      </c>
      <c r="C30" s="3"/>
      <c r="D30" s="3">
        <v>0.22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137</v>
      </c>
      <c r="C31" s="3"/>
      <c r="D31" s="3">
        <v>0.22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137</v>
      </c>
      <c r="C32" s="3"/>
      <c r="D32" s="3">
        <v>0.22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137</v>
      </c>
      <c r="C33" s="3"/>
      <c r="D33" s="3">
        <v>0.22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137</v>
      </c>
      <c r="C34" s="3"/>
      <c r="D34" s="3">
        <v>0.22</v>
      </c>
      <c r="E34" s="4" t="s">
        <v>18</v>
      </c>
      <c r="F34" s="3"/>
      <c r="G34" s="3"/>
      <c r="H34" s="3"/>
      <c r="I34" s="3"/>
      <c r="J34" s="3"/>
      <c r="K34" s="3"/>
      <c r="L34" s="3"/>
      <c r="M34" s="3"/>
      <c r="N34" s="3"/>
      <c r="O34" s="3"/>
      <c r="P34" s="3"/>
      <c r="Q34" s="3"/>
      <c r="R34" s="3"/>
      <c r="S34" s="3"/>
      <c r="T34" s="3"/>
      <c r="U34" s="3"/>
      <c r="V34" s="3"/>
      <c r="W34" s="3"/>
      <c r="X34" s="3"/>
    </row>
    <row r="36" spans="1:24" x14ac:dyDescent="0.25">
      <c r="A36" s="1" t="s">
        <v>142</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137</v>
      </c>
      <c r="C37" s="3"/>
      <c r="D37" s="3">
        <v>1</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137</v>
      </c>
      <c r="C38" s="3"/>
      <c r="D38" s="3">
        <v>1</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137</v>
      </c>
      <c r="C39" s="3"/>
      <c r="D39" s="3">
        <v>1</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137</v>
      </c>
      <c r="C40" s="3"/>
      <c r="D40" s="3">
        <v>1</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137</v>
      </c>
      <c r="C41" s="3"/>
      <c r="D41" s="3">
        <v>1</v>
      </c>
      <c r="E41" s="4" t="s">
        <v>18</v>
      </c>
      <c r="F41" s="3"/>
      <c r="G41" s="3"/>
      <c r="H41" s="3"/>
      <c r="I41" s="3"/>
      <c r="J41" s="3"/>
      <c r="K41" s="3"/>
      <c r="L41" s="3"/>
      <c r="M41" s="3"/>
      <c r="N41" s="3"/>
      <c r="O41" s="3"/>
      <c r="P41" s="3"/>
      <c r="Q41" s="3"/>
      <c r="R41" s="3"/>
      <c r="S41" s="3"/>
      <c r="T41" s="3"/>
      <c r="U41" s="3"/>
      <c r="V41" s="3"/>
      <c r="W41" s="3"/>
      <c r="X41" s="3"/>
    </row>
    <row r="43" spans="1:24" x14ac:dyDescent="0.25">
      <c r="A43" s="1" t="s">
        <v>143</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137</v>
      </c>
      <c r="C44" s="3"/>
      <c r="D44" s="3">
        <v>1</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137</v>
      </c>
      <c r="C45" s="3"/>
      <c r="D45" s="3">
        <v>1</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137</v>
      </c>
      <c r="C46" s="3"/>
      <c r="D46" s="3">
        <v>1</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137</v>
      </c>
      <c r="C47" s="3"/>
      <c r="D47" s="3">
        <v>1</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137</v>
      </c>
      <c r="C48" s="3"/>
      <c r="D48" s="3">
        <v>1</v>
      </c>
      <c r="E48" s="4" t="s">
        <v>18</v>
      </c>
      <c r="F48" s="3"/>
      <c r="G48" s="3"/>
      <c r="H48" s="3"/>
      <c r="I48" s="3"/>
      <c r="J48" s="3"/>
      <c r="K48" s="3"/>
      <c r="L48" s="3"/>
      <c r="M48" s="3"/>
      <c r="N48" s="3"/>
      <c r="O48" s="3"/>
      <c r="P48" s="3"/>
      <c r="Q48" s="3"/>
      <c r="R48" s="3"/>
      <c r="S48" s="3"/>
      <c r="T48" s="3"/>
      <c r="U48" s="3"/>
      <c r="V48" s="3"/>
      <c r="W48" s="3"/>
      <c r="X48" s="3"/>
    </row>
  </sheetData>
  <conditionalFormatting sqref="D9">
    <cfRule type="expression" dxfId="314" priority="11">
      <formula>COUNTIF(F9:W9,"&lt;&gt;" &amp; "")&gt;0</formula>
    </cfRule>
    <cfRule type="expression" dxfId="313" priority="12">
      <formula>AND(COUNTIF(F9:W9,"&lt;&gt;" &amp; "")&gt;0,NOT(ISBLANK(D9)))</formula>
    </cfRule>
  </conditionalFormatting>
  <conditionalFormatting sqref="D10">
    <cfRule type="expression" dxfId="312" priority="13">
      <formula>COUNTIF(F10:W10,"&lt;&gt;" &amp; "")&gt;0</formula>
    </cfRule>
    <cfRule type="expression" dxfId="311" priority="14">
      <formula>AND(COUNTIF(F10:W10,"&lt;&gt;" &amp; "")&gt;0,NOT(ISBLANK(D10)))</formula>
    </cfRule>
  </conditionalFormatting>
  <conditionalFormatting sqref="D11">
    <cfRule type="expression" dxfId="310" priority="15">
      <formula>COUNTIF(F11:W11,"&lt;&gt;" &amp; "")&gt;0</formula>
    </cfRule>
    <cfRule type="expression" dxfId="309" priority="16">
      <formula>AND(COUNTIF(F11:W11,"&lt;&gt;" &amp; "")&gt;0,NOT(ISBLANK(D11)))</formula>
    </cfRule>
  </conditionalFormatting>
  <conditionalFormatting sqref="D12">
    <cfRule type="expression" dxfId="308" priority="17">
      <formula>COUNTIF(F12:W12,"&lt;&gt;" &amp; "")&gt;0</formula>
    </cfRule>
    <cfRule type="expression" dxfId="307" priority="18">
      <formula>AND(COUNTIF(F12:W12,"&lt;&gt;" &amp; "")&gt;0,NOT(ISBLANK(D12)))</formula>
    </cfRule>
  </conditionalFormatting>
  <conditionalFormatting sqref="D13">
    <cfRule type="expression" dxfId="306" priority="19">
      <formula>COUNTIF(F13:W13,"&lt;&gt;" &amp; "")&gt;0</formula>
    </cfRule>
    <cfRule type="expression" dxfId="305" priority="20">
      <formula>AND(COUNTIF(F13:W13,"&lt;&gt;" &amp; "")&gt;0,NOT(ISBLANK(D13)))</formula>
    </cfRule>
  </conditionalFormatting>
  <conditionalFormatting sqref="D2">
    <cfRule type="expression" dxfId="304" priority="1">
      <formula>COUNTIF(F2:W2,"&lt;&gt;" &amp; "")&gt;0</formula>
    </cfRule>
    <cfRule type="expression" dxfId="303" priority="2">
      <formula>AND(COUNTIF(F2:W2,"&lt;&gt;" &amp; "")&gt;0,NOT(ISBLANK(D2)))</formula>
    </cfRule>
  </conditionalFormatting>
  <conditionalFormatting sqref="D3">
    <cfRule type="expression" dxfId="302" priority="3">
      <formula>COUNTIF(F3:W3,"&lt;&gt;" &amp; "")&gt;0</formula>
    </cfRule>
    <cfRule type="expression" dxfId="301" priority="4">
      <formula>AND(COUNTIF(F3:W3,"&lt;&gt;" &amp; "")&gt;0,NOT(ISBLANK(D3)))</formula>
    </cfRule>
  </conditionalFormatting>
  <conditionalFormatting sqref="D4">
    <cfRule type="expression" dxfId="300" priority="5">
      <formula>COUNTIF(F4:W4,"&lt;&gt;" &amp; "")&gt;0</formula>
    </cfRule>
    <cfRule type="expression" dxfId="299" priority="6">
      <formula>AND(COUNTIF(F4:W4,"&lt;&gt;" &amp; "")&gt;0,NOT(ISBLANK(D4)))</formula>
    </cfRule>
  </conditionalFormatting>
  <conditionalFormatting sqref="D5">
    <cfRule type="expression" dxfId="298" priority="7">
      <formula>COUNTIF(F5:W5,"&lt;&gt;" &amp; "")&gt;0</formula>
    </cfRule>
    <cfRule type="expression" dxfId="297" priority="8">
      <formula>AND(COUNTIF(F5:W5,"&lt;&gt;" &amp; "")&gt;0,NOT(ISBLANK(D5)))</formula>
    </cfRule>
  </conditionalFormatting>
  <conditionalFormatting sqref="D6">
    <cfRule type="expression" dxfId="296" priority="9">
      <formula>COUNTIF(F6:W6,"&lt;&gt;" &amp; "")&gt;0</formula>
    </cfRule>
    <cfRule type="expression" dxfId="295" priority="10">
      <formula>AND(COUNTIF(F6:W6,"&lt;&gt;" &amp; "")&gt;0,NOT(ISBLANK(D6)))</formula>
    </cfRule>
  </conditionalFormatting>
  <conditionalFormatting sqref="D16:D20 D23:D27 D30:D34 D37:D41 D44:D48">
    <cfRule type="expression" dxfId="294" priority="315">
      <formula>COUNTIF(F16:X16,"&lt;&gt;" &amp; "")&gt;0</formula>
    </cfRule>
    <cfRule type="expression" dxfId="293" priority="316">
      <formula>AND(COUNTIF(F16:X16,"&lt;&gt;" &amp; "")&gt;0,NOT(ISBLANK(D16)))</formula>
    </cfRule>
  </conditionalFormatting>
  <dataValidations count="1">
    <dataValidation type="list" allowBlank="1" showInputMessage="1" showErrorMessage="1" sqref="B44:B48 B37:B41 B30:B34 B23:B27 B16:B20 B9:B13 B2:B6">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808080"/>
  </sheetPr>
  <dimension ref="A1:X118"/>
  <sheetViews>
    <sheetView workbookViewId="0">
      <selection sqref="A1:A1048576"/>
    </sheetView>
  </sheetViews>
  <sheetFormatPr defaultRowHeight="15" x14ac:dyDescent="0.25"/>
  <cols>
    <col min="1" max="1" width="64.42578125" customWidth="1"/>
    <col min="2" max="2" width="25.85546875" customWidth="1"/>
    <col min="3" max="3" width="13.85546875" customWidth="1"/>
    <col min="4" max="4" width="10.5703125" customWidth="1"/>
    <col min="5" max="5" width="3.85546875" customWidth="1"/>
    <col min="6" max="24" width="9.42578125" customWidth="1"/>
  </cols>
  <sheetData>
    <row r="1" spans="1:24" x14ac:dyDescent="0.25">
      <c r="A1" s="1" t="s">
        <v>144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c r="D2" s="3">
        <v>0.2</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c r="D3" s="3">
        <v>0.2</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c r="D4" s="3">
        <v>0.2</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c r="D5" s="3">
        <v>0.2</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c r="D6" s="3">
        <v>0.2</v>
      </c>
      <c r="E6" s="4" t="s">
        <v>18</v>
      </c>
      <c r="F6" s="3"/>
      <c r="G6" s="3"/>
      <c r="H6" s="3"/>
      <c r="I6" s="3"/>
      <c r="J6" s="3"/>
      <c r="K6" s="3"/>
      <c r="L6" s="3"/>
      <c r="M6" s="3"/>
      <c r="N6" s="3"/>
      <c r="O6" s="3"/>
      <c r="P6" s="3"/>
      <c r="Q6" s="3"/>
      <c r="R6" s="3"/>
      <c r="S6" s="3"/>
      <c r="T6" s="3"/>
      <c r="U6" s="3"/>
      <c r="V6" s="3"/>
      <c r="W6" s="3"/>
      <c r="X6" s="3"/>
    </row>
    <row r="8" spans="1:24" x14ac:dyDescent="0.25">
      <c r="A8" s="1" t="s">
        <v>145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f>D9/10</f>
        <v>3.0000000000000003E-4</v>
      </c>
      <c r="D9" s="3">
        <v>3.0000000000000001E-3</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f t="shared" ref="C10:C13" si="0">D10/10</f>
        <v>3.0000000000000003E-4</v>
      </c>
      <c r="D10" s="3">
        <v>3.0000000000000001E-3</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f t="shared" si="0"/>
        <v>3.0000000000000003E-4</v>
      </c>
      <c r="D11" s="3">
        <v>3.0000000000000001E-3</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f t="shared" si="0"/>
        <v>3.0000000000000003E-4</v>
      </c>
      <c r="D12" s="3">
        <v>3.0000000000000001E-3</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f t="shared" si="0"/>
        <v>3.0000000000000003E-4</v>
      </c>
      <c r="D13" s="3">
        <v>3.0000000000000001E-3</v>
      </c>
      <c r="E13" s="4" t="s">
        <v>18</v>
      </c>
      <c r="F13" s="3"/>
      <c r="G13" s="3"/>
      <c r="H13" s="3"/>
      <c r="I13" s="3"/>
      <c r="J13" s="3"/>
      <c r="K13" s="3"/>
      <c r="L13" s="3"/>
      <c r="M13" s="3"/>
      <c r="N13" s="3"/>
      <c r="O13" s="3"/>
      <c r="P13" s="3"/>
      <c r="Q13" s="3"/>
      <c r="R13" s="3"/>
      <c r="S13" s="3"/>
      <c r="T13" s="3"/>
      <c r="U13" s="3"/>
      <c r="V13" s="3"/>
      <c r="W13" s="3"/>
      <c r="X13" s="3"/>
    </row>
    <row r="15" spans="1:24" x14ac:dyDescent="0.25">
      <c r="A15" s="1" t="s">
        <v>146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f>D16/10</f>
        <v>1.77E-2</v>
      </c>
      <c r="D16" s="3">
        <v>0.17699999999999999</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f t="shared" ref="C17:C20" si="1">D17/10</f>
        <v>1.77E-2</v>
      </c>
      <c r="D17" s="3">
        <v>0.17699999999999999</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f t="shared" si="1"/>
        <v>1.77E-2</v>
      </c>
      <c r="D18" s="3">
        <v>0.17699999999999999</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f t="shared" si="1"/>
        <v>1.77E-2</v>
      </c>
      <c r="D19" s="3">
        <v>0.17699999999999999</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f t="shared" si="1"/>
        <v>1.77E-2</v>
      </c>
      <c r="D20" s="3">
        <v>0.17699999999999999</v>
      </c>
      <c r="E20" s="4" t="s">
        <v>18</v>
      </c>
      <c r="F20" s="3"/>
      <c r="G20" s="3"/>
      <c r="H20" s="3"/>
      <c r="I20" s="3"/>
      <c r="J20" s="3"/>
      <c r="K20" s="3"/>
      <c r="L20" s="3"/>
      <c r="M20" s="3"/>
      <c r="N20" s="3"/>
      <c r="O20" s="3"/>
      <c r="P20" s="3"/>
      <c r="Q20" s="3"/>
      <c r="R20" s="3"/>
      <c r="S20" s="3"/>
      <c r="T20" s="3"/>
      <c r="U20" s="3"/>
      <c r="V20" s="3"/>
      <c r="W20" s="3"/>
      <c r="X20" s="3"/>
    </row>
    <row r="22" spans="1:24" x14ac:dyDescent="0.25">
      <c r="A22" s="1" t="s">
        <v>147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22</v>
      </c>
      <c r="C23" s="3">
        <f>D23/10</f>
        <v>0.02</v>
      </c>
      <c r="D23" s="3">
        <v>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22</v>
      </c>
      <c r="C24" s="3">
        <f t="shared" ref="C24:C27" si="2">D24/10</f>
        <v>0.02</v>
      </c>
      <c r="D24" s="3">
        <v>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22</v>
      </c>
      <c r="C25" s="3">
        <f t="shared" si="2"/>
        <v>0.02</v>
      </c>
      <c r="D25" s="3">
        <v>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22</v>
      </c>
      <c r="C26" s="3">
        <f t="shared" si="2"/>
        <v>0.02</v>
      </c>
      <c r="D26" s="3">
        <v>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22</v>
      </c>
      <c r="C27" s="3">
        <f t="shared" si="2"/>
        <v>0.02</v>
      </c>
      <c r="D27" s="3">
        <v>0.2</v>
      </c>
      <c r="E27" s="4" t="s">
        <v>18</v>
      </c>
      <c r="F27" s="3"/>
      <c r="G27" s="3"/>
      <c r="H27" s="3"/>
      <c r="I27" s="3"/>
      <c r="J27" s="3"/>
      <c r="K27" s="3"/>
      <c r="L27" s="3"/>
      <c r="M27" s="3"/>
      <c r="N27" s="3"/>
      <c r="O27" s="3"/>
      <c r="P27" s="3"/>
      <c r="Q27" s="3"/>
      <c r="R27" s="3"/>
      <c r="S27" s="3"/>
      <c r="T27" s="3"/>
      <c r="U27" s="3"/>
      <c r="V27" s="3"/>
      <c r="W27" s="3"/>
      <c r="X27" s="3"/>
    </row>
    <row r="29" spans="1:24" x14ac:dyDescent="0.25">
      <c r="A29" s="1" t="s">
        <v>148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22</v>
      </c>
      <c r="C30" s="3"/>
      <c r="D30" s="3">
        <v>0.5</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22</v>
      </c>
      <c r="C31" s="3"/>
      <c r="D31" s="3">
        <v>0.5</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22</v>
      </c>
      <c r="C32" s="3"/>
      <c r="D32" s="3">
        <v>0.5</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22</v>
      </c>
      <c r="C33" s="3"/>
      <c r="D33" s="3">
        <v>0.5</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22</v>
      </c>
      <c r="C34" s="3"/>
      <c r="D34" s="3">
        <v>0.5</v>
      </c>
      <c r="E34" s="4" t="s">
        <v>18</v>
      </c>
      <c r="F34" s="3"/>
      <c r="G34" s="3"/>
      <c r="H34" s="3"/>
      <c r="I34" s="3"/>
      <c r="J34" s="3"/>
      <c r="K34" s="3"/>
      <c r="L34" s="3"/>
      <c r="M34" s="3"/>
      <c r="N34" s="3"/>
      <c r="O34" s="3"/>
      <c r="P34" s="3"/>
      <c r="Q34" s="3"/>
      <c r="R34" s="3"/>
      <c r="S34" s="3"/>
      <c r="T34" s="3"/>
      <c r="U34" s="3"/>
      <c r="V34" s="3"/>
      <c r="W34" s="3"/>
      <c r="X34" s="3"/>
    </row>
    <row r="36" spans="1:24" x14ac:dyDescent="0.25">
      <c r="A36" s="1" t="s">
        <v>149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22</v>
      </c>
      <c r="C37" s="3">
        <f>D37/10</f>
        <v>3.0000000000000001E-3</v>
      </c>
      <c r="D37" s="3">
        <v>0.03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22</v>
      </c>
      <c r="C38" s="3">
        <f t="shared" ref="C38:C41" si="3">D38/10</f>
        <v>3.0000000000000001E-3</v>
      </c>
      <c r="D38" s="3">
        <v>0.03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22</v>
      </c>
      <c r="C39" s="3">
        <f t="shared" si="3"/>
        <v>3.0000000000000001E-3</v>
      </c>
      <c r="D39" s="3">
        <v>0.03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22</v>
      </c>
      <c r="C40" s="3">
        <f t="shared" si="3"/>
        <v>3.0000000000000001E-3</v>
      </c>
      <c r="D40" s="3">
        <v>0.03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22</v>
      </c>
      <c r="C41" s="3">
        <f t="shared" si="3"/>
        <v>3.0000000000000001E-3</v>
      </c>
      <c r="D41" s="3">
        <v>0.03</v>
      </c>
      <c r="E41" s="4" t="s">
        <v>18</v>
      </c>
      <c r="F41" s="3"/>
      <c r="G41" s="3"/>
      <c r="H41" s="3"/>
      <c r="I41" s="3"/>
      <c r="J41" s="3"/>
      <c r="K41" s="3"/>
      <c r="L41" s="3"/>
      <c r="M41" s="3"/>
      <c r="N41" s="3"/>
      <c r="O41" s="3"/>
      <c r="P41" s="3"/>
      <c r="Q41" s="3"/>
      <c r="R41" s="3"/>
      <c r="S41" s="3"/>
      <c r="T41" s="3"/>
      <c r="U41" s="3"/>
      <c r="V41" s="3"/>
      <c r="W41" s="3"/>
      <c r="X41" s="3"/>
    </row>
    <row r="43" spans="1:24" x14ac:dyDescent="0.25">
      <c r="A43" s="1" t="s">
        <v>150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22</v>
      </c>
      <c r="C44" s="3">
        <f>D44/10</f>
        <v>3.0000000000000001E-3</v>
      </c>
      <c r="D44" s="3">
        <v>0.03</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22</v>
      </c>
      <c r="C45" s="3">
        <f t="shared" ref="C45:C48" si="4">D45/10</f>
        <v>3.0000000000000001E-3</v>
      </c>
      <c r="D45" s="3">
        <v>0.03</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22</v>
      </c>
      <c r="C46" s="3">
        <f t="shared" si="4"/>
        <v>3.0000000000000001E-3</v>
      </c>
      <c r="D46" s="3">
        <v>0.03</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22</v>
      </c>
      <c r="C47" s="3">
        <f t="shared" si="4"/>
        <v>3.0000000000000001E-3</v>
      </c>
      <c r="D47" s="3">
        <v>0.03</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22</v>
      </c>
      <c r="C48" s="3">
        <f t="shared" si="4"/>
        <v>3.0000000000000001E-3</v>
      </c>
      <c r="D48" s="3">
        <v>0.03</v>
      </c>
      <c r="E48" s="4" t="s">
        <v>18</v>
      </c>
      <c r="F48" s="3"/>
      <c r="G48" s="3"/>
      <c r="H48" s="3"/>
      <c r="I48" s="3"/>
      <c r="J48" s="3"/>
      <c r="K48" s="3"/>
      <c r="L48" s="3"/>
      <c r="M48" s="3"/>
      <c r="N48" s="3"/>
      <c r="O48" s="3"/>
      <c r="P48" s="3"/>
      <c r="Q48" s="3"/>
      <c r="R48" s="3"/>
      <c r="S48" s="3"/>
      <c r="T48" s="3"/>
      <c r="U48" s="3"/>
      <c r="V48" s="3"/>
      <c r="W48" s="3"/>
      <c r="X48" s="3"/>
    </row>
    <row r="50" spans="1:24" x14ac:dyDescent="0.25">
      <c r="A50" s="1" t="s">
        <v>151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22</v>
      </c>
      <c r="C51" s="3">
        <f>D51/10</f>
        <v>3.0000000000000001E-3</v>
      </c>
      <c r="D51" s="3">
        <v>0.03</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22</v>
      </c>
      <c r="C52" s="3">
        <f t="shared" ref="C52:C55" si="5">D52/10</f>
        <v>3.0000000000000001E-3</v>
      </c>
      <c r="D52" s="3">
        <v>0.03</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22</v>
      </c>
      <c r="C53" s="3">
        <f t="shared" si="5"/>
        <v>3.0000000000000001E-3</v>
      </c>
      <c r="D53" s="3">
        <v>0.03</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22</v>
      </c>
      <c r="C54" s="3">
        <f t="shared" si="5"/>
        <v>3.0000000000000001E-3</v>
      </c>
      <c r="D54" s="3">
        <v>0.03</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22</v>
      </c>
      <c r="C55" s="3">
        <f t="shared" si="5"/>
        <v>3.0000000000000001E-3</v>
      </c>
      <c r="D55" s="3">
        <v>0.03</v>
      </c>
      <c r="E55" s="4" t="s">
        <v>18</v>
      </c>
      <c r="F55" s="3"/>
      <c r="G55" s="3"/>
      <c r="H55" s="3"/>
      <c r="I55" s="3"/>
      <c r="J55" s="3"/>
      <c r="K55" s="3"/>
      <c r="L55" s="3"/>
      <c r="M55" s="3"/>
      <c r="N55" s="3"/>
      <c r="O55" s="3"/>
      <c r="P55" s="3"/>
      <c r="Q55" s="3"/>
      <c r="R55" s="3"/>
      <c r="S55" s="3"/>
      <c r="T55" s="3"/>
      <c r="U55" s="3"/>
      <c r="V55" s="3"/>
      <c r="W55" s="3"/>
      <c r="X55" s="3"/>
    </row>
    <row r="57" spans="1:24" x14ac:dyDescent="0.25">
      <c r="A57" s="1" t="s">
        <v>152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22</v>
      </c>
      <c r="C58" s="3">
        <f>D58/10</f>
        <v>1.6E-2</v>
      </c>
      <c r="D58" s="3">
        <v>0.16</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22</v>
      </c>
      <c r="C59" s="3">
        <f t="shared" ref="C59:C62" si="6">D59/10</f>
        <v>1.6E-2</v>
      </c>
      <c r="D59" s="3">
        <v>0.16</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22</v>
      </c>
      <c r="C60" s="3">
        <f t="shared" si="6"/>
        <v>1.6E-2</v>
      </c>
      <c r="D60" s="3">
        <v>0.16</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22</v>
      </c>
      <c r="C61" s="3">
        <f t="shared" si="6"/>
        <v>1.6E-2</v>
      </c>
      <c r="D61" s="3">
        <v>0.16</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22</v>
      </c>
      <c r="C62" s="3">
        <f t="shared" si="6"/>
        <v>1.6E-2</v>
      </c>
      <c r="D62" s="3">
        <v>0.16</v>
      </c>
      <c r="E62" s="4" t="s">
        <v>18</v>
      </c>
      <c r="F62" s="3"/>
      <c r="G62" s="3"/>
      <c r="H62" s="3"/>
      <c r="I62" s="3"/>
      <c r="J62" s="3"/>
      <c r="K62" s="3"/>
      <c r="L62" s="3"/>
      <c r="M62" s="3"/>
      <c r="N62" s="3"/>
      <c r="O62" s="3"/>
      <c r="P62" s="3"/>
      <c r="Q62" s="3"/>
      <c r="R62" s="3"/>
      <c r="S62" s="3"/>
      <c r="T62" s="3"/>
      <c r="U62" s="3"/>
      <c r="V62" s="3"/>
      <c r="W62" s="3"/>
      <c r="X62" s="3"/>
    </row>
    <row r="64" spans="1:24" x14ac:dyDescent="0.25">
      <c r="A64" s="1" t="s">
        <v>153</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22</v>
      </c>
      <c r="C65" s="3">
        <f>D65/10</f>
        <v>1.6E-2</v>
      </c>
      <c r="D65" s="3">
        <v>0.16</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22</v>
      </c>
      <c r="C66" s="3">
        <f t="shared" ref="C66:C69" si="7">D66/10</f>
        <v>1.6E-2</v>
      </c>
      <c r="D66" s="3">
        <v>0.16</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22</v>
      </c>
      <c r="C67" s="3">
        <f t="shared" si="7"/>
        <v>1.6E-2</v>
      </c>
      <c r="D67" s="3">
        <v>0.16</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22</v>
      </c>
      <c r="C68" s="3">
        <f t="shared" si="7"/>
        <v>1.6E-2</v>
      </c>
      <c r="D68" s="3">
        <v>0.16</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22</v>
      </c>
      <c r="C69" s="3">
        <f t="shared" si="7"/>
        <v>1.6E-2</v>
      </c>
      <c r="D69" s="3">
        <v>0.16</v>
      </c>
      <c r="E69" s="4" t="s">
        <v>18</v>
      </c>
      <c r="F69" s="3"/>
      <c r="G69" s="3"/>
      <c r="H69" s="3"/>
      <c r="I69" s="3"/>
      <c r="J69" s="3"/>
      <c r="K69" s="3"/>
      <c r="L69" s="3"/>
      <c r="M69" s="3"/>
      <c r="N69" s="3"/>
      <c r="O69" s="3"/>
      <c r="P69" s="3"/>
      <c r="Q69" s="3"/>
      <c r="R69" s="3"/>
      <c r="S69" s="3"/>
      <c r="T69" s="3"/>
      <c r="U69" s="3"/>
      <c r="V69" s="3"/>
      <c r="W69" s="3"/>
      <c r="X69" s="3"/>
    </row>
    <row r="71" spans="1:24" x14ac:dyDescent="0.25">
      <c r="A71" s="1" t="s">
        <v>154</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22</v>
      </c>
      <c r="C72" s="3">
        <f>D72/10</f>
        <v>1.6E-2</v>
      </c>
      <c r="D72" s="3">
        <v>0.16</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22</v>
      </c>
      <c r="C73" s="3">
        <f t="shared" ref="C73:C76" si="8">D73/10</f>
        <v>1.6E-2</v>
      </c>
      <c r="D73" s="3">
        <v>0.16</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22</v>
      </c>
      <c r="C74" s="3">
        <f t="shared" si="8"/>
        <v>1.6E-2</v>
      </c>
      <c r="D74" s="3">
        <v>0.16</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22</v>
      </c>
      <c r="C75" s="3">
        <f t="shared" si="8"/>
        <v>1.6E-2</v>
      </c>
      <c r="D75" s="3">
        <v>0.16</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22</v>
      </c>
      <c r="C76" s="3">
        <f t="shared" si="8"/>
        <v>1.6E-2</v>
      </c>
      <c r="D76" s="3">
        <v>0.16</v>
      </c>
      <c r="E76" s="4" t="s">
        <v>18</v>
      </c>
      <c r="F76" s="3"/>
      <c r="G76" s="3"/>
      <c r="H76" s="3"/>
      <c r="I76" s="3"/>
      <c r="J76" s="3"/>
      <c r="K76" s="3"/>
      <c r="L76" s="3"/>
      <c r="M76" s="3"/>
      <c r="N76" s="3"/>
      <c r="O76" s="3"/>
      <c r="P76" s="3"/>
      <c r="Q76" s="3"/>
      <c r="R76" s="3"/>
      <c r="S76" s="3"/>
      <c r="T76" s="3"/>
      <c r="U76" s="3"/>
      <c r="V76" s="3"/>
      <c r="W76" s="3"/>
      <c r="X76" s="3"/>
    </row>
    <row r="78" spans="1:24" x14ac:dyDescent="0.25">
      <c r="A78" s="1" t="s">
        <v>155</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22</v>
      </c>
      <c r="C79" s="3">
        <f>D79/10</f>
        <v>1.2E-2</v>
      </c>
      <c r="D79" s="3">
        <v>0.12</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22</v>
      </c>
      <c r="C80" s="3">
        <f t="shared" ref="C80:C83" si="9">D80/10</f>
        <v>1.2E-2</v>
      </c>
      <c r="D80" s="3">
        <v>0.12</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22</v>
      </c>
      <c r="C81" s="3">
        <f t="shared" si="9"/>
        <v>1.2E-2</v>
      </c>
      <c r="D81" s="3">
        <v>0.12</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22</v>
      </c>
      <c r="C82" s="3">
        <f t="shared" si="9"/>
        <v>1.2E-2</v>
      </c>
      <c r="D82" s="3">
        <v>0.12</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22</v>
      </c>
      <c r="C83" s="3">
        <f t="shared" si="9"/>
        <v>1.2E-2</v>
      </c>
      <c r="D83" s="3">
        <v>0.12</v>
      </c>
      <c r="E83" s="4" t="s">
        <v>18</v>
      </c>
      <c r="F83" s="3"/>
      <c r="G83" s="3"/>
      <c r="H83" s="3"/>
      <c r="I83" s="3"/>
      <c r="J83" s="3"/>
      <c r="K83" s="3"/>
      <c r="L83" s="3"/>
      <c r="M83" s="3"/>
      <c r="N83" s="3"/>
      <c r="O83" s="3"/>
      <c r="P83" s="3"/>
      <c r="Q83" s="3"/>
      <c r="R83" s="3"/>
      <c r="S83" s="3"/>
      <c r="T83" s="3"/>
      <c r="U83" s="3"/>
      <c r="V83" s="3"/>
      <c r="W83" s="3"/>
      <c r="X83" s="3"/>
    </row>
    <row r="85" spans="1:24" x14ac:dyDescent="0.25">
      <c r="A85" s="1" t="s">
        <v>156</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22</v>
      </c>
      <c r="C86" s="3">
        <f>D86/10</f>
        <v>1.2E-2</v>
      </c>
      <c r="D86" s="3">
        <v>0.12</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22</v>
      </c>
      <c r="C87" s="3">
        <f t="shared" ref="C87:C90" si="10">D87/10</f>
        <v>1.2E-2</v>
      </c>
      <c r="D87" s="3">
        <v>0.12</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22</v>
      </c>
      <c r="C88" s="3">
        <f t="shared" si="10"/>
        <v>1.2E-2</v>
      </c>
      <c r="D88" s="3">
        <v>0.12</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22</v>
      </c>
      <c r="C89" s="3">
        <f t="shared" si="10"/>
        <v>1.2E-2</v>
      </c>
      <c r="D89" s="3">
        <v>0.12</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22</v>
      </c>
      <c r="C90" s="3">
        <f t="shared" si="10"/>
        <v>1.2E-2</v>
      </c>
      <c r="D90" s="3">
        <v>0.12</v>
      </c>
      <c r="E90" s="4" t="s">
        <v>18</v>
      </c>
      <c r="F90" s="3"/>
      <c r="G90" s="3"/>
      <c r="H90" s="3"/>
      <c r="I90" s="3"/>
      <c r="J90" s="3"/>
      <c r="K90" s="3"/>
      <c r="L90" s="3"/>
      <c r="M90" s="3"/>
      <c r="N90" s="3"/>
      <c r="O90" s="3"/>
      <c r="P90" s="3"/>
      <c r="Q90" s="3"/>
      <c r="R90" s="3"/>
      <c r="S90" s="3"/>
      <c r="T90" s="3"/>
      <c r="U90" s="3"/>
      <c r="V90" s="3"/>
      <c r="W90" s="3"/>
      <c r="X90" s="3"/>
    </row>
    <row r="92" spans="1:24" x14ac:dyDescent="0.25">
      <c r="A92" s="1" t="s">
        <v>157</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22</v>
      </c>
      <c r="C93" s="3">
        <f>D93/10</f>
        <v>1.2E-2</v>
      </c>
      <c r="D93" s="3">
        <v>0.12</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22</v>
      </c>
      <c r="C94" s="3">
        <f t="shared" ref="C94:C97" si="11">D94/10</f>
        <v>1.2E-2</v>
      </c>
      <c r="D94" s="3">
        <v>0.12</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22</v>
      </c>
      <c r="C95" s="3">
        <f t="shared" si="11"/>
        <v>1.2E-2</v>
      </c>
      <c r="D95" s="3">
        <v>0.12</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22</v>
      </c>
      <c r="C96" s="3">
        <f t="shared" si="11"/>
        <v>1.2E-2</v>
      </c>
      <c r="D96" s="3">
        <v>0.12</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22</v>
      </c>
      <c r="C97" s="3">
        <f t="shared" si="11"/>
        <v>1.2E-2</v>
      </c>
      <c r="D97" s="3">
        <v>0.12</v>
      </c>
      <c r="E97" s="4" t="s">
        <v>18</v>
      </c>
      <c r="F97" s="3"/>
      <c r="G97" s="3"/>
      <c r="H97" s="3"/>
      <c r="I97" s="3"/>
      <c r="J97" s="3"/>
      <c r="K97" s="3"/>
      <c r="L97" s="3"/>
      <c r="M97" s="3"/>
      <c r="N97" s="3"/>
      <c r="O97" s="3"/>
      <c r="P97" s="3"/>
      <c r="Q97" s="3"/>
      <c r="R97" s="3"/>
      <c r="S97" s="3"/>
      <c r="T97" s="3"/>
      <c r="U97" s="3"/>
      <c r="V97" s="3"/>
      <c r="W97" s="3"/>
      <c r="X97" s="3"/>
    </row>
    <row r="99" spans="1:24" x14ac:dyDescent="0.25">
      <c r="A99" s="1" t="s">
        <v>158</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22</v>
      </c>
      <c r="C100" s="3">
        <f>D100/10</f>
        <v>2E-3</v>
      </c>
      <c r="D100" s="3">
        <v>0.02</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22</v>
      </c>
      <c r="C101" s="3">
        <f t="shared" ref="C101:C104" si="12">D101/10</f>
        <v>2E-3</v>
      </c>
      <c r="D101" s="3">
        <v>0.02</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22</v>
      </c>
      <c r="C102" s="3">
        <f t="shared" si="12"/>
        <v>2E-3</v>
      </c>
      <c r="D102" s="3">
        <v>0.02</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22</v>
      </c>
      <c r="C103" s="3">
        <f t="shared" si="12"/>
        <v>2E-3</v>
      </c>
      <c r="D103" s="3">
        <v>0.02</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22</v>
      </c>
      <c r="C104" s="3">
        <f t="shared" si="12"/>
        <v>2E-3</v>
      </c>
      <c r="D104" s="3">
        <v>0.02</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159</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22</v>
      </c>
      <c r="C107" s="3">
        <f>D107/10</f>
        <v>2E-3</v>
      </c>
      <c r="D107" s="3">
        <v>0.02</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22</v>
      </c>
      <c r="C108" s="3">
        <f t="shared" ref="C108:C111" si="13">D108/10</f>
        <v>2E-3</v>
      </c>
      <c r="D108" s="3">
        <v>0.02</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22</v>
      </c>
      <c r="C109" s="3">
        <f t="shared" si="13"/>
        <v>2E-3</v>
      </c>
      <c r="D109" s="3">
        <v>0.02</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22</v>
      </c>
      <c r="C110" s="3">
        <f t="shared" si="13"/>
        <v>2E-3</v>
      </c>
      <c r="D110" s="3">
        <v>0.02</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22</v>
      </c>
      <c r="C111" s="3">
        <f t="shared" si="13"/>
        <v>2E-3</v>
      </c>
      <c r="D111" s="3">
        <v>0.02</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160</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22</v>
      </c>
      <c r="C114" s="3">
        <f>D114/10</f>
        <v>2E-3</v>
      </c>
      <c r="D114" s="3">
        <v>0.02</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22</v>
      </c>
      <c r="C115" s="3">
        <f t="shared" ref="C115:C118" si="14">D115/10</f>
        <v>2E-3</v>
      </c>
      <c r="D115" s="3">
        <v>0.02</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22</v>
      </c>
      <c r="C116" s="3">
        <f t="shared" si="14"/>
        <v>2E-3</v>
      </c>
      <c r="D116" s="3">
        <v>0.02</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22</v>
      </c>
      <c r="C117" s="3">
        <f t="shared" si="14"/>
        <v>2E-3</v>
      </c>
      <c r="D117" s="3">
        <v>0.02</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22</v>
      </c>
      <c r="C118" s="3">
        <f t="shared" si="14"/>
        <v>2E-3</v>
      </c>
      <c r="D118" s="3">
        <v>0.02</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292" priority="317">
      <formula>COUNTIF(F2:X2,"&lt;&gt;" &amp; "")&gt;0</formula>
    </cfRule>
    <cfRule type="expression" dxfId="291" priority="318">
      <formula>AND(COUNTIF(F2:X2,"&lt;&gt;" &amp; "")&gt;0,NOT(ISBLANK(D2)))</formula>
    </cfRule>
  </conditionalFormatting>
  <dataValidations count="2">
    <dataValidation type="list" allowBlank="1" showInputMessage="1" showErrorMessage="1" sqref="B16:B20 B9:B13 B2:B6">
      <formula1>"N.A."</formula1>
    </dataValidation>
    <dataValidation type="list" allowBlank="1" showInputMessage="1" showErrorMessage="1" sqref="B114:B118 B107:B111 B100:B104 B93:B97 B86:B90 B79:B83 B72:B76 B65:B69 B58:B62 B51:B55 B44:B48 B37:B41 B30:B34 B23:B27">
      <formula1>"Probability (per year)"</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808080"/>
  </sheetPr>
  <dimension ref="A1:X13"/>
  <sheetViews>
    <sheetView workbookViewId="0">
      <selection sqref="A1:A1048576"/>
    </sheetView>
  </sheetViews>
  <sheetFormatPr defaultRowHeight="15" x14ac:dyDescent="0.25"/>
  <cols>
    <col min="1" max="1" width="49"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161</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c r="D2" s="3">
        <v>1</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c r="D3" s="3">
        <v>1</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c r="D4" s="3">
        <v>1</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c r="D5" s="3">
        <v>1</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c r="D6" s="3">
        <v>1</v>
      </c>
      <c r="E6" s="4" t="s">
        <v>18</v>
      </c>
      <c r="F6" s="3"/>
      <c r="G6" s="3"/>
      <c r="H6" s="3"/>
      <c r="I6" s="3"/>
      <c r="J6" s="3"/>
      <c r="K6" s="3"/>
      <c r="L6" s="3"/>
      <c r="M6" s="3"/>
      <c r="N6" s="3"/>
      <c r="O6" s="3"/>
      <c r="P6" s="3"/>
      <c r="Q6" s="3"/>
      <c r="R6" s="3"/>
      <c r="S6" s="3"/>
      <c r="T6" s="3"/>
      <c r="U6" s="3"/>
      <c r="V6" s="3"/>
      <c r="W6" s="3"/>
      <c r="X6" s="3"/>
    </row>
    <row r="8" spans="1:24" x14ac:dyDescent="0.25">
      <c r="A8" s="1" t="s">
        <v>162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163</v>
      </c>
      <c r="C9" s="3"/>
      <c r="D9" s="3">
        <v>30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163</v>
      </c>
      <c r="C10" s="3"/>
      <c r="D10" s="3">
        <v>30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163</v>
      </c>
      <c r="C11" s="3"/>
      <c r="D11" s="3">
        <v>30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163</v>
      </c>
      <c r="C12" s="3"/>
      <c r="D12" s="3">
        <v>30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163</v>
      </c>
      <c r="C13" s="3"/>
      <c r="D13" s="3">
        <v>30</v>
      </c>
      <c r="E13" s="4" t="s">
        <v>18</v>
      </c>
      <c r="F13" s="3"/>
      <c r="G13" s="3"/>
      <c r="H13" s="3"/>
      <c r="I13" s="3"/>
      <c r="J13" s="3"/>
      <c r="K13" s="3"/>
      <c r="L13" s="3"/>
      <c r="M13" s="3"/>
      <c r="N13" s="3"/>
      <c r="O13" s="3"/>
      <c r="P13" s="3"/>
      <c r="Q13" s="3"/>
      <c r="R13" s="3"/>
      <c r="S13" s="3"/>
      <c r="T13" s="3"/>
      <c r="U13" s="3"/>
      <c r="V13" s="3"/>
      <c r="W13" s="3"/>
      <c r="X13" s="3"/>
    </row>
  </sheetData>
  <conditionalFormatting sqref="D2:D6 D9:D13">
    <cfRule type="expression" dxfId="290" priority="319">
      <formula>COUNTIF(F2:X2,"&lt;&gt;" &amp; "")&gt;0</formula>
    </cfRule>
    <cfRule type="expression" dxfId="289" priority="320">
      <formula>AND(COUNTIF(F2:X2,"&lt;&gt;" &amp; "")&gt;0,NOT(ISBLANK(D2)))</formula>
    </cfRule>
  </conditionalFormatting>
  <dataValidations count="2">
    <dataValidation type="list" allowBlank="1" showInputMessage="1" showErrorMessage="1" sqref="B2:B6">
      <formula1>"N.A."</formula1>
    </dataValidation>
    <dataValidation type="list" allowBlank="1" showInputMessage="1" showErrorMessage="1" sqref="B9:B13">
      <formula1>"years"</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8080"/>
  </sheetPr>
  <dimension ref="A1:AL36"/>
  <sheetViews>
    <sheetView workbookViewId="0"/>
  </sheetViews>
  <sheetFormatPr defaultRowHeight="15" x14ac:dyDescent="0.25"/>
  <cols>
    <col min="1" max="1" width="14.85546875" customWidth="1"/>
    <col min="2" max="2" width="72.140625" customWidth="1"/>
    <col min="3" max="3" width="23.7109375" customWidth="1"/>
    <col min="4" max="4" width="21.5703125" customWidth="1"/>
    <col min="5" max="5" width="13.85546875" customWidth="1"/>
    <col min="6" max="6" width="11.5703125" customWidth="1"/>
    <col min="7" max="7" width="3.85546875" customWidth="1"/>
    <col min="8" max="38" width="9.42578125" customWidth="1"/>
  </cols>
  <sheetData>
    <row r="1" spans="1:38" x14ac:dyDescent="0.25">
      <c r="A1" s="1" t="s">
        <v>0</v>
      </c>
      <c r="B1" s="1" t="s">
        <v>1</v>
      </c>
      <c r="C1" s="1" t="s">
        <v>164</v>
      </c>
      <c r="D1" s="1" t="s">
        <v>165</v>
      </c>
    </row>
    <row r="2" spans="1:38" x14ac:dyDescent="0.25">
      <c r="A2" t="s">
        <v>166</v>
      </c>
      <c r="B2" t="s">
        <v>167</v>
      </c>
      <c r="C2" t="s">
        <v>5</v>
      </c>
      <c r="D2" t="s">
        <v>5</v>
      </c>
    </row>
    <row r="4" spans="1:38"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38" x14ac:dyDescent="0.25">
      <c r="A5" s="1" t="str">
        <f>'Population Definitions'!$A$2</f>
        <v>0-4</v>
      </c>
      <c r="B5" s="5" t="s">
        <v>168</v>
      </c>
      <c r="C5" s="5" t="s">
        <v>168</v>
      </c>
      <c r="D5" s="5" t="s">
        <v>168</v>
      </c>
      <c r="E5" s="5" t="s">
        <v>168</v>
      </c>
      <c r="F5" s="5" t="s">
        <v>168</v>
      </c>
    </row>
    <row r="6" spans="1:38" x14ac:dyDescent="0.25">
      <c r="A6" s="1" t="str">
        <f>'Population Definitions'!$A$3</f>
        <v>5-14</v>
      </c>
      <c r="B6" s="5" t="s">
        <v>168</v>
      </c>
      <c r="C6" s="5" t="s">
        <v>168</v>
      </c>
      <c r="D6" s="5" t="s">
        <v>168</v>
      </c>
      <c r="E6" s="5" t="s">
        <v>168</v>
      </c>
      <c r="F6" s="5" t="s">
        <v>168</v>
      </c>
    </row>
    <row r="7" spans="1:38" x14ac:dyDescent="0.25">
      <c r="A7" s="1" t="str">
        <f>'Population Definitions'!$A$4</f>
        <v>15-64</v>
      </c>
      <c r="B7" s="5" t="s">
        <v>168</v>
      </c>
      <c r="C7" s="5" t="s">
        <v>168</v>
      </c>
      <c r="D7" s="5" t="s">
        <v>168</v>
      </c>
      <c r="E7" s="5" t="s">
        <v>168</v>
      </c>
      <c r="F7" s="5" t="s">
        <v>168</v>
      </c>
    </row>
    <row r="8" spans="1:38" x14ac:dyDescent="0.25">
      <c r="A8" s="1" t="str">
        <f>'Population Definitions'!$A$5</f>
        <v>65+</v>
      </c>
      <c r="B8" s="5" t="s">
        <v>168</v>
      </c>
      <c r="C8" s="5" t="s">
        <v>168</v>
      </c>
      <c r="D8" s="5" t="s">
        <v>168</v>
      </c>
      <c r="E8" s="5" t="s">
        <v>168</v>
      </c>
      <c r="F8" s="5" t="s">
        <v>168</v>
      </c>
    </row>
    <row r="9" spans="1:38" x14ac:dyDescent="0.25">
      <c r="A9" s="1" t="str">
        <f>'Population Definitions'!$B$6</f>
        <v>Prisoners</v>
      </c>
      <c r="B9" s="5" t="s">
        <v>168</v>
      </c>
      <c r="C9" s="5" t="s">
        <v>168</v>
      </c>
      <c r="D9" s="5" t="s">
        <v>168</v>
      </c>
      <c r="E9" s="5" t="s">
        <v>168</v>
      </c>
      <c r="F9" s="5" t="s">
        <v>168</v>
      </c>
    </row>
    <row r="11" spans="1:38"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c r="AA11" s="1">
        <v>2019</v>
      </c>
      <c r="AB11" s="1">
        <v>2020</v>
      </c>
      <c r="AC11" s="1">
        <v>2021</v>
      </c>
      <c r="AD11" s="1">
        <v>2022</v>
      </c>
      <c r="AE11" s="1">
        <v>2023</v>
      </c>
      <c r="AF11" s="1">
        <v>2024</v>
      </c>
      <c r="AG11" s="1">
        <v>2025</v>
      </c>
      <c r="AH11" s="1">
        <v>2026</v>
      </c>
      <c r="AI11" s="1">
        <v>2027</v>
      </c>
      <c r="AJ11" s="1">
        <v>2028</v>
      </c>
      <c r="AK11" s="1">
        <v>2029</v>
      </c>
      <c r="AL11" s="1">
        <v>2030</v>
      </c>
    </row>
    <row r="12" spans="1:38" x14ac:dyDescent="0.25">
      <c r="A12" s="1" t="str">
        <f>IF($B$5="Y",'Population Definitions'!$A$2,"...")</f>
        <v>0-4</v>
      </c>
      <c r="B12" s="4" t="str">
        <f>IF($B$5="Y","---&gt;","...")</f>
        <v>---&gt;</v>
      </c>
      <c r="C12" s="1" t="str">
        <f>IF($B$5="Y",'Population Definitions'!$A$2,"...")</f>
        <v>0-4</v>
      </c>
      <c r="D12" s="3" t="s">
        <v>137</v>
      </c>
      <c r="E12" s="3"/>
      <c r="F12" s="3">
        <v>1</v>
      </c>
      <c r="G12" s="4" t="str">
        <f>IF($B$5="Y","OR","...")</f>
        <v>OR</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x14ac:dyDescent="0.25">
      <c r="A13" s="1" t="str">
        <f>IF($C$5="Y",'Population Definitions'!$A$2,"...")</f>
        <v>0-4</v>
      </c>
      <c r="B13" s="4" t="str">
        <f>IF($C$5="Y","---&gt;","...")</f>
        <v>---&gt;</v>
      </c>
      <c r="C13" s="1" t="str">
        <f>IF($C$5="Y",'Population Definitions'!$A$3,"...")</f>
        <v>5-14</v>
      </c>
      <c r="D13" s="3" t="s">
        <v>137</v>
      </c>
      <c r="E13" s="3"/>
      <c r="F13" s="3">
        <v>1</v>
      </c>
      <c r="G13" s="4" t="str">
        <f>IF($C$5="Y","OR","...")</f>
        <v>OR</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x14ac:dyDescent="0.25">
      <c r="A14" s="1" t="str">
        <f>IF($D$5="Y",'Population Definitions'!$A$2,"...")</f>
        <v>0-4</v>
      </c>
      <c r="B14" s="4" t="str">
        <f>IF($D$5="Y","---&gt;","...")</f>
        <v>---&gt;</v>
      </c>
      <c r="C14" s="1" t="str">
        <f>IF($D$5="Y",'Population Definitions'!$A$4,"...")</f>
        <v>15-64</v>
      </c>
      <c r="D14" s="3" t="s">
        <v>137</v>
      </c>
      <c r="E14" s="3"/>
      <c r="F14" s="3">
        <v>1</v>
      </c>
      <c r="G14" s="4" t="str">
        <f>IF($D$5="Y","OR","...")</f>
        <v>OR</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x14ac:dyDescent="0.25">
      <c r="A15" s="1" t="str">
        <f>IF($E$5="Y",'Population Definitions'!$A$2,"...")</f>
        <v>0-4</v>
      </c>
      <c r="B15" s="4" t="str">
        <f>IF($E$5="Y","---&gt;","...")</f>
        <v>---&gt;</v>
      </c>
      <c r="C15" s="1" t="str">
        <f>IF($E$5="Y",'Population Definitions'!$A$5,"...")</f>
        <v>65+</v>
      </c>
      <c r="D15" s="3" t="s">
        <v>137</v>
      </c>
      <c r="E15" s="3"/>
      <c r="F15" s="3">
        <v>1</v>
      </c>
      <c r="G15" s="4" t="str">
        <f>IF($E$5="Y","OR","...")</f>
        <v>OR</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5">
      <c r="A16" s="1" t="str">
        <f>IF($F$5="Y",'Population Definitions'!$A$2,"...")</f>
        <v>0-4</v>
      </c>
      <c r="B16" s="4" t="str">
        <f>IF($F$5="Y","---&gt;","...")</f>
        <v>---&gt;</v>
      </c>
      <c r="C16" s="1" t="str">
        <f>IF($F$5="Y",'Population Definitions'!$B$6,"...")</f>
        <v>Prisoners</v>
      </c>
      <c r="D16" s="3" t="s">
        <v>137</v>
      </c>
      <c r="E16" s="3"/>
      <c r="F16" s="3">
        <v>1</v>
      </c>
      <c r="G16" s="4" t="str">
        <f>IF($F$5="Y","OR","...")</f>
        <v>OR</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x14ac:dyDescent="0.25">
      <c r="A17" s="1" t="str">
        <f>IF($B$6="Y",'Population Definitions'!$A$3,"...")</f>
        <v>5-14</v>
      </c>
      <c r="B17" s="4" t="str">
        <f>IF($B$6="Y","---&gt;","...")</f>
        <v>---&gt;</v>
      </c>
      <c r="C17" s="1" t="str">
        <f>IF($B$6="Y",'Population Definitions'!$A$2,"...")</f>
        <v>0-4</v>
      </c>
      <c r="D17" s="3" t="s">
        <v>137</v>
      </c>
      <c r="E17" s="3"/>
      <c r="F17" s="3">
        <v>1</v>
      </c>
      <c r="G17" s="4" t="str">
        <f>IF($B$6="Y","OR","...")</f>
        <v>OR</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x14ac:dyDescent="0.25">
      <c r="A18" s="1" t="str">
        <f>IF($C$6="Y",'Population Definitions'!$A$3,"...")</f>
        <v>5-14</v>
      </c>
      <c r="B18" s="4" t="str">
        <f>IF($C$6="Y","---&gt;","...")</f>
        <v>---&gt;</v>
      </c>
      <c r="C18" s="1" t="str">
        <f>IF($C$6="Y",'Population Definitions'!$A$3,"...")</f>
        <v>5-14</v>
      </c>
      <c r="D18" s="3" t="s">
        <v>137</v>
      </c>
      <c r="E18" s="3"/>
      <c r="F18" s="3">
        <v>1</v>
      </c>
      <c r="G18" s="4" t="str">
        <f>IF($C$6="Y","OR","...")</f>
        <v>OR</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x14ac:dyDescent="0.25">
      <c r="A19" s="1" t="str">
        <f>IF($D$6="Y",'Population Definitions'!$A$3,"...")</f>
        <v>5-14</v>
      </c>
      <c r="B19" s="4" t="str">
        <f>IF($D$6="Y","---&gt;","...")</f>
        <v>---&gt;</v>
      </c>
      <c r="C19" s="1" t="str">
        <f>IF($D$6="Y",'Population Definitions'!$A$4,"...")</f>
        <v>15-64</v>
      </c>
      <c r="D19" s="3" t="s">
        <v>137</v>
      </c>
      <c r="E19" s="3"/>
      <c r="F19" s="3">
        <v>1</v>
      </c>
      <c r="G19" s="4" t="str">
        <f>IF($D$6="Y","OR","...")</f>
        <v>OR</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x14ac:dyDescent="0.25">
      <c r="A20" s="1" t="str">
        <f>IF($E$6="Y",'Population Definitions'!$A$3,"...")</f>
        <v>5-14</v>
      </c>
      <c r="B20" s="4" t="str">
        <f>IF($E$6="Y","---&gt;","...")</f>
        <v>---&gt;</v>
      </c>
      <c r="C20" s="1" t="str">
        <f>IF($E$6="Y",'Population Definitions'!$A$5,"...")</f>
        <v>65+</v>
      </c>
      <c r="D20" s="3" t="s">
        <v>137</v>
      </c>
      <c r="E20" s="3"/>
      <c r="F20" s="3">
        <v>1</v>
      </c>
      <c r="G20" s="4" t="str">
        <f>IF($E$6="Y","OR","...")</f>
        <v>OR</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5">
      <c r="A21" s="1" t="str">
        <f>IF($F$6="Y",'Population Definitions'!$A$3,"...")</f>
        <v>5-14</v>
      </c>
      <c r="B21" s="4" t="str">
        <f>IF($F$6="Y","---&gt;","...")</f>
        <v>---&gt;</v>
      </c>
      <c r="C21" s="1" t="str">
        <f>IF($F$6="Y",'Population Definitions'!$B$6,"...")</f>
        <v>Prisoners</v>
      </c>
      <c r="D21" s="3" t="s">
        <v>137</v>
      </c>
      <c r="E21" s="3"/>
      <c r="F21" s="3">
        <v>1</v>
      </c>
      <c r="G21" s="4" t="str">
        <f>IF($F$6="Y","OR","...")</f>
        <v>OR</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x14ac:dyDescent="0.25">
      <c r="A22" s="1" t="str">
        <f>IF($B$7="Y",'Population Definitions'!$A$4,"...")</f>
        <v>15-64</v>
      </c>
      <c r="B22" s="4" t="str">
        <f>IF($B$7="Y","---&gt;","...")</f>
        <v>---&gt;</v>
      </c>
      <c r="C22" s="1" t="str">
        <f>IF($B$7="Y",'Population Definitions'!$A$2,"...")</f>
        <v>0-4</v>
      </c>
      <c r="D22" s="3" t="s">
        <v>137</v>
      </c>
      <c r="E22" s="3"/>
      <c r="F22" s="3">
        <v>1</v>
      </c>
      <c r="G22" s="4" t="str">
        <f>IF($B$7="Y","OR","...")</f>
        <v>OR</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x14ac:dyDescent="0.25">
      <c r="A23" s="1" t="str">
        <f>IF($C$7="Y",'Population Definitions'!$A$4,"...")</f>
        <v>15-64</v>
      </c>
      <c r="B23" s="4" t="str">
        <f>IF($C$7="Y","---&gt;","...")</f>
        <v>---&gt;</v>
      </c>
      <c r="C23" s="1" t="str">
        <f>IF($C$7="Y",'Population Definitions'!$A$3,"...")</f>
        <v>5-14</v>
      </c>
      <c r="D23" s="3" t="s">
        <v>137</v>
      </c>
      <c r="E23" s="3"/>
      <c r="F23" s="3">
        <v>1</v>
      </c>
      <c r="G23" s="4" t="str">
        <f>IF($C$7="Y","OR","...")</f>
        <v>OR</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x14ac:dyDescent="0.25">
      <c r="A24" s="1" t="str">
        <f>IF($D$7="Y",'Population Definitions'!$A$4,"...")</f>
        <v>15-64</v>
      </c>
      <c r="B24" s="4" t="str">
        <f>IF($D$7="Y","---&gt;","...")</f>
        <v>---&gt;</v>
      </c>
      <c r="C24" s="1" t="str">
        <f>IF($D$7="Y",'Population Definitions'!$A$4,"...")</f>
        <v>15-64</v>
      </c>
      <c r="D24" s="3" t="s">
        <v>137</v>
      </c>
      <c r="E24" s="3"/>
      <c r="F24" s="3">
        <v>1</v>
      </c>
      <c r="G24" s="4" t="str">
        <f>IF($D$7="Y","OR","...")</f>
        <v>OR</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x14ac:dyDescent="0.25">
      <c r="A25" s="1" t="str">
        <f>IF($E$7="Y",'Population Definitions'!$A$4,"...")</f>
        <v>15-64</v>
      </c>
      <c r="B25" s="4" t="str">
        <f>IF($E$7="Y","---&gt;","...")</f>
        <v>---&gt;</v>
      </c>
      <c r="C25" s="1" t="str">
        <f>IF($E$7="Y",'Population Definitions'!$A$5,"...")</f>
        <v>65+</v>
      </c>
      <c r="D25" s="3" t="s">
        <v>137</v>
      </c>
      <c r="E25" s="3"/>
      <c r="F25" s="3">
        <v>1</v>
      </c>
      <c r="G25" s="4" t="str">
        <f>IF($E$7="Y","OR","...")</f>
        <v>OR</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x14ac:dyDescent="0.25">
      <c r="A26" s="1" t="str">
        <f>IF($F$7="Y",'Population Definitions'!$A$4,"...")</f>
        <v>15-64</v>
      </c>
      <c r="B26" s="4" t="str">
        <f>IF($F$7="Y","---&gt;","...")</f>
        <v>---&gt;</v>
      </c>
      <c r="C26" s="1" t="str">
        <f>IF($F$7="Y",'Population Definitions'!$B$6,"...")</f>
        <v>Prisoners</v>
      </c>
      <c r="D26" s="3" t="s">
        <v>137</v>
      </c>
      <c r="E26" s="3"/>
      <c r="F26" s="3">
        <v>1</v>
      </c>
      <c r="G26" s="4" t="str">
        <f>IF($F$7="Y","OR","...")</f>
        <v>OR</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x14ac:dyDescent="0.25">
      <c r="A27" s="1" t="str">
        <f>IF($B$8="Y",'Population Definitions'!$A$5,"...")</f>
        <v>65+</v>
      </c>
      <c r="B27" s="4" t="str">
        <f>IF($B$8="Y","---&gt;","...")</f>
        <v>---&gt;</v>
      </c>
      <c r="C27" s="1" t="str">
        <f>IF($B$8="Y",'Population Definitions'!$A$2,"...")</f>
        <v>0-4</v>
      </c>
      <c r="D27" s="3" t="s">
        <v>137</v>
      </c>
      <c r="E27" s="3"/>
      <c r="F27" s="3">
        <v>1</v>
      </c>
      <c r="G27" s="4" t="str">
        <f>IF($B$8="Y","OR","...")</f>
        <v>OR</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x14ac:dyDescent="0.25">
      <c r="A28" s="1" t="str">
        <f>IF($C$8="Y",'Population Definitions'!$A$5,"...")</f>
        <v>65+</v>
      </c>
      <c r="B28" s="4" t="str">
        <f>IF($C$8="Y","---&gt;","...")</f>
        <v>---&gt;</v>
      </c>
      <c r="C28" s="1" t="str">
        <f>IF($C$8="Y",'Population Definitions'!$A$3,"...")</f>
        <v>5-14</v>
      </c>
      <c r="D28" s="3" t="s">
        <v>137</v>
      </c>
      <c r="E28" s="3"/>
      <c r="F28" s="3">
        <v>1</v>
      </c>
      <c r="G28" s="4" t="str">
        <f>IF($C$8="Y","OR","...")</f>
        <v>OR</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x14ac:dyDescent="0.25">
      <c r="A29" s="1" t="str">
        <f>IF($D$8="Y",'Population Definitions'!$A$5,"...")</f>
        <v>65+</v>
      </c>
      <c r="B29" s="4" t="str">
        <f>IF($D$8="Y","---&gt;","...")</f>
        <v>---&gt;</v>
      </c>
      <c r="C29" s="1" t="str">
        <f>IF($D$8="Y",'Population Definitions'!$A$4,"...")</f>
        <v>15-64</v>
      </c>
      <c r="D29" s="3" t="s">
        <v>137</v>
      </c>
      <c r="E29" s="3"/>
      <c r="F29" s="3">
        <v>1</v>
      </c>
      <c r="G29" s="4" t="str">
        <f>IF($D$8="Y","OR","...")</f>
        <v>OR</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x14ac:dyDescent="0.25">
      <c r="A30" s="1" t="str">
        <f>IF($E$8="Y",'Population Definitions'!$A$5,"...")</f>
        <v>65+</v>
      </c>
      <c r="B30" s="4" t="str">
        <f>IF($E$8="Y","---&gt;","...")</f>
        <v>---&gt;</v>
      </c>
      <c r="C30" s="1" t="str">
        <f>IF($E$8="Y",'Population Definitions'!$A$5,"...")</f>
        <v>65+</v>
      </c>
      <c r="D30" s="3" t="s">
        <v>137</v>
      </c>
      <c r="E30" s="3"/>
      <c r="F30" s="3">
        <v>1</v>
      </c>
      <c r="G30" s="4" t="str">
        <f>IF($E$8="Y","OR","...")</f>
        <v>OR</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x14ac:dyDescent="0.25">
      <c r="A31" s="1" t="str">
        <f>IF($F$8="Y",'Population Definitions'!$A$5,"...")</f>
        <v>65+</v>
      </c>
      <c r="B31" s="4" t="str">
        <f>IF($F$8="Y","---&gt;","...")</f>
        <v>---&gt;</v>
      </c>
      <c r="C31" s="1" t="str">
        <f>IF($F$8="Y",'Population Definitions'!$B$6,"...")</f>
        <v>Prisoners</v>
      </c>
      <c r="D31" s="3" t="s">
        <v>137</v>
      </c>
      <c r="E31" s="3"/>
      <c r="F31" s="3">
        <v>1</v>
      </c>
      <c r="G31" s="4" t="str">
        <f>IF($F$8="Y","OR","...")</f>
        <v>OR</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x14ac:dyDescent="0.25">
      <c r="A32" s="1" t="str">
        <f>IF($B$9="Y",'Population Definitions'!$B$6,"...")</f>
        <v>Prisoners</v>
      </c>
      <c r="B32" s="4" t="str">
        <f>IF($B$9="Y","---&gt;","...")</f>
        <v>---&gt;</v>
      </c>
      <c r="C32" s="1" t="str">
        <f>IF($B$9="Y",'Population Definitions'!$A$2,"...")</f>
        <v>0-4</v>
      </c>
      <c r="D32" s="3" t="s">
        <v>137</v>
      </c>
      <c r="E32" s="3"/>
      <c r="F32" s="3">
        <v>1</v>
      </c>
      <c r="G32" s="4" t="str">
        <f>IF($B$9="Y","OR","...")</f>
        <v>OR</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x14ac:dyDescent="0.25">
      <c r="A33" s="1" t="str">
        <f>IF($C$9="Y",'Population Definitions'!$B$6,"...")</f>
        <v>Prisoners</v>
      </c>
      <c r="B33" s="4" t="str">
        <f>IF($C$9="Y","---&gt;","...")</f>
        <v>---&gt;</v>
      </c>
      <c r="C33" s="1" t="str">
        <f>IF($C$9="Y",'Population Definitions'!$A$3,"...")</f>
        <v>5-14</v>
      </c>
      <c r="D33" s="3" t="s">
        <v>137</v>
      </c>
      <c r="E33" s="3"/>
      <c r="F33" s="3">
        <v>1</v>
      </c>
      <c r="G33" s="4" t="str">
        <f>IF($C$9="Y","OR","...")</f>
        <v>OR</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x14ac:dyDescent="0.25">
      <c r="A34" s="1" t="str">
        <f>IF($D$9="Y",'Population Definitions'!$B$6,"...")</f>
        <v>Prisoners</v>
      </c>
      <c r="B34" s="4" t="str">
        <f>IF($D$9="Y","---&gt;","...")</f>
        <v>---&gt;</v>
      </c>
      <c r="C34" s="1" t="str">
        <f>IF($D$9="Y",'Population Definitions'!$A$4,"...")</f>
        <v>15-64</v>
      </c>
      <c r="D34" s="3" t="s">
        <v>137</v>
      </c>
      <c r="E34" s="3"/>
      <c r="F34" s="3">
        <v>1</v>
      </c>
      <c r="G34" s="4" t="str">
        <f>IF($D$9="Y","OR","...")</f>
        <v>OR</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x14ac:dyDescent="0.25">
      <c r="A35" s="1" t="str">
        <f>IF($E$9="Y",'Population Definitions'!$B$6,"...")</f>
        <v>Prisoners</v>
      </c>
      <c r="B35" s="4" t="str">
        <f>IF($E$9="Y","---&gt;","...")</f>
        <v>---&gt;</v>
      </c>
      <c r="C35" s="1" t="str">
        <f>IF($E$9="Y",'Population Definitions'!$A$5,"...")</f>
        <v>65+</v>
      </c>
      <c r="D35" s="3" t="s">
        <v>137</v>
      </c>
      <c r="E35" s="3"/>
      <c r="F35" s="3">
        <v>1</v>
      </c>
      <c r="G35" s="4" t="str">
        <f>IF($E$9="Y","OR","...")</f>
        <v>OR</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x14ac:dyDescent="0.25">
      <c r="A36" s="1" t="str">
        <f>IF($F$9="Y",'Population Definitions'!$B$6,"...")</f>
        <v>Prisoners</v>
      </c>
      <c r="B36" s="4" t="str">
        <f>IF($F$9="Y","---&gt;","...")</f>
        <v>---&gt;</v>
      </c>
      <c r="C36" s="1" t="str">
        <f>IF($F$9="Y",'Population Definitions'!$B$6,"...")</f>
        <v>Prisoners</v>
      </c>
      <c r="D36" s="3" t="s">
        <v>137</v>
      </c>
      <c r="E36" s="3"/>
      <c r="F36" s="3">
        <v>1</v>
      </c>
      <c r="G36" s="4" t="str">
        <f>IF($F$9="Y","OR","...")</f>
        <v>OR</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sheetData>
  <conditionalFormatting sqref="B5">
    <cfRule type="cellIs" dxfId="288" priority="1" operator="equal">
      <formula>"Y"</formula>
    </cfRule>
    <cfRule type="cellIs" dxfId="287" priority="2" operator="equal">
      <formula>"N"</formula>
    </cfRule>
  </conditionalFormatting>
  <conditionalFormatting sqref="B6">
    <cfRule type="cellIs" dxfId="286" priority="11" operator="equal">
      <formula>"Y"</formula>
    </cfRule>
    <cfRule type="cellIs" dxfId="285" priority="12" operator="equal">
      <formula>"N"</formula>
    </cfRule>
  </conditionalFormatting>
  <conditionalFormatting sqref="B7">
    <cfRule type="cellIs" dxfId="284" priority="21" operator="equal">
      <formula>"Y"</formula>
    </cfRule>
    <cfRule type="cellIs" dxfId="283" priority="22" operator="equal">
      <formula>"N"</formula>
    </cfRule>
  </conditionalFormatting>
  <conditionalFormatting sqref="B8">
    <cfRule type="cellIs" dxfId="282" priority="31" operator="equal">
      <formula>"Y"</formula>
    </cfRule>
    <cfRule type="cellIs" dxfId="281" priority="32" operator="equal">
      <formula>"N"</formula>
    </cfRule>
  </conditionalFormatting>
  <conditionalFormatting sqref="B9">
    <cfRule type="cellIs" dxfId="280" priority="41" operator="equal">
      <formula>"Y"</formula>
    </cfRule>
    <cfRule type="cellIs" dxfId="279" priority="42" operator="equal">
      <formula>"N"</formula>
    </cfRule>
  </conditionalFormatting>
  <conditionalFormatting sqref="C5">
    <cfRule type="cellIs" dxfId="278" priority="3" operator="equal">
      <formula>"Y"</formula>
    </cfRule>
    <cfRule type="cellIs" dxfId="277" priority="4" operator="equal">
      <formula>"N"</formula>
    </cfRule>
  </conditionalFormatting>
  <conditionalFormatting sqref="C6">
    <cfRule type="cellIs" dxfId="276" priority="13" operator="equal">
      <formula>"Y"</formula>
    </cfRule>
    <cfRule type="cellIs" dxfId="275" priority="14" operator="equal">
      <formula>"N"</formula>
    </cfRule>
  </conditionalFormatting>
  <conditionalFormatting sqref="C7">
    <cfRule type="cellIs" dxfId="274" priority="23" operator="equal">
      <formula>"Y"</formula>
    </cfRule>
    <cfRule type="cellIs" dxfId="273" priority="24" operator="equal">
      <formula>"N"</formula>
    </cfRule>
  </conditionalFormatting>
  <conditionalFormatting sqref="C8">
    <cfRule type="cellIs" dxfId="272" priority="33" operator="equal">
      <formula>"Y"</formula>
    </cfRule>
    <cfRule type="cellIs" dxfId="271" priority="34" operator="equal">
      <formula>"N"</formula>
    </cfRule>
  </conditionalFormatting>
  <conditionalFormatting sqref="C9">
    <cfRule type="cellIs" dxfId="270" priority="43" operator="equal">
      <formula>"Y"</formula>
    </cfRule>
    <cfRule type="cellIs" dxfId="269" priority="44" operator="equal">
      <formula>"N"</formula>
    </cfRule>
  </conditionalFormatting>
  <conditionalFormatting sqref="D12:AL12">
    <cfRule type="expression" dxfId="268" priority="53">
      <formula>$B$5&lt;&gt;"Y"</formula>
    </cfRule>
  </conditionalFormatting>
  <conditionalFormatting sqref="D13:AL13">
    <cfRule type="expression" dxfId="267" priority="56">
      <formula>$C$5&lt;&gt;"Y"</formula>
    </cfRule>
  </conditionalFormatting>
  <conditionalFormatting sqref="D14:AL14">
    <cfRule type="expression" dxfId="266" priority="59">
      <formula>$D$5&lt;&gt;"Y"</formula>
    </cfRule>
  </conditionalFormatting>
  <conditionalFormatting sqref="D15:AL15">
    <cfRule type="expression" dxfId="265" priority="62">
      <formula>$E$5&lt;&gt;"Y"</formula>
    </cfRule>
  </conditionalFormatting>
  <conditionalFormatting sqref="D16:AL16">
    <cfRule type="expression" dxfId="264" priority="65">
      <formula>$F$5&lt;&gt;"Y"</formula>
    </cfRule>
  </conditionalFormatting>
  <conditionalFormatting sqref="D17:AL17">
    <cfRule type="expression" dxfId="263" priority="68">
      <formula>$B$6&lt;&gt;"Y"</formula>
    </cfRule>
  </conditionalFormatting>
  <conditionalFormatting sqref="D18:AL18">
    <cfRule type="expression" dxfId="262" priority="71">
      <formula>$C$6&lt;&gt;"Y"</formula>
    </cfRule>
  </conditionalFormatting>
  <conditionalFormatting sqref="D19:AL19">
    <cfRule type="expression" dxfId="261" priority="74">
      <formula>$D$6&lt;&gt;"Y"</formula>
    </cfRule>
  </conditionalFormatting>
  <conditionalFormatting sqref="D20:AL20">
    <cfRule type="expression" dxfId="260" priority="77">
      <formula>$E$6&lt;&gt;"Y"</formula>
    </cfRule>
  </conditionalFormatting>
  <conditionalFormatting sqref="D21:AL21">
    <cfRule type="expression" dxfId="259" priority="80">
      <formula>$F$6&lt;&gt;"Y"</formula>
    </cfRule>
  </conditionalFormatting>
  <conditionalFormatting sqref="D22:AL22">
    <cfRule type="expression" dxfId="258" priority="83">
      <formula>$B$7&lt;&gt;"Y"</formula>
    </cfRule>
  </conditionalFormatting>
  <conditionalFormatting sqref="D23:AL23">
    <cfRule type="expression" dxfId="257" priority="86">
      <formula>$C$7&lt;&gt;"Y"</formula>
    </cfRule>
  </conditionalFormatting>
  <conditionalFormatting sqref="D24:AL24">
    <cfRule type="expression" dxfId="256" priority="89">
      <formula>$D$7&lt;&gt;"Y"</formula>
    </cfRule>
  </conditionalFormatting>
  <conditionalFormatting sqref="D25:AL25">
    <cfRule type="expression" dxfId="255" priority="92">
      <formula>$E$7&lt;&gt;"Y"</formula>
    </cfRule>
  </conditionalFormatting>
  <conditionalFormatting sqref="D26:AL26">
    <cfRule type="expression" dxfId="254" priority="95">
      <formula>$F$7&lt;&gt;"Y"</formula>
    </cfRule>
  </conditionalFormatting>
  <conditionalFormatting sqref="D27:AL27">
    <cfRule type="expression" dxfId="253" priority="98">
      <formula>$B$8&lt;&gt;"Y"</formula>
    </cfRule>
  </conditionalFormatting>
  <conditionalFormatting sqref="D28:AL28">
    <cfRule type="expression" dxfId="252" priority="101">
      <formula>$C$8&lt;&gt;"Y"</formula>
    </cfRule>
  </conditionalFormatting>
  <conditionalFormatting sqref="D29:AL29">
    <cfRule type="expression" dxfId="251" priority="104">
      <formula>$D$8&lt;&gt;"Y"</formula>
    </cfRule>
  </conditionalFormatting>
  <conditionalFormatting sqref="D30:AL30">
    <cfRule type="expression" dxfId="250" priority="107">
      <formula>$E$8&lt;&gt;"Y"</formula>
    </cfRule>
  </conditionalFormatting>
  <conditionalFormatting sqref="D31:AL31">
    <cfRule type="expression" dxfId="249" priority="110">
      <formula>$F$8&lt;&gt;"Y"</formula>
    </cfRule>
  </conditionalFormatting>
  <conditionalFormatting sqref="D32:AL32">
    <cfRule type="expression" dxfId="248" priority="113">
      <formula>$B$9&lt;&gt;"Y"</formula>
    </cfRule>
  </conditionalFormatting>
  <conditionalFormatting sqref="D33:AL33">
    <cfRule type="expression" dxfId="247" priority="116">
      <formula>$C$9&lt;&gt;"Y"</formula>
    </cfRule>
  </conditionalFormatting>
  <conditionalFormatting sqref="D34:AL34">
    <cfRule type="expression" dxfId="246" priority="119">
      <formula>$D$9&lt;&gt;"Y"</formula>
    </cfRule>
  </conditionalFormatting>
  <conditionalFormatting sqref="D35:AL35">
    <cfRule type="expression" dxfId="245" priority="122">
      <formula>$E$9&lt;&gt;"Y"</formula>
    </cfRule>
  </conditionalFormatting>
  <conditionalFormatting sqref="D36:AL36">
    <cfRule type="expression" dxfId="244" priority="125">
      <formula>$F$9&lt;&gt;"Y"</formula>
    </cfRule>
  </conditionalFormatting>
  <conditionalFormatting sqref="D5">
    <cfRule type="cellIs" dxfId="243" priority="5" operator="equal">
      <formula>"Y"</formula>
    </cfRule>
    <cfRule type="cellIs" dxfId="242" priority="6" operator="equal">
      <formula>"N"</formula>
    </cfRule>
  </conditionalFormatting>
  <conditionalFormatting sqref="D6">
    <cfRule type="cellIs" dxfId="241" priority="15" operator="equal">
      <formula>"Y"</formula>
    </cfRule>
    <cfRule type="cellIs" dxfId="240" priority="16" operator="equal">
      <formula>"N"</formula>
    </cfRule>
  </conditionalFormatting>
  <conditionalFormatting sqref="D7">
    <cfRule type="cellIs" dxfId="239" priority="25" operator="equal">
      <formula>"Y"</formula>
    </cfRule>
    <cfRule type="cellIs" dxfId="238" priority="26" operator="equal">
      <formula>"N"</formula>
    </cfRule>
  </conditionalFormatting>
  <conditionalFormatting sqref="D8">
    <cfRule type="cellIs" dxfId="237" priority="35" operator="equal">
      <formula>"Y"</formula>
    </cfRule>
    <cfRule type="cellIs" dxfId="236" priority="36" operator="equal">
      <formula>"N"</formula>
    </cfRule>
  </conditionalFormatting>
  <conditionalFormatting sqref="D9">
    <cfRule type="cellIs" dxfId="235" priority="45" operator="equal">
      <formula>"Y"</formula>
    </cfRule>
    <cfRule type="cellIs" dxfId="234" priority="46" operator="equal">
      <formula>"N"</formula>
    </cfRule>
  </conditionalFormatting>
  <conditionalFormatting sqref="E5">
    <cfRule type="cellIs" dxfId="233" priority="7" operator="equal">
      <formula>"Y"</formula>
    </cfRule>
    <cfRule type="cellIs" dxfId="232" priority="8" operator="equal">
      <formula>"N"</formula>
    </cfRule>
  </conditionalFormatting>
  <conditionalFormatting sqref="E6">
    <cfRule type="cellIs" dxfId="231" priority="17" operator="equal">
      <formula>"Y"</formula>
    </cfRule>
    <cfRule type="cellIs" dxfId="230" priority="18" operator="equal">
      <formula>"N"</formula>
    </cfRule>
  </conditionalFormatting>
  <conditionalFormatting sqref="E7">
    <cfRule type="cellIs" dxfId="229" priority="27" operator="equal">
      <formula>"Y"</formula>
    </cfRule>
    <cfRule type="cellIs" dxfId="228" priority="28" operator="equal">
      <formula>"N"</formula>
    </cfRule>
  </conditionalFormatting>
  <conditionalFormatting sqref="E8">
    <cfRule type="cellIs" dxfId="227" priority="37" operator="equal">
      <formula>"Y"</formula>
    </cfRule>
    <cfRule type="cellIs" dxfId="226" priority="38" operator="equal">
      <formula>"N"</formula>
    </cfRule>
  </conditionalFormatting>
  <conditionalFormatting sqref="E9">
    <cfRule type="cellIs" dxfId="225" priority="47" operator="equal">
      <formula>"Y"</formula>
    </cfRule>
    <cfRule type="cellIs" dxfId="224" priority="48" operator="equal">
      <formula>"N"</formula>
    </cfRule>
  </conditionalFormatting>
  <conditionalFormatting sqref="F12">
    <cfRule type="expression" dxfId="223" priority="51">
      <formula>COUNTIF(H12:AL12,"&lt;&gt;" &amp; "")&gt;0</formula>
    </cfRule>
    <cfRule type="expression" dxfId="222" priority="52">
      <formula>AND(COUNTIF(H12:AL12,"&lt;&gt;" &amp; "")&gt;0,NOT(ISBLANK(F12)))</formula>
    </cfRule>
  </conditionalFormatting>
  <conditionalFormatting sqref="F13">
    <cfRule type="expression" dxfId="221" priority="54">
      <formula>COUNTIF(H13:AL13,"&lt;&gt;" &amp; "")&gt;0</formula>
    </cfRule>
    <cfRule type="expression" dxfId="220" priority="55">
      <formula>AND(COUNTIF(H13:AL13,"&lt;&gt;" &amp; "")&gt;0,NOT(ISBLANK(F13)))</formula>
    </cfRule>
  </conditionalFormatting>
  <conditionalFormatting sqref="F14">
    <cfRule type="expression" dxfId="219" priority="57">
      <formula>COUNTIF(H14:AL14,"&lt;&gt;" &amp; "")&gt;0</formula>
    </cfRule>
    <cfRule type="expression" dxfId="218" priority="58">
      <formula>AND(COUNTIF(H14:AL14,"&lt;&gt;" &amp; "")&gt;0,NOT(ISBLANK(F14)))</formula>
    </cfRule>
  </conditionalFormatting>
  <conditionalFormatting sqref="F15">
    <cfRule type="expression" dxfId="217" priority="60">
      <formula>COUNTIF(H15:AL15,"&lt;&gt;" &amp; "")&gt;0</formula>
    </cfRule>
    <cfRule type="expression" dxfId="216" priority="61">
      <formula>AND(COUNTIF(H15:AL15,"&lt;&gt;" &amp; "")&gt;0,NOT(ISBLANK(F15)))</formula>
    </cfRule>
  </conditionalFormatting>
  <conditionalFormatting sqref="F16">
    <cfRule type="expression" dxfId="215" priority="63">
      <formula>COUNTIF(H16:AL16,"&lt;&gt;" &amp; "")&gt;0</formula>
    </cfRule>
    <cfRule type="expression" dxfId="214" priority="64">
      <formula>AND(COUNTIF(H16:AL16,"&lt;&gt;" &amp; "")&gt;0,NOT(ISBLANK(F16)))</formula>
    </cfRule>
  </conditionalFormatting>
  <conditionalFormatting sqref="F17">
    <cfRule type="expression" dxfId="213" priority="66">
      <formula>COUNTIF(H17:AL17,"&lt;&gt;" &amp; "")&gt;0</formula>
    </cfRule>
    <cfRule type="expression" dxfId="212" priority="67">
      <formula>AND(COUNTIF(H17:AL17,"&lt;&gt;" &amp; "")&gt;0,NOT(ISBLANK(F17)))</formula>
    </cfRule>
  </conditionalFormatting>
  <conditionalFormatting sqref="F18">
    <cfRule type="expression" dxfId="211" priority="69">
      <formula>COUNTIF(H18:AL18,"&lt;&gt;" &amp; "")&gt;0</formula>
    </cfRule>
    <cfRule type="expression" dxfId="210" priority="70">
      <formula>AND(COUNTIF(H18:AL18,"&lt;&gt;" &amp; "")&gt;0,NOT(ISBLANK(F18)))</formula>
    </cfRule>
  </conditionalFormatting>
  <conditionalFormatting sqref="F19">
    <cfRule type="expression" dxfId="209" priority="72">
      <formula>COUNTIF(H19:AL19,"&lt;&gt;" &amp; "")&gt;0</formula>
    </cfRule>
    <cfRule type="expression" dxfId="208" priority="73">
      <formula>AND(COUNTIF(H19:AL19,"&lt;&gt;" &amp; "")&gt;0,NOT(ISBLANK(F19)))</formula>
    </cfRule>
  </conditionalFormatting>
  <conditionalFormatting sqref="F20">
    <cfRule type="expression" dxfId="207" priority="75">
      <formula>COUNTIF(H20:AL20,"&lt;&gt;" &amp; "")&gt;0</formula>
    </cfRule>
    <cfRule type="expression" dxfId="206" priority="76">
      <formula>AND(COUNTIF(H20:AL20,"&lt;&gt;" &amp; "")&gt;0,NOT(ISBLANK(F20)))</formula>
    </cfRule>
  </conditionalFormatting>
  <conditionalFormatting sqref="F21">
    <cfRule type="expression" dxfId="205" priority="78">
      <formula>COUNTIF(H21:AL21,"&lt;&gt;" &amp; "")&gt;0</formula>
    </cfRule>
    <cfRule type="expression" dxfId="204" priority="79">
      <formula>AND(COUNTIF(H21:AL21,"&lt;&gt;" &amp; "")&gt;0,NOT(ISBLANK(F21)))</formula>
    </cfRule>
  </conditionalFormatting>
  <conditionalFormatting sqref="F22">
    <cfRule type="expression" dxfId="203" priority="81">
      <formula>COUNTIF(H22:AL22,"&lt;&gt;" &amp; "")&gt;0</formula>
    </cfRule>
    <cfRule type="expression" dxfId="202" priority="82">
      <formula>AND(COUNTIF(H22:AL22,"&lt;&gt;" &amp; "")&gt;0,NOT(ISBLANK(F22)))</formula>
    </cfRule>
  </conditionalFormatting>
  <conditionalFormatting sqref="F23">
    <cfRule type="expression" dxfId="201" priority="84">
      <formula>COUNTIF(H23:AL23,"&lt;&gt;" &amp; "")&gt;0</formula>
    </cfRule>
    <cfRule type="expression" dxfId="200" priority="85">
      <formula>AND(COUNTIF(H23:AL23,"&lt;&gt;" &amp; "")&gt;0,NOT(ISBLANK(F23)))</formula>
    </cfRule>
  </conditionalFormatting>
  <conditionalFormatting sqref="F24">
    <cfRule type="expression" dxfId="199" priority="87">
      <formula>COUNTIF(H24:AL24,"&lt;&gt;" &amp; "")&gt;0</formula>
    </cfRule>
    <cfRule type="expression" dxfId="198" priority="88">
      <formula>AND(COUNTIF(H24:AL24,"&lt;&gt;" &amp; "")&gt;0,NOT(ISBLANK(F24)))</formula>
    </cfRule>
  </conditionalFormatting>
  <conditionalFormatting sqref="F25">
    <cfRule type="expression" dxfId="197" priority="90">
      <formula>COUNTIF(H25:AL25,"&lt;&gt;" &amp; "")&gt;0</formula>
    </cfRule>
    <cfRule type="expression" dxfId="196" priority="91">
      <formula>AND(COUNTIF(H25:AL25,"&lt;&gt;" &amp; "")&gt;0,NOT(ISBLANK(F25)))</formula>
    </cfRule>
  </conditionalFormatting>
  <conditionalFormatting sqref="F26">
    <cfRule type="expression" dxfId="195" priority="93">
      <formula>COUNTIF(H26:AL26,"&lt;&gt;" &amp; "")&gt;0</formula>
    </cfRule>
    <cfRule type="expression" dxfId="194" priority="94">
      <formula>AND(COUNTIF(H26:AL26,"&lt;&gt;" &amp; "")&gt;0,NOT(ISBLANK(F26)))</formula>
    </cfRule>
  </conditionalFormatting>
  <conditionalFormatting sqref="F27">
    <cfRule type="expression" dxfId="193" priority="96">
      <formula>COUNTIF(H27:AL27,"&lt;&gt;" &amp; "")&gt;0</formula>
    </cfRule>
    <cfRule type="expression" dxfId="192" priority="97">
      <formula>AND(COUNTIF(H27:AL27,"&lt;&gt;" &amp; "")&gt;0,NOT(ISBLANK(F27)))</formula>
    </cfRule>
  </conditionalFormatting>
  <conditionalFormatting sqref="F28">
    <cfRule type="expression" dxfId="191" priority="99">
      <formula>COUNTIF(H28:AL28,"&lt;&gt;" &amp; "")&gt;0</formula>
    </cfRule>
    <cfRule type="expression" dxfId="190" priority="100">
      <formula>AND(COUNTIF(H28:AL28,"&lt;&gt;" &amp; "")&gt;0,NOT(ISBLANK(F28)))</formula>
    </cfRule>
  </conditionalFormatting>
  <conditionalFormatting sqref="F29">
    <cfRule type="expression" dxfId="189" priority="102">
      <formula>COUNTIF(H29:AL29,"&lt;&gt;" &amp; "")&gt;0</formula>
    </cfRule>
    <cfRule type="expression" dxfId="188" priority="103">
      <formula>AND(COUNTIF(H29:AL29,"&lt;&gt;" &amp; "")&gt;0,NOT(ISBLANK(F29)))</formula>
    </cfRule>
  </conditionalFormatting>
  <conditionalFormatting sqref="F30">
    <cfRule type="expression" dxfId="187" priority="105">
      <formula>COUNTIF(H30:AL30,"&lt;&gt;" &amp; "")&gt;0</formula>
    </cfRule>
    <cfRule type="expression" dxfId="186" priority="106">
      <formula>AND(COUNTIF(H30:AL30,"&lt;&gt;" &amp; "")&gt;0,NOT(ISBLANK(F30)))</formula>
    </cfRule>
  </conditionalFormatting>
  <conditionalFormatting sqref="F31">
    <cfRule type="expression" dxfId="185" priority="108">
      <formula>COUNTIF(H31:AL31,"&lt;&gt;" &amp; "")&gt;0</formula>
    </cfRule>
    <cfRule type="expression" dxfId="184" priority="109">
      <formula>AND(COUNTIF(H31:AL31,"&lt;&gt;" &amp; "")&gt;0,NOT(ISBLANK(F31)))</formula>
    </cfRule>
  </conditionalFormatting>
  <conditionalFormatting sqref="F32">
    <cfRule type="expression" dxfId="183" priority="111">
      <formula>COUNTIF(H32:AL32,"&lt;&gt;" &amp; "")&gt;0</formula>
    </cfRule>
    <cfRule type="expression" dxfId="182" priority="112">
      <formula>AND(COUNTIF(H32:AL32,"&lt;&gt;" &amp; "")&gt;0,NOT(ISBLANK(F32)))</formula>
    </cfRule>
  </conditionalFormatting>
  <conditionalFormatting sqref="F33">
    <cfRule type="expression" dxfId="181" priority="114">
      <formula>COUNTIF(H33:AL33,"&lt;&gt;" &amp; "")&gt;0</formula>
    </cfRule>
    <cfRule type="expression" dxfId="180" priority="115">
      <formula>AND(COUNTIF(H33:AL33,"&lt;&gt;" &amp; "")&gt;0,NOT(ISBLANK(F33)))</formula>
    </cfRule>
  </conditionalFormatting>
  <conditionalFormatting sqref="F34">
    <cfRule type="expression" dxfId="179" priority="117">
      <formula>COUNTIF(H34:AL34,"&lt;&gt;" &amp; "")&gt;0</formula>
    </cfRule>
    <cfRule type="expression" dxfId="178" priority="118">
      <formula>AND(COUNTIF(H34:AL34,"&lt;&gt;" &amp; "")&gt;0,NOT(ISBLANK(F34)))</formula>
    </cfRule>
  </conditionalFormatting>
  <conditionalFormatting sqref="F35">
    <cfRule type="expression" dxfId="177" priority="120">
      <formula>COUNTIF(H35:AL35,"&lt;&gt;" &amp; "")&gt;0</formula>
    </cfRule>
    <cfRule type="expression" dxfId="176" priority="121">
      <formula>AND(COUNTIF(H35:AL35,"&lt;&gt;" &amp; "")&gt;0,NOT(ISBLANK(F35)))</formula>
    </cfRule>
  </conditionalFormatting>
  <conditionalFormatting sqref="F36">
    <cfRule type="expression" dxfId="175" priority="123">
      <formula>COUNTIF(H36:AL36,"&lt;&gt;" &amp; "")&gt;0</formula>
    </cfRule>
    <cfRule type="expression" dxfId="174" priority="124">
      <formula>AND(COUNTIF(H36:AL36,"&lt;&gt;" &amp; "")&gt;0,NOT(ISBLANK(F36)))</formula>
    </cfRule>
  </conditionalFormatting>
  <conditionalFormatting sqref="F5">
    <cfRule type="cellIs" dxfId="173" priority="9" operator="equal">
      <formula>"Y"</formula>
    </cfRule>
    <cfRule type="cellIs" dxfId="172" priority="10" operator="equal">
      <formula>"N"</formula>
    </cfRule>
  </conditionalFormatting>
  <conditionalFormatting sqref="F6">
    <cfRule type="cellIs" dxfId="171" priority="19" operator="equal">
      <formula>"Y"</formula>
    </cfRule>
    <cfRule type="cellIs" dxfId="170" priority="20" operator="equal">
      <formula>"N"</formula>
    </cfRule>
  </conditionalFormatting>
  <conditionalFormatting sqref="F7">
    <cfRule type="cellIs" dxfId="169" priority="29" operator="equal">
      <formula>"Y"</formula>
    </cfRule>
    <cfRule type="cellIs" dxfId="168" priority="30" operator="equal">
      <formula>"N"</formula>
    </cfRule>
  </conditionalFormatting>
  <conditionalFormatting sqref="F8">
    <cfRule type="cellIs" dxfId="167" priority="39" operator="equal">
      <formula>"Y"</formula>
    </cfRule>
    <cfRule type="cellIs" dxfId="166" priority="40" operator="equal">
      <formula>"N"</formula>
    </cfRule>
  </conditionalFormatting>
  <conditionalFormatting sqref="F9">
    <cfRule type="cellIs" dxfId="165" priority="49" operator="equal">
      <formula>"Y"</formula>
    </cfRule>
    <cfRule type="cellIs" dxfId="164" priority="50" operator="equal">
      <formula>"N"</formula>
    </cfRule>
  </conditionalFormatting>
  <dataValidations count="50">
    <dataValidation type="list" allowBlank="1" showInputMessage="1" showErrorMessage="1" sqref="B5">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8080"/>
  </sheetPr>
  <dimension ref="A1:Z73"/>
  <sheetViews>
    <sheetView workbookViewId="0">
      <selection activeCell="I30" sqref="I30"/>
    </sheetView>
  </sheetViews>
  <sheetFormatPr defaultRowHeight="15" x14ac:dyDescent="0.25"/>
  <cols>
    <col min="1" max="1" width="14.85546875" customWidth="1"/>
    <col min="2" max="2" width="16" customWidth="1"/>
    <col min="3" max="3" width="23.7109375" customWidth="1"/>
    <col min="4" max="4" width="21.5703125" customWidth="1"/>
    <col min="5" max="5" width="13.85546875" customWidth="1"/>
    <col min="6" max="6" width="11.5703125" customWidth="1"/>
    <col min="7" max="7" width="5" customWidth="1"/>
    <col min="8" max="26" width="9.42578125" customWidth="1"/>
  </cols>
  <sheetData>
    <row r="1" spans="1:26" x14ac:dyDescent="0.25">
      <c r="A1" s="1" t="s">
        <v>0</v>
      </c>
      <c r="B1" s="1" t="s">
        <v>1</v>
      </c>
      <c r="C1" s="1" t="s">
        <v>164</v>
      </c>
      <c r="D1" s="1" t="s">
        <v>165</v>
      </c>
    </row>
    <row r="2" spans="1:26" x14ac:dyDescent="0.25">
      <c r="A2" t="s">
        <v>169</v>
      </c>
      <c r="B2" t="s">
        <v>170</v>
      </c>
      <c r="C2" t="s">
        <v>5</v>
      </c>
      <c r="D2" t="s">
        <v>5</v>
      </c>
    </row>
    <row r="4" spans="1:26"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6" x14ac:dyDescent="0.25">
      <c r="A5" s="1" t="str">
        <f>'Population Definitions'!$A$2</f>
        <v>0-4</v>
      </c>
      <c r="B5" s="4" t="s">
        <v>137</v>
      </c>
      <c r="C5" s="5" t="s">
        <v>168</v>
      </c>
      <c r="D5" s="5" t="s">
        <v>171</v>
      </c>
      <c r="E5" s="5" t="s">
        <v>171</v>
      </c>
      <c r="F5" s="5" t="s">
        <v>171</v>
      </c>
    </row>
    <row r="6" spans="1:26" x14ac:dyDescent="0.25">
      <c r="A6" s="1" t="str">
        <f>'Population Definitions'!$A$3</f>
        <v>5-14</v>
      </c>
      <c r="B6" s="5" t="s">
        <v>171</v>
      </c>
      <c r="C6" s="4" t="s">
        <v>137</v>
      </c>
      <c r="D6" s="5" t="s">
        <v>168</v>
      </c>
      <c r="E6" s="5" t="s">
        <v>171</v>
      </c>
      <c r="F6" s="5" t="s">
        <v>171</v>
      </c>
    </row>
    <row r="7" spans="1:26" x14ac:dyDescent="0.25">
      <c r="A7" s="1" t="str">
        <f>'Population Definitions'!$A$4</f>
        <v>15-64</v>
      </c>
      <c r="B7" s="5" t="s">
        <v>171</v>
      </c>
      <c r="C7" s="5" t="s">
        <v>171</v>
      </c>
      <c r="D7" s="4" t="s">
        <v>137</v>
      </c>
      <c r="E7" s="5" t="s">
        <v>168</v>
      </c>
      <c r="F7" s="5" t="s">
        <v>171</v>
      </c>
    </row>
    <row r="8" spans="1:26" x14ac:dyDescent="0.25">
      <c r="A8" s="1" t="str">
        <f>'Population Definitions'!$A$5</f>
        <v>65+</v>
      </c>
      <c r="B8" s="5" t="s">
        <v>171</v>
      </c>
      <c r="C8" s="5" t="s">
        <v>171</v>
      </c>
      <c r="D8" s="5" t="s">
        <v>171</v>
      </c>
      <c r="E8" s="4" t="s">
        <v>137</v>
      </c>
      <c r="F8" s="5" t="s">
        <v>171</v>
      </c>
    </row>
    <row r="9" spans="1:26" x14ac:dyDescent="0.25">
      <c r="A9" s="1" t="str">
        <f>'Population Definitions'!$B$6</f>
        <v>Prisoners</v>
      </c>
      <c r="B9" s="5" t="s">
        <v>171</v>
      </c>
      <c r="C9" s="5" t="s">
        <v>171</v>
      </c>
      <c r="D9" s="5" t="s">
        <v>171</v>
      </c>
      <c r="E9" s="5" t="s">
        <v>171</v>
      </c>
      <c r="F9" s="4" t="s">
        <v>137</v>
      </c>
    </row>
    <row r="11" spans="1:26"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row>
    <row r="12" spans="1:26" x14ac:dyDescent="0.25">
      <c r="A12" s="1" t="str">
        <f>IF($B$5="Y",'Population Definitions'!$A$2,"...")</f>
        <v>...</v>
      </c>
      <c r="B12" s="4" t="str">
        <f>IF($B$5="Y","---&gt;","...")</f>
        <v>...</v>
      </c>
      <c r="C12" s="1" t="str">
        <f>IF($B$5="Y",'Population Definitions'!$A$2,"...")</f>
        <v>...</v>
      </c>
      <c r="D12" s="2"/>
      <c r="E12" s="3"/>
      <c r="F12" s="2"/>
      <c r="G12" s="4" t="str">
        <f>IF($B$5="Y","OR","...")</f>
        <v>...</v>
      </c>
      <c r="H12" s="2"/>
      <c r="I12" s="2"/>
      <c r="J12" s="2"/>
      <c r="K12" s="2"/>
      <c r="L12" s="2"/>
      <c r="M12" s="2"/>
      <c r="N12" s="2"/>
      <c r="O12" s="2"/>
      <c r="P12" s="2"/>
      <c r="Q12" s="2"/>
      <c r="R12" s="2"/>
      <c r="S12" s="2"/>
      <c r="T12" s="2"/>
      <c r="U12" s="2"/>
      <c r="V12" s="2"/>
      <c r="W12" s="2"/>
      <c r="X12" s="2"/>
      <c r="Y12" s="2"/>
      <c r="Z12" s="2"/>
    </row>
    <row r="13" spans="1:26" x14ac:dyDescent="0.25">
      <c r="A13" s="1" t="str">
        <f>IF($C$5="Y",'Population Definitions'!$A$2,"...")</f>
        <v>0-4</v>
      </c>
      <c r="B13" s="4" t="str">
        <f>IF($C$5="Y","---&gt;","...")</f>
        <v>---&gt;</v>
      </c>
      <c r="C13" s="1" t="str">
        <f>IF($C$5="Y",'Population Definitions'!$A$3,"...")</f>
        <v>5-14</v>
      </c>
      <c r="D13" s="2" t="s">
        <v>178</v>
      </c>
      <c r="E13" s="3"/>
      <c r="F13" s="2"/>
      <c r="G13" s="4" t="str">
        <f>IF($C$5="Y","OR","...")</f>
        <v>OR</v>
      </c>
      <c r="H13" s="2">
        <v>0.19</v>
      </c>
      <c r="I13" s="2"/>
      <c r="J13" s="2"/>
      <c r="K13" s="2"/>
      <c r="L13" s="2"/>
      <c r="M13" s="2">
        <v>0.19</v>
      </c>
      <c r="N13" s="2"/>
      <c r="O13" s="2"/>
      <c r="P13" s="2"/>
      <c r="Q13" s="2"/>
      <c r="R13" s="2">
        <v>0.2</v>
      </c>
      <c r="S13" s="2"/>
      <c r="T13" s="2"/>
      <c r="U13" s="2"/>
      <c r="V13" s="2"/>
      <c r="W13" s="2"/>
      <c r="X13" s="2"/>
      <c r="Y13" s="2"/>
      <c r="Z13" s="2"/>
    </row>
    <row r="14" spans="1:26" x14ac:dyDescent="0.25">
      <c r="A14" s="1" t="str">
        <f>IF($D$5="Y",'Population Definitions'!$A$2,"...")</f>
        <v>...</v>
      </c>
      <c r="B14" s="4" t="str">
        <f>IF($D$5="Y","---&gt;","...")</f>
        <v>...</v>
      </c>
      <c r="C14" s="1" t="str">
        <f>IF($D$5="Y",'Population Definitions'!$A$4,"...")</f>
        <v>...</v>
      </c>
      <c r="D14" s="2"/>
      <c r="E14" s="3"/>
      <c r="F14" s="2"/>
      <c r="G14" s="4" t="str">
        <f>IF($D$5="Y","OR","...")</f>
        <v>...</v>
      </c>
      <c r="H14" s="2"/>
      <c r="I14" s="2"/>
      <c r="J14" s="2"/>
      <c r="K14" s="2"/>
      <c r="L14" s="2"/>
      <c r="M14" s="2"/>
      <c r="N14" s="2"/>
      <c r="O14" s="2"/>
      <c r="P14" s="2"/>
      <c r="Q14" s="2"/>
      <c r="R14" s="2"/>
      <c r="S14" s="2"/>
      <c r="T14" s="2"/>
      <c r="U14" s="2"/>
      <c r="V14" s="2"/>
      <c r="W14" s="2"/>
      <c r="X14" s="2"/>
      <c r="Y14" s="2"/>
      <c r="Z14" s="2"/>
    </row>
    <row r="15" spans="1:26" x14ac:dyDescent="0.25">
      <c r="A15" s="1" t="str">
        <f>IF($E$5="Y",'Population Definitions'!$A$2,"...")</f>
        <v>...</v>
      </c>
      <c r="B15" s="4" t="str">
        <f>IF($E$5="Y","---&gt;","...")</f>
        <v>...</v>
      </c>
      <c r="C15" s="1" t="str">
        <f>IF($E$5="Y",'Population Definitions'!$A$5,"...")</f>
        <v>...</v>
      </c>
      <c r="D15" s="2"/>
      <c r="E15" s="3"/>
      <c r="F15" s="2"/>
      <c r="G15" s="4" t="str">
        <f>IF($E$5="Y","OR","...")</f>
        <v>...</v>
      </c>
      <c r="H15" s="2"/>
      <c r="I15" s="2"/>
      <c r="J15" s="2"/>
      <c r="K15" s="2"/>
      <c r="L15" s="2"/>
      <c r="M15" s="2"/>
      <c r="N15" s="2"/>
      <c r="O15" s="2"/>
      <c r="P15" s="2"/>
      <c r="Q15" s="2"/>
      <c r="R15" s="2"/>
      <c r="S15" s="2"/>
      <c r="T15" s="2"/>
      <c r="U15" s="2"/>
      <c r="V15" s="2"/>
      <c r="W15" s="2"/>
      <c r="X15" s="2"/>
      <c r="Y15" s="2"/>
      <c r="Z15" s="2"/>
    </row>
    <row r="16" spans="1:26" x14ac:dyDescent="0.25">
      <c r="A16" s="1" t="str">
        <f>IF($F$5="Y",'Population Definitions'!$A$2,"...")</f>
        <v>...</v>
      </c>
      <c r="B16" s="4" t="str">
        <f>IF($F$5="Y","---&gt;","...")</f>
        <v>...</v>
      </c>
      <c r="C16" s="1" t="str">
        <f>IF($F$5="Y",'Population Definitions'!$B$6,"...")</f>
        <v>...</v>
      </c>
      <c r="D16" s="2"/>
      <c r="E16" s="3"/>
      <c r="F16" s="2"/>
      <c r="G16" s="4" t="str">
        <f>IF($F$5="Y","OR","...")</f>
        <v>...</v>
      </c>
      <c r="H16" s="2"/>
      <c r="I16" s="2"/>
      <c r="J16" s="2"/>
      <c r="K16" s="2"/>
      <c r="L16" s="2"/>
      <c r="M16" s="2"/>
      <c r="N16" s="2"/>
      <c r="O16" s="2"/>
      <c r="P16" s="2"/>
      <c r="Q16" s="2"/>
      <c r="R16" s="2"/>
      <c r="S16" s="2"/>
      <c r="T16" s="2"/>
      <c r="U16" s="2"/>
      <c r="V16" s="2"/>
      <c r="W16" s="2"/>
      <c r="X16" s="2"/>
      <c r="Y16" s="2"/>
      <c r="Z16" s="2"/>
    </row>
    <row r="17" spans="1:26" x14ac:dyDescent="0.25">
      <c r="A17" s="1" t="str">
        <f>IF($B$6="Y",'Population Definitions'!$A$3,"...")</f>
        <v>...</v>
      </c>
      <c r="B17" s="4" t="str">
        <f>IF($B$6="Y","---&gt;","...")</f>
        <v>...</v>
      </c>
      <c r="C17" s="1" t="str">
        <f>IF($B$6="Y",'Population Definitions'!$A$2,"...")</f>
        <v>...</v>
      </c>
      <c r="D17" s="2"/>
      <c r="E17" s="3"/>
      <c r="F17" s="2"/>
      <c r="G17" s="4" t="str">
        <f>IF($B$6="Y","OR","...")</f>
        <v>...</v>
      </c>
      <c r="H17" s="2"/>
      <c r="I17" s="2"/>
      <c r="J17" s="2"/>
      <c r="K17" s="2"/>
      <c r="L17" s="2"/>
      <c r="M17" s="2"/>
      <c r="N17" s="2"/>
      <c r="O17" s="2"/>
      <c r="P17" s="2"/>
      <c r="Q17" s="2"/>
      <c r="R17" s="2"/>
      <c r="S17" s="2"/>
      <c r="T17" s="2"/>
      <c r="U17" s="2"/>
      <c r="V17" s="2"/>
      <c r="W17" s="2"/>
      <c r="X17" s="2"/>
      <c r="Y17" s="2"/>
      <c r="Z17" s="2"/>
    </row>
    <row r="18" spans="1:26" x14ac:dyDescent="0.25">
      <c r="A18" s="1" t="str">
        <f>IF($C$6="Y",'Population Definitions'!$A$3,"...")</f>
        <v>...</v>
      </c>
      <c r="B18" s="4" t="str">
        <f>IF($C$6="Y","---&gt;","...")</f>
        <v>...</v>
      </c>
      <c r="C18" s="1" t="str">
        <f>IF($C$6="Y",'Population Definitions'!$A$3,"...")</f>
        <v>...</v>
      </c>
      <c r="D18" s="2"/>
      <c r="E18" s="3"/>
      <c r="F18" s="2"/>
      <c r="G18" s="4" t="str">
        <f>IF($C$6="Y","OR","...")</f>
        <v>...</v>
      </c>
      <c r="H18" s="2"/>
      <c r="I18" s="2"/>
      <c r="J18" s="2"/>
      <c r="K18" s="2"/>
      <c r="L18" s="2"/>
      <c r="M18" s="2"/>
      <c r="N18" s="2"/>
      <c r="O18" s="2"/>
      <c r="P18" s="2"/>
      <c r="Q18" s="2"/>
      <c r="R18" s="2"/>
      <c r="S18" s="2"/>
      <c r="T18" s="2"/>
      <c r="U18" s="2"/>
      <c r="V18" s="2"/>
      <c r="W18" s="2"/>
      <c r="X18" s="2"/>
      <c r="Y18" s="2"/>
      <c r="Z18" s="2"/>
    </row>
    <row r="19" spans="1:26" x14ac:dyDescent="0.25">
      <c r="A19" s="1" t="str">
        <f>IF($D$6="Y",'Population Definitions'!$A$3,"...")</f>
        <v>5-14</v>
      </c>
      <c r="B19" s="4" t="str">
        <f>IF($D$6="Y","---&gt;","...")</f>
        <v>---&gt;</v>
      </c>
      <c r="C19" s="1" t="str">
        <f>IF($D$6="Y",'Population Definitions'!$A$4,"...")</f>
        <v>15-64</v>
      </c>
      <c r="D19" s="2" t="s">
        <v>178</v>
      </c>
      <c r="E19" s="3"/>
      <c r="F19" s="2"/>
      <c r="G19" s="4" t="str">
        <f>IF($D$6="Y","OR","...")</f>
        <v>OR</v>
      </c>
      <c r="H19" s="2">
        <v>0.11</v>
      </c>
      <c r="I19" s="2"/>
      <c r="J19" s="2"/>
      <c r="K19" s="2"/>
      <c r="L19" s="2"/>
      <c r="M19" s="2"/>
      <c r="N19" s="2"/>
      <c r="O19" s="2"/>
      <c r="P19" s="2"/>
      <c r="Q19" s="2"/>
      <c r="R19" s="2"/>
      <c r="S19" s="2"/>
      <c r="T19" s="2"/>
      <c r="U19" s="2"/>
      <c r="V19" s="2"/>
      <c r="W19" s="2">
        <v>0.10100000000000001</v>
      </c>
      <c r="X19" s="2"/>
      <c r="Y19" s="2"/>
      <c r="Z19" s="2"/>
    </row>
    <row r="20" spans="1:26" x14ac:dyDescent="0.25">
      <c r="A20" s="1" t="str">
        <f>IF($E$6="Y",'Population Definitions'!$A$3,"...")</f>
        <v>...</v>
      </c>
      <c r="B20" s="4" t="str">
        <f>IF($E$6="Y","---&gt;","...")</f>
        <v>...</v>
      </c>
      <c r="C20" s="1" t="str">
        <f>IF($E$6="Y",'Population Definitions'!$A$5,"...")</f>
        <v>...</v>
      </c>
      <c r="D20" s="2"/>
      <c r="E20" s="3"/>
      <c r="F20" s="2"/>
      <c r="G20" s="4" t="str">
        <f>IF($E$6="Y","OR","...")</f>
        <v>...</v>
      </c>
      <c r="H20" s="2"/>
      <c r="I20" s="2"/>
      <c r="J20" s="2"/>
      <c r="K20" s="2"/>
      <c r="L20" s="2"/>
      <c r="M20" s="2"/>
      <c r="N20" s="2"/>
      <c r="O20" s="2"/>
      <c r="P20" s="2"/>
      <c r="Q20" s="2"/>
      <c r="R20" s="2"/>
      <c r="S20" s="2"/>
      <c r="T20" s="2"/>
      <c r="U20" s="2"/>
      <c r="V20" s="2"/>
      <c r="W20" s="2"/>
      <c r="X20" s="2"/>
      <c r="Y20" s="2"/>
      <c r="Z20" s="2"/>
    </row>
    <row r="21" spans="1:26" x14ac:dyDescent="0.25">
      <c r="A21" s="1" t="str">
        <f>IF($F$6="Y",'Population Definitions'!$A$3,"...")</f>
        <v>...</v>
      </c>
      <c r="B21" s="4" t="str">
        <f>IF($F$6="Y","---&gt;","...")</f>
        <v>...</v>
      </c>
      <c r="C21" s="1" t="str">
        <f>IF($F$6="Y",'Population Definitions'!$B$6,"...")</f>
        <v>...</v>
      </c>
      <c r="D21" s="2"/>
      <c r="E21" s="3"/>
      <c r="F21" s="2"/>
      <c r="G21" s="4" t="str">
        <f>IF($F$6="Y","OR","...")</f>
        <v>...</v>
      </c>
      <c r="H21" s="2"/>
      <c r="I21" s="2"/>
      <c r="J21" s="2"/>
      <c r="K21" s="2"/>
      <c r="L21" s="2"/>
      <c r="M21" s="2"/>
      <c r="N21" s="2"/>
      <c r="O21" s="2"/>
      <c r="P21" s="2"/>
      <c r="Q21" s="2"/>
      <c r="R21" s="2"/>
      <c r="S21" s="2"/>
      <c r="T21" s="2"/>
      <c r="U21" s="2"/>
      <c r="V21" s="2"/>
      <c r="W21" s="2"/>
      <c r="X21" s="2"/>
      <c r="Y21" s="2"/>
      <c r="Z21" s="2"/>
    </row>
    <row r="22" spans="1:26" x14ac:dyDescent="0.25">
      <c r="A22" s="1" t="str">
        <f>IF($B$7="Y",'Population Definitions'!$A$4,"...")</f>
        <v>...</v>
      </c>
      <c r="B22" s="4" t="str">
        <f>IF($B$7="Y","---&gt;","...")</f>
        <v>...</v>
      </c>
      <c r="C22" s="1" t="str">
        <f>IF($B$7="Y",'Population Definitions'!$A$2,"...")</f>
        <v>...</v>
      </c>
      <c r="D22" s="2"/>
      <c r="E22" s="3"/>
      <c r="F22" s="2"/>
      <c r="G22" s="4" t="str">
        <f>IF($B$7="Y","OR","...")</f>
        <v>...</v>
      </c>
      <c r="H22" s="2"/>
      <c r="I22" s="2"/>
      <c r="J22" s="2"/>
      <c r="K22" s="2"/>
      <c r="L22" s="2"/>
      <c r="M22" s="2"/>
      <c r="N22" s="2"/>
      <c r="O22" s="2"/>
      <c r="P22" s="2"/>
      <c r="Q22" s="2"/>
      <c r="R22" s="2"/>
      <c r="S22" s="2"/>
      <c r="T22" s="2"/>
      <c r="U22" s="2"/>
      <c r="V22" s="2"/>
      <c r="W22" s="2"/>
      <c r="X22" s="2"/>
      <c r="Y22" s="2"/>
      <c r="Z22" s="2"/>
    </row>
    <row r="23" spans="1:26" x14ac:dyDescent="0.25">
      <c r="A23" s="1" t="str">
        <f>IF($C$7="Y",'Population Definitions'!$A$4,"...")</f>
        <v>...</v>
      </c>
      <c r="B23" s="4" t="str">
        <f>IF($C$7="Y","---&gt;","...")</f>
        <v>...</v>
      </c>
      <c r="C23" s="1" t="str">
        <f>IF($C$7="Y",'Population Definitions'!$A$3,"...")</f>
        <v>...</v>
      </c>
      <c r="D23" s="2"/>
      <c r="E23" s="3"/>
      <c r="F23" s="2"/>
      <c r="G23" s="4" t="str">
        <f>IF($C$7="Y","OR","...")</f>
        <v>...</v>
      </c>
      <c r="H23" s="2"/>
      <c r="I23" s="2"/>
      <c r="J23" s="2"/>
      <c r="K23" s="2"/>
      <c r="L23" s="2"/>
      <c r="M23" s="2"/>
      <c r="N23" s="2"/>
      <c r="O23" s="2"/>
      <c r="P23" s="2"/>
      <c r="Q23" s="2"/>
      <c r="R23" s="2"/>
      <c r="S23" s="2"/>
      <c r="T23" s="2"/>
      <c r="U23" s="2"/>
      <c r="V23" s="2"/>
      <c r="W23" s="2"/>
      <c r="X23" s="2"/>
      <c r="Y23" s="2"/>
      <c r="Z23" s="2"/>
    </row>
    <row r="24" spans="1:26" x14ac:dyDescent="0.25">
      <c r="A24" s="1" t="str">
        <f>IF($D$7="Y",'Population Definitions'!$A$4,"...")</f>
        <v>...</v>
      </c>
      <c r="B24" s="4" t="str">
        <f>IF($D$7="Y","---&gt;","...")</f>
        <v>...</v>
      </c>
      <c r="C24" s="1" t="str">
        <f>IF($D$7="Y",'Population Definitions'!$A$4,"...")</f>
        <v>...</v>
      </c>
      <c r="D24" s="2"/>
      <c r="E24" s="3"/>
      <c r="F24" s="2"/>
      <c r="G24" s="4" t="str">
        <f>IF($D$7="Y","OR","...")</f>
        <v>...</v>
      </c>
      <c r="H24" s="2"/>
      <c r="I24" s="2"/>
      <c r="J24" s="2"/>
      <c r="K24" s="2"/>
      <c r="L24" s="2"/>
      <c r="M24" s="2"/>
      <c r="N24" s="2"/>
      <c r="O24" s="2"/>
      <c r="P24" s="2"/>
      <c r="Q24" s="2"/>
      <c r="R24" s="2"/>
      <c r="S24" s="2"/>
      <c r="T24" s="2"/>
      <c r="U24" s="2"/>
      <c r="V24" s="2"/>
      <c r="W24" s="2"/>
      <c r="X24" s="2"/>
      <c r="Y24" s="2"/>
      <c r="Z24" s="2"/>
    </row>
    <row r="25" spans="1:26" x14ac:dyDescent="0.25">
      <c r="A25" s="1" t="str">
        <f>IF($E$7="Y",'Population Definitions'!$A$4,"...")</f>
        <v>15-64</v>
      </c>
      <c r="B25" s="4" t="str">
        <f>IF($E$7="Y","---&gt;","...")</f>
        <v>---&gt;</v>
      </c>
      <c r="C25" s="1" t="str">
        <f>IF($E$7="Y",'Population Definitions'!$A$5,"...")</f>
        <v>65+</v>
      </c>
      <c r="D25" s="2" t="s">
        <v>178</v>
      </c>
      <c r="E25" s="3"/>
      <c r="F25" s="2"/>
      <c r="G25" s="4" t="str">
        <f>IF($E$7="Y","OR","...")</f>
        <v>OR</v>
      </c>
      <c r="H25" s="2">
        <v>0.01</v>
      </c>
      <c r="I25" s="2"/>
      <c r="J25" s="2"/>
      <c r="K25" s="2"/>
      <c r="L25" s="2"/>
      <c r="M25" s="2"/>
      <c r="N25" s="2"/>
      <c r="O25" s="2"/>
      <c r="P25" s="2"/>
      <c r="Q25" s="2"/>
      <c r="R25" s="2"/>
      <c r="S25" s="2"/>
      <c r="T25" s="2"/>
      <c r="U25" s="2"/>
      <c r="V25" s="2"/>
      <c r="W25" s="2">
        <v>1.4E-2</v>
      </c>
      <c r="X25" s="2"/>
      <c r="Y25" s="2"/>
      <c r="Z25" s="2"/>
    </row>
    <row r="26" spans="1:26" x14ac:dyDescent="0.25">
      <c r="A26" s="1" t="str">
        <f>IF($F$7="Y",'Population Definitions'!$A$4,"...")</f>
        <v>...</v>
      </c>
      <c r="B26" s="4" t="str">
        <f>IF($F$7="Y","---&gt;","...")</f>
        <v>...</v>
      </c>
      <c r="C26" s="1" t="str">
        <f>IF($F$7="Y",'Population Definitions'!$B$6,"...")</f>
        <v>...</v>
      </c>
      <c r="D26" s="2"/>
      <c r="E26" s="3"/>
      <c r="F26" s="2"/>
      <c r="G26" s="4" t="str">
        <f>IF($F$7="Y","OR","...")</f>
        <v>...</v>
      </c>
      <c r="H26" s="2"/>
      <c r="I26" s="2"/>
      <c r="J26" s="2"/>
      <c r="K26" s="2"/>
      <c r="L26" s="2"/>
      <c r="M26" s="2"/>
      <c r="N26" s="2"/>
      <c r="O26" s="2"/>
      <c r="P26" s="2"/>
      <c r="Q26" s="2"/>
      <c r="R26" s="2"/>
      <c r="S26" s="2"/>
      <c r="T26" s="2"/>
      <c r="U26" s="2"/>
      <c r="V26" s="2"/>
      <c r="W26" s="2"/>
      <c r="X26" s="2"/>
      <c r="Y26" s="2"/>
      <c r="Z26" s="2"/>
    </row>
    <row r="27" spans="1:26" x14ac:dyDescent="0.25">
      <c r="A27" s="1" t="str">
        <f>IF($B$8="Y",'Population Definitions'!$A$5,"...")</f>
        <v>...</v>
      </c>
      <c r="B27" s="4" t="str">
        <f>IF($B$8="Y","---&gt;","...")</f>
        <v>...</v>
      </c>
      <c r="C27" s="1" t="str">
        <f>IF($B$8="Y",'Population Definitions'!$A$2,"...")</f>
        <v>...</v>
      </c>
      <c r="D27" s="2"/>
      <c r="E27" s="3"/>
      <c r="F27" s="2"/>
      <c r="G27" s="4" t="str">
        <f>IF($B$8="Y","OR","...")</f>
        <v>...</v>
      </c>
      <c r="H27" s="2"/>
      <c r="I27" s="2"/>
      <c r="J27" s="2"/>
      <c r="K27" s="2"/>
      <c r="L27" s="2"/>
      <c r="M27" s="2"/>
      <c r="N27" s="2"/>
      <c r="O27" s="2"/>
      <c r="P27" s="2"/>
      <c r="Q27" s="2"/>
      <c r="R27" s="2"/>
      <c r="S27" s="2"/>
      <c r="T27" s="2"/>
      <c r="U27" s="2"/>
      <c r="V27" s="2"/>
      <c r="W27" s="2"/>
      <c r="X27" s="2"/>
      <c r="Y27" s="2"/>
      <c r="Z27" s="2"/>
    </row>
    <row r="28" spans="1:26" x14ac:dyDescent="0.25">
      <c r="A28" s="1" t="str">
        <f>IF($C$8="Y",'Population Definitions'!$A$5,"...")</f>
        <v>...</v>
      </c>
      <c r="B28" s="4" t="str">
        <f>IF($C$8="Y","---&gt;","...")</f>
        <v>...</v>
      </c>
      <c r="C28" s="1" t="str">
        <f>IF($C$8="Y",'Population Definitions'!$A$3,"...")</f>
        <v>...</v>
      </c>
      <c r="D28" s="2"/>
      <c r="E28" s="3"/>
      <c r="F28" s="2"/>
      <c r="G28" s="4" t="str">
        <f>IF($C$8="Y","OR","...")</f>
        <v>...</v>
      </c>
      <c r="H28" s="2"/>
      <c r="I28" s="2"/>
      <c r="J28" s="2"/>
      <c r="K28" s="2"/>
      <c r="L28" s="2"/>
      <c r="M28" s="2"/>
      <c r="N28" s="2"/>
      <c r="O28" s="2"/>
      <c r="P28" s="2"/>
      <c r="Q28" s="2"/>
      <c r="R28" s="2"/>
      <c r="S28" s="2"/>
      <c r="T28" s="2"/>
      <c r="U28" s="2"/>
      <c r="V28" s="2"/>
      <c r="W28" s="2"/>
      <c r="X28" s="2"/>
      <c r="Y28" s="2"/>
      <c r="Z28" s="2"/>
    </row>
    <row r="29" spans="1:26" x14ac:dyDescent="0.25">
      <c r="A29" s="1" t="str">
        <f>IF($D$8="Y",'Population Definitions'!$A$5,"...")</f>
        <v>...</v>
      </c>
      <c r="B29" s="4" t="str">
        <f>IF($D$8="Y","---&gt;","...")</f>
        <v>...</v>
      </c>
      <c r="C29" s="1" t="str">
        <f>IF($D$8="Y",'Population Definitions'!$A$4,"...")</f>
        <v>...</v>
      </c>
      <c r="D29" s="2"/>
      <c r="E29" s="3"/>
      <c r="F29" s="2"/>
      <c r="G29" s="4" t="str">
        <f>IF($D$8="Y","OR","...")</f>
        <v>...</v>
      </c>
      <c r="H29" s="2"/>
      <c r="I29" s="2"/>
      <c r="J29" s="2"/>
      <c r="K29" s="2"/>
      <c r="L29" s="2"/>
      <c r="M29" s="2"/>
      <c r="N29" s="2"/>
      <c r="O29" s="2"/>
      <c r="P29" s="2"/>
      <c r="Q29" s="2"/>
      <c r="R29" s="2"/>
      <c r="S29" s="2"/>
      <c r="T29" s="2"/>
      <c r="U29" s="2"/>
      <c r="V29" s="2"/>
      <c r="W29" s="2"/>
      <c r="X29" s="2"/>
      <c r="Y29" s="2"/>
      <c r="Z29" s="2"/>
    </row>
    <row r="30" spans="1:26" x14ac:dyDescent="0.25">
      <c r="A30" s="1" t="str">
        <f>IF($E$8="Y",'Population Definitions'!$A$5,"...")</f>
        <v>...</v>
      </c>
      <c r="B30" s="4" t="str">
        <f>IF($E$8="Y","---&gt;","...")</f>
        <v>...</v>
      </c>
      <c r="C30" s="1" t="str">
        <f>IF($E$8="Y",'Population Definitions'!$A$5,"...")</f>
        <v>...</v>
      </c>
      <c r="D30" s="2"/>
      <c r="E30" s="3"/>
      <c r="F30" s="2"/>
      <c r="G30" s="4" t="str">
        <f>IF($E$8="Y","OR","...")</f>
        <v>...</v>
      </c>
      <c r="H30" s="2"/>
      <c r="I30" s="2"/>
      <c r="J30" s="2"/>
      <c r="K30" s="2"/>
      <c r="L30" s="2"/>
      <c r="M30" s="2"/>
      <c r="N30" s="2"/>
      <c r="O30" s="2"/>
      <c r="P30" s="2"/>
      <c r="Q30" s="2"/>
      <c r="R30" s="2"/>
      <c r="S30" s="2"/>
      <c r="T30" s="2"/>
      <c r="U30" s="2"/>
      <c r="V30" s="2"/>
      <c r="W30" s="2"/>
      <c r="X30" s="2"/>
      <c r="Y30" s="2"/>
      <c r="Z30" s="2"/>
    </row>
    <row r="31" spans="1:26" x14ac:dyDescent="0.25">
      <c r="A31" s="1" t="str">
        <f>IF($F$8="Y",'Population Definitions'!$A$5,"...")</f>
        <v>...</v>
      </c>
      <c r="B31" s="4" t="str">
        <f>IF($F$8="Y","---&gt;","...")</f>
        <v>...</v>
      </c>
      <c r="C31" s="1" t="str">
        <f>IF($F$8="Y",'Population Definitions'!$B$6,"...")</f>
        <v>...</v>
      </c>
      <c r="D31" s="2"/>
      <c r="E31" s="3"/>
      <c r="F31" s="2"/>
      <c r="G31" s="4" t="str">
        <f>IF($F$8="Y","OR","...")</f>
        <v>...</v>
      </c>
      <c r="H31" s="2"/>
      <c r="I31" s="2"/>
      <c r="J31" s="2"/>
      <c r="K31" s="2"/>
      <c r="L31" s="2"/>
      <c r="M31" s="2"/>
      <c r="N31" s="2"/>
      <c r="O31" s="2"/>
      <c r="P31" s="2"/>
      <c r="Q31" s="2"/>
      <c r="R31" s="2"/>
      <c r="S31" s="2"/>
      <c r="T31" s="2"/>
      <c r="U31" s="2"/>
      <c r="V31" s="2"/>
      <c r="W31" s="2"/>
      <c r="X31" s="2"/>
      <c r="Y31" s="2"/>
      <c r="Z31" s="2"/>
    </row>
    <row r="32" spans="1:26" x14ac:dyDescent="0.25">
      <c r="A32" s="1" t="str">
        <f>IF($B$9="Y",'Population Definitions'!$B$6,"...")</f>
        <v>...</v>
      </c>
      <c r="B32" s="4" t="str">
        <f>IF($B$9="Y","---&gt;","...")</f>
        <v>...</v>
      </c>
      <c r="C32" s="1" t="str">
        <f>IF($B$9="Y",'Population Definitions'!$A$2,"...")</f>
        <v>...</v>
      </c>
      <c r="D32" s="2"/>
      <c r="E32" s="3"/>
      <c r="F32" s="2"/>
      <c r="G32" s="4" t="str">
        <f>IF($B$9="Y","OR","...")</f>
        <v>...</v>
      </c>
      <c r="H32" s="2"/>
      <c r="I32" s="2"/>
      <c r="J32" s="2"/>
      <c r="K32" s="2"/>
      <c r="L32" s="2"/>
      <c r="M32" s="2"/>
      <c r="N32" s="2"/>
      <c r="O32" s="2"/>
      <c r="P32" s="2"/>
      <c r="Q32" s="2"/>
      <c r="R32" s="2"/>
      <c r="S32" s="2"/>
      <c r="T32" s="2"/>
      <c r="U32" s="2"/>
      <c r="V32" s="2"/>
      <c r="W32" s="2"/>
      <c r="X32" s="2"/>
      <c r="Y32" s="2"/>
      <c r="Z32" s="2"/>
    </row>
    <row r="33" spans="1:26" x14ac:dyDescent="0.25">
      <c r="A33" s="1" t="str">
        <f>IF($C$9="Y",'Population Definitions'!$B$6,"...")</f>
        <v>...</v>
      </c>
      <c r="B33" s="4" t="str">
        <f>IF($C$9="Y","---&gt;","...")</f>
        <v>...</v>
      </c>
      <c r="C33" s="1" t="str">
        <f>IF($C$9="Y",'Population Definitions'!$A$3,"...")</f>
        <v>...</v>
      </c>
      <c r="D33" s="2"/>
      <c r="E33" s="3"/>
      <c r="F33" s="2"/>
      <c r="G33" s="4" t="str">
        <f>IF($C$9="Y","OR","...")</f>
        <v>...</v>
      </c>
      <c r="H33" s="2"/>
      <c r="I33" s="2"/>
      <c r="J33" s="2"/>
      <c r="K33" s="2"/>
      <c r="L33" s="2"/>
      <c r="M33" s="2"/>
      <c r="N33" s="2"/>
      <c r="O33" s="2"/>
      <c r="P33" s="2"/>
      <c r="Q33" s="2"/>
      <c r="R33" s="2"/>
      <c r="S33" s="2"/>
      <c r="T33" s="2"/>
      <c r="U33" s="2"/>
      <c r="V33" s="2"/>
      <c r="W33" s="2"/>
      <c r="X33" s="2"/>
      <c r="Y33" s="2"/>
      <c r="Z33" s="2"/>
    </row>
    <row r="34" spans="1:26" x14ac:dyDescent="0.25">
      <c r="A34" s="1" t="str">
        <f>IF($D$9="Y",'Population Definitions'!$B$6,"...")</f>
        <v>...</v>
      </c>
      <c r="B34" s="4" t="str">
        <f>IF($D$9="Y","---&gt;","...")</f>
        <v>...</v>
      </c>
      <c r="C34" s="1" t="str">
        <f>IF($D$9="Y",'Population Definitions'!$A$4,"...")</f>
        <v>...</v>
      </c>
      <c r="D34" s="2"/>
      <c r="E34" s="3"/>
      <c r="F34" s="2"/>
      <c r="G34" s="4" t="str">
        <f>IF($D$9="Y","OR","...")</f>
        <v>...</v>
      </c>
      <c r="H34" s="2"/>
      <c r="I34" s="2"/>
      <c r="J34" s="2"/>
      <c r="K34" s="2"/>
      <c r="L34" s="2"/>
      <c r="M34" s="2"/>
      <c r="N34" s="2"/>
      <c r="O34" s="2"/>
      <c r="P34" s="2"/>
      <c r="Q34" s="2"/>
      <c r="R34" s="2"/>
      <c r="S34" s="2"/>
      <c r="T34" s="2"/>
      <c r="U34" s="2"/>
      <c r="V34" s="2"/>
      <c r="W34" s="2"/>
      <c r="X34" s="2"/>
      <c r="Y34" s="2"/>
      <c r="Z34" s="2"/>
    </row>
    <row r="35" spans="1:26" x14ac:dyDescent="0.25">
      <c r="A35" s="1" t="str">
        <f>IF($E$9="Y",'Population Definitions'!$B$6,"...")</f>
        <v>...</v>
      </c>
      <c r="B35" s="4" t="str">
        <f>IF($E$9="Y","---&gt;","...")</f>
        <v>...</v>
      </c>
      <c r="C35" s="1" t="str">
        <f>IF($E$9="Y",'Population Definitions'!$A$5,"...")</f>
        <v>...</v>
      </c>
      <c r="D35" s="2"/>
      <c r="E35" s="3"/>
      <c r="F35" s="2"/>
      <c r="G35" s="4" t="str">
        <f>IF($E$9="Y","OR","...")</f>
        <v>...</v>
      </c>
      <c r="H35" s="2"/>
      <c r="I35" s="2"/>
      <c r="J35" s="2"/>
      <c r="K35" s="2"/>
      <c r="L35" s="2"/>
      <c r="M35" s="2"/>
      <c r="N35" s="2"/>
      <c r="O35" s="2"/>
      <c r="P35" s="2"/>
      <c r="Q35" s="2"/>
      <c r="R35" s="2"/>
      <c r="S35" s="2"/>
      <c r="T35" s="2"/>
      <c r="U35" s="2"/>
      <c r="V35" s="2"/>
      <c r="W35" s="2"/>
      <c r="X35" s="2"/>
      <c r="Y35" s="2"/>
      <c r="Z35" s="2"/>
    </row>
    <row r="36" spans="1:26" x14ac:dyDescent="0.25">
      <c r="A36" s="1" t="str">
        <f>IF($F$9="Y",'Population Definitions'!$B$6,"...")</f>
        <v>...</v>
      </c>
      <c r="B36" s="4" t="str">
        <f>IF($F$9="Y","---&gt;","...")</f>
        <v>...</v>
      </c>
      <c r="C36" s="1" t="str">
        <f>IF($F$9="Y",'Population Definitions'!$B$6,"...")</f>
        <v>...</v>
      </c>
      <c r="D36" s="2"/>
      <c r="E36" s="3"/>
      <c r="F36" s="2"/>
      <c r="G36" s="4" t="str">
        <f>IF($F$9="Y","OR","...")</f>
        <v>...</v>
      </c>
      <c r="H36" s="2"/>
      <c r="I36" s="2"/>
      <c r="J36" s="2"/>
      <c r="K36" s="2"/>
      <c r="L36" s="2"/>
      <c r="M36" s="2"/>
      <c r="N36" s="2"/>
      <c r="O36" s="2"/>
      <c r="P36" s="2"/>
      <c r="Q36" s="2"/>
      <c r="R36" s="2"/>
      <c r="S36" s="2"/>
      <c r="T36" s="2"/>
      <c r="U36" s="2"/>
      <c r="V36" s="2"/>
      <c r="W36" s="2"/>
      <c r="X36" s="2"/>
      <c r="Y36" s="2"/>
      <c r="Z36" s="2"/>
    </row>
    <row r="38" spans="1:26" x14ac:dyDescent="0.25">
      <c r="A38" s="1" t="s">
        <v>0</v>
      </c>
      <c r="B38" s="1" t="s">
        <v>1</v>
      </c>
      <c r="C38" s="1" t="s">
        <v>164</v>
      </c>
      <c r="D38" s="1" t="s">
        <v>165</v>
      </c>
    </row>
    <row r="39" spans="1:26" x14ac:dyDescent="0.25">
      <c r="A39" t="s">
        <v>172</v>
      </c>
      <c r="B39" t="s">
        <v>173</v>
      </c>
      <c r="C39" t="s">
        <v>5</v>
      </c>
      <c r="D39" t="s">
        <v>5</v>
      </c>
    </row>
    <row r="41" spans="1:26"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6" x14ac:dyDescent="0.25">
      <c r="A42" s="1" t="str">
        <f>'Population Definitions'!$A$2</f>
        <v>0-4</v>
      </c>
      <c r="B42" s="4" t="s">
        <v>137</v>
      </c>
      <c r="C42" s="5" t="s">
        <v>171</v>
      </c>
      <c r="D42" s="5" t="s">
        <v>171</v>
      </c>
      <c r="E42" s="5" t="s">
        <v>171</v>
      </c>
      <c r="F42" s="5" t="s">
        <v>171</v>
      </c>
    </row>
    <row r="43" spans="1:26" x14ac:dyDescent="0.25">
      <c r="A43" s="1" t="str">
        <f>'Population Definitions'!$A$3</f>
        <v>5-14</v>
      </c>
      <c r="B43" s="5" t="s">
        <v>171</v>
      </c>
      <c r="C43" s="4" t="s">
        <v>137</v>
      </c>
      <c r="D43" s="5" t="s">
        <v>171</v>
      </c>
      <c r="E43" s="5" t="s">
        <v>171</v>
      </c>
      <c r="F43" s="5" t="s">
        <v>171</v>
      </c>
    </row>
    <row r="44" spans="1:26" x14ac:dyDescent="0.25">
      <c r="A44" s="1" t="str">
        <f>'Population Definitions'!$A$4</f>
        <v>15-64</v>
      </c>
      <c r="B44" s="5" t="s">
        <v>171</v>
      </c>
      <c r="C44" s="5" t="s">
        <v>171</v>
      </c>
      <c r="D44" s="4" t="s">
        <v>137</v>
      </c>
      <c r="E44" s="5" t="s">
        <v>171</v>
      </c>
      <c r="F44" s="5" t="s">
        <v>168</v>
      </c>
    </row>
    <row r="45" spans="1:26" x14ac:dyDescent="0.25">
      <c r="A45" s="1" t="str">
        <f>'Population Definitions'!$A$5</f>
        <v>65+</v>
      </c>
      <c r="B45" s="5" t="s">
        <v>171</v>
      </c>
      <c r="C45" s="5" t="s">
        <v>171</v>
      </c>
      <c r="D45" s="5" t="s">
        <v>171</v>
      </c>
      <c r="E45" s="4" t="s">
        <v>137</v>
      </c>
      <c r="F45" s="5" t="s">
        <v>171</v>
      </c>
    </row>
    <row r="46" spans="1:26" x14ac:dyDescent="0.25">
      <c r="A46" s="1" t="str">
        <f>'Population Definitions'!$B$6</f>
        <v>Prisoners</v>
      </c>
      <c r="B46" s="5" t="s">
        <v>171</v>
      </c>
      <c r="C46" s="5" t="s">
        <v>171</v>
      </c>
      <c r="D46" s="5" t="s">
        <v>168</v>
      </c>
      <c r="E46" s="5" t="s">
        <v>171</v>
      </c>
      <c r="F46" s="4" t="s">
        <v>137</v>
      </c>
    </row>
    <row r="48" spans="1:26" x14ac:dyDescent="0.25">
      <c r="A48" s="1"/>
      <c r="B48" s="1"/>
      <c r="C48" s="1"/>
      <c r="D48" s="1" t="s">
        <v>14</v>
      </c>
      <c r="E48" s="1" t="s">
        <v>15</v>
      </c>
      <c r="F48" s="1" t="s">
        <v>16</v>
      </c>
      <c r="G48" s="1"/>
      <c r="H48" s="1">
        <v>2000</v>
      </c>
      <c r="I48" s="1">
        <v>2001</v>
      </c>
      <c r="J48" s="1">
        <v>2002</v>
      </c>
      <c r="K48" s="1">
        <v>2003</v>
      </c>
      <c r="L48" s="1">
        <v>2004</v>
      </c>
      <c r="M48" s="1">
        <v>2005</v>
      </c>
      <c r="N48" s="1">
        <v>2006</v>
      </c>
      <c r="O48" s="1">
        <v>2007</v>
      </c>
      <c r="P48" s="1">
        <v>2008</v>
      </c>
      <c r="Q48" s="1">
        <v>2009</v>
      </c>
      <c r="R48" s="1">
        <v>2010</v>
      </c>
      <c r="S48" s="1">
        <v>2011</v>
      </c>
      <c r="T48" s="1">
        <v>2012</v>
      </c>
      <c r="U48" s="1">
        <v>2013</v>
      </c>
      <c r="V48" s="1">
        <v>2014</v>
      </c>
      <c r="W48" s="1">
        <v>2015</v>
      </c>
      <c r="X48" s="1">
        <v>2016</v>
      </c>
      <c r="Y48" s="1">
        <v>2017</v>
      </c>
      <c r="Z48" s="1">
        <v>2018</v>
      </c>
    </row>
    <row r="49" spans="1:26" x14ac:dyDescent="0.25">
      <c r="A49" s="1" t="str">
        <f>IF($B$42="Y",'Population Definitions'!$A$2,"...")</f>
        <v>...</v>
      </c>
      <c r="B49" s="4" t="str">
        <f>IF($B$42="Y","---&gt;","...")</f>
        <v>...</v>
      </c>
      <c r="C49" s="1" t="str">
        <f>IF($B$42="Y",'Population Definitions'!$A$2,"...")</f>
        <v>...</v>
      </c>
      <c r="D49" s="2"/>
      <c r="E49" s="3"/>
      <c r="F49" s="2"/>
      <c r="G49" s="4" t="str">
        <f>IF($B$42="Y","OR","...")</f>
        <v>...</v>
      </c>
      <c r="H49" s="2"/>
      <c r="I49" s="2"/>
      <c r="J49" s="2"/>
      <c r="K49" s="2"/>
      <c r="L49" s="2"/>
      <c r="M49" s="2"/>
      <c r="N49" s="2"/>
      <c r="O49" s="2"/>
      <c r="P49" s="2"/>
      <c r="Q49" s="2"/>
      <c r="R49" s="2"/>
      <c r="S49" s="2"/>
      <c r="T49" s="2"/>
      <c r="U49" s="2"/>
      <c r="V49" s="2"/>
      <c r="W49" s="2"/>
      <c r="X49" s="2"/>
      <c r="Y49" s="2"/>
      <c r="Z49" s="2"/>
    </row>
    <row r="50" spans="1:26" x14ac:dyDescent="0.25">
      <c r="A50" s="1" t="str">
        <f>IF($C$42="Y",'Population Definitions'!$A$2,"...")</f>
        <v>...</v>
      </c>
      <c r="B50" s="4" t="str">
        <f>IF($C$42="Y","---&gt;","...")</f>
        <v>...</v>
      </c>
      <c r="C50" s="1" t="str">
        <f>IF($C$42="Y",'Population Definitions'!$A$3,"...")</f>
        <v>...</v>
      </c>
      <c r="D50" s="2"/>
      <c r="E50" s="3"/>
      <c r="F50" s="2"/>
      <c r="G50" s="4" t="str">
        <f>IF($C$42="Y","OR","...")</f>
        <v>...</v>
      </c>
      <c r="H50" s="2"/>
      <c r="I50" s="2"/>
      <c r="J50" s="2"/>
      <c r="K50" s="2"/>
      <c r="L50" s="2"/>
      <c r="M50" s="2"/>
      <c r="N50" s="2"/>
      <c r="O50" s="2"/>
      <c r="P50" s="2"/>
      <c r="Q50" s="2"/>
      <c r="R50" s="2"/>
      <c r="S50" s="2"/>
      <c r="T50" s="2"/>
      <c r="U50" s="2"/>
      <c r="V50" s="2"/>
      <c r="W50" s="2"/>
      <c r="X50" s="2"/>
      <c r="Y50" s="2"/>
      <c r="Z50" s="2"/>
    </row>
    <row r="51" spans="1:26" x14ac:dyDescent="0.25">
      <c r="A51" s="1" t="str">
        <f>IF($D$42="Y",'Population Definitions'!$A$2,"...")</f>
        <v>...</v>
      </c>
      <c r="B51" s="4" t="str">
        <f>IF($D$42="Y","---&gt;","...")</f>
        <v>...</v>
      </c>
      <c r="C51" s="1" t="str">
        <f>IF($D$42="Y",'Population Definitions'!$A$4,"...")</f>
        <v>...</v>
      </c>
      <c r="D51" s="2"/>
      <c r="E51" s="3"/>
      <c r="F51" s="2"/>
      <c r="G51" s="4" t="str">
        <f>IF($D$42="Y","OR","...")</f>
        <v>...</v>
      </c>
      <c r="H51" s="2"/>
      <c r="I51" s="2"/>
      <c r="J51" s="2"/>
      <c r="K51" s="2"/>
      <c r="L51" s="2"/>
      <c r="M51" s="2"/>
      <c r="N51" s="2"/>
      <c r="O51" s="2"/>
      <c r="P51" s="2"/>
      <c r="Q51" s="2"/>
      <c r="R51" s="2"/>
      <c r="S51" s="2"/>
      <c r="T51" s="2"/>
      <c r="U51" s="2"/>
      <c r="V51" s="2"/>
      <c r="W51" s="2"/>
      <c r="X51" s="2"/>
      <c r="Y51" s="2"/>
      <c r="Z51" s="2"/>
    </row>
    <row r="52" spans="1:26" x14ac:dyDescent="0.25">
      <c r="A52" s="1" t="str">
        <f>IF($E$42="Y",'Population Definitions'!$A$2,"...")</f>
        <v>...</v>
      </c>
      <c r="B52" s="4" t="str">
        <f>IF($E$42="Y","---&gt;","...")</f>
        <v>...</v>
      </c>
      <c r="C52" s="1" t="str">
        <f>IF($E$42="Y",'Population Definitions'!$A$5,"...")</f>
        <v>...</v>
      </c>
      <c r="D52" s="2"/>
      <c r="E52" s="3"/>
      <c r="F52" s="2"/>
      <c r="G52" s="4" t="str">
        <f>IF($E$42="Y","OR","...")</f>
        <v>...</v>
      </c>
      <c r="H52" s="2"/>
      <c r="I52" s="2"/>
      <c r="J52" s="2"/>
      <c r="K52" s="2"/>
      <c r="L52" s="2"/>
      <c r="M52" s="2"/>
      <c r="N52" s="2"/>
      <c r="O52" s="2"/>
      <c r="P52" s="2"/>
      <c r="Q52" s="2"/>
      <c r="R52" s="2"/>
      <c r="S52" s="2"/>
      <c r="T52" s="2"/>
      <c r="U52" s="2"/>
      <c r="V52" s="2"/>
      <c r="W52" s="2"/>
      <c r="X52" s="2"/>
      <c r="Y52" s="2"/>
      <c r="Z52" s="2"/>
    </row>
    <row r="53" spans="1:26" x14ac:dyDescent="0.25">
      <c r="A53" s="1" t="str">
        <f>IF($F$42="Y",'Population Definitions'!$A$2,"...")</f>
        <v>...</v>
      </c>
      <c r="B53" s="4" t="str">
        <f>IF($F$42="Y","---&gt;","...")</f>
        <v>...</v>
      </c>
      <c r="C53" s="1" t="str">
        <f>IF($F$42="Y",'Population Definitions'!$B$6,"...")</f>
        <v>...</v>
      </c>
      <c r="D53" s="2"/>
      <c r="E53" s="3"/>
      <c r="F53" s="2"/>
      <c r="G53" s="4" t="str">
        <f>IF($F$42="Y","OR","...")</f>
        <v>...</v>
      </c>
      <c r="H53" s="2"/>
      <c r="I53" s="2"/>
      <c r="J53" s="2"/>
      <c r="K53" s="2"/>
      <c r="L53" s="2"/>
      <c r="M53" s="2"/>
      <c r="N53" s="2"/>
      <c r="O53" s="2"/>
      <c r="P53" s="2"/>
      <c r="Q53" s="2"/>
      <c r="R53" s="2"/>
      <c r="S53" s="2"/>
      <c r="T53" s="2"/>
      <c r="U53" s="2"/>
      <c r="V53" s="2"/>
      <c r="W53" s="2"/>
      <c r="X53" s="2"/>
      <c r="Y53" s="2"/>
      <c r="Z53" s="2"/>
    </row>
    <row r="54" spans="1:26" x14ac:dyDescent="0.25">
      <c r="A54" s="1" t="str">
        <f>IF($B$43="Y",'Population Definitions'!$A$3,"...")</f>
        <v>...</v>
      </c>
      <c r="B54" s="4" t="str">
        <f>IF($B$43="Y","---&gt;","...")</f>
        <v>...</v>
      </c>
      <c r="C54" s="1" t="str">
        <f>IF($B$43="Y",'Population Definitions'!$A$2,"...")</f>
        <v>...</v>
      </c>
      <c r="D54" s="2"/>
      <c r="E54" s="3"/>
      <c r="F54" s="2"/>
      <c r="G54" s="4" t="str">
        <f>IF($B$43="Y","OR","...")</f>
        <v>...</v>
      </c>
      <c r="H54" s="2"/>
      <c r="I54" s="2"/>
      <c r="J54" s="2"/>
      <c r="K54" s="2"/>
      <c r="L54" s="2"/>
      <c r="M54" s="2"/>
      <c r="N54" s="2"/>
      <c r="O54" s="2"/>
      <c r="P54" s="2"/>
      <c r="Q54" s="2"/>
      <c r="R54" s="2"/>
      <c r="S54" s="2"/>
      <c r="T54" s="2"/>
      <c r="U54" s="2"/>
      <c r="V54" s="2"/>
      <c r="W54" s="2"/>
      <c r="X54" s="2"/>
      <c r="Y54" s="2"/>
      <c r="Z54" s="2"/>
    </row>
    <row r="55" spans="1:26" x14ac:dyDescent="0.25">
      <c r="A55" s="1" t="str">
        <f>IF($C$43="Y",'Population Definitions'!$A$3,"...")</f>
        <v>...</v>
      </c>
      <c r="B55" s="4" t="str">
        <f>IF($C$43="Y","---&gt;","...")</f>
        <v>...</v>
      </c>
      <c r="C55" s="1" t="str">
        <f>IF($C$43="Y",'Population Definitions'!$A$3,"...")</f>
        <v>...</v>
      </c>
      <c r="D55" s="2"/>
      <c r="E55" s="3"/>
      <c r="F55" s="2"/>
      <c r="G55" s="4" t="str">
        <f>IF($C$43="Y","OR","...")</f>
        <v>...</v>
      </c>
      <c r="H55" s="2"/>
      <c r="I55" s="2"/>
      <c r="J55" s="2"/>
      <c r="K55" s="2"/>
      <c r="L55" s="2"/>
      <c r="M55" s="2"/>
      <c r="N55" s="2"/>
      <c r="O55" s="2"/>
      <c r="P55" s="2"/>
      <c r="Q55" s="2"/>
      <c r="R55" s="2"/>
      <c r="S55" s="2"/>
      <c r="T55" s="2"/>
      <c r="U55" s="2"/>
      <c r="V55" s="2"/>
      <c r="W55" s="2"/>
      <c r="X55" s="2"/>
      <c r="Y55" s="2"/>
      <c r="Z55" s="2"/>
    </row>
    <row r="56" spans="1:26" x14ac:dyDescent="0.25">
      <c r="A56" s="1" t="str">
        <f>IF($D$43="Y",'Population Definitions'!$A$3,"...")</f>
        <v>...</v>
      </c>
      <c r="B56" s="4" t="str">
        <f>IF($D$43="Y","---&gt;","...")</f>
        <v>...</v>
      </c>
      <c r="C56" s="1" t="str">
        <f>IF($D$43="Y",'Population Definitions'!$A$4,"...")</f>
        <v>...</v>
      </c>
      <c r="D56" s="2"/>
      <c r="E56" s="3"/>
      <c r="F56" s="2"/>
      <c r="G56" s="4" t="str">
        <f>IF($D$43="Y","OR","...")</f>
        <v>...</v>
      </c>
      <c r="H56" s="2"/>
      <c r="I56" s="2"/>
      <c r="J56" s="2"/>
      <c r="K56" s="2"/>
      <c r="L56" s="2"/>
      <c r="M56" s="2"/>
      <c r="N56" s="2"/>
      <c r="O56" s="2"/>
      <c r="P56" s="2"/>
      <c r="Q56" s="2"/>
      <c r="R56" s="2"/>
      <c r="S56" s="2"/>
      <c r="T56" s="2"/>
      <c r="U56" s="2"/>
      <c r="V56" s="2"/>
      <c r="W56" s="2"/>
      <c r="X56" s="2"/>
      <c r="Y56" s="2"/>
      <c r="Z56" s="2"/>
    </row>
    <row r="57" spans="1:26" x14ac:dyDescent="0.25">
      <c r="A57" s="1" t="str">
        <f>IF($E$43="Y",'Population Definitions'!$A$3,"...")</f>
        <v>...</v>
      </c>
      <c r="B57" s="4" t="str">
        <f>IF($E$43="Y","---&gt;","...")</f>
        <v>...</v>
      </c>
      <c r="C57" s="1" t="str">
        <f>IF($E$43="Y",'Population Definitions'!$A$5,"...")</f>
        <v>...</v>
      </c>
      <c r="D57" s="2"/>
      <c r="E57" s="3"/>
      <c r="F57" s="2"/>
      <c r="G57" s="4" t="str">
        <f>IF($E$43="Y","OR","...")</f>
        <v>...</v>
      </c>
      <c r="H57" s="2"/>
      <c r="I57" s="2"/>
      <c r="J57" s="2"/>
      <c r="K57" s="2"/>
      <c r="L57" s="2"/>
      <c r="M57" s="2"/>
      <c r="N57" s="2"/>
      <c r="O57" s="2"/>
      <c r="P57" s="2"/>
      <c r="Q57" s="2"/>
      <c r="R57" s="2"/>
      <c r="S57" s="2"/>
      <c r="T57" s="2"/>
      <c r="U57" s="2"/>
      <c r="V57" s="2"/>
      <c r="W57" s="2"/>
      <c r="X57" s="2"/>
      <c r="Y57" s="2"/>
      <c r="Z57" s="2"/>
    </row>
    <row r="58" spans="1:26" x14ac:dyDescent="0.25">
      <c r="A58" s="1" t="str">
        <f>IF($F$43="Y",'Population Definitions'!$A$3,"...")</f>
        <v>...</v>
      </c>
      <c r="B58" s="4" t="str">
        <f>IF($F$43="Y","---&gt;","...")</f>
        <v>...</v>
      </c>
      <c r="C58" s="1" t="str">
        <f>IF($F$43="Y",'Population Definitions'!$B$6,"...")</f>
        <v>...</v>
      </c>
      <c r="D58" s="2"/>
      <c r="E58" s="3"/>
      <c r="F58" s="2"/>
      <c r="G58" s="4" t="str">
        <f>IF($F$43="Y","OR","...")</f>
        <v>...</v>
      </c>
      <c r="H58" s="2"/>
      <c r="I58" s="2"/>
      <c r="J58" s="2"/>
      <c r="K58" s="2"/>
      <c r="L58" s="2"/>
      <c r="M58" s="2"/>
      <c r="N58" s="2"/>
      <c r="O58" s="2"/>
      <c r="P58" s="2"/>
      <c r="Q58" s="2"/>
      <c r="R58" s="2"/>
      <c r="S58" s="2"/>
      <c r="T58" s="2"/>
      <c r="U58" s="2"/>
      <c r="V58" s="2"/>
      <c r="W58" s="2"/>
      <c r="X58" s="2"/>
      <c r="Y58" s="2"/>
      <c r="Z58" s="2"/>
    </row>
    <row r="59" spans="1:26" x14ac:dyDescent="0.25">
      <c r="A59" s="1" t="str">
        <f>IF($B$44="Y",'Population Definitions'!$A$4,"...")</f>
        <v>...</v>
      </c>
      <c r="B59" s="4" t="str">
        <f>IF($B$44="Y","---&gt;","...")</f>
        <v>...</v>
      </c>
      <c r="C59" s="1" t="str">
        <f>IF($B$44="Y",'Population Definitions'!$A$2,"...")</f>
        <v>...</v>
      </c>
      <c r="D59" s="2"/>
      <c r="E59" s="3"/>
      <c r="F59" s="2"/>
      <c r="G59" s="4" t="str">
        <f>IF($B$44="Y","OR","...")</f>
        <v>...</v>
      </c>
      <c r="H59" s="2"/>
      <c r="I59" s="2"/>
      <c r="J59" s="2"/>
      <c r="K59" s="2"/>
      <c r="L59" s="2"/>
      <c r="M59" s="2"/>
      <c r="N59" s="2"/>
      <c r="O59" s="2"/>
      <c r="P59" s="2"/>
      <c r="Q59" s="2"/>
      <c r="R59" s="2"/>
      <c r="S59" s="2"/>
      <c r="T59" s="2"/>
      <c r="U59" s="2"/>
      <c r="V59" s="2"/>
      <c r="W59" s="2"/>
      <c r="X59" s="2"/>
      <c r="Y59" s="2"/>
      <c r="Z59" s="2"/>
    </row>
    <row r="60" spans="1:26" x14ac:dyDescent="0.25">
      <c r="A60" s="1" t="str">
        <f>IF($C$44="Y",'Population Definitions'!$A$4,"...")</f>
        <v>...</v>
      </c>
      <c r="B60" s="4" t="str">
        <f>IF($C$44="Y","---&gt;","...")</f>
        <v>...</v>
      </c>
      <c r="C60" s="1" t="str">
        <f>IF($C$44="Y",'Population Definitions'!$A$3,"...")</f>
        <v>...</v>
      </c>
      <c r="D60" s="2"/>
      <c r="E60" s="3"/>
      <c r="F60" s="2"/>
      <c r="G60" s="4" t="str">
        <f>IF($C$44="Y","OR","...")</f>
        <v>...</v>
      </c>
      <c r="H60" s="2"/>
      <c r="I60" s="2"/>
      <c r="J60" s="2"/>
      <c r="K60" s="2"/>
      <c r="L60" s="2"/>
      <c r="M60" s="2"/>
      <c r="N60" s="2"/>
      <c r="O60" s="2"/>
      <c r="P60" s="2"/>
      <c r="Q60" s="2"/>
      <c r="R60" s="2"/>
      <c r="S60" s="2"/>
      <c r="T60" s="2"/>
      <c r="U60" s="2"/>
      <c r="V60" s="2"/>
      <c r="W60" s="2"/>
      <c r="X60" s="2"/>
      <c r="Y60" s="2"/>
      <c r="Z60" s="2"/>
    </row>
    <row r="61" spans="1:26" x14ac:dyDescent="0.25">
      <c r="A61" s="1" t="str">
        <f>IF($D$44="Y",'Population Definitions'!$A$4,"...")</f>
        <v>...</v>
      </c>
      <c r="B61" s="4" t="str">
        <f>IF($D$44="Y","---&gt;","...")</f>
        <v>...</v>
      </c>
      <c r="C61" s="1" t="str">
        <f>IF($D$44="Y",'Population Definitions'!$A$4,"...")</f>
        <v>...</v>
      </c>
      <c r="D61" s="2"/>
      <c r="E61" s="3"/>
      <c r="F61" s="2"/>
      <c r="G61" s="4" t="str">
        <f>IF($D$44="Y","OR","...")</f>
        <v>...</v>
      </c>
      <c r="H61" s="2"/>
      <c r="I61" s="2"/>
      <c r="J61" s="2"/>
      <c r="K61" s="2"/>
      <c r="L61" s="2"/>
      <c r="M61" s="2"/>
      <c r="N61" s="2"/>
      <c r="O61" s="2"/>
      <c r="P61" s="2"/>
      <c r="Q61" s="2"/>
      <c r="R61" s="2"/>
      <c r="S61" s="2"/>
      <c r="T61" s="2"/>
      <c r="U61" s="2"/>
      <c r="V61" s="2"/>
      <c r="W61" s="2"/>
      <c r="X61" s="2"/>
      <c r="Y61" s="2"/>
      <c r="Z61" s="2"/>
    </row>
    <row r="62" spans="1:26" x14ac:dyDescent="0.25">
      <c r="A62" s="1" t="str">
        <f>IF($E$44="Y",'Population Definitions'!$A$4,"...")</f>
        <v>...</v>
      </c>
      <c r="B62" s="4" t="str">
        <f>IF($E$44="Y","---&gt;","...")</f>
        <v>...</v>
      </c>
      <c r="C62" s="1" t="str">
        <f>IF($E$44="Y",'Population Definitions'!$A$5,"...")</f>
        <v>...</v>
      </c>
      <c r="D62" s="2"/>
      <c r="E62" s="3"/>
      <c r="F62" s="2"/>
      <c r="G62" s="4" t="str">
        <f>IF($E$44="Y","OR","...")</f>
        <v>...</v>
      </c>
      <c r="H62" s="2"/>
      <c r="I62" s="2"/>
      <c r="J62" s="2"/>
      <c r="K62" s="2"/>
      <c r="L62" s="2"/>
      <c r="M62" s="2"/>
      <c r="N62" s="2"/>
      <c r="O62" s="2"/>
      <c r="P62" s="2"/>
      <c r="Q62" s="2"/>
      <c r="R62" s="2"/>
      <c r="S62" s="2"/>
      <c r="T62" s="2"/>
      <c r="U62" s="2"/>
      <c r="V62" s="2"/>
      <c r="W62" s="2"/>
      <c r="X62" s="2"/>
      <c r="Y62" s="2"/>
      <c r="Z62" s="2"/>
    </row>
    <row r="63" spans="1:26" x14ac:dyDescent="0.25">
      <c r="A63" s="1" t="str">
        <f>IF($F$44="Y",'Population Definitions'!$A$4,"...")</f>
        <v>15-64</v>
      </c>
      <c r="B63" s="4" t="str">
        <f>IF($F$44="Y","---&gt;","...")</f>
        <v>---&gt;</v>
      </c>
      <c r="C63" s="1" t="str">
        <f>IF($F$44="Y",'Population Definitions'!$B$6,"...")</f>
        <v>Prisoners</v>
      </c>
      <c r="D63" s="2" t="s">
        <v>178</v>
      </c>
      <c r="E63" s="3">
        <f>F63/10</f>
        <v>5.0000000000000002E-5</v>
      </c>
      <c r="F63" s="2">
        <v>5.0000000000000001E-4</v>
      </c>
      <c r="G63" s="4" t="str">
        <f>IF($F$44="Y","OR","...")</f>
        <v>OR</v>
      </c>
      <c r="H63" s="2"/>
      <c r="I63" s="2"/>
      <c r="J63" s="2"/>
      <c r="K63" s="2"/>
      <c r="L63" s="2"/>
      <c r="M63" s="2"/>
      <c r="N63" s="2"/>
      <c r="O63" s="2"/>
      <c r="P63" s="2"/>
      <c r="Q63" s="2"/>
      <c r="R63" s="2"/>
      <c r="S63" s="2"/>
      <c r="T63" s="2"/>
      <c r="U63" s="2"/>
      <c r="V63" s="2"/>
      <c r="W63" s="2"/>
      <c r="X63" s="2"/>
      <c r="Y63" s="2"/>
      <c r="Z63" s="2"/>
    </row>
    <row r="64" spans="1:26" x14ac:dyDescent="0.25">
      <c r="A64" s="1" t="str">
        <f>IF($B$45="Y",'Population Definitions'!$A$5,"...")</f>
        <v>...</v>
      </c>
      <c r="B64" s="4" t="str">
        <f>IF($B$45="Y","---&gt;","...")</f>
        <v>...</v>
      </c>
      <c r="C64" s="1" t="str">
        <f>IF($B$45="Y",'Population Definitions'!$A$2,"...")</f>
        <v>...</v>
      </c>
      <c r="D64" s="2"/>
      <c r="E64" s="3"/>
      <c r="F64" s="2"/>
      <c r="G64" s="4" t="str">
        <f>IF($B$45="Y","OR","...")</f>
        <v>...</v>
      </c>
      <c r="H64" s="2"/>
      <c r="I64" s="2"/>
      <c r="J64" s="2"/>
      <c r="K64" s="2"/>
      <c r="L64" s="2"/>
      <c r="M64" s="2"/>
      <c r="N64" s="2"/>
      <c r="O64" s="2"/>
      <c r="P64" s="2"/>
      <c r="Q64" s="2"/>
      <c r="R64" s="2"/>
      <c r="S64" s="2"/>
      <c r="T64" s="2"/>
      <c r="U64" s="2"/>
      <c r="V64" s="2"/>
      <c r="W64" s="2"/>
      <c r="X64" s="2"/>
      <c r="Y64" s="2"/>
      <c r="Z64" s="2"/>
    </row>
    <row r="65" spans="1:26" x14ac:dyDescent="0.25">
      <c r="A65" s="1" t="str">
        <f>IF($C$45="Y",'Population Definitions'!$A$5,"...")</f>
        <v>...</v>
      </c>
      <c r="B65" s="4" t="str">
        <f>IF($C$45="Y","---&gt;","...")</f>
        <v>...</v>
      </c>
      <c r="C65" s="1" t="str">
        <f>IF($C$45="Y",'Population Definitions'!$A$3,"...")</f>
        <v>...</v>
      </c>
      <c r="D65" s="2"/>
      <c r="E65" s="3"/>
      <c r="F65" s="2"/>
      <c r="G65" s="4" t="str">
        <f>IF($C$45="Y","OR","...")</f>
        <v>...</v>
      </c>
      <c r="H65" s="2"/>
      <c r="I65" s="2"/>
      <c r="J65" s="2"/>
      <c r="K65" s="2"/>
      <c r="L65" s="2"/>
      <c r="M65" s="2"/>
      <c r="N65" s="2"/>
      <c r="O65" s="2"/>
      <c r="P65" s="2"/>
      <c r="Q65" s="2"/>
      <c r="R65" s="2"/>
      <c r="S65" s="2"/>
      <c r="T65" s="2"/>
      <c r="U65" s="2"/>
      <c r="V65" s="2"/>
      <c r="W65" s="2"/>
      <c r="X65" s="2"/>
      <c r="Y65" s="2"/>
      <c r="Z65" s="2"/>
    </row>
    <row r="66" spans="1:26" x14ac:dyDescent="0.25">
      <c r="A66" s="1" t="str">
        <f>IF($D$45="Y",'Population Definitions'!$A$5,"...")</f>
        <v>...</v>
      </c>
      <c r="B66" s="4" t="str">
        <f>IF($D$45="Y","---&gt;","...")</f>
        <v>...</v>
      </c>
      <c r="C66" s="1" t="str">
        <f>IF($D$45="Y",'Population Definitions'!$A$4,"...")</f>
        <v>...</v>
      </c>
      <c r="D66" s="2"/>
      <c r="E66" s="3"/>
      <c r="F66" s="2"/>
      <c r="G66" s="4" t="str">
        <f>IF($D$45="Y","OR","...")</f>
        <v>...</v>
      </c>
      <c r="H66" s="2"/>
      <c r="I66" s="2"/>
      <c r="J66" s="2"/>
      <c r="K66" s="2"/>
      <c r="L66" s="2"/>
      <c r="M66" s="2"/>
      <c r="N66" s="2"/>
      <c r="O66" s="2"/>
      <c r="P66" s="2"/>
      <c r="Q66" s="2"/>
      <c r="R66" s="2"/>
      <c r="S66" s="2"/>
      <c r="T66" s="2"/>
      <c r="U66" s="2"/>
      <c r="V66" s="2"/>
      <c r="W66" s="2"/>
      <c r="X66" s="2"/>
      <c r="Y66" s="2"/>
      <c r="Z66" s="2"/>
    </row>
    <row r="67" spans="1:26" x14ac:dyDescent="0.25">
      <c r="A67" s="1" t="str">
        <f>IF($E$45="Y",'Population Definitions'!$A$5,"...")</f>
        <v>...</v>
      </c>
      <c r="B67" s="4" t="str">
        <f>IF($E$45="Y","---&gt;","...")</f>
        <v>...</v>
      </c>
      <c r="C67" s="1" t="str">
        <f>IF($E$45="Y",'Population Definitions'!$A$5,"...")</f>
        <v>...</v>
      </c>
      <c r="D67" s="2"/>
      <c r="E67" s="3"/>
      <c r="F67" s="2"/>
      <c r="G67" s="4" t="str">
        <f>IF($E$45="Y","OR","...")</f>
        <v>...</v>
      </c>
      <c r="H67" s="2"/>
      <c r="I67" s="2"/>
      <c r="J67" s="2"/>
      <c r="K67" s="2"/>
      <c r="L67" s="2"/>
      <c r="M67" s="2"/>
      <c r="N67" s="2"/>
      <c r="O67" s="2"/>
      <c r="P67" s="2"/>
      <c r="Q67" s="2"/>
      <c r="R67" s="2"/>
      <c r="S67" s="2"/>
      <c r="T67" s="2"/>
      <c r="U67" s="2"/>
      <c r="V67" s="2"/>
      <c r="W67" s="2"/>
      <c r="X67" s="2"/>
      <c r="Y67" s="2"/>
      <c r="Z67" s="2"/>
    </row>
    <row r="68" spans="1:26" x14ac:dyDescent="0.25">
      <c r="A68" s="1" t="str">
        <f>IF($F$45="Y",'Population Definitions'!$A$5,"...")</f>
        <v>...</v>
      </c>
      <c r="B68" s="4" t="str">
        <f>IF($F$45="Y","---&gt;","...")</f>
        <v>...</v>
      </c>
      <c r="C68" s="1" t="str">
        <f>IF($F$45="Y",'Population Definitions'!$B$6,"...")</f>
        <v>...</v>
      </c>
      <c r="D68" s="2"/>
      <c r="E68" s="3"/>
      <c r="F68" s="2"/>
      <c r="G68" s="4" t="str">
        <f>IF($F$45="Y","OR","...")</f>
        <v>...</v>
      </c>
      <c r="H68" s="2"/>
      <c r="I68" s="2"/>
      <c r="J68" s="2"/>
      <c r="K68" s="2"/>
      <c r="L68" s="2"/>
      <c r="M68" s="2"/>
      <c r="N68" s="2"/>
      <c r="O68" s="2"/>
      <c r="P68" s="2"/>
      <c r="Q68" s="2"/>
      <c r="R68" s="2"/>
      <c r="S68" s="2"/>
      <c r="T68" s="2"/>
      <c r="U68" s="2"/>
      <c r="V68" s="2"/>
      <c r="W68" s="2"/>
      <c r="X68" s="2"/>
      <c r="Y68" s="2"/>
      <c r="Z68" s="2"/>
    </row>
    <row r="69" spans="1:26" x14ac:dyDescent="0.25">
      <c r="A69" s="1" t="str">
        <f>IF($B$46="Y",'Population Definitions'!$B$6,"...")</f>
        <v>...</v>
      </c>
      <c r="B69" s="4" t="str">
        <f>IF($B$46="Y","---&gt;","...")</f>
        <v>...</v>
      </c>
      <c r="C69" s="1" t="str">
        <f>IF($B$46="Y",'Population Definitions'!$A$2,"...")</f>
        <v>...</v>
      </c>
      <c r="D69" s="2"/>
      <c r="E69" s="3"/>
      <c r="F69" s="2"/>
      <c r="G69" s="4" t="str">
        <f>IF($B$46="Y","OR","...")</f>
        <v>...</v>
      </c>
      <c r="H69" s="2"/>
      <c r="I69" s="2"/>
      <c r="J69" s="2"/>
      <c r="K69" s="2"/>
      <c r="L69" s="2"/>
      <c r="M69" s="2"/>
      <c r="N69" s="2"/>
      <c r="O69" s="2"/>
      <c r="P69" s="2"/>
      <c r="Q69" s="2"/>
      <c r="R69" s="2"/>
      <c r="S69" s="2"/>
      <c r="T69" s="2"/>
      <c r="U69" s="2"/>
      <c r="V69" s="2"/>
      <c r="W69" s="2"/>
      <c r="X69" s="2"/>
      <c r="Y69" s="2"/>
      <c r="Z69" s="2"/>
    </row>
    <row r="70" spans="1:26" x14ac:dyDescent="0.25">
      <c r="A70" s="1" t="str">
        <f>IF($C$46="Y",'Population Definitions'!$B$6,"...")</f>
        <v>...</v>
      </c>
      <c r="B70" s="4" t="str">
        <f>IF($C$46="Y","---&gt;","...")</f>
        <v>...</v>
      </c>
      <c r="C70" s="1" t="str">
        <f>IF($C$46="Y",'Population Definitions'!$A$3,"...")</f>
        <v>...</v>
      </c>
      <c r="D70" s="2"/>
      <c r="E70" s="3"/>
      <c r="F70" s="2"/>
      <c r="G70" s="4" t="str">
        <f>IF($C$46="Y","OR","...")</f>
        <v>...</v>
      </c>
      <c r="H70" s="2"/>
      <c r="I70" s="2"/>
      <c r="J70" s="2"/>
      <c r="K70" s="2"/>
      <c r="L70" s="2"/>
      <c r="M70" s="2"/>
      <c r="N70" s="2"/>
      <c r="O70" s="2"/>
      <c r="P70" s="2"/>
      <c r="Q70" s="2"/>
      <c r="R70" s="2"/>
      <c r="S70" s="2"/>
      <c r="T70" s="2"/>
      <c r="U70" s="2"/>
      <c r="V70" s="2"/>
      <c r="W70" s="2"/>
      <c r="X70" s="2"/>
      <c r="Y70" s="2"/>
      <c r="Z70" s="2"/>
    </row>
    <row r="71" spans="1:26" x14ac:dyDescent="0.25">
      <c r="A71" s="1" t="str">
        <f>IF($D$46="Y",'Population Definitions'!$B$6,"...")</f>
        <v>Prisoners</v>
      </c>
      <c r="B71" s="4" t="str">
        <f>IF($D$46="Y","---&gt;","...")</f>
        <v>---&gt;</v>
      </c>
      <c r="C71" s="1" t="str">
        <f>IF($D$46="Y",'Population Definitions'!$A$4,"...")</f>
        <v>15-64</v>
      </c>
      <c r="D71" s="2" t="s">
        <v>178</v>
      </c>
      <c r="E71" s="3">
        <f>F71/10</f>
        <v>1.2E-2</v>
      </c>
      <c r="F71" s="2">
        <v>0.12</v>
      </c>
      <c r="G71" s="4" t="str">
        <f>IF($D$46="Y","OR","...")</f>
        <v>OR</v>
      </c>
      <c r="H71" s="2"/>
      <c r="I71" s="2"/>
      <c r="J71" s="2"/>
      <c r="K71" s="2"/>
      <c r="L71" s="2"/>
      <c r="M71" s="2"/>
      <c r="N71" s="2"/>
      <c r="O71" s="2"/>
      <c r="P71" s="2"/>
      <c r="Q71" s="2"/>
      <c r="R71" s="2"/>
      <c r="S71" s="2"/>
      <c r="T71" s="2"/>
      <c r="U71" s="2"/>
      <c r="V71" s="2"/>
      <c r="W71" s="2"/>
      <c r="X71" s="2"/>
      <c r="Y71" s="2"/>
      <c r="Z71" s="2"/>
    </row>
    <row r="72" spans="1:26" x14ac:dyDescent="0.25">
      <c r="A72" s="1" t="str">
        <f>IF($E$46="Y",'Population Definitions'!$B$6,"...")</f>
        <v>...</v>
      </c>
      <c r="B72" s="4" t="str">
        <f>IF($E$46="Y","---&gt;","...")</f>
        <v>...</v>
      </c>
      <c r="C72" s="1" t="str">
        <f>IF($E$46="Y",'Population Definitions'!$A$5,"...")</f>
        <v>...</v>
      </c>
      <c r="D72" s="2"/>
      <c r="E72" s="3"/>
      <c r="F72" s="2"/>
      <c r="G72" s="4" t="str">
        <f>IF($E$46="Y","OR","...")</f>
        <v>...</v>
      </c>
      <c r="H72" s="2"/>
      <c r="I72" s="2"/>
      <c r="J72" s="2"/>
      <c r="K72" s="2"/>
      <c r="L72" s="2"/>
      <c r="M72" s="2"/>
      <c r="N72" s="2"/>
      <c r="O72" s="2"/>
      <c r="P72" s="2"/>
      <c r="Q72" s="2"/>
      <c r="R72" s="2"/>
      <c r="S72" s="2"/>
      <c r="T72" s="2"/>
      <c r="U72" s="2"/>
      <c r="V72" s="2"/>
      <c r="W72" s="2"/>
      <c r="X72" s="2"/>
      <c r="Y72" s="2"/>
      <c r="Z72" s="2"/>
    </row>
    <row r="73" spans="1:26" x14ac:dyDescent="0.25">
      <c r="A73" s="1" t="str">
        <f>IF($F$46="Y",'Population Definitions'!$B$6,"...")</f>
        <v>...</v>
      </c>
      <c r="B73" s="4" t="str">
        <f>IF($F$46="Y","---&gt;","...")</f>
        <v>...</v>
      </c>
      <c r="C73" s="1" t="str">
        <f>IF($F$46="Y",'Population Definitions'!$B$6,"...")</f>
        <v>...</v>
      </c>
      <c r="D73" s="2"/>
      <c r="E73" s="3"/>
      <c r="F73" s="2"/>
      <c r="G73" s="4" t="str">
        <f>IF($F$46="Y","OR","...")</f>
        <v>...</v>
      </c>
      <c r="H73" s="2"/>
      <c r="I73" s="2"/>
      <c r="J73" s="2"/>
      <c r="K73" s="2"/>
      <c r="L73" s="2"/>
      <c r="M73" s="2"/>
      <c r="N73" s="2"/>
      <c r="O73" s="2"/>
      <c r="P73" s="2"/>
      <c r="Q73" s="2"/>
      <c r="R73" s="2"/>
      <c r="S73" s="2"/>
      <c r="T73" s="2"/>
      <c r="U73" s="2"/>
      <c r="V73" s="2"/>
      <c r="W73" s="2"/>
      <c r="X73" s="2"/>
      <c r="Y73" s="2"/>
      <c r="Z73" s="2"/>
    </row>
  </sheetData>
  <conditionalFormatting sqref="B43">
    <cfRule type="cellIs" dxfId="163" priority="154" operator="equal">
      <formula>"Y"</formula>
    </cfRule>
    <cfRule type="cellIs" dxfId="162" priority="155" operator="equal">
      <formula>"N"</formula>
    </cfRule>
  </conditionalFormatting>
  <conditionalFormatting sqref="B44">
    <cfRule type="cellIs" dxfId="161" priority="162" operator="equal">
      <formula>"Y"</formula>
    </cfRule>
    <cfRule type="cellIs" dxfId="160" priority="163" operator="equal">
      <formula>"N"</formula>
    </cfRule>
  </conditionalFormatting>
  <conditionalFormatting sqref="B45">
    <cfRule type="cellIs" dxfId="159" priority="170" operator="equal">
      <formula>"Y"</formula>
    </cfRule>
    <cfRule type="cellIs" dxfId="158" priority="171" operator="equal">
      <formula>"N"</formula>
    </cfRule>
  </conditionalFormatting>
  <conditionalFormatting sqref="B46">
    <cfRule type="cellIs" dxfId="157" priority="178" operator="equal">
      <formula>"Y"</formula>
    </cfRule>
    <cfRule type="cellIs" dxfId="156" priority="179" operator="equal">
      <formula>"N"</formula>
    </cfRule>
  </conditionalFormatting>
  <conditionalFormatting sqref="B6">
    <cfRule type="cellIs" dxfId="155" priority="39" operator="equal">
      <formula>"Y"</formula>
    </cfRule>
    <cfRule type="cellIs" dxfId="154" priority="40" operator="equal">
      <formula>"N"</formula>
    </cfRule>
  </conditionalFormatting>
  <conditionalFormatting sqref="B7">
    <cfRule type="cellIs" dxfId="153" priority="47" operator="equal">
      <formula>"Y"</formula>
    </cfRule>
    <cfRule type="cellIs" dxfId="152" priority="48" operator="equal">
      <formula>"N"</formula>
    </cfRule>
  </conditionalFormatting>
  <conditionalFormatting sqref="B8">
    <cfRule type="cellIs" dxfId="151" priority="55" operator="equal">
      <formula>"Y"</formula>
    </cfRule>
    <cfRule type="cellIs" dxfId="150" priority="56" operator="equal">
      <formula>"N"</formula>
    </cfRule>
  </conditionalFormatting>
  <conditionalFormatting sqref="B9">
    <cfRule type="cellIs" dxfId="149" priority="63" operator="equal">
      <formula>"Y"</formula>
    </cfRule>
    <cfRule type="cellIs" dxfId="148" priority="64" operator="equal">
      <formula>"N"</formula>
    </cfRule>
  </conditionalFormatting>
  <conditionalFormatting sqref="C42">
    <cfRule type="cellIs" dxfId="147" priority="146" operator="equal">
      <formula>"Y"</formula>
    </cfRule>
    <cfRule type="cellIs" dxfId="146" priority="147" operator="equal">
      <formula>"N"</formula>
    </cfRule>
  </conditionalFormatting>
  <conditionalFormatting sqref="C44">
    <cfRule type="cellIs" dxfId="145" priority="164" operator="equal">
      <formula>"Y"</formula>
    </cfRule>
    <cfRule type="cellIs" dxfId="144" priority="165" operator="equal">
      <formula>"N"</formula>
    </cfRule>
  </conditionalFormatting>
  <conditionalFormatting sqref="C45">
    <cfRule type="cellIs" dxfId="143" priority="172" operator="equal">
      <formula>"Y"</formula>
    </cfRule>
    <cfRule type="cellIs" dxfId="142" priority="173" operator="equal">
      <formula>"N"</formula>
    </cfRule>
  </conditionalFormatting>
  <conditionalFormatting sqref="C46">
    <cfRule type="cellIs" dxfId="141" priority="180" operator="equal">
      <formula>"Y"</formula>
    </cfRule>
    <cfRule type="cellIs" dxfId="140" priority="181" operator="equal">
      <formula>"N"</formula>
    </cfRule>
  </conditionalFormatting>
  <conditionalFormatting sqref="C5">
    <cfRule type="cellIs" dxfId="139" priority="31" operator="equal">
      <formula>"Y"</formula>
    </cfRule>
    <cfRule type="cellIs" dxfId="138" priority="32" operator="equal">
      <formula>"N"</formula>
    </cfRule>
  </conditionalFormatting>
  <conditionalFormatting sqref="C7">
    <cfRule type="cellIs" dxfId="137" priority="49" operator="equal">
      <formula>"Y"</formula>
    </cfRule>
    <cfRule type="cellIs" dxfId="136" priority="50" operator="equal">
      <formula>"N"</formula>
    </cfRule>
  </conditionalFormatting>
  <conditionalFormatting sqref="C8">
    <cfRule type="cellIs" dxfId="135" priority="57" operator="equal">
      <formula>"Y"</formula>
    </cfRule>
    <cfRule type="cellIs" dxfId="134" priority="58" operator="equal">
      <formula>"N"</formula>
    </cfRule>
  </conditionalFormatting>
  <conditionalFormatting sqref="C9">
    <cfRule type="cellIs" dxfId="133" priority="65" operator="equal">
      <formula>"Y"</formula>
    </cfRule>
    <cfRule type="cellIs" dxfId="132" priority="66" operator="equal">
      <formula>"N"</formula>
    </cfRule>
  </conditionalFormatting>
  <conditionalFormatting sqref="D12:Z12">
    <cfRule type="expression" dxfId="131" priority="73">
      <formula>$B$5&lt;&gt;"Y"</formula>
    </cfRule>
  </conditionalFormatting>
  <conditionalFormatting sqref="D13:G13 S13:Z13">
    <cfRule type="expression" dxfId="130" priority="76">
      <formula>$C$5&lt;&gt;"Y"</formula>
    </cfRule>
  </conditionalFormatting>
  <conditionalFormatting sqref="D14:Z14">
    <cfRule type="expression" dxfId="129" priority="79">
      <formula>$D$5&lt;&gt;"Y"</formula>
    </cfRule>
  </conditionalFormatting>
  <conditionalFormatting sqref="D15:Z15">
    <cfRule type="expression" dxfId="128" priority="82">
      <formula>$E$5&lt;&gt;"Y"</formula>
    </cfRule>
  </conditionalFormatting>
  <conditionalFormatting sqref="D16:Z16">
    <cfRule type="expression" dxfId="127" priority="85">
      <formula>$F$5&lt;&gt;"Y"</formula>
    </cfRule>
  </conditionalFormatting>
  <conditionalFormatting sqref="D17:Z17">
    <cfRule type="expression" dxfId="126" priority="88">
      <formula>$B$6&lt;&gt;"Y"</formula>
    </cfRule>
  </conditionalFormatting>
  <conditionalFormatting sqref="D18:Z18">
    <cfRule type="expression" dxfId="125" priority="91">
      <formula>$C$6&lt;&gt;"Y"</formula>
    </cfRule>
  </conditionalFormatting>
  <conditionalFormatting sqref="D19:G19 X19:Z19">
    <cfRule type="expression" dxfId="124" priority="94">
      <formula>$D$6&lt;&gt;"Y"</formula>
    </cfRule>
  </conditionalFormatting>
  <conditionalFormatting sqref="D20:Z20">
    <cfRule type="expression" dxfId="123" priority="97">
      <formula>$E$6&lt;&gt;"Y"</formula>
    </cfRule>
  </conditionalFormatting>
  <conditionalFormatting sqref="D21:Z21">
    <cfRule type="expression" dxfId="122" priority="100">
      <formula>$F$6&lt;&gt;"Y"</formula>
    </cfRule>
  </conditionalFormatting>
  <conditionalFormatting sqref="D22:Z22">
    <cfRule type="expression" dxfId="121" priority="103">
      <formula>$B$7&lt;&gt;"Y"</formula>
    </cfRule>
  </conditionalFormatting>
  <conditionalFormatting sqref="D23:Z23">
    <cfRule type="expression" dxfId="120" priority="106">
      <formula>$C$7&lt;&gt;"Y"</formula>
    </cfRule>
  </conditionalFormatting>
  <conditionalFormatting sqref="D24:Z24">
    <cfRule type="expression" dxfId="119" priority="109">
      <formula>$D$7&lt;&gt;"Y"</formula>
    </cfRule>
  </conditionalFormatting>
  <conditionalFormatting sqref="D25:G25 X25:Z25">
    <cfRule type="expression" dxfId="118" priority="112">
      <formula>$E$7&lt;&gt;"Y"</formula>
    </cfRule>
  </conditionalFormatting>
  <conditionalFormatting sqref="D26:Z26">
    <cfRule type="expression" dxfId="117" priority="115">
      <formula>$F$7&lt;&gt;"Y"</formula>
    </cfRule>
  </conditionalFormatting>
  <conditionalFormatting sqref="D27:Z27">
    <cfRule type="expression" dxfId="116" priority="118">
      <formula>$B$8&lt;&gt;"Y"</formula>
    </cfRule>
  </conditionalFormatting>
  <conditionalFormatting sqref="D28:Z28">
    <cfRule type="expression" dxfId="115" priority="121">
      <formula>$C$8&lt;&gt;"Y"</formula>
    </cfRule>
  </conditionalFormatting>
  <conditionalFormatting sqref="D29:Z29">
    <cfRule type="expression" dxfId="114" priority="124">
      <formula>$D$8&lt;&gt;"Y"</formula>
    </cfRule>
  </conditionalFormatting>
  <conditionalFormatting sqref="D30:Z30">
    <cfRule type="expression" dxfId="113" priority="127">
      <formula>$E$8&lt;&gt;"Y"</formula>
    </cfRule>
  </conditionalFormatting>
  <conditionalFormatting sqref="D31:Z31">
    <cfRule type="expression" dxfId="112" priority="130">
      <formula>$F$8&lt;&gt;"Y"</formula>
    </cfRule>
  </conditionalFormatting>
  <conditionalFormatting sqref="D32:Z32">
    <cfRule type="expression" dxfId="111" priority="133">
      <formula>$B$9&lt;&gt;"Y"</formula>
    </cfRule>
  </conditionalFormatting>
  <conditionalFormatting sqref="D33:Z33">
    <cfRule type="expression" dxfId="110" priority="136">
      <formula>$C$9&lt;&gt;"Y"</formula>
    </cfRule>
  </conditionalFormatting>
  <conditionalFormatting sqref="D34:Z34">
    <cfRule type="expression" dxfId="109" priority="139">
      <formula>$D$9&lt;&gt;"Y"</formula>
    </cfRule>
  </conditionalFormatting>
  <conditionalFormatting sqref="D35:Z35">
    <cfRule type="expression" dxfId="108" priority="142">
      <formula>$E$9&lt;&gt;"Y"</formula>
    </cfRule>
  </conditionalFormatting>
  <conditionalFormatting sqref="D36:Z36">
    <cfRule type="expression" dxfId="107" priority="145">
      <formula>$F$9&lt;&gt;"Y"</formula>
    </cfRule>
  </conditionalFormatting>
  <conditionalFormatting sqref="D42">
    <cfRule type="cellIs" dxfId="106" priority="148" operator="equal">
      <formula>"Y"</formula>
    </cfRule>
    <cfRule type="cellIs" dxfId="105" priority="149" operator="equal">
      <formula>"N"</formula>
    </cfRule>
  </conditionalFormatting>
  <conditionalFormatting sqref="D43">
    <cfRule type="cellIs" dxfId="104" priority="156" operator="equal">
      <formula>"Y"</formula>
    </cfRule>
    <cfRule type="cellIs" dxfId="103" priority="157" operator="equal">
      <formula>"N"</formula>
    </cfRule>
  </conditionalFormatting>
  <conditionalFormatting sqref="D45">
    <cfRule type="cellIs" dxfId="102" priority="174" operator="equal">
      <formula>"Y"</formula>
    </cfRule>
    <cfRule type="cellIs" dxfId="101" priority="175" operator="equal">
      <formula>"N"</formula>
    </cfRule>
  </conditionalFormatting>
  <conditionalFormatting sqref="D46">
    <cfRule type="cellIs" dxfId="100" priority="182" operator="equal">
      <formula>"Y"</formula>
    </cfRule>
    <cfRule type="cellIs" dxfId="99" priority="183" operator="equal">
      <formula>"N"</formula>
    </cfRule>
  </conditionalFormatting>
  <conditionalFormatting sqref="D49:Z49">
    <cfRule type="expression" dxfId="98" priority="188">
      <formula>$B$42&lt;&gt;"Y"</formula>
    </cfRule>
  </conditionalFormatting>
  <conditionalFormatting sqref="D5">
    <cfRule type="cellIs" dxfId="97" priority="33" operator="equal">
      <formula>"Y"</formula>
    </cfRule>
    <cfRule type="cellIs" dxfId="96" priority="34" operator="equal">
      <formula>"N"</formula>
    </cfRule>
  </conditionalFormatting>
  <conditionalFormatting sqref="D50:Z50">
    <cfRule type="expression" dxfId="95" priority="191">
      <formula>$C$42&lt;&gt;"Y"</formula>
    </cfRule>
  </conditionalFormatting>
  <conditionalFormatting sqref="D51:Z51">
    <cfRule type="expression" dxfId="94" priority="194">
      <formula>$D$42&lt;&gt;"Y"</formula>
    </cfRule>
  </conditionalFormatting>
  <conditionalFormatting sqref="D52:Z52">
    <cfRule type="expression" dxfId="93" priority="197">
      <formula>$E$42&lt;&gt;"Y"</formula>
    </cfRule>
  </conditionalFormatting>
  <conditionalFormatting sqref="D53:Z53">
    <cfRule type="expression" dxfId="92" priority="200">
      <formula>$F$42&lt;&gt;"Y"</formula>
    </cfRule>
  </conditionalFormatting>
  <conditionalFormatting sqref="D54:Z54">
    <cfRule type="expression" dxfId="91" priority="203">
      <formula>$B$43&lt;&gt;"Y"</formula>
    </cfRule>
  </conditionalFormatting>
  <conditionalFormatting sqref="D55:Z55">
    <cfRule type="expression" dxfId="90" priority="206">
      <formula>$C$43&lt;&gt;"Y"</formula>
    </cfRule>
  </conditionalFormatting>
  <conditionalFormatting sqref="D56:Z56">
    <cfRule type="expression" dxfId="89" priority="209">
      <formula>$D$43&lt;&gt;"Y"</formula>
    </cfRule>
  </conditionalFormatting>
  <conditionalFormatting sqref="D57:Z57">
    <cfRule type="expression" dxfId="88" priority="212">
      <formula>$E$43&lt;&gt;"Y"</formula>
    </cfRule>
  </conditionalFormatting>
  <conditionalFormatting sqref="D58:Z58">
    <cfRule type="expression" dxfId="87" priority="215">
      <formula>$F$43&lt;&gt;"Y"</formula>
    </cfRule>
  </conditionalFormatting>
  <conditionalFormatting sqref="D59:Z59">
    <cfRule type="expression" dxfId="86" priority="218">
      <formula>$B$44&lt;&gt;"Y"</formula>
    </cfRule>
  </conditionalFormatting>
  <conditionalFormatting sqref="D6">
    <cfRule type="cellIs" dxfId="85" priority="41" operator="equal">
      <formula>"Y"</formula>
    </cfRule>
    <cfRule type="cellIs" dxfId="84" priority="42" operator="equal">
      <formula>"N"</formula>
    </cfRule>
  </conditionalFormatting>
  <conditionalFormatting sqref="D60:Z60">
    <cfRule type="expression" dxfId="83" priority="221">
      <formula>$C$44&lt;&gt;"Y"</formula>
    </cfRule>
  </conditionalFormatting>
  <conditionalFormatting sqref="D61:Z61">
    <cfRule type="expression" dxfId="82" priority="224">
      <formula>$D$44&lt;&gt;"Y"</formula>
    </cfRule>
  </conditionalFormatting>
  <conditionalFormatting sqref="D62:Z62">
    <cfRule type="expression" dxfId="81" priority="227">
      <formula>$E$44&lt;&gt;"Y"</formula>
    </cfRule>
  </conditionalFormatting>
  <conditionalFormatting sqref="D63:E63 G63:Z63">
    <cfRule type="expression" dxfId="80" priority="230">
      <formula>$F$44&lt;&gt;"Y"</formula>
    </cfRule>
  </conditionalFormatting>
  <conditionalFormatting sqref="D64:E64 G64:Z64">
    <cfRule type="expression" dxfId="79" priority="233">
      <formula>$B$45&lt;&gt;"Y"</formula>
    </cfRule>
  </conditionalFormatting>
  <conditionalFormatting sqref="D65:E65 G65:Z65">
    <cfRule type="expression" dxfId="78" priority="236">
      <formula>$C$45&lt;&gt;"Y"</formula>
    </cfRule>
  </conditionalFormatting>
  <conditionalFormatting sqref="D66:E66 G66:Z66">
    <cfRule type="expression" dxfId="77" priority="239">
      <formula>$D$45&lt;&gt;"Y"</formula>
    </cfRule>
  </conditionalFormatting>
  <conditionalFormatting sqref="D67:E67 G67:Z67">
    <cfRule type="expression" dxfId="76" priority="242">
      <formula>$E$45&lt;&gt;"Y"</formula>
    </cfRule>
  </conditionalFormatting>
  <conditionalFormatting sqref="D68:E68 G68:Z68">
    <cfRule type="expression" dxfId="75" priority="245">
      <formula>$F$45&lt;&gt;"Y"</formula>
    </cfRule>
  </conditionalFormatting>
  <conditionalFormatting sqref="D69:E69 G69:Z69">
    <cfRule type="expression" dxfId="74" priority="248">
      <formula>$B$46&lt;&gt;"Y"</formula>
    </cfRule>
  </conditionalFormatting>
  <conditionalFormatting sqref="D70:E70 G70:Z70">
    <cfRule type="expression" dxfId="73" priority="251">
      <formula>$C$46&lt;&gt;"Y"</formula>
    </cfRule>
  </conditionalFormatting>
  <conditionalFormatting sqref="D71:E71 G71:Z71">
    <cfRule type="expression" dxfId="72" priority="254">
      <formula>$D$46&lt;&gt;"Y"</formula>
    </cfRule>
  </conditionalFormatting>
  <conditionalFormatting sqref="D72:Z72">
    <cfRule type="expression" dxfId="71" priority="257">
      <formula>$E$46&lt;&gt;"Y"</formula>
    </cfRule>
  </conditionalFormatting>
  <conditionalFormatting sqref="D73:Z73">
    <cfRule type="expression" dxfId="70" priority="260">
      <formula>$F$46&lt;&gt;"Y"</formula>
    </cfRule>
  </conditionalFormatting>
  <conditionalFormatting sqref="D8">
    <cfRule type="cellIs" dxfId="69" priority="59" operator="equal">
      <formula>"Y"</formula>
    </cfRule>
    <cfRule type="cellIs" dxfId="68" priority="60" operator="equal">
      <formula>"N"</formula>
    </cfRule>
  </conditionalFormatting>
  <conditionalFormatting sqref="D9">
    <cfRule type="cellIs" dxfId="67" priority="67" operator="equal">
      <formula>"Y"</formula>
    </cfRule>
    <cfRule type="cellIs" dxfId="66" priority="68" operator="equal">
      <formula>"N"</formula>
    </cfRule>
  </conditionalFormatting>
  <conditionalFormatting sqref="E42">
    <cfRule type="cellIs" dxfId="65" priority="150" operator="equal">
      <formula>"Y"</formula>
    </cfRule>
    <cfRule type="cellIs" dxfId="64" priority="151" operator="equal">
      <formula>"N"</formula>
    </cfRule>
  </conditionalFormatting>
  <conditionalFormatting sqref="E43">
    <cfRule type="cellIs" dxfId="63" priority="158" operator="equal">
      <formula>"Y"</formula>
    </cfRule>
    <cfRule type="cellIs" dxfId="62" priority="159" operator="equal">
      <formula>"N"</formula>
    </cfRule>
  </conditionalFormatting>
  <conditionalFormatting sqref="E44">
    <cfRule type="cellIs" dxfId="61" priority="166" operator="equal">
      <formula>"Y"</formula>
    </cfRule>
    <cfRule type="cellIs" dxfId="60" priority="167" operator="equal">
      <formula>"N"</formula>
    </cfRule>
  </conditionalFormatting>
  <conditionalFormatting sqref="E46">
    <cfRule type="cellIs" dxfId="59" priority="184" operator="equal">
      <formula>"Y"</formula>
    </cfRule>
    <cfRule type="cellIs" dxfId="58" priority="185" operator="equal">
      <formula>"N"</formula>
    </cfRule>
  </conditionalFormatting>
  <conditionalFormatting sqref="E5">
    <cfRule type="cellIs" dxfId="57" priority="35" operator="equal">
      <formula>"Y"</formula>
    </cfRule>
    <cfRule type="cellIs" dxfId="56" priority="36" operator="equal">
      <formula>"N"</formula>
    </cfRule>
  </conditionalFormatting>
  <conditionalFormatting sqref="E6">
    <cfRule type="cellIs" dxfId="55" priority="43" operator="equal">
      <formula>"Y"</formula>
    </cfRule>
    <cfRule type="cellIs" dxfId="54" priority="44" operator="equal">
      <formula>"N"</formula>
    </cfRule>
  </conditionalFormatting>
  <conditionalFormatting sqref="E7">
    <cfRule type="cellIs" dxfId="53" priority="51" operator="equal">
      <formula>"Y"</formula>
    </cfRule>
    <cfRule type="cellIs" dxfId="52" priority="52" operator="equal">
      <formula>"N"</formula>
    </cfRule>
  </conditionalFormatting>
  <conditionalFormatting sqref="E9">
    <cfRule type="cellIs" dxfId="51" priority="69" operator="equal">
      <formula>"Y"</formula>
    </cfRule>
    <cfRule type="cellIs" dxfId="50" priority="70" operator="equal">
      <formula>"N"</formula>
    </cfRule>
  </conditionalFormatting>
  <conditionalFormatting sqref="F42">
    <cfRule type="cellIs" dxfId="49" priority="152" operator="equal">
      <formula>"Y"</formula>
    </cfRule>
    <cfRule type="cellIs" dxfId="48" priority="153" operator="equal">
      <formula>"N"</formula>
    </cfRule>
  </conditionalFormatting>
  <conditionalFormatting sqref="F43">
    <cfRule type="cellIs" dxfId="47" priority="160" operator="equal">
      <formula>"Y"</formula>
    </cfRule>
    <cfRule type="cellIs" dxfId="46" priority="161" operator="equal">
      <formula>"N"</formula>
    </cfRule>
  </conditionalFormatting>
  <conditionalFormatting sqref="F44">
    <cfRule type="cellIs" dxfId="45" priority="168" operator="equal">
      <formula>"Y"</formula>
    </cfRule>
    <cfRule type="cellIs" dxfId="44" priority="169" operator="equal">
      <formula>"N"</formula>
    </cfRule>
  </conditionalFormatting>
  <conditionalFormatting sqref="F45">
    <cfRule type="cellIs" dxfId="43" priority="176" operator="equal">
      <formula>"Y"</formula>
    </cfRule>
    <cfRule type="cellIs" dxfId="42" priority="177" operator="equal">
      <formula>"N"</formula>
    </cfRule>
  </conditionalFormatting>
  <conditionalFormatting sqref="F5">
    <cfRule type="cellIs" dxfId="41" priority="37" operator="equal">
      <formula>"Y"</formula>
    </cfRule>
    <cfRule type="cellIs" dxfId="40" priority="38" operator="equal">
      <formula>"N"</formula>
    </cfRule>
  </conditionalFormatting>
  <conditionalFormatting sqref="F6">
    <cfRule type="cellIs" dxfId="39" priority="45" operator="equal">
      <formula>"Y"</formula>
    </cfRule>
    <cfRule type="cellIs" dxfId="38" priority="46" operator="equal">
      <formula>"N"</formula>
    </cfRule>
  </conditionalFormatting>
  <conditionalFormatting sqref="F7">
    <cfRule type="cellIs" dxfId="37" priority="53" operator="equal">
      <formula>"Y"</formula>
    </cfRule>
    <cfRule type="cellIs" dxfId="36" priority="54" operator="equal">
      <formula>"N"</formula>
    </cfRule>
  </conditionalFormatting>
  <conditionalFormatting sqref="F8">
    <cfRule type="cellIs" dxfId="35" priority="61" operator="equal">
      <formula>"Y"</formula>
    </cfRule>
    <cfRule type="cellIs" dxfId="34" priority="62" operator="equal">
      <formula>"N"</formula>
    </cfRule>
  </conditionalFormatting>
  <conditionalFormatting sqref="H13:R13">
    <cfRule type="expression" dxfId="33" priority="30">
      <formula>$C$5&lt;&gt;"Y"</formula>
    </cfRule>
  </conditionalFormatting>
  <conditionalFormatting sqref="H19:W19">
    <cfRule type="expression" dxfId="32" priority="29">
      <formula>$D$6&lt;&gt;"Y"</formula>
    </cfRule>
  </conditionalFormatting>
  <conditionalFormatting sqref="H25:W25">
    <cfRule type="expression" dxfId="31" priority="28">
      <formula>$E$7&lt;&gt;"Y"</formula>
    </cfRule>
  </conditionalFormatting>
  <conditionalFormatting sqref="F63">
    <cfRule type="expression" dxfId="30" priority="1">
      <formula>COUNTIF(H63:Y63,"&lt;&gt;" &amp; "")&gt;0</formula>
    </cfRule>
    <cfRule type="expression" dxfId="29" priority="2">
      <formula>AND(COUNTIF(H63:Y63,"&lt;&gt;" &amp; "")&gt;0,NOT(ISBLANK(F63)))</formula>
    </cfRule>
    <cfRule type="expression" dxfId="28" priority="3">
      <formula>$F$44&lt;&gt;"Y"</formula>
    </cfRule>
  </conditionalFormatting>
  <conditionalFormatting sqref="F64">
    <cfRule type="expression" dxfId="27" priority="4">
      <formula>COUNTIF(H64:Y64,"&lt;&gt;" &amp; "")&gt;0</formula>
    </cfRule>
    <cfRule type="expression" dxfId="26" priority="5">
      <formula>AND(COUNTIF(H64:Y64,"&lt;&gt;" &amp; "")&gt;0,NOT(ISBLANK(F64)))</formula>
    </cfRule>
    <cfRule type="expression" dxfId="25" priority="6">
      <formula>$B$45&lt;&gt;"Y"</formula>
    </cfRule>
  </conditionalFormatting>
  <conditionalFormatting sqref="F65">
    <cfRule type="expression" dxfId="24" priority="7">
      <formula>COUNTIF(H65:Y65,"&lt;&gt;" &amp; "")&gt;0</formula>
    </cfRule>
    <cfRule type="expression" dxfId="23" priority="8">
      <formula>AND(COUNTIF(H65:Y65,"&lt;&gt;" &amp; "")&gt;0,NOT(ISBLANK(F65)))</formula>
    </cfRule>
    <cfRule type="expression" dxfId="22" priority="9">
      <formula>$C$45&lt;&gt;"Y"</formula>
    </cfRule>
  </conditionalFormatting>
  <conditionalFormatting sqref="F66">
    <cfRule type="expression" dxfId="21" priority="10">
      <formula>COUNTIF(H66:Y66,"&lt;&gt;" &amp; "")&gt;0</formula>
    </cfRule>
    <cfRule type="expression" dxfId="20" priority="11">
      <formula>AND(COUNTIF(H66:Y66,"&lt;&gt;" &amp; "")&gt;0,NOT(ISBLANK(F66)))</formula>
    </cfRule>
    <cfRule type="expression" dxfId="19" priority="12">
      <formula>$D$45&lt;&gt;"Y"</formula>
    </cfRule>
  </conditionalFormatting>
  <conditionalFormatting sqref="F67">
    <cfRule type="expression" dxfId="18" priority="13">
      <formula>COUNTIF(H67:Y67,"&lt;&gt;" &amp; "")&gt;0</formula>
    </cfRule>
    <cfRule type="expression" dxfId="17" priority="14">
      <formula>AND(COUNTIF(H67:Y67,"&lt;&gt;" &amp; "")&gt;0,NOT(ISBLANK(F67)))</formula>
    </cfRule>
    <cfRule type="expression" dxfId="16" priority="15">
      <formula>$E$45&lt;&gt;"Y"</formula>
    </cfRule>
  </conditionalFormatting>
  <conditionalFormatting sqref="F68">
    <cfRule type="expression" dxfId="15" priority="16">
      <formula>COUNTIF(H68:Y68,"&lt;&gt;" &amp; "")&gt;0</formula>
    </cfRule>
    <cfRule type="expression" dxfId="14" priority="17">
      <formula>AND(COUNTIF(H68:Y68,"&lt;&gt;" &amp; "")&gt;0,NOT(ISBLANK(F68)))</formula>
    </cfRule>
    <cfRule type="expression" dxfId="13" priority="18">
      <formula>$F$45&lt;&gt;"Y"</formula>
    </cfRule>
  </conditionalFormatting>
  <conditionalFormatting sqref="F69">
    <cfRule type="expression" dxfId="12" priority="19">
      <formula>COUNTIF(H69:Y69,"&lt;&gt;" &amp; "")&gt;0</formula>
    </cfRule>
    <cfRule type="expression" dxfId="11" priority="20">
      <formula>AND(COUNTIF(H69:Y69,"&lt;&gt;" &amp; "")&gt;0,NOT(ISBLANK(F69)))</formula>
    </cfRule>
    <cfRule type="expression" dxfId="10" priority="21">
      <formula>$B$46&lt;&gt;"Y"</formula>
    </cfRule>
  </conditionalFormatting>
  <conditionalFormatting sqref="F70">
    <cfRule type="expression" dxfId="9" priority="22">
      <formula>COUNTIF(H70:Y70,"&lt;&gt;" &amp; "")&gt;0</formula>
    </cfRule>
    <cfRule type="expression" dxfId="8" priority="23">
      <formula>AND(COUNTIF(H70:Y70,"&lt;&gt;" &amp; "")&gt;0,NOT(ISBLANK(F70)))</formula>
    </cfRule>
    <cfRule type="expression" dxfId="7" priority="24">
      <formula>$C$46&lt;&gt;"Y"</formula>
    </cfRule>
  </conditionalFormatting>
  <conditionalFormatting sqref="F71">
    <cfRule type="expression" dxfId="6" priority="25">
      <formula>COUNTIF(H71:Y71,"&lt;&gt;" &amp; "")&gt;0</formula>
    </cfRule>
    <cfRule type="expression" dxfId="5" priority="26">
      <formula>AND(COUNTIF(H71:Y71,"&lt;&gt;" &amp; "")&gt;0,NOT(ISBLANK(F71)))</formula>
    </cfRule>
    <cfRule type="expression" dxfId="4" priority="27">
      <formula>$D$46&lt;&gt;"Y"</formula>
    </cfRule>
  </conditionalFormatting>
  <conditionalFormatting sqref="F12:F36 F49:F62 F72:F73">
    <cfRule type="expression" dxfId="3" priority="321">
      <formula>COUNTIF(H12:Z12,"&lt;&gt;" &amp; "")&gt;0</formula>
    </cfRule>
    <cfRule type="expression" dxfId="2" priority="322">
      <formula>AND(COUNTIF(H12:Z12,"&lt;&gt;" &amp; "")&gt;0,NOT(ISBLANK(F12)))</formula>
    </cfRule>
  </conditionalFormatting>
  <dataValidations count="3">
    <dataValidation type="list" allowBlank="1" showInputMessage="1" showErrorMessage="1" sqref="B5 F46 E45 D44 C43 B42 F9 E8 D7 C6">
      <formula1>"N.A."</formula1>
    </dataValidation>
    <dataValidation type="list" allowBlank="1" showInputMessage="1" showErrorMessage="1" sqref="E46 F45 D45:D46 E44:F44 C44:C46 D43:F43 B43:B46 C42:F42 E9 F8 D8:D9 E7:F7 C7:C9 D6:F6 B6:B9 C5:F5">
      <formula1>"Y,N"</formula1>
    </dataValidation>
    <dataValidation type="list" allowBlank="1" showInputMessage="1" showErrorMessage="1" sqref="D49:D73 D12:D36">
      <formula1>"Number (Per Year),Probability (Per Year)"</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X48"/>
  <sheetViews>
    <sheetView topLeftCell="A21" workbookViewId="0">
      <selection activeCell="B47" sqref="B47"/>
    </sheetView>
  </sheetViews>
  <sheetFormatPr defaultRowHeight="15" x14ac:dyDescent="0.25"/>
  <cols>
    <col min="1" max="1" width="61.140625" customWidth="1"/>
    <col min="2" max="2" width="25.85546875" customWidth="1"/>
    <col min="3" max="3" width="13.85546875" customWidth="1"/>
    <col min="4" max="4" width="10.5703125" customWidth="1"/>
    <col min="5" max="5" width="3.85546875" customWidth="1"/>
    <col min="6" max="23" width="11.5703125" customWidth="1"/>
    <col min="24" max="24" width="9.42578125" customWidth="1"/>
  </cols>
  <sheetData>
    <row r="1" spans="1:24" x14ac:dyDescent="0.25">
      <c r="A1" s="1" t="s">
        <v>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c r="E2" s="4" t="s">
        <v>18</v>
      </c>
      <c r="F2" s="6">
        <v>1500000</v>
      </c>
      <c r="G2" s="6">
        <v>1492500</v>
      </c>
      <c r="H2" s="6">
        <v>1485000</v>
      </c>
      <c r="I2" s="6">
        <v>1477500</v>
      </c>
      <c r="J2" s="6">
        <v>1468500</v>
      </c>
      <c r="K2" s="6">
        <v>1459500</v>
      </c>
      <c r="L2" s="6">
        <v>1450500</v>
      </c>
      <c r="M2" s="6">
        <v>1438500</v>
      </c>
      <c r="N2" s="6">
        <v>1422000</v>
      </c>
      <c r="O2" s="6">
        <v>1402500</v>
      </c>
      <c r="P2" s="6">
        <v>1381500</v>
      </c>
      <c r="Q2" s="6">
        <v>1362000</v>
      </c>
      <c r="R2" s="6">
        <v>1344000</v>
      </c>
      <c r="S2" s="6">
        <v>1327500</v>
      </c>
      <c r="T2" s="6">
        <v>1312500</v>
      </c>
      <c r="U2" s="6">
        <v>1297500</v>
      </c>
      <c r="V2" s="6">
        <v>1282500</v>
      </c>
      <c r="W2" s="6">
        <v>1267500</v>
      </c>
      <c r="X2" s="3"/>
    </row>
    <row r="3" spans="1:24" x14ac:dyDescent="0.25">
      <c r="A3" s="1" t="str">
        <f>'Population Definitions'!$A$3</f>
        <v>5-14</v>
      </c>
      <c r="B3" t="s">
        <v>17</v>
      </c>
      <c r="C3" s="3"/>
      <c r="D3" s="3"/>
      <c r="E3" s="4" t="s">
        <v>18</v>
      </c>
      <c r="F3" s="6">
        <v>3000000</v>
      </c>
      <c r="G3" s="6">
        <v>2961000</v>
      </c>
      <c r="H3" s="6">
        <v>2928000</v>
      </c>
      <c r="I3" s="6">
        <v>2898000</v>
      </c>
      <c r="J3" s="6">
        <v>2872500</v>
      </c>
      <c r="K3" s="6">
        <v>2851500</v>
      </c>
      <c r="L3" s="6">
        <v>2832000</v>
      </c>
      <c r="M3" s="6">
        <v>2820000</v>
      </c>
      <c r="N3" s="6">
        <v>2812500</v>
      </c>
      <c r="O3" s="6">
        <v>2808000</v>
      </c>
      <c r="P3" s="6">
        <v>2806500</v>
      </c>
      <c r="Q3" s="6">
        <v>2803500</v>
      </c>
      <c r="R3" s="6">
        <v>2799000</v>
      </c>
      <c r="S3" s="6">
        <v>2793000</v>
      </c>
      <c r="T3" s="6">
        <v>2784000</v>
      </c>
      <c r="U3" s="6">
        <v>2773500</v>
      </c>
      <c r="V3" s="6">
        <v>2761500</v>
      </c>
      <c r="W3" s="6">
        <v>2748000</v>
      </c>
      <c r="X3" s="3"/>
    </row>
    <row r="4" spans="1:24" x14ac:dyDescent="0.25">
      <c r="A4" s="1" t="str">
        <f>'Population Definitions'!$A$4</f>
        <v>15-64</v>
      </c>
      <c r="B4" t="s">
        <v>17</v>
      </c>
      <c r="C4" s="3"/>
      <c r="D4" s="3"/>
      <c r="E4" s="4" t="s">
        <v>18</v>
      </c>
      <c r="F4" s="6">
        <v>15000000</v>
      </c>
      <c r="G4" s="6">
        <v>15060000</v>
      </c>
      <c r="H4" s="6">
        <v>15106500</v>
      </c>
      <c r="I4" s="6">
        <v>15142500</v>
      </c>
      <c r="J4" s="6">
        <v>15166500</v>
      </c>
      <c r="K4" s="6">
        <v>15183000</v>
      </c>
      <c r="L4" s="6">
        <v>15189000</v>
      </c>
      <c r="M4" s="6">
        <v>15186000</v>
      </c>
      <c r="N4" s="6">
        <v>15175500</v>
      </c>
      <c r="O4" s="6">
        <v>15159000</v>
      </c>
      <c r="P4" s="6">
        <v>15135000</v>
      </c>
      <c r="Q4" s="6">
        <v>15108000</v>
      </c>
      <c r="R4" s="6">
        <v>15076500</v>
      </c>
      <c r="S4" s="6">
        <v>15040500</v>
      </c>
      <c r="T4" s="6">
        <v>15003000</v>
      </c>
      <c r="U4" s="6">
        <v>14964000</v>
      </c>
      <c r="V4" s="6">
        <v>14925000</v>
      </c>
      <c r="W4" s="6">
        <v>14884500</v>
      </c>
      <c r="X4" s="3"/>
    </row>
    <row r="5" spans="1:24" x14ac:dyDescent="0.25">
      <c r="A5" s="1" t="str">
        <f>'Population Definitions'!$A$5</f>
        <v>65+</v>
      </c>
      <c r="B5" t="s">
        <v>17</v>
      </c>
      <c r="C5" s="3"/>
      <c r="D5" s="3"/>
      <c r="E5" s="4" t="s">
        <v>18</v>
      </c>
      <c r="F5" s="6">
        <v>2100000</v>
      </c>
      <c r="G5" s="6">
        <v>2089500</v>
      </c>
      <c r="H5" s="6">
        <v>2085000</v>
      </c>
      <c r="I5" s="6">
        <v>2086500</v>
      </c>
      <c r="J5" s="6">
        <v>2092500</v>
      </c>
      <c r="K5" s="6">
        <v>2103000</v>
      </c>
      <c r="L5" s="6">
        <v>2119500</v>
      </c>
      <c r="M5" s="6">
        <v>2139000</v>
      </c>
      <c r="N5" s="6">
        <v>2163000</v>
      </c>
      <c r="O5" s="6">
        <v>2188500</v>
      </c>
      <c r="P5" s="6">
        <v>2217000</v>
      </c>
      <c r="Q5" s="6">
        <v>2247000</v>
      </c>
      <c r="R5" s="6">
        <v>2278500</v>
      </c>
      <c r="S5" s="6">
        <v>2308500</v>
      </c>
      <c r="T5" s="6">
        <v>2338500</v>
      </c>
      <c r="U5" s="6">
        <v>2367000</v>
      </c>
      <c r="V5" s="6">
        <v>2392500</v>
      </c>
      <c r="W5" s="6">
        <v>2416500</v>
      </c>
      <c r="X5" s="3"/>
    </row>
    <row r="6" spans="1:24" x14ac:dyDescent="0.25">
      <c r="A6" s="1" t="str">
        <f>'Population Definitions'!$B$6</f>
        <v>Prisoners</v>
      </c>
      <c r="B6" t="s">
        <v>17</v>
      </c>
      <c r="C6" s="3"/>
      <c r="D6" s="3"/>
      <c r="E6" s="4" t="s">
        <v>18</v>
      </c>
      <c r="F6" s="6">
        <v>30000</v>
      </c>
      <c r="G6" s="6">
        <v>33000</v>
      </c>
      <c r="H6" s="6">
        <v>36000</v>
      </c>
      <c r="I6" s="6">
        <v>39000</v>
      </c>
      <c r="J6" s="6">
        <v>40500</v>
      </c>
      <c r="K6" s="6">
        <v>42000</v>
      </c>
      <c r="L6" s="6">
        <v>45000</v>
      </c>
      <c r="M6" s="6">
        <v>46500</v>
      </c>
      <c r="N6" s="6">
        <v>46500</v>
      </c>
      <c r="O6" s="6">
        <v>48000</v>
      </c>
      <c r="P6" s="6">
        <v>49500</v>
      </c>
      <c r="Q6" s="6">
        <v>49500</v>
      </c>
      <c r="R6" s="6">
        <v>51000</v>
      </c>
      <c r="S6" s="6">
        <v>51000</v>
      </c>
      <c r="T6" s="6">
        <v>52500</v>
      </c>
      <c r="U6" s="6">
        <v>52500</v>
      </c>
      <c r="V6" s="6">
        <v>52500</v>
      </c>
      <c r="W6" s="6">
        <v>52500</v>
      </c>
      <c r="X6" s="3"/>
    </row>
    <row r="8" spans="1:24" x14ac:dyDescent="0.25">
      <c r="A8" s="1" t="s">
        <v>19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f>F9/50</f>
        <v>6300</v>
      </c>
      <c r="D9" s="2"/>
      <c r="E9" s="4" t="s">
        <v>18</v>
      </c>
      <c r="F9" s="2">
        <v>315000</v>
      </c>
      <c r="G9" s="2">
        <v>312000</v>
      </c>
      <c r="H9" s="2">
        <v>309000</v>
      </c>
      <c r="I9" s="2">
        <v>306000</v>
      </c>
      <c r="J9" s="2">
        <v>303000</v>
      </c>
      <c r="K9" s="2">
        <v>300000</v>
      </c>
      <c r="L9" s="2">
        <v>297000</v>
      </c>
      <c r="M9" s="2">
        <v>294000</v>
      </c>
      <c r="N9" s="2">
        <v>291000</v>
      </c>
      <c r="O9" s="2">
        <v>288000</v>
      </c>
      <c r="P9" s="2">
        <v>285000</v>
      </c>
      <c r="Q9" s="2">
        <v>282000</v>
      </c>
      <c r="R9" s="2">
        <v>279000</v>
      </c>
      <c r="S9" s="2">
        <v>276000</v>
      </c>
      <c r="T9" s="2">
        <v>273000</v>
      </c>
      <c r="U9" s="2">
        <v>270000</v>
      </c>
      <c r="V9" s="2">
        <v>267000</v>
      </c>
      <c r="W9" s="2">
        <v>264000</v>
      </c>
      <c r="X9" s="2"/>
    </row>
    <row r="10" spans="1:24" x14ac:dyDescent="0.25">
      <c r="A10" s="1" t="str">
        <f>'Population Definitions'!$A$3</f>
        <v>5-14</v>
      </c>
      <c r="B10" t="s">
        <v>20</v>
      </c>
      <c r="C10" s="3"/>
      <c r="D10" s="2">
        <v>0</v>
      </c>
      <c r="E10" s="4" t="s">
        <v>18</v>
      </c>
      <c r="F10" s="2"/>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20</v>
      </c>
      <c r="C11" s="3"/>
      <c r="D11" s="2">
        <v>0</v>
      </c>
      <c r="E11" s="4" t="s">
        <v>18</v>
      </c>
      <c r="F11" s="2"/>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20</v>
      </c>
      <c r="C12" s="3"/>
      <c r="D12" s="2">
        <v>0</v>
      </c>
      <c r="E12" s="4" t="s">
        <v>18</v>
      </c>
      <c r="F12" s="2"/>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20</v>
      </c>
      <c r="C13" s="3"/>
      <c r="D13" s="2">
        <v>0</v>
      </c>
      <c r="E13" s="4" t="s">
        <v>18</v>
      </c>
      <c r="F13" s="2"/>
      <c r="G13" s="2"/>
      <c r="H13" s="2"/>
      <c r="I13" s="2"/>
      <c r="J13" s="2"/>
      <c r="K13" s="2"/>
      <c r="L13" s="2"/>
      <c r="M13" s="2"/>
      <c r="N13" s="2"/>
      <c r="O13" s="2"/>
      <c r="P13" s="2"/>
      <c r="Q13" s="2"/>
      <c r="R13" s="2"/>
      <c r="S13" s="2"/>
      <c r="T13" s="2"/>
      <c r="U13" s="2"/>
      <c r="V13" s="2"/>
      <c r="W13" s="2"/>
      <c r="X13" s="2"/>
    </row>
    <row r="15" spans="1:24" x14ac:dyDescent="0.25">
      <c r="A15" s="1" t="s">
        <v>21</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22</v>
      </c>
      <c r="C16" s="3">
        <f>D16/10</f>
        <v>8.9999999999999998E-4</v>
      </c>
      <c r="D16" s="2">
        <v>8.9999999999999993E-3</v>
      </c>
      <c r="E16" s="4" t="s">
        <v>18</v>
      </c>
      <c r="F16" s="2"/>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22</v>
      </c>
      <c r="C17" s="3">
        <f t="shared" ref="C17:C20" si="0">D17/10</f>
        <v>1E-4</v>
      </c>
      <c r="D17" s="2">
        <v>1E-3</v>
      </c>
      <c r="E17" s="4" t="s">
        <v>18</v>
      </c>
      <c r="F17" s="2"/>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22</v>
      </c>
      <c r="C18" s="3">
        <f t="shared" si="0"/>
        <v>8.0000000000000004E-4</v>
      </c>
      <c r="D18" s="2">
        <v>8.0000000000000002E-3</v>
      </c>
      <c r="E18" s="4" t="s">
        <v>18</v>
      </c>
      <c r="F18" s="2"/>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22</v>
      </c>
      <c r="C19" s="3">
        <f t="shared" si="0"/>
        <v>7.4999999999999997E-3</v>
      </c>
      <c r="D19" s="2">
        <v>7.4999999999999997E-2</v>
      </c>
      <c r="E19" s="4" t="s">
        <v>18</v>
      </c>
      <c r="F19" s="2"/>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22</v>
      </c>
      <c r="C20" s="3">
        <f t="shared" si="0"/>
        <v>1E-3</v>
      </c>
      <c r="D20" s="2">
        <v>0.01</v>
      </c>
      <c r="E20" s="4" t="s">
        <v>18</v>
      </c>
      <c r="F20" s="2"/>
      <c r="G20" s="2"/>
      <c r="H20" s="2"/>
      <c r="I20" s="2"/>
      <c r="J20" s="2"/>
      <c r="K20" s="2"/>
      <c r="L20" s="2"/>
      <c r="M20" s="2"/>
      <c r="N20" s="2"/>
      <c r="O20" s="2"/>
      <c r="P20" s="2"/>
      <c r="Q20" s="2"/>
      <c r="R20" s="2"/>
      <c r="S20" s="2"/>
      <c r="T20" s="2"/>
      <c r="U20" s="2"/>
      <c r="V20" s="2"/>
      <c r="W20" s="2"/>
      <c r="X20" s="2"/>
    </row>
    <row r="22" spans="1:24" x14ac:dyDescent="0.25">
      <c r="A22" s="1" t="s">
        <v>23</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20</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20</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20</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20</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24</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20</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20</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20</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20</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25</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v>
      </c>
      <c r="E41" s="4" t="s">
        <v>18</v>
      </c>
      <c r="F41" s="3"/>
      <c r="G41" s="3"/>
      <c r="H41" s="3"/>
      <c r="I41" s="3"/>
      <c r="J41" s="3"/>
      <c r="K41" s="3"/>
      <c r="L41" s="3"/>
      <c r="M41" s="3"/>
      <c r="N41" s="3"/>
      <c r="O41" s="3"/>
      <c r="P41" s="3"/>
      <c r="Q41" s="3"/>
      <c r="R41" s="3"/>
      <c r="S41" s="3"/>
      <c r="T41" s="3"/>
      <c r="U41" s="3"/>
      <c r="V41" s="3"/>
      <c r="W41" s="3"/>
      <c r="X41" s="3"/>
    </row>
    <row r="43" spans="1:24" x14ac:dyDescent="0.25">
      <c r="A43" s="1" t="s">
        <v>27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v>0</v>
      </c>
      <c r="E48" s="4" t="s">
        <v>18</v>
      </c>
      <c r="F48" s="3"/>
      <c r="G48" s="3"/>
      <c r="H48" s="3"/>
      <c r="I48" s="3"/>
      <c r="J48" s="3"/>
      <c r="K48" s="3"/>
      <c r="L48" s="3"/>
      <c r="M48" s="3"/>
      <c r="N48" s="3"/>
      <c r="O48" s="3"/>
      <c r="P48" s="3"/>
      <c r="Q48" s="3"/>
      <c r="R48" s="3"/>
      <c r="S48" s="3"/>
      <c r="T48" s="3"/>
      <c r="U48" s="3"/>
      <c r="V48" s="3"/>
      <c r="W48" s="3"/>
      <c r="X48" s="3"/>
    </row>
  </sheetData>
  <conditionalFormatting sqref="D23:D27 D30:D34 D37:D41 D44:D48 D2:D6 D9:D13">
    <cfRule type="expression" dxfId="1" priority="385">
      <formula>COUNTIF(F2:X2,"&lt;&gt;" &amp; "")&gt;0</formula>
    </cfRule>
    <cfRule type="expression" dxfId="0" priority="386">
      <formula>AND(COUNTIF(F2:X2,"&lt;&gt;" &amp; "")&gt;0,NOT(ISBLANK(D2)))</formula>
    </cfRule>
  </conditionalFormatting>
  <dataValidations count="4">
    <dataValidation type="list" allowBlank="1" showInputMessage="1" showErrorMessage="1" sqref="B2:B6">
      <formula1>"Number"</formula1>
    </dataValidation>
    <dataValidation type="list" allowBlank="1" showInputMessage="1" showErrorMessage="1" sqref="B30:B34 B23:B27 B9:B13">
      <formula1>"Number (per year)"</formula1>
    </dataValidation>
    <dataValidation type="list" allowBlank="1" showInputMessage="1" showErrorMessage="1" sqref="B16:B20">
      <formula1>"Probability (per year)"</formula1>
    </dataValidation>
    <dataValidation type="list" allowBlank="1" showInputMessage="1" showErrorMessage="1" sqref="B44:B48 B37:B41">
      <formula1>"Proportion"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X146"/>
  <sheetViews>
    <sheetView workbookViewId="0">
      <selection activeCell="G161" sqref="G161"/>
    </sheetView>
  </sheetViews>
  <sheetFormatPr defaultRowHeight="15" x14ac:dyDescent="0.25"/>
  <cols>
    <col min="1" max="1" width="66.28515625" bestFit="1"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28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2">
        <v>300</v>
      </c>
      <c r="G2" s="2">
        <v>288</v>
      </c>
      <c r="H2" s="2">
        <v>261</v>
      </c>
      <c r="I2" s="2">
        <v>201</v>
      </c>
      <c r="J2" s="2">
        <v>199</v>
      </c>
      <c r="K2" s="2">
        <v>210</v>
      </c>
      <c r="L2" s="2">
        <v>230</v>
      </c>
      <c r="M2" s="2">
        <v>198</v>
      </c>
      <c r="N2" s="2">
        <v>144</v>
      </c>
      <c r="O2" s="2">
        <v>134</v>
      </c>
      <c r="P2" s="2">
        <v>121</v>
      </c>
      <c r="Q2" s="2">
        <v>144</v>
      </c>
      <c r="R2" s="2">
        <v>131</v>
      </c>
      <c r="S2" s="2">
        <v>93</v>
      </c>
      <c r="T2" s="2">
        <v>103</v>
      </c>
      <c r="U2" s="2">
        <v>85</v>
      </c>
      <c r="V2" s="2">
        <v>109</v>
      </c>
      <c r="W2" s="2">
        <v>88</v>
      </c>
      <c r="X2" s="2"/>
    </row>
    <row r="3" spans="1:24" x14ac:dyDescent="0.25">
      <c r="A3" s="1" t="str">
        <f>'Population Definitions'!$A$3</f>
        <v>5-14</v>
      </c>
      <c r="B3" t="s">
        <v>20</v>
      </c>
      <c r="C3" s="3"/>
      <c r="D3" s="2"/>
      <c r="E3" s="4" t="s">
        <v>18</v>
      </c>
      <c r="F3" s="2">
        <v>603</v>
      </c>
      <c r="G3" s="2">
        <v>561</v>
      </c>
      <c r="H3" s="2">
        <v>561</v>
      </c>
      <c r="I3" s="2">
        <v>561</v>
      </c>
      <c r="J3" s="2">
        <v>534</v>
      </c>
      <c r="K3" s="2">
        <v>464</v>
      </c>
      <c r="L3" s="2">
        <v>497</v>
      </c>
      <c r="M3" s="2">
        <v>618</v>
      </c>
      <c r="N3" s="2">
        <v>606</v>
      </c>
      <c r="O3" s="2">
        <v>537</v>
      </c>
      <c r="P3" s="2">
        <v>453</v>
      </c>
      <c r="Q3" s="2">
        <v>434</v>
      </c>
      <c r="R3" s="2">
        <v>422</v>
      </c>
      <c r="S3" s="2">
        <v>509</v>
      </c>
      <c r="T3" s="2">
        <v>422</v>
      </c>
      <c r="U3" s="2">
        <v>466</v>
      </c>
      <c r="V3" s="2">
        <v>421</v>
      </c>
      <c r="W3" s="2">
        <v>450</v>
      </c>
      <c r="X3" s="2"/>
    </row>
    <row r="4" spans="1:24" x14ac:dyDescent="0.25">
      <c r="A4" s="1" t="str">
        <f>'Population Definitions'!$A$4</f>
        <v>15-64</v>
      </c>
      <c r="B4" t="s">
        <v>20</v>
      </c>
      <c r="C4" s="3"/>
      <c r="D4" s="2"/>
      <c r="E4" s="4" t="s">
        <v>18</v>
      </c>
      <c r="F4" s="2">
        <v>18188</v>
      </c>
      <c r="G4" s="2">
        <v>15722</v>
      </c>
      <c r="H4" s="2">
        <v>15722</v>
      </c>
      <c r="I4" s="2">
        <v>15722</v>
      </c>
      <c r="J4" s="2">
        <v>18485</v>
      </c>
      <c r="K4" s="2">
        <v>18347</v>
      </c>
      <c r="L4" s="2">
        <v>16851</v>
      </c>
      <c r="M4" s="2">
        <v>14373</v>
      </c>
      <c r="N4" s="2">
        <v>12555</v>
      </c>
      <c r="O4" s="2">
        <v>12341</v>
      </c>
      <c r="P4" s="2">
        <v>11972</v>
      </c>
      <c r="Q4" s="2">
        <v>13826</v>
      </c>
      <c r="R4" s="2">
        <v>12313</v>
      </c>
      <c r="S4" s="2">
        <v>11027</v>
      </c>
      <c r="T4" s="2">
        <v>11736</v>
      </c>
      <c r="U4" s="2">
        <v>12673</v>
      </c>
      <c r="V4" s="2">
        <v>12150</v>
      </c>
      <c r="W4" s="2">
        <v>11836</v>
      </c>
      <c r="X4" s="2"/>
    </row>
    <row r="5" spans="1:24" x14ac:dyDescent="0.25">
      <c r="A5" s="1" t="str">
        <f>'Population Definitions'!$A$5</f>
        <v>65+</v>
      </c>
      <c r="B5" t="s">
        <v>20</v>
      </c>
      <c r="C5" s="3"/>
      <c r="D5" s="2"/>
      <c r="E5" s="4" t="s">
        <v>18</v>
      </c>
      <c r="F5" s="2">
        <v>1650</v>
      </c>
      <c r="G5" s="2">
        <v>1430</v>
      </c>
      <c r="H5" s="2">
        <v>1501</v>
      </c>
      <c r="I5" s="2">
        <v>1608</v>
      </c>
      <c r="J5" s="2">
        <v>1543</v>
      </c>
      <c r="K5" s="2">
        <v>1811</v>
      </c>
      <c r="L5" s="2">
        <v>1632</v>
      </c>
      <c r="M5" s="2">
        <v>1834</v>
      </c>
      <c r="N5" s="2">
        <v>1811</v>
      </c>
      <c r="O5" s="2">
        <v>1999</v>
      </c>
      <c r="P5" s="2">
        <v>1989</v>
      </c>
      <c r="Q5" s="2">
        <v>1835</v>
      </c>
      <c r="R5" s="2">
        <v>1800</v>
      </c>
      <c r="S5" s="2">
        <v>1977</v>
      </c>
      <c r="T5" s="2">
        <v>1990</v>
      </c>
      <c r="U5" s="2">
        <v>2010</v>
      </c>
      <c r="V5" s="2">
        <v>2200</v>
      </c>
      <c r="W5" s="2">
        <v>1944</v>
      </c>
      <c r="X5" s="2"/>
    </row>
    <row r="6" spans="1:24" x14ac:dyDescent="0.25">
      <c r="A6" s="1" t="str">
        <f>'Population Definitions'!$B$6</f>
        <v>Prisoners</v>
      </c>
      <c r="B6" t="s">
        <v>20</v>
      </c>
      <c r="C6" s="3"/>
      <c r="D6" s="2"/>
      <c r="E6" s="4" t="s">
        <v>18</v>
      </c>
      <c r="F6" s="2">
        <v>40</v>
      </c>
      <c r="G6" s="2">
        <v>50</v>
      </c>
      <c r="H6" s="2">
        <v>66</v>
      </c>
      <c r="I6" s="2">
        <v>71</v>
      </c>
      <c r="J6" s="2">
        <v>75</v>
      </c>
      <c r="K6" s="2">
        <v>61</v>
      </c>
      <c r="L6" s="2">
        <v>69</v>
      </c>
      <c r="M6" s="2">
        <v>75</v>
      </c>
      <c r="N6" s="2">
        <v>75</v>
      </c>
      <c r="O6" s="2">
        <v>86</v>
      </c>
      <c r="P6" s="2">
        <v>92</v>
      </c>
      <c r="Q6" s="2">
        <v>100</v>
      </c>
      <c r="R6" s="2">
        <v>89</v>
      </c>
      <c r="S6" s="2">
        <v>99</v>
      </c>
      <c r="T6" s="2">
        <v>105</v>
      </c>
      <c r="U6" s="2">
        <v>113</v>
      </c>
      <c r="V6" s="2">
        <v>107</v>
      </c>
      <c r="W6" s="2">
        <v>100</v>
      </c>
      <c r="X6" s="2"/>
    </row>
    <row r="8" spans="1:24" x14ac:dyDescent="0.25">
      <c r="A8" s="1" t="s">
        <v>29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c r="D9" s="2"/>
      <c r="E9" s="4" t="s">
        <v>18</v>
      </c>
      <c r="F9" s="2">
        <v>0</v>
      </c>
      <c r="G9" s="2">
        <v>2</v>
      </c>
      <c r="H9" s="2">
        <v>1</v>
      </c>
      <c r="I9" s="2">
        <v>1</v>
      </c>
      <c r="J9" s="2">
        <v>0</v>
      </c>
      <c r="K9" s="2">
        <v>2</v>
      </c>
      <c r="L9" s="2">
        <v>0</v>
      </c>
      <c r="M9" s="2">
        <v>0</v>
      </c>
      <c r="N9" s="2">
        <v>2</v>
      </c>
      <c r="O9" s="2">
        <v>0</v>
      </c>
      <c r="P9" s="2">
        <v>0</v>
      </c>
      <c r="Q9" s="2">
        <v>1</v>
      </c>
      <c r="R9" s="2">
        <v>0</v>
      </c>
      <c r="S9" s="2">
        <v>2</v>
      </c>
      <c r="T9" s="2">
        <v>2</v>
      </c>
      <c r="U9" s="2">
        <v>3</v>
      </c>
      <c r="V9" s="2">
        <v>4</v>
      </c>
      <c r="W9" s="2">
        <v>4</v>
      </c>
      <c r="X9" s="2"/>
    </row>
    <row r="10" spans="1:24" x14ac:dyDescent="0.25">
      <c r="A10" s="1" t="str">
        <f>'Population Definitions'!$A$3</f>
        <v>5-14</v>
      </c>
      <c r="B10" t="s">
        <v>20</v>
      </c>
      <c r="C10" s="3"/>
      <c r="D10" s="2"/>
      <c r="E10" s="4" t="s">
        <v>18</v>
      </c>
      <c r="F10" s="2">
        <v>9</v>
      </c>
      <c r="G10" s="2">
        <v>6</v>
      </c>
      <c r="H10" s="2">
        <v>6</v>
      </c>
      <c r="I10" s="2">
        <v>6</v>
      </c>
      <c r="J10" s="2">
        <v>6</v>
      </c>
      <c r="K10" s="2">
        <v>5</v>
      </c>
      <c r="L10" s="2">
        <v>2</v>
      </c>
      <c r="M10" s="2">
        <v>0</v>
      </c>
      <c r="N10" s="2">
        <v>2</v>
      </c>
      <c r="O10" s="2">
        <v>2</v>
      </c>
      <c r="P10" s="2">
        <v>3</v>
      </c>
      <c r="Q10" s="2">
        <v>2</v>
      </c>
      <c r="R10" s="2">
        <v>2</v>
      </c>
      <c r="S10" s="2">
        <v>7</v>
      </c>
      <c r="T10" s="2">
        <v>6</v>
      </c>
      <c r="U10" s="2">
        <v>8</v>
      </c>
      <c r="V10" s="2">
        <v>9</v>
      </c>
      <c r="W10" s="2">
        <v>12</v>
      </c>
      <c r="X10" s="2"/>
    </row>
    <row r="11" spans="1:24" x14ac:dyDescent="0.25">
      <c r="A11" s="1" t="str">
        <f>'Population Definitions'!$A$4</f>
        <v>15-64</v>
      </c>
      <c r="B11" t="s">
        <v>20</v>
      </c>
      <c r="C11" s="3"/>
      <c r="D11" s="2"/>
      <c r="E11" s="4" t="s">
        <v>18</v>
      </c>
      <c r="F11" s="2">
        <v>450</v>
      </c>
      <c r="G11" s="2">
        <v>600</v>
      </c>
      <c r="H11" s="2">
        <v>750</v>
      </c>
      <c r="I11" s="2">
        <v>555</v>
      </c>
      <c r="J11" s="2">
        <v>678</v>
      </c>
      <c r="K11" s="2">
        <v>810</v>
      </c>
      <c r="L11" s="2">
        <v>728</v>
      </c>
      <c r="M11" s="2">
        <v>719</v>
      </c>
      <c r="N11" s="2">
        <v>557</v>
      </c>
      <c r="O11" s="2">
        <v>627</v>
      </c>
      <c r="P11" s="2">
        <v>576</v>
      </c>
      <c r="Q11" s="2">
        <v>650</v>
      </c>
      <c r="R11" s="2">
        <v>777</v>
      </c>
      <c r="S11" s="2">
        <v>645</v>
      </c>
      <c r="T11" s="2">
        <v>600</v>
      </c>
      <c r="U11" s="2">
        <v>650</v>
      </c>
      <c r="V11" s="2">
        <v>599</v>
      </c>
      <c r="W11" s="2">
        <v>605</v>
      </c>
      <c r="X11" s="2"/>
    </row>
    <row r="12" spans="1:24" x14ac:dyDescent="0.25">
      <c r="A12" s="1" t="str">
        <f>'Population Definitions'!$A$5</f>
        <v>65+</v>
      </c>
      <c r="B12" t="s">
        <v>20</v>
      </c>
      <c r="C12" s="3"/>
      <c r="D12" s="2"/>
      <c r="E12" s="4" t="s">
        <v>18</v>
      </c>
      <c r="F12" s="2">
        <v>8</v>
      </c>
      <c r="G12" s="2">
        <v>15</v>
      </c>
      <c r="H12" s="2">
        <v>30</v>
      </c>
      <c r="I12" s="2">
        <v>54</v>
      </c>
      <c r="J12" s="2">
        <v>40</v>
      </c>
      <c r="K12" s="2">
        <v>33</v>
      </c>
      <c r="L12" s="2">
        <v>55</v>
      </c>
      <c r="M12" s="2">
        <v>51</v>
      </c>
      <c r="N12" s="2">
        <v>50</v>
      </c>
      <c r="O12" s="2">
        <v>45</v>
      </c>
      <c r="P12" s="2">
        <v>54</v>
      </c>
      <c r="Q12" s="2">
        <v>68</v>
      </c>
      <c r="R12" s="2">
        <v>72</v>
      </c>
      <c r="S12" s="2">
        <v>83</v>
      </c>
      <c r="T12" s="2">
        <v>79</v>
      </c>
      <c r="U12" s="2">
        <v>85</v>
      </c>
      <c r="V12" s="2">
        <v>80</v>
      </c>
      <c r="W12" s="2">
        <v>82</v>
      </c>
      <c r="X12" s="2"/>
    </row>
    <row r="13" spans="1:24" x14ac:dyDescent="0.25">
      <c r="A13" s="1" t="str">
        <f>'Population Definitions'!$B$6</f>
        <v>Prisoners</v>
      </c>
      <c r="B13" t="s">
        <v>20</v>
      </c>
      <c r="C13" s="3"/>
      <c r="D13" s="2"/>
      <c r="E13" s="4" t="s">
        <v>18</v>
      </c>
      <c r="F13" s="2">
        <v>0</v>
      </c>
      <c r="G13" s="2">
        <v>0</v>
      </c>
      <c r="H13" s="2">
        <v>0</v>
      </c>
      <c r="I13" s="2">
        <v>0</v>
      </c>
      <c r="J13" s="2">
        <v>0</v>
      </c>
      <c r="K13" s="2">
        <v>0</v>
      </c>
      <c r="L13" s="2">
        <v>0</v>
      </c>
      <c r="M13" s="2">
        <v>0</v>
      </c>
      <c r="N13" s="2">
        <v>0</v>
      </c>
      <c r="O13" s="2">
        <v>1</v>
      </c>
      <c r="P13" s="2">
        <v>1</v>
      </c>
      <c r="Q13" s="2">
        <v>2</v>
      </c>
      <c r="R13" s="2">
        <v>3</v>
      </c>
      <c r="S13" s="2">
        <v>4</v>
      </c>
      <c r="T13" s="2">
        <v>6</v>
      </c>
      <c r="U13" s="2">
        <v>5</v>
      </c>
      <c r="V13" s="2">
        <v>7</v>
      </c>
      <c r="W13" s="2">
        <v>10</v>
      </c>
      <c r="X13" s="2"/>
    </row>
    <row r="15" spans="1:24" x14ac:dyDescent="0.25">
      <c r="A15" s="1" t="s">
        <v>30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20</v>
      </c>
      <c r="C16" s="3"/>
      <c r="D16" s="2"/>
      <c r="E16" s="4" t="s">
        <v>18</v>
      </c>
      <c r="F16" s="2">
        <v>0</v>
      </c>
      <c r="G16" s="2">
        <v>0</v>
      </c>
      <c r="H16" s="2">
        <v>0</v>
      </c>
      <c r="I16" s="2">
        <v>0</v>
      </c>
      <c r="J16" s="2">
        <v>0</v>
      </c>
      <c r="K16" s="2">
        <v>0</v>
      </c>
      <c r="L16" s="2">
        <v>0</v>
      </c>
      <c r="M16" s="2">
        <v>0</v>
      </c>
      <c r="N16" s="2">
        <v>0</v>
      </c>
      <c r="O16" s="2">
        <v>0</v>
      </c>
      <c r="P16" s="2">
        <v>0</v>
      </c>
      <c r="Q16" s="2">
        <v>0</v>
      </c>
      <c r="R16" s="2">
        <v>1</v>
      </c>
      <c r="S16" s="2">
        <v>1</v>
      </c>
      <c r="T16" s="2">
        <v>0</v>
      </c>
      <c r="U16" s="2">
        <v>1</v>
      </c>
      <c r="V16" s="2">
        <v>0</v>
      </c>
      <c r="W16" s="2">
        <v>2</v>
      </c>
      <c r="X16" s="2"/>
    </row>
    <row r="17" spans="1:24" x14ac:dyDescent="0.25">
      <c r="A17" s="1" t="str">
        <f>'Population Definitions'!$A$3</f>
        <v>5-14</v>
      </c>
      <c r="B17" t="s">
        <v>20</v>
      </c>
      <c r="C17" s="3"/>
      <c r="D17" s="2"/>
      <c r="E17" s="4" t="s">
        <v>18</v>
      </c>
      <c r="F17" s="2">
        <v>0</v>
      </c>
      <c r="G17" s="2">
        <v>0</v>
      </c>
      <c r="H17" s="2">
        <v>0</v>
      </c>
      <c r="I17" s="2">
        <v>0</v>
      </c>
      <c r="J17" s="2">
        <v>0</v>
      </c>
      <c r="K17" s="2">
        <v>0</v>
      </c>
      <c r="L17" s="2">
        <v>0</v>
      </c>
      <c r="M17" s="2">
        <v>0</v>
      </c>
      <c r="N17" s="2">
        <v>0</v>
      </c>
      <c r="O17" s="2">
        <v>0</v>
      </c>
      <c r="P17" s="2">
        <v>0</v>
      </c>
      <c r="Q17" s="2">
        <v>0</v>
      </c>
      <c r="R17" s="2">
        <v>0</v>
      </c>
      <c r="S17" s="2">
        <v>0</v>
      </c>
      <c r="T17" s="2">
        <v>0</v>
      </c>
      <c r="U17" s="2">
        <v>2</v>
      </c>
      <c r="V17" s="2">
        <v>1</v>
      </c>
      <c r="W17" s="2">
        <v>2</v>
      </c>
      <c r="X17" s="2"/>
    </row>
    <row r="18" spans="1:24" x14ac:dyDescent="0.25">
      <c r="A18" s="1" t="str">
        <f>'Population Definitions'!$A$4</f>
        <v>15-64</v>
      </c>
      <c r="B18" t="s">
        <v>20</v>
      </c>
      <c r="C18" s="3"/>
      <c r="D18" s="2"/>
      <c r="E18" s="4" t="s">
        <v>18</v>
      </c>
      <c r="F18" s="2">
        <v>0</v>
      </c>
      <c r="G18" s="2">
        <v>0</v>
      </c>
      <c r="H18" s="2">
        <v>0</v>
      </c>
      <c r="I18" s="2">
        <v>0</v>
      </c>
      <c r="J18" s="2">
        <v>0</v>
      </c>
      <c r="K18" s="2">
        <v>0</v>
      </c>
      <c r="L18" s="2">
        <v>26</v>
      </c>
      <c r="M18" s="2">
        <v>44</v>
      </c>
      <c r="N18" s="2">
        <v>56</v>
      </c>
      <c r="O18" s="2">
        <v>60</v>
      </c>
      <c r="P18" s="2">
        <v>69</v>
      </c>
      <c r="Q18" s="2">
        <v>73</v>
      </c>
      <c r="R18" s="2">
        <v>88</v>
      </c>
      <c r="S18" s="2">
        <v>97</v>
      </c>
      <c r="T18" s="2">
        <v>109</v>
      </c>
      <c r="U18" s="2">
        <v>103</v>
      </c>
      <c r="V18" s="2">
        <v>118</v>
      </c>
      <c r="W18" s="2">
        <v>120</v>
      </c>
      <c r="X18" s="2"/>
    </row>
    <row r="19" spans="1:24" x14ac:dyDescent="0.25">
      <c r="A19" s="1" t="str">
        <f>'Population Definitions'!$A$5</f>
        <v>65+</v>
      </c>
      <c r="B19" t="s">
        <v>20</v>
      </c>
      <c r="C19" s="3"/>
      <c r="D19" s="2"/>
      <c r="E19" s="4" t="s">
        <v>18</v>
      </c>
      <c r="F19" s="2">
        <v>0</v>
      </c>
      <c r="G19" s="2">
        <v>0</v>
      </c>
      <c r="H19" s="2">
        <v>0</v>
      </c>
      <c r="I19" s="2">
        <v>0</v>
      </c>
      <c r="J19" s="2">
        <v>0</v>
      </c>
      <c r="K19" s="2">
        <v>0</v>
      </c>
      <c r="L19" s="2">
        <v>2</v>
      </c>
      <c r="M19" s="2">
        <v>3</v>
      </c>
      <c r="N19" s="2">
        <v>3</v>
      </c>
      <c r="O19" s="2">
        <v>2</v>
      </c>
      <c r="P19" s="2">
        <v>5</v>
      </c>
      <c r="Q19" s="2">
        <v>8</v>
      </c>
      <c r="R19" s="2">
        <v>7</v>
      </c>
      <c r="S19" s="2">
        <v>13</v>
      </c>
      <c r="T19" s="2">
        <v>12</v>
      </c>
      <c r="U19" s="2">
        <v>17</v>
      </c>
      <c r="V19" s="2">
        <v>18</v>
      </c>
      <c r="W19" s="2">
        <v>20</v>
      </c>
      <c r="X19" s="2"/>
    </row>
    <row r="20" spans="1:24" x14ac:dyDescent="0.25">
      <c r="A20" s="1" t="str">
        <f>'Population Definitions'!$B$6</f>
        <v>Prisoners</v>
      </c>
      <c r="B20" t="s">
        <v>20</v>
      </c>
      <c r="C20" s="3"/>
      <c r="D20" s="2"/>
      <c r="E20" s="4" t="s">
        <v>18</v>
      </c>
      <c r="F20" s="2">
        <v>0</v>
      </c>
      <c r="G20" s="2">
        <v>0</v>
      </c>
      <c r="H20" s="2">
        <v>0</v>
      </c>
      <c r="I20" s="2">
        <v>0</v>
      </c>
      <c r="J20" s="2">
        <v>0</v>
      </c>
      <c r="K20" s="2">
        <v>0</v>
      </c>
      <c r="L20" s="2">
        <v>0</v>
      </c>
      <c r="M20" s="2">
        <v>0</v>
      </c>
      <c r="N20" s="2">
        <v>0</v>
      </c>
      <c r="O20" s="2">
        <v>0</v>
      </c>
      <c r="P20" s="2">
        <v>0</v>
      </c>
      <c r="Q20" s="2">
        <v>0</v>
      </c>
      <c r="R20" s="2">
        <v>0</v>
      </c>
      <c r="S20" s="2">
        <v>1</v>
      </c>
      <c r="T20" s="2">
        <v>2</v>
      </c>
      <c r="U20" s="2">
        <v>3</v>
      </c>
      <c r="V20" s="2">
        <v>3</v>
      </c>
      <c r="W20" s="2">
        <v>4</v>
      </c>
      <c r="X20" s="2"/>
    </row>
    <row r="22" spans="1:24" x14ac:dyDescent="0.25">
      <c r="A22" s="1" t="s">
        <v>31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2"/>
      <c r="E23" s="4" t="s">
        <v>18</v>
      </c>
      <c r="F23" s="2">
        <v>243</v>
      </c>
      <c r="G23" s="2">
        <v>358</v>
      </c>
      <c r="H23" s="2">
        <v>333</v>
      </c>
      <c r="I23" s="2">
        <v>245</v>
      </c>
      <c r="J23" s="2">
        <v>236</v>
      </c>
      <c r="K23" s="2">
        <v>186</v>
      </c>
      <c r="L23" s="2">
        <v>177</v>
      </c>
      <c r="M23" s="2">
        <v>182</v>
      </c>
      <c r="N23" s="2">
        <v>155</v>
      </c>
      <c r="O23" s="2">
        <v>133</v>
      </c>
      <c r="P23" s="2">
        <v>155</v>
      </c>
      <c r="Q23" s="2">
        <v>103</v>
      </c>
      <c r="R23" s="2">
        <v>103</v>
      </c>
      <c r="S23" s="2">
        <v>88</v>
      </c>
      <c r="T23" s="2">
        <v>99</v>
      </c>
      <c r="U23" s="2">
        <v>60</v>
      </c>
      <c r="V23" s="2">
        <v>71</v>
      </c>
      <c r="W23" s="2">
        <v>50</v>
      </c>
      <c r="X23" s="2"/>
    </row>
    <row r="24" spans="1:24" x14ac:dyDescent="0.25">
      <c r="A24" s="1" t="str">
        <f>'Population Definitions'!$A$3</f>
        <v>5-14</v>
      </c>
      <c r="B24" t="s">
        <v>20</v>
      </c>
      <c r="C24" s="3"/>
      <c r="D24" s="2"/>
      <c r="E24" s="4" t="s">
        <v>18</v>
      </c>
      <c r="F24" s="2">
        <v>740</v>
      </c>
      <c r="G24" s="2">
        <v>908</v>
      </c>
      <c r="H24" s="2">
        <v>908</v>
      </c>
      <c r="I24" s="2">
        <v>908</v>
      </c>
      <c r="J24" s="2">
        <v>638</v>
      </c>
      <c r="K24" s="2">
        <v>381</v>
      </c>
      <c r="L24" s="2">
        <v>332</v>
      </c>
      <c r="M24" s="2">
        <v>333</v>
      </c>
      <c r="N24" s="2">
        <v>341</v>
      </c>
      <c r="O24" s="2">
        <v>372</v>
      </c>
      <c r="P24" s="2">
        <v>320</v>
      </c>
      <c r="Q24" s="2">
        <v>303</v>
      </c>
      <c r="R24" s="2">
        <v>246</v>
      </c>
      <c r="S24" s="2">
        <v>242</v>
      </c>
      <c r="T24" s="2">
        <v>224</v>
      </c>
      <c r="U24" s="2">
        <v>243</v>
      </c>
      <c r="V24" s="2">
        <v>238</v>
      </c>
      <c r="W24" s="2">
        <v>240</v>
      </c>
      <c r="X24" s="2"/>
    </row>
    <row r="25" spans="1:24" x14ac:dyDescent="0.25">
      <c r="A25" s="1" t="str">
        <f>'Population Definitions'!$A$4</f>
        <v>15-64</v>
      </c>
      <c r="B25" t="s">
        <v>20</v>
      </c>
      <c r="C25" s="3"/>
      <c r="D25" s="2"/>
      <c r="E25" s="4" t="s">
        <v>18</v>
      </c>
      <c r="F25" s="2">
        <v>14666</v>
      </c>
      <c r="G25" s="2">
        <v>15672</v>
      </c>
      <c r="H25" s="2">
        <v>16134</v>
      </c>
      <c r="I25" s="2">
        <v>15121</v>
      </c>
      <c r="J25" s="2">
        <v>15551</v>
      </c>
      <c r="K25" s="2">
        <v>16615</v>
      </c>
      <c r="L25" s="2">
        <v>14103</v>
      </c>
      <c r="M25" s="2">
        <v>11244</v>
      </c>
      <c r="N25" s="2">
        <v>12279</v>
      </c>
      <c r="O25" s="2">
        <v>11750</v>
      </c>
      <c r="P25" s="2">
        <v>10968</v>
      </c>
      <c r="Q25" s="2">
        <v>10001</v>
      </c>
      <c r="R25" s="2">
        <v>9968</v>
      </c>
      <c r="S25" s="2">
        <v>7914</v>
      </c>
      <c r="T25" s="2">
        <v>7340</v>
      </c>
      <c r="U25" s="2">
        <v>6584</v>
      </c>
      <c r="V25" s="2">
        <v>6897</v>
      </c>
      <c r="W25" s="2">
        <v>6717</v>
      </c>
      <c r="X25" s="2"/>
    </row>
    <row r="26" spans="1:24" x14ac:dyDescent="0.25">
      <c r="A26" s="1" t="str">
        <f>'Population Definitions'!$A$5</f>
        <v>65+</v>
      </c>
      <c r="B26" t="s">
        <v>20</v>
      </c>
      <c r="C26" s="3"/>
      <c r="D26" s="2"/>
      <c r="E26" s="4" t="s">
        <v>18</v>
      </c>
      <c r="F26" s="2">
        <v>1500</v>
      </c>
      <c r="G26" s="2">
        <v>1841</v>
      </c>
      <c r="H26" s="2">
        <v>1670</v>
      </c>
      <c r="I26" s="2">
        <v>1800</v>
      </c>
      <c r="J26" s="2">
        <v>1412</v>
      </c>
      <c r="K26" s="2">
        <v>1993</v>
      </c>
      <c r="L26" s="2">
        <v>1655</v>
      </c>
      <c r="M26" s="2">
        <v>1302</v>
      </c>
      <c r="N26" s="2">
        <v>1140</v>
      </c>
      <c r="O26" s="2">
        <v>1352</v>
      </c>
      <c r="P26" s="2">
        <v>1577</v>
      </c>
      <c r="Q26" s="2">
        <v>1637</v>
      </c>
      <c r="R26" s="2">
        <v>1424</v>
      </c>
      <c r="S26" s="2">
        <v>1176</v>
      </c>
      <c r="T26" s="2">
        <v>1140</v>
      </c>
      <c r="U26" s="2">
        <v>1233</v>
      </c>
      <c r="V26" s="2">
        <v>1285</v>
      </c>
      <c r="W26" s="2">
        <v>1240</v>
      </c>
      <c r="X26" s="2"/>
    </row>
    <row r="27" spans="1:24" x14ac:dyDescent="0.25">
      <c r="A27" s="1" t="str">
        <f>'Population Definitions'!$B$6</f>
        <v>Prisoners</v>
      </c>
      <c r="B27" t="s">
        <v>20</v>
      </c>
      <c r="C27" s="3"/>
      <c r="D27" s="2"/>
      <c r="E27" s="4" t="s">
        <v>18</v>
      </c>
      <c r="F27" s="2">
        <v>90</v>
      </c>
      <c r="G27" s="2">
        <v>105</v>
      </c>
      <c r="H27" s="2">
        <v>125</v>
      </c>
      <c r="I27" s="2">
        <v>135</v>
      </c>
      <c r="J27" s="2">
        <v>135</v>
      </c>
      <c r="K27" s="2">
        <v>135</v>
      </c>
      <c r="L27" s="2">
        <v>135</v>
      </c>
      <c r="M27" s="2">
        <v>135</v>
      </c>
      <c r="N27" s="2">
        <v>135</v>
      </c>
      <c r="O27" s="2">
        <v>149</v>
      </c>
      <c r="P27" s="2">
        <v>149</v>
      </c>
      <c r="Q27" s="2">
        <v>140</v>
      </c>
      <c r="R27" s="2">
        <v>126</v>
      </c>
      <c r="S27" s="2">
        <v>134</v>
      </c>
      <c r="T27" s="2">
        <v>144</v>
      </c>
      <c r="U27" s="2">
        <v>146</v>
      </c>
      <c r="V27" s="2">
        <v>141</v>
      </c>
      <c r="W27" s="2">
        <v>141</v>
      </c>
      <c r="X27" s="2"/>
    </row>
    <row r="29" spans="1:24" x14ac:dyDescent="0.25">
      <c r="A29" s="1" t="s">
        <v>32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2"/>
      <c r="E30" s="4" t="s">
        <v>18</v>
      </c>
      <c r="F30" s="2">
        <v>0</v>
      </c>
      <c r="G30" s="2">
        <v>0</v>
      </c>
      <c r="H30" s="2">
        <v>0</v>
      </c>
      <c r="I30" s="2">
        <v>0</v>
      </c>
      <c r="J30" s="2">
        <v>0</v>
      </c>
      <c r="K30" s="2">
        <v>0</v>
      </c>
      <c r="L30" s="2">
        <v>0</v>
      </c>
      <c r="M30" s="2">
        <v>0</v>
      </c>
      <c r="N30" s="2">
        <v>0</v>
      </c>
      <c r="O30" s="2">
        <v>0</v>
      </c>
      <c r="P30" s="2">
        <v>0</v>
      </c>
      <c r="Q30" s="2">
        <v>0</v>
      </c>
      <c r="R30" s="2">
        <v>1</v>
      </c>
      <c r="S30" s="2">
        <v>0</v>
      </c>
      <c r="T30" s="2">
        <v>1</v>
      </c>
      <c r="U30" s="2">
        <v>3</v>
      </c>
      <c r="V30" s="2">
        <v>2</v>
      </c>
      <c r="W30" s="2">
        <v>3</v>
      </c>
      <c r="X30" s="2"/>
    </row>
    <row r="31" spans="1:24" x14ac:dyDescent="0.25">
      <c r="A31" s="1" t="str">
        <f>'Population Definitions'!$A$3</f>
        <v>5-14</v>
      </c>
      <c r="B31" t="s">
        <v>20</v>
      </c>
      <c r="C31" s="3"/>
      <c r="D31" s="2"/>
      <c r="E31" s="4" t="s">
        <v>18</v>
      </c>
      <c r="F31" s="2">
        <v>0</v>
      </c>
      <c r="G31" s="2">
        <v>2</v>
      </c>
      <c r="H31" s="2">
        <v>0</v>
      </c>
      <c r="I31" s="2">
        <v>2</v>
      </c>
      <c r="J31" s="2">
        <v>1</v>
      </c>
      <c r="K31" s="2">
        <v>1</v>
      </c>
      <c r="L31" s="2">
        <v>0</v>
      </c>
      <c r="M31" s="2">
        <v>0</v>
      </c>
      <c r="N31" s="2">
        <v>0</v>
      </c>
      <c r="O31" s="2">
        <v>0</v>
      </c>
      <c r="P31" s="2">
        <v>0</v>
      </c>
      <c r="Q31" s="2">
        <v>1</v>
      </c>
      <c r="R31" s="2">
        <v>0</v>
      </c>
      <c r="S31" s="2">
        <v>2</v>
      </c>
      <c r="T31" s="2">
        <v>4</v>
      </c>
      <c r="U31" s="2">
        <v>3</v>
      </c>
      <c r="V31" s="2">
        <v>2</v>
      </c>
      <c r="W31" s="2">
        <v>5</v>
      </c>
      <c r="X31" s="2"/>
    </row>
    <row r="32" spans="1:24" x14ac:dyDescent="0.25">
      <c r="A32" s="1" t="str">
        <f>'Population Definitions'!$A$4</f>
        <v>15-64</v>
      </c>
      <c r="B32" t="s">
        <v>20</v>
      </c>
      <c r="C32" s="3"/>
      <c r="D32" s="2"/>
      <c r="E32" s="4" t="s">
        <v>18</v>
      </c>
      <c r="F32" s="2">
        <v>56</v>
      </c>
      <c r="G32" s="2">
        <v>99</v>
      </c>
      <c r="H32" s="2">
        <v>150</v>
      </c>
      <c r="I32" s="2">
        <v>183</v>
      </c>
      <c r="J32" s="2">
        <v>240</v>
      </c>
      <c r="K32" s="2">
        <v>288</v>
      </c>
      <c r="L32" s="2">
        <v>297</v>
      </c>
      <c r="M32" s="2">
        <v>251</v>
      </c>
      <c r="N32" s="2">
        <v>257</v>
      </c>
      <c r="O32" s="2">
        <v>245</v>
      </c>
      <c r="P32" s="2">
        <v>243</v>
      </c>
      <c r="Q32" s="2">
        <v>249</v>
      </c>
      <c r="R32" s="2">
        <v>230</v>
      </c>
      <c r="S32" s="2">
        <v>242</v>
      </c>
      <c r="T32" s="2">
        <v>228</v>
      </c>
      <c r="U32" s="2">
        <v>240</v>
      </c>
      <c r="V32" s="2">
        <v>210</v>
      </c>
      <c r="W32" s="2">
        <v>200</v>
      </c>
      <c r="X32" s="2"/>
    </row>
    <row r="33" spans="1:24" x14ac:dyDescent="0.25">
      <c r="A33" s="1" t="str">
        <f>'Population Definitions'!$A$5</f>
        <v>65+</v>
      </c>
      <c r="B33" t="s">
        <v>20</v>
      </c>
      <c r="C33" s="3"/>
      <c r="D33" s="2"/>
      <c r="E33" s="4" t="s">
        <v>18</v>
      </c>
      <c r="F33" s="2">
        <v>2</v>
      </c>
      <c r="G33" s="2">
        <v>8</v>
      </c>
      <c r="H33" s="2">
        <v>14</v>
      </c>
      <c r="I33" s="2">
        <v>6</v>
      </c>
      <c r="J33" s="2">
        <v>14</v>
      </c>
      <c r="K33" s="2">
        <v>12</v>
      </c>
      <c r="L33" s="2">
        <v>14</v>
      </c>
      <c r="M33" s="2">
        <v>15</v>
      </c>
      <c r="N33" s="2">
        <v>15</v>
      </c>
      <c r="O33" s="2">
        <v>15</v>
      </c>
      <c r="P33" s="2">
        <v>14</v>
      </c>
      <c r="Q33" s="2">
        <v>17</v>
      </c>
      <c r="R33" s="2">
        <v>21</v>
      </c>
      <c r="S33" s="2">
        <v>29</v>
      </c>
      <c r="T33" s="2">
        <v>23</v>
      </c>
      <c r="U33" s="2">
        <v>53</v>
      </c>
      <c r="V33" s="2">
        <v>33</v>
      </c>
      <c r="W33" s="2">
        <v>40</v>
      </c>
      <c r="X33" s="2"/>
    </row>
    <row r="34" spans="1:24" x14ac:dyDescent="0.25">
      <c r="A34" s="1" t="str">
        <f>'Population Definitions'!$B$6</f>
        <v>Prisoners</v>
      </c>
      <c r="B34" t="s">
        <v>20</v>
      </c>
      <c r="C34" s="3"/>
      <c r="D34" s="2"/>
      <c r="E34" s="4" t="s">
        <v>18</v>
      </c>
      <c r="F34" s="2">
        <v>0</v>
      </c>
      <c r="G34" s="2">
        <v>0</v>
      </c>
      <c r="H34" s="2">
        <v>0</v>
      </c>
      <c r="I34" s="2">
        <v>0</v>
      </c>
      <c r="J34" s="2">
        <v>0</v>
      </c>
      <c r="K34" s="2">
        <v>0</v>
      </c>
      <c r="L34" s="2">
        <v>0</v>
      </c>
      <c r="M34" s="2">
        <v>0</v>
      </c>
      <c r="N34" s="2">
        <v>2</v>
      </c>
      <c r="O34" s="2">
        <v>1</v>
      </c>
      <c r="P34" s="2">
        <v>1</v>
      </c>
      <c r="Q34" s="2">
        <v>3</v>
      </c>
      <c r="R34" s="2">
        <v>3</v>
      </c>
      <c r="S34" s="2">
        <v>4</v>
      </c>
      <c r="T34" s="2">
        <v>6</v>
      </c>
      <c r="U34" s="2">
        <v>8</v>
      </c>
      <c r="V34" s="2">
        <v>7</v>
      </c>
      <c r="W34" s="2">
        <v>8</v>
      </c>
      <c r="X34" s="2"/>
    </row>
    <row r="36" spans="1:24" x14ac:dyDescent="0.25">
      <c r="A36" s="1" t="s">
        <v>33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20</v>
      </c>
      <c r="C37" s="3"/>
      <c r="D37" s="2"/>
      <c r="E37" s="4" t="s">
        <v>18</v>
      </c>
      <c r="F37" s="2">
        <v>0</v>
      </c>
      <c r="G37" s="2">
        <v>0</v>
      </c>
      <c r="H37" s="2">
        <v>0</v>
      </c>
      <c r="I37" s="2">
        <v>0</v>
      </c>
      <c r="J37" s="2">
        <v>0</v>
      </c>
      <c r="K37" s="2">
        <v>0</v>
      </c>
      <c r="L37" s="2">
        <v>0</v>
      </c>
      <c r="M37" s="2">
        <v>0</v>
      </c>
      <c r="N37" s="2">
        <v>0</v>
      </c>
      <c r="O37" s="2">
        <v>0</v>
      </c>
      <c r="P37" s="2">
        <v>0</v>
      </c>
      <c r="Q37" s="2">
        <v>0</v>
      </c>
      <c r="R37" s="2">
        <v>0</v>
      </c>
      <c r="S37" s="2">
        <v>0</v>
      </c>
      <c r="T37" s="2">
        <v>0</v>
      </c>
      <c r="U37" s="2">
        <v>1</v>
      </c>
      <c r="V37" s="2">
        <v>2</v>
      </c>
      <c r="W37" s="2">
        <v>2</v>
      </c>
      <c r="X37" s="2"/>
    </row>
    <row r="38" spans="1:24" x14ac:dyDescent="0.25">
      <c r="A38" s="1" t="str">
        <f>'Population Definitions'!$A$3</f>
        <v>5-14</v>
      </c>
      <c r="B38" t="s">
        <v>20</v>
      </c>
      <c r="C38" s="3"/>
      <c r="D38" s="2"/>
      <c r="E38" s="4" t="s">
        <v>18</v>
      </c>
      <c r="F38" s="2">
        <v>0</v>
      </c>
      <c r="G38" s="2">
        <v>0</v>
      </c>
      <c r="H38" s="2">
        <v>0</v>
      </c>
      <c r="I38" s="2">
        <v>0</v>
      </c>
      <c r="J38" s="2">
        <v>0</v>
      </c>
      <c r="K38" s="2">
        <v>0</v>
      </c>
      <c r="L38" s="2">
        <v>0</v>
      </c>
      <c r="M38" s="2">
        <v>0</v>
      </c>
      <c r="N38" s="2">
        <v>0</v>
      </c>
      <c r="O38" s="2">
        <v>0</v>
      </c>
      <c r="P38" s="2">
        <v>0</v>
      </c>
      <c r="Q38" s="2">
        <v>1</v>
      </c>
      <c r="R38" s="2">
        <v>1</v>
      </c>
      <c r="S38" s="2">
        <v>0</v>
      </c>
      <c r="T38" s="2">
        <v>1</v>
      </c>
      <c r="U38" s="2">
        <v>1</v>
      </c>
      <c r="V38" s="2">
        <v>2</v>
      </c>
      <c r="W38" s="2">
        <v>2</v>
      </c>
      <c r="X38" s="2"/>
    </row>
    <row r="39" spans="1:24" x14ac:dyDescent="0.25">
      <c r="A39" s="1" t="str">
        <f>'Population Definitions'!$A$4</f>
        <v>15-64</v>
      </c>
      <c r="B39" t="s">
        <v>20</v>
      </c>
      <c r="C39" s="3"/>
      <c r="D39" s="2"/>
      <c r="E39" s="4" t="s">
        <v>18</v>
      </c>
      <c r="F39" s="2">
        <v>0</v>
      </c>
      <c r="G39" s="2">
        <v>0</v>
      </c>
      <c r="H39" s="2">
        <v>0</v>
      </c>
      <c r="I39" s="2">
        <v>0</v>
      </c>
      <c r="J39" s="2">
        <v>0</v>
      </c>
      <c r="K39" s="2">
        <v>0</v>
      </c>
      <c r="L39" s="2">
        <v>2</v>
      </c>
      <c r="M39" s="2">
        <v>5</v>
      </c>
      <c r="N39" s="2">
        <v>5</v>
      </c>
      <c r="O39" s="2">
        <v>5</v>
      </c>
      <c r="P39" s="2">
        <v>7</v>
      </c>
      <c r="Q39" s="2">
        <v>5</v>
      </c>
      <c r="R39" s="2">
        <v>10</v>
      </c>
      <c r="S39" s="2">
        <v>15</v>
      </c>
      <c r="T39" s="2">
        <v>22</v>
      </c>
      <c r="U39" s="2">
        <v>28</v>
      </c>
      <c r="V39" s="2">
        <v>28</v>
      </c>
      <c r="W39" s="2">
        <v>30</v>
      </c>
      <c r="X39" s="2"/>
    </row>
    <row r="40" spans="1:24" x14ac:dyDescent="0.25">
      <c r="A40" s="1" t="str">
        <f>'Population Definitions'!$A$5</f>
        <v>65+</v>
      </c>
      <c r="B40" t="s">
        <v>20</v>
      </c>
      <c r="C40" s="3"/>
      <c r="D40" s="2"/>
      <c r="E40" s="4" t="s">
        <v>18</v>
      </c>
      <c r="F40" s="2">
        <v>0</v>
      </c>
      <c r="G40" s="2">
        <v>0</v>
      </c>
      <c r="H40" s="2">
        <v>0</v>
      </c>
      <c r="I40" s="2">
        <v>0</v>
      </c>
      <c r="J40" s="2">
        <v>0</v>
      </c>
      <c r="K40" s="2">
        <v>0</v>
      </c>
      <c r="L40" s="2">
        <v>0</v>
      </c>
      <c r="M40" s="2">
        <v>0</v>
      </c>
      <c r="N40" s="2">
        <v>1</v>
      </c>
      <c r="O40" s="2">
        <v>0</v>
      </c>
      <c r="P40" s="2">
        <v>1</v>
      </c>
      <c r="Q40" s="2">
        <v>0</v>
      </c>
      <c r="R40" s="2">
        <v>1</v>
      </c>
      <c r="S40" s="2">
        <v>3</v>
      </c>
      <c r="T40" s="2">
        <v>5</v>
      </c>
      <c r="U40" s="2">
        <v>4</v>
      </c>
      <c r="V40" s="2">
        <v>8</v>
      </c>
      <c r="W40" s="2">
        <v>8</v>
      </c>
      <c r="X40" s="2"/>
    </row>
    <row r="41" spans="1:24" x14ac:dyDescent="0.25">
      <c r="A41" s="1" t="str">
        <f>'Population Definitions'!$B$6</f>
        <v>Prisoners</v>
      </c>
      <c r="B41" t="s">
        <v>20</v>
      </c>
      <c r="C41" s="3"/>
      <c r="D41" s="2"/>
      <c r="E41" s="4" t="s">
        <v>18</v>
      </c>
      <c r="F41" s="2">
        <v>0</v>
      </c>
      <c r="G41" s="2">
        <v>0</v>
      </c>
      <c r="H41" s="2">
        <v>0</v>
      </c>
      <c r="I41" s="2">
        <v>0</v>
      </c>
      <c r="J41" s="2">
        <v>0</v>
      </c>
      <c r="K41" s="2">
        <v>0</v>
      </c>
      <c r="L41" s="2">
        <v>0</v>
      </c>
      <c r="M41" s="2">
        <v>0</v>
      </c>
      <c r="N41" s="2">
        <v>0</v>
      </c>
      <c r="O41" s="2">
        <v>0</v>
      </c>
      <c r="P41" s="2">
        <v>0</v>
      </c>
      <c r="Q41" s="2">
        <v>0</v>
      </c>
      <c r="R41" s="2">
        <v>0</v>
      </c>
      <c r="S41" s="2">
        <v>2</v>
      </c>
      <c r="T41" s="2">
        <v>1</v>
      </c>
      <c r="U41" s="2">
        <v>3</v>
      </c>
      <c r="V41" s="2">
        <v>4</v>
      </c>
      <c r="W41" s="2">
        <v>5</v>
      </c>
      <c r="X41" s="2"/>
    </row>
    <row r="43" spans="1:24" x14ac:dyDescent="0.25">
      <c r="A43" s="1" t="s">
        <v>34</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36</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37</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38</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39</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40</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41</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35</v>
      </c>
      <c r="C86" s="3"/>
      <c r="D86" s="3">
        <v>1</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35</v>
      </c>
      <c r="C87" s="3"/>
      <c r="D87" s="3">
        <v>1</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35</v>
      </c>
      <c r="C88" s="3"/>
      <c r="D88" s="3">
        <v>1</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35</v>
      </c>
      <c r="C89" s="3"/>
      <c r="D89" s="3">
        <v>1</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35</v>
      </c>
      <c r="C90" s="3"/>
      <c r="D90" s="3">
        <v>1</v>
      </c>
      <c r="E90" s="4" t="s">
        <v>18</v>
      </c>
      <c r="F90" s="3"/>
      <c r="G90" s="3"/>
      <c r="H90" s="3"/>
      <c r="I90" s="3"/>
      <c r="J90" s="3"/>
      <c r="K90" s="3"/>
      <c r="L90" s="3"/>
      <c r="M90" s="3"/>
      <c r="N90" s="3"/>
      <c r="O90" s="3"/>
      <c r="P90" s="3"/>
      <c r="Q90" s="3"/>
      <c r="R90" s="3"/>
      <c r="S90" s="3"/>
      <c r="T90" s="3"/>
      <c r="U90" s="3"/>
      <c r="V90" s="3"/>
      <c r="W90" s="3"/>
      <c r="X90" s="3"/>
    </row>
    <row r="92" spans="1:24" x14ac:dyDescent="0.25">
      <c r="A92" s="1" t="s">
        <v>42</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35</v>
      </c>
      <c r="C93" s="3"/>
      <c r="D93" s="3">
        <v>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35</v>
      </c>
      <c r="C94" s="3"/>
      <c r="D94" s="3">
        <v>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35</v>
      </c>
      <c r="C95" s="3"/>
      <c r="D95" s="3">
        <v>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35</v>
      </c>
      <c r="C96" s="3"/>
      <c r="D96" s="3">
        <v>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35</v>
      </c>
      <c r="C97" s="3"/>
      <c r="D97" s="3">
        <v>1</v>
      </c>
      <c r="E97" s="4" t="s">
        <v>18</v>
      </c>
      <c r="F97" s="3"/>
      <c r="G97" s="3"/>
      <c r="H97" s="3"/>
      <c r="I97" s="3"/>
      <c r="J97" s="3"/>
      <c r="K97" s="3"/>
      <c r="L97" s="3"/>
      <c r="M97" s="3"/>
      <c r="N97" s="3"/>
      <c r="O97" s="3"/>
      <c r="P97" s="3"/>
      <c r="Q97" s="3"/>
      <c r="R97" s="3"/>
      <c r="S97" s="3"/>
      <c r="T97" s="3"/>
      <c r="U97" s="3"/>
      <c r="V97" s="3"/>
      <c r="W97" s="3"/>
      <c r="X97" s="3"/>
    </row>
    <row r="99" spans="1:24" x14ac:dyDescent="0.25">
      <c r="A99" s="1" t="s">
        <v>43</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35</v>
      </c>
      <c r="C100" s="3"/>
      <c r="D100" s="3">
        <v>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35</v>
      </c>
      <c r="C101" s="3"/>
      <c r="D101" s="3">
        <v>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35</v>
      </c>
      <c r="C102" s="3"/>
      <c r="D102" s="3">
        <v>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35</v>
      </c>
      <c r="C103" s="3"/>
      <c r="D103" s="3">
        <v>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35</v>
      </c>
      <c r="C104" s="3"/>
      <c r="D104" s="3">
        <v>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44</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35</v>
      </c>
      <c r="C107" s="3"/>
      <c r="D107" s="3">
        <v>1</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35</v>
      </c>
      <c r="C108" s="3"/>
      <c r="D108" s="3">
        <v>1</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35</v>
      </c>
      <c r="C109" s="3"/>
      <c r="D109" s="3">
        <v>1</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35</v>
      </c>
      <c r="C110" s="3"/>
      <c r="D110" s="3">
        <v>1</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35</v>
      </c>
      <c r="C111" s="3"/>
      <c r="D111" s="3">
        <v>1</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45</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35</v>
      </c>
      <c r="C114" s="3"/>
      <c r="D114" s="3">
        <v>1</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35</v>
      </c>
      <c r="C115" s="3"/>
      <c r="D115" s="3">
        <v>1</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35</v>
      </c>
      <c r="C116" s="3"/>
      <c r="D116" s="3">
        <v>1</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35</v>
      </c>
      <c r="C117" s="3"/>
      <c r="D117" s="3">
        <v>1</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35</v>
      </c>
      <c r="C118" s="3"/>
      <c r="D118" s="3">
        <v>1</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46</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35</v>
      </c>
      <c r="C121" s="3"/>
      <c r="D121" s="3">
        <v>1</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35</v>
      </c>
      <c r="C122" s="3"/>
      <c r="D122" s="3">
        <v>1</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35</v>
      </c>
      <c r="C123" s="3"/>
      <c r="D123" s="3">
        <v>1</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35</v>
      </c>
      <c r="C124" s="3"/>
      <c r="D124" s="3">
        <v>1</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35</v>
      </c>
      <c r="C125" s="3"/>
      <c r="D125" s="3">
        <v>1</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47</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2"/>
      <c r="E128" s="4" t="s">
        <v>18</v>
      </c>
      <c r="F128" s="2">
        <v>489</v>
      </c>
      <c r="G128" s="2">
        <v>585</v>
      </c>
      <c r="H128" s="2">
        <v>541</v>
      </c>
      <c r="I128" s="2">
        <v>408</v>
      </c>
      <c r="J128" s="2">
        <v>400</v>
      </c>
      <c r="K128" s="2">
        <v>366</v>
      </c>
      <c r="L128" s="2">
        <v>379</v>
      </c>
      <c r="M128" s="2">
        <v>355</v>
      </c>
      <c r="N128" s="2">
        <v>281</v>
      </c>
      <c r="O128" s="2">
        <v>252</v>
      </c>
      <c r="P128" s="2">
        <v>262</v>
      </c>
      <c r="Q128" s="2">
        <v>236</v>
      </c>
      <c r="R128" s="2">
        <v>225</v>
      </c>
      <c r="S128" s="2">
        <v>175</v>
      </c>
      <c r="T128" s="2">
        <v>196</v>
      </c>
      <c r="U128" s="2">
        <v>141</v>
      </c>
      <c r="V128" s="2">
        <v>176</v>
      </c>
      <c r="W128" s="2">
        <v>137</v>
      </c>
      <c r="X128" s="2"/>
    </row>
    <row r="129" spans="1:24" x14ac:dyDescent="0.25">
      <c r="A129" s="1" t="str">
        <f>'Population Definitions'!$A$3</f>
        <v>5-14</v>
      </c>
      <c r="B129" t="s">
        <v>17</v>
      </c>
      <c r="C129" s="3"/>
      <c r="D129" s="2"/>
      <c r="E129" s="4" t="s">
        <v>18</v>
      </c>
      <c r="F129" s="2">
        <v>1209</v>
      </c>
      <c r="G129" s="2">
        <v>1329</v>
      </c>
      <c r="H129" s="2">
        <v>1337</v>
      </c>
      <c r="I129" s="2">
        <v>1344</v>
      </c>
      <c r="J129" s="2">
        <v>1078</v>
      </c>
      <c r="K129" s="2">
        <v>782</v>
      </c>
      <c r="L129" s="2">
        <v>771</v>
      </c>
      <c r="M129" s="2">
        <v>889</v>
      </c>
      <c r="N129" s="2">
        <v>890</v>
      </c>
      <c r="O129" s="2">
        <v>859</v>
      </c>
      <c r="P129" s="2">
        <v>734</v>
      </c>
      <c r="Q129" s="2">
        <v>704</v>
      </c>
      <c r="R129" s="2">
        <v>641</v>
      </c>
      <c r="S129" s="2">
        <v>725</v>
      </c>
      <c r="T129" s="2">
        <v>627</v>
      </c>
      <c r="U129" s="2">
        <v>691</v>
      </c>
      <c r="V129" s="2">
        <v>646</v>
      </c>
      <c r="W129" s="2">
        <v>683</v>
      </c>
      <c r="X129" s="2"/>
    </row>
    <row r="130" spans="1:24" x14ac:dyDescent="0.25">
      <c r="A130" s="1" t="str">
        <f>'Population Definitions'!$A$4</f>
        <v>15-64</v>
      </c>
      <c r="B130" t="s">
        <v>17</v>
      </c>
      <c r="C130" s="3"/>
      <c r="D130" s="2"/>
      <c r="E130" s="4" t="s">
        <v>18</v>
      </c>
      <c r="F130" s="2">
        <v>29569</v>
      </c>
      <c r="G130" s="2">
        <v>28412</v>
      </c>
      <c r="H130" s="2">
        <v>28989</v>
      </c>
      <c r="I130" s="2">
        <v>28221</v>
      </c>
      <c r="J130" s="2">
        <v>31313</v>
      </c>
      <c r="K130" s="2">
        <v>32340</v>
      </c>
      <c r="L130" s="2">
        <v>28787</v>
      </c>
      <c r="M130" s="2">
        <v>23952</v>
      </c>
      <c r="N130" s="2">
        <v>23344</v>
      </c>
      <c r="O130" s="2">
        <v>22766</v>
      </c>
      <c r="P130" s="2">
        <v>21793</v>
      </c>
      <c r="Q130" s="2">
        <v>22755</v>
      </c>
      <c r="R130" s="2">
        <v>21390</v>
      </c>
      <c r="S130" s="2">
        <v>18278</v>
      </c>
      <c r="T130" s="2">
        <v>18504</v>
      </c>
      <c r="U130" s="2">
        <v>18776</v>
      </c>
      <c r="V130" s="2">
        <v>18666</v>
      </c>
      <c r="W130" s="2">
        <v>18367</v>
      </c>
      <c r="X130" s="2"/>
    </row>
    <row r="131" spans="1:24" x14ac:dyDescent="0.25">
      <c r="A131" s="1" t="str">
        <f>'Population Definitions'!$A$5</f>
        <v>65+</v>
      </c>
      <c r="B131" t="s">
        <v>17</v>
      </c>
      <c r="C131" s="3"/>
      <c r="D131" s="2"/>
      <c r="E131" s="4" t="s">
        <v>18</v>
      </c>
      <c r="F131" s="2">
        <v>2835</v>
      </c>
      <c r="G131" s="2">
        <v>2960</v>
      </c>
      <c r="H131" s="2">
        <v>2886</v>
      </c>
      <c r="I131" s="2">
        <v>3118</v>
      </c>
      <c r="J131" s="2">
        <v>2719</v>
      </c>
      <c r="K131" s="2">
        <v>3519</v>
      </c>
      <c r="L131" s="2">
        <v>3057</v>
      </c>
      <c r="M131" s="2">
        <v>2932</v>
      </c>
      <c r="N131" s="2">
        <v>2774</v>
      </c>
      <c r="O131" s="2">
        <v>3167</v>
      </c>
      <c r="P131" s="2">
        <v>3388</v>
      </c>
      <c r="Q131" s="2">
        <v>3316</v>
      </c>
      <c r="R131" s="2">
        <v>3095</v>
      </c>
      <c r="S131" s="2">
        <v>3043</v>
      </c>
      <c r="T131" s="2">
        <v>3036</v>
      </c>
      <c r="U131" s="2">
        <v>3162</v>
      </c>
      <c r="V131" s="2">
        <v>3415</v>
      </c>
      <c r="W131" s="2">
        <v>3152</v>
      </c>
      <c r="X131" s="2"/>
    </row>
    <row r="132" spans="1:24" x14ac:dyDescent="0.25">
      <c r="A132" s="1" t="str">
        <f>'Population Definitions'!$B$6</f>
        <v>Prisoners</v>
      </c>
      <c r="B132" t="s">
        <v>17</v>
      </c>
      <c r="C132" s="3"/>
      <c r="D132" s="2"/>
      <c r="E132" s="4" t="s">
        <v>18</v>
      </c>
      <c r="F132" s="2">
        <v>117</v>
      </c>
      <c r="G132" s="2">
        <v>140</v>
      </c>
      <c r="H132" s="2">
        <v>174</v>
      </c>
      <c r="I132" s="2">
        <v>188</v>
      </c>
      <c r="J132" s="2">
        <v>193</v>
      </c>
      <c r="K132" s="2">
        <v>181</v>
      </c>
      <c r="L132" s="2">
        <v>190</v>
      </c>
      <c r="M132" s="2">
        <v>196</v>
      </c>
      <c r="N132" s="2">
        <v>197</v>
      </c>
      <c r="O132" s="2">
        <v>222</v>
      </c>
      <c r="P132" s="2">
        <v>229</v>
      </c>
      <c r="Q132" s="2">
        <v>229</v>
      </c>
      <c r="R132" s="2">
        <v>206</v>
      </c>
      <c r="S132" s="2">
        <v>225</v>
      </c>
      <c r="T132" s="2">
        <v>242</v>
      </c>
      <c r="U132" s="2">
        <v>253</v>
      </c>
      <c r="V132" s="2">
        <v>243</v>
      </c>
      <c r="W132" s="2">
        <v>239</v>
      </c>
      <c r="X132" s="2"/>
    </row>
    <row r="134" spans="1:24" x14ac:dyDescent="0.25">
      <c r="A134" s="1" t="s">
        <v>48</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2"/>
      <c r="E135" s="4" t="s">
        <v>18</v>
      </c>
      <c r="F135" s="2">
        <v>0</v>
      </c>
      <c r="G135" s="2">
        <v>1</v>
      </c>
      <c r="H135" s="2">
        <v>1</v>
      </c>
      <c r="I135" s="2">
        <v>1</v>
      </c>
      <c r="J135" s="2">
        <v>0</v>
      </c>
      <c r="K135" s="2">
        <v>1</v>
      </c>
      <c r="L135" s="2">
        <v>0</v>
      </c>
      <c r="M135" s="2">
        <v>0</v>
      </c>
      <c r="N135" s="2">
        <v>2</v>
      </c>
      <c r="O135" s="2">
        <v>0</v>
      </c>
      <c r="P135" s="2">
        <v>0</v>
      </c>
      <c r="Q135" s="2">
        <v>1</v>
      </c>
      <c r="R135" s="2">
        <v>1</v>
      </c>
      <c r="S135" s="2">
        <v>2</v>
      </c>
      <c r="T135" s="2">
        <v>3</v>
      </c>
      <c r="U135" s="2">
        <v>7</v>
      </c>
      <c r="V135" s="2">
        <v>7</v>
      </c>
      <c r="W135" s="2">
        <v>8</v>
      </c>
      <c r="X135" s="2"/>
    </row>
    <row r="136" spans="1:24" x14ac:dyDescent="0.25">
      <c r="A136" s="1" t="str">
        <f>'Population Definitions'!$A$3</f>
        <v>5-14</v>
      </c>
      <c r="B136" t="s">
        <v>17</v>
      </c>
      <c r="C136" s="3"/>
      <c r="D136" s="2"/>
      <c r="E136" s="4" t="s">
        <v>18</v>
      </c>
      <c r="F136" s="2">
        <v>5</v>
      </c>
      <c r="G136" s="2">
        <v>4</v>
      </c>
      <c r="H136" s="2">
        <v>3</v>
      </c>
      <c r="I136" s="2">
        <v>5</v>
      </c>
      <c r="J136" s="2">
        <v>5</v>
      </c>
      <c r="K136" s="2">
        <v>4</v>
      </c>
      <c r="L136" s="2">
        <v>1</v>
      </c>
      <c r="M136" s="2">
        <v>0</v>
      </c>
      <c r="N136" s="2">
        <v>2</v>
      </c>
      <c r="O136" s="2">
        <v>2</v>
      </c>
      <c r="P136" s="2">
        <v>3</v>
      </c>
      <c r="Q136" s="2">
        <v>3</v>
      </c>
      <c r="R136" s="2">
        <v>2</v>
      </c>
      <c r="S136" s="2">
        <v>9</v>
      </c>
      <c r="T136" s="2">
        <v>11</v>
      </c>
      <c r="U136" s="2">
        <v>12</v>
      </c>
      <c r="V136" s="2">
        <v>13</v>
      </c>
      <c r="W136" s="2">
        <v>20</v>
      </c>
      <c r="X136" s="2"/>
    </row>
    <row r="137" spans="1:24" x14ac:dyDescent="0.25">
      <c r="A137" s="1" t="str">
        <f>'Population Definitions'!$A$4</f>
        <v>15-64</v>
      </c>
      <c r="B137" t="s">
        <v>17</v>
      </c>
      <c r="C137" s="3"/>
      <c r="D137" s="2"/>
      <c r="E137" s="4" t="s">
        <v>18</v>
      </c>
      <c r="F137" s="2">
        <v>253</v>
      </c>
      <c r="G137" s="2">
        <v>377</v>
      </c>
      <c r="H137" s="2">
        <v>522</v>
      </c>
      <c r="I137" s="2">
        <v>458</v>
      </c>
      <c r="J137" s="2">
        <v>606</v>
      </c>
      <c r="K137" s="2">
        <v>769</v>
      </c>
      <c r="L137" s="2">
        <v>759</v>
      </c>
      <c r="M137" s="2">
        <v>757</v>
      </c>
      <c r="N137" s="2">
        <v>667</v>
      </c>
      <c r="O137" s="2">
        <v>750</v>
      </c>
      <c r="P137" s="2">
        <v>737</v>
      </c>
      <c r="Q137" s="2">
        <v>845</v>
      </c>
      <c r="R137" s="2">
        <v>987</v>
      </c>
      <c r="S137" s="2">
        <v>905</v>
      </c>
      <c r="T137" s="2">
        <v>878</v>
      </c>
      <c r="U137" s="2">
        <v>979</v>
      </c>
      <c r="V137" s="2">
        <v>922</v>
      </c>
      <c r="W137" s="2">
        <v>926</v>
      </c>
      <c r="X137" s="2"/>
    </row>
    <row r="138" spans="1:24" x14ac:dyDescent="0.25">
      <c r="A138" s="1" t="str">
        <f>'Population Definitions'!$A$5</f>
        <v>65+</v>
      </c>
      <c r="B138" t="s">
        <v>17</v>
      </c>
      <c r="C138" s="3"/>
      <c r="D138" s="2"/>
      <c r="E138" s="4" t="s">
        <v>18</v>
      </c>
      <c r="F138" s="2">
        <v>5</v>
      </c>
      <c r="G138" s="2">
        <v>12</v>
      </c>
      <c r="H138" s="2">
        <v>26</v>
      </c>
      <c r="I138" s="2">
        <v>37</v>
      </c>
      <c r="J138" s="2">
        <v>36</v>
      </c>
      <c r="K138" s="2">
        <v>32</v>
      </c>
      <c r="L138" s="2">
        <v>51</v>
      </c>
      <c r="M138" s="2">
        <v>51</v>
      </c>
      <c r="N138" s="2">
        <v>53</v>
      </c>
      <c r="O138" s="2">
        <v>52</v>
      </c>
      <c r="P138" s="2">
        <v>61</v>
      </c>
      <c r="Q138" s="2">
        <v>80</v>
      </c>
      <c r="R138" s="2">
        <v>91</v>
      </c>
      <c r="S138" s="2">
        <v>114</v>
      </c>
      <c r="T138" s="2">
        <v>108</v>
      </c>
      <c r="U138" s="2">
        <v>152</v>
      </c>
      <c r="V138" s="2">
        <v>129</v>
      </c>
      <c r="W138" s="2">
        <v>140</v>
      </c>
      <c r="X138" s="2"/>
    </row>
    <row r="139" spans="1:24" x14ac:dyDescent="0.25">
      <c r="A139" s="1" t="str">
        <f>'Population Definitions'!$B$6</f>
        <v>Prisoners</v>
      </c>
      <c r="B139" t="s">
        <v>17</v>
      </c>
      <c r="C139" s="3"/>
      <c r="D139" s="2"/>
      <c r="E139" s="4" t="s">
        <v>18</v>
      </c>
      <c r="F139" s="2">
        <v>0</v>
      </c>
      <c r="G139" s="2">
        <v>0</v>
      </c>
      <c r="H139" s="2">
        <v>0</v>
      </c>
      <c r="I139" s="2">
        <v>0</v>
      </c>
      <c r="J139" s="2">
        <v>0</v>
      </c>
      <c r="K139" s="2">
        <v>0</v>
      </c>
      <c r="L139" s="2">
        <v>0</v>
      </c>
      <c r="M139" s="2">
        <v>0</v>
      </c>
      <c r="N139" s="2">
        <v>2</v>
      </c>
      <c r="O139" s="2">
        <v>2</v>
      </c>
      <c r="P139" s="2">
        <v>2</v>
      </c>
      <c r="Q139" s="2">
        <v>5</v>
      </c>
      <c r="R139" s="2">
        <v>6</v>
      </c>
      <c r="S139" s="2">
        <v>8</v>
      </c>
      <c r="T139" s="2">
        <v>13</v>
      </c>
      <c r="U139" s="2">
        <v>14</v>
      </c>
      <c r="V139" s="2">
        <v>16</v>
      </c>
      <c r="W139" s="2">
        <v>21</v>
      </c>
      <c r="X139" s="2"/>
    </row>
    <row r="141" spans="1:24" x14ac:dyDescent="0.25">
      <c r="A141" s="1" t="s">
        <v>49</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2"/>
      <c r="E142" s="4" t="s">
        <v>18</v>
      </c>
      <c r="F142" s="2">
        <v>0</v>
      </c>
      <c r="G142" s="2">
        <v>0</v>
      </c>
      <c r="H142" s="2">
        <v>0</v>
      </c>
      <c r="I142" s="2">
        <v>0</v>
      </c>
      <c r="J142" s="2">
        <v>0</v>
      </c>
      <c r="K142" s="2">
        <v>0</v>
      </c>
      <c r="L142" s="2">
        <v>0</v>
      </c>
      <c r="M142" s="2">
        <v>0</v>
      </c>
      <c r="N142" s="2">
        <v>0</v>
      </c>
      <c r="O142" s="2">
        <v>0</v>
      </c>
      <c r="P142" s="2">
        <v>0</v>
      </c>
      <c r="Q142" s="2">
        <v>0</v>
      </c>
      <c r="R142" s="2">
        <v>1</v>
      </c>
      <c r="S142" s="2">
        <v>1</v>
      </c>
      <c r="T142" s="2">
        <v>0</v>
      </c>
      <c r="U142" s="2">
        <v>2</v>
      </c>
      <c r="V142" s="2">
        <v>2</v>
      </c>
      <c r="W142" s="2">
        <v>4</v>
      </c>
      <c r="X142" s="2"/>
    </row>
    <row r="143" spans="1:24" x14ac:dyDescent="0.25">
      <c r="A143" s="1" t="str">
        <f>'Population Definitions'!$A$3</f>
        <v>5-14</v>
      </c>
      <c r="B143" t="s">
        <v>17</v>
      </c>
      <c r="C143" s="3"/>
      <c r="D143" s="2"/>
      <c r="E143" s="4" t="s">
        <v>18</v>
      </c>
      <c r="F143" s="2">
        <v>0</v>
      </c>
      <c r="G143" s="2">
        <v>0</v>
      </c>
      <c r="H143" s="2">
        <v>0</v>
      </c>
      <c r="I143" s="2">
        <v>0</v>
      </c>
      <c r="J143" s="2">
        <v>0</v>
      </c>
      <c r="K143" s="2">
        <v>0</v>
      </c>
      <c r="L143" s="2">
        <v>0</v>
      </c>
      <c r="M143" s="2">
        <v>0</v>
      </c>
      <c r="N143" s="2">
        <v>0</v>
      </c>
      <c r="O143" s="2">
        <v>0</v>
      </c>
      <c r="P143" s="2">
        <v>0</v>
      </c>
      <c r="Q143" s="2">
        <v>1</v>
      </c>
      <c r="R143" s="2">
        <v>1</v>
      </c>
      <c r="S143" s="2">
        <v>0</v>
      </c>
      <c r="T143" s="2">
        <v>1</v>
      </c>
      <c r="U143" s="2">
        <v>3</v>
      </c>
      <c r="V143" s="2">
        <v>3</v>
      </c>
      <c r="W143" s="2">
        <v>4</v>
      </c>
      <c r="X143" s="2"/>
    </row>
    <row r="144" spans="1:24" x14ac:dyDescent="0.25">
      <c r="A144" s="1" t="str">
        <f>'Population Definitions'!$A$4</f>
        <v>15-64</v>
      </c>
      <c r="B144" t="s">
        <v>17</v>
      </c>
      <c r="C144" s="3"/>
      <c r="D144" s="2"/>
      <c r="E144" s="4" t="s">
        <v>18</v>
      </c>
      <c r="F144" s="2">
        <v>0</v>
      </c>
      <c r="G144" s="2">
        <v>0</v>
      </c>
      <c r="H144" s="2">
        <v>0</v>
      </c>
      <c r="I144" s="2">
        <v>0</v>
      </c>
      <c r="J144" s="2">
        <v>0</v>
      </c>
      <c r="K144" s="2">
        <v>0</v>
      </c>
      <c r="L144" s="2">
        <v>11</v>
      </c>
      <c r="M144" s="2">
        <v>22</v>
      </c>
      <c r="N144" s="2">
        <v>31</v>
      </c>
      <c r="O144" s="2">
        <v>36</v>
      </c>
      <c r="P144" s="2">
        <v>46</v>
      </c>
      <c r="Q144" s="2">
        <v>51</v>
      </c>
      <c r="R144" s="2">
        <v>69</v>
      </c>
      <c r="S144" s="2">
        <v>84</v>
      </c>
      <c r="T144" s="2">
        <v>105</v>
      </c>
      <c r="U144" s="2">
        <v>111</v>
      </c>
      <c r="V144" s="2">
        <v>131</v>
      </c>
      <c r="W144" s="2">
        <v>143</v>
      </c>
      <c r="X144" s="2"/>
    </row>
    <row r="145" spans="1:24" x14ac:dyDescent="0.25">
      <c r="A145" s="1" t="str">
        <f>'Population Definitions'!$A$5</f>
        <v>65+</v>
      </c>
      <c r="B145" t="s">
        <v>17</v>
      </c>
      <c r="C145" s="3"/>
      <c r="D145" s="2"/>
      <c r="E145" s="4" t="s">
        <v>18</v>
      </c>
      <c r="F145" s="2">
        <v>0</v>
      </c>
      <c r="G145" s="2">
        <v>0</v>
      </c>
      <c r="H145" s="2">
        <v>0</v>
      </c>
      <c r="I145" s="2">
        <v>0</v>
      </c>
      <c r="J145" s="2">
        <v>0</v>
      </c>
      <c r="K145" s="2">
        <v>0</v>
      </c>
      <c r="L145" s="2">
        <v>1</v>
      </c>
      <c r="M145" s="2">
        <v>1</v>
      </c>
      <c r="N145" s="2">
        <v>2</v>
      </c>
      <c r="O145" s="2">
        <v>1</v>
      </c>
      <c r="P145" s="2">
        <v>4</v>
      </c>
      <c r="Q145" s="2">
        <v>5</v>
      </c>
      <c r="R145" s="2">
        <v>6</v>
      </c>
      <c r="S145" s="2">
        <v>12</v>
      </c>
      <c r="T145" s="2">
        <v>14</v>
      </c>
      <c r="U145" s="2">
        <v>18</v>
      </c>
      <c r="V145" s="2">
        <v>23</v>
      </c>
      <c r="W145" s="2">
        <v>27</v>
      </c>
      <c r="X145" s="2"/>
    </row>
    <row r="146" spans="1:24" x14ac:dyDescent="0.25">
      <c r="A146" s="1" t="str">
        <f>'Population Definitions'!$B$6</f>
        <v>Prisoners</v>
      </c>
      <c r="B146" t="s">
        <v>17</v>
      </c>
      <c r="C146" s="3"/>
      <c r="D146" s="2"/>
      <c r="E146" s="4" t="s">
        <v>18</v>
      </c>
      <c r="F146" s="2">
        <v>0</v>
      </c>
      <c r="G146" s="2">
        <v>0</v>
      </c>
      <c r="H146" s="2">
        <v>0</v>
      </c>
      <c r="I146" s="2">
        <v>0</v>
      </c>
      <c r="J146" s="2">
        <v>0</v>
      </c>
      <c r="K146" s="2">
        <v>0</v>
      </c>
      <c r="L146" s="2">
        <v>0</v>
      </c>
      <c r="M146" s="2">
        <v>0</v>
      </c>
      <c r="N146" s="2">
        <v>0</v>
      </c>
      <c r="O146" s="2">
        <v>0</v>
      </c>
      <c r="P146" s="2">
        <v>0</v>
      </c>
      <c r="Q146" s="2">
        <v>0</v>
      </c>
      <c r="R146" s="2">
        <v>0</v>
      </c>
      <c r="S146" s="2">
        <v>2</v>
      </c>
      <c r="T146" s="2">
        <v>2</v>
      </c>
      <c r="U146" s="2">
        <v>5</v>
      </c>
      <c r="V146" s="2">
        <v>6</v>
      </c>
      <c r="W146" s="2">
        <v>9</v>
      </c>
      <c r="X146" s="2"/>
    </row>
  </sheetData>
  <conditionalFormatting sqref="D100:D104 D107:D111 D114:D118 D121:D125 D128:D132 D135:D139 D142:D146 D16:D20 D23:D27 D30:D34 D37:D41 D44:D48 D51:D55 D2:D6 D58:D62 D65:D69 D72:D76 D79:D83 D9:D13 D86:D90 D93:D97">
    <cfRule type="expression" dxfId="380" priority="383">
      <formula>COUNTIF(F2:X2,"&lt;&gt;" &amp; "")&gt;0</formula>
    </cfRule>
    <cfRule type="expression" dxfId="379" priority="384">
      <formula>AND(COUNTIF(F2:X2,"&lt;&gt;" &amp; "")&gt;0,NOT(ISBLANK(D2)))</formula>
    </cfRule>
  </conditionalFormatting>
  <dataValidations count="3">
    <dataValidation type="list" allowBlank="1" showInputMessage="1" showErrorMessage="1" sqref="B37:B41 B30:B34 B23:B27 B16:B20 B9:B13 B2:B6">
      <formula1>"Number (per year)"</formula1>
    </dataValidation>
    <dataValidation type="list" allowBlank="1" showInputMessage="1" showErrorMessage="1" sqref="B121:B125 B114:B118 B107:B111 B100:B104 B93:B97 B86:B90 B79:B83 B72:B76 B65:B69 B58:B62 B51:B55 B44:B48">
      <formula1>"Fraction"</formula1>
    </dataValidation>
    <dataValidation type="list" allowBlank="1" showInputMessage="1" showErrorMessage="1" sqref="B142:B146 B135:B139 B128:B132">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808080"/>
  </sheetPr>
  <dimension ref="A1:X118"/>
  <sheetViews>
    <sheetView workbookViewId="0">
      <selection sqref="A1:A1048576"/>
    </sheetView>
  </sheetViews>
  <sheetFormatPr defaultRowHeight="15" x14ac:dyDescent="0.25"/>
  <cols>
    <col min="1" max="1" width="82"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50</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51</v>
      </c>
      <c r="C2" s="3"/>
      <c r="D2" s="3">
        <v>180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51</v>
      </c>
      <c r="C3" s="3"/>
      <c r="D3" s="3">
        <v>180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51</v>
      </c>
      <c r="C4" s="3"/>
      <c r="D4" s="3">
        <v>180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51</v>
      </c>
      <c r="C5" s="3"/>
      <c r="D5" s="3">
        <v>180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51</v>
      </c>
      <c r="C6" s="3"/>
      <c r="D6" s="3">
        <v>180</v>
      </c>
      <c r="E6" s="4" t="s">
        <v>18</v>
      </c>
      <c r="F6" s="3"/>
      <c r="G6" s="3"/>
      <c r="H6" s="3"/>
      <c r="I6" s="3"/>
      <c r="J6" s="3"/>
      <c r="K6" s="3"/>
      <c r="L6" s="3"/>
      <c r="M6" s="3"/>
      <c r="N6" s="3"/>
      <c r="O6" s="3"/>
      <c r="P6" s="3"/>
      <c r="Q6" s="3"/>
      <c r="R6" s="3"/>
      <c r="S6" s="3"/>
      <c r="T6" s="3"/>
      <c r="U6" s="3"/>
      <c r="V6" s="3"/>
      <c r="W6" s="3"/>
      <c r="X6" s="3"/>
    </row>
    <row r="8" spans="1:24" x14ac:dyDescent="0.25">
      <c r="A8" s="1" t="s">
        <v>52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3">
        <v>7.0000000000000007E-2</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26</v>
      </c>
      <c r="C10" s="3"/>
      <c r="D10" s="3">
        <v>7.0000000000000007E-2</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26</v>
      </c>
      <c r="C11" s="3"/>
      <c r="D11" s="3">
        <v>7.0000000000000007E-2</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26</v>
      </c>
      <c r="C12" s="3"/>
      <c r="D12" s="3">
        <v>7.0000000000000007E-2</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26</v>
      </c>
      <c r="C13" s="3"/>
      <c r="D13" s="3">
        <v>7.0000000000000007E-2</v>
      </c>
      <c r="E13" s="4" t="s">
        <v>18</v>
      </c>
      <c r="F13" s="3"/>
      <c r="G13" s="3"/>
      <c r="H13" s="3"/>
      <c r="I13" s="3"/>
      <c r="J13" s="3"/>
      <c r="K13" s="3"/>
      <c r="L13" s="3"/>
      <c r="M13" s="3"/>
      <c r="N13" s="3"/>
      <c r="O13" s="3"/>
      <c r="P13" s="3"/>
      <c r="Q13" s="3"/>
      <c r="R13" s="3"/>
      <c r="S13" s="3"/>
      <c r="T13" s="3"/>
      <c r="U13" s="3"/>
      <c r="V13" s="3"/>
      <c r="W13" s="3"/>
      <c r="X13" s="3"/>
    </row>
    <row r="15" spans="1:24" x14ac:dyDescent="0.25">
      <c r="A15" s="1" t="s">
        <v>53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3">
        <v>0.02</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26</v>
      </c>
      <c r="C17" s="3"/>
      <c r="D17" s="3">
        <v>0.02</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26</v>
      </c>
      <c r="C18" s="3"/>
      <c r="D18" s="3">
        <v>0.02</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26</v>
      </c>
      <c r="C19" s="3"/>
      <c r="D19" s="3">
        <v>0.02</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26</v>
      </c>
      <c r="C20" s="3"/>
      <c r="D20" s="3">
        <v>0.02</v>
      </c>
      <c r="E20" s="4" t="s">
        <v>18</v>
      </c>
      <c r="F20" s="3"/>
      <c r="G20" s="3"/>
      <c r="H20" s="3"/>
      <c r="I20" s="3"/>
      <c r="J20" s="3"/>
      <c r="K20" s="3"/>
      <c r="L20" s="3"/>
      <c r="M20" s="3"/>
      <c r="N20" s="3"/>
      <c r="O20" s="3"/>
      <c r="P20" s="3"/>
      <c r="Q20" s="3"/>
      <c r="R20" s="3"/>
      <c r="S20" s="3"/>
      <c r="T20" s="3"/>
      <c r="U20" s="3"/>
      <c r="V20" s="3"/>
      <c r="W20" s="3"/>
      <c r="X20" s="3"/>
    </row>
    <row r="22" spans="1:24" x14ac:dyDescent="0.25">
      <c r="A22" s="1" t="s">
        <v>54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v>0.02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v>0.02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v>0.02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v>0.02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v>0.02</v>
      </c>
      <c r="E27" s="4" t="s">
        <v>18</v>
      </c>
      <c r="F27" s="3"/>
      <c r="G27" s="3"/>
      <c r="H27" s="3"/>
      <c r="I27" s="3"/>
      <c r="J27" s="3"/>
      <c r="K27" s="3"/>
      <c r="L27" s="3"/>
      <c r="M27" s="3"/>
      <c r="N27" s="3"/>
      <c r="O27" s="3"/>
      <c r="P27" s="3"/>
      <c r="Q27" s="3"/>
      <c r="R27" s="3"/>
      <c r="S27" s="3"/>
      <c r="T27" s="3"/>
      <c r="U27" s="3"/>
      <c r="V27" s="3"/>
      <c r="W27" s="3"/>
      <c r="X27" s="3"/>
    </row>
    <row r="29" spans="1:24" x14ac:dyDescent="0.25">
      <c r="A29" s="1" t="s">
        <v>55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0.83</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0.83</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0.83</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0.83</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0.83</v>
      </c>
      <c r="E34" s="4" t="s">
        <v>18</v>
      </c>
      <c r="F34" s="3"/>
      <c r="G34" s="3"/>
      <c r="H34" s="3"/>
      <c r="I34" s="3"/>
      <c r="J34" s="3"/>
      <c r="K34" s="3"/>
      <c r="L34" s="3"/>
      <c r="M34" s="3"/>
      <c r="N34" s="3"/>
      <c r="O34" s="3"/>
      <c r="P34" s="3"/>
      <c r="Q34" s="3"/>
      <c r="R34" s="3"/>
      <c r="S34" s="3"/>
      <c r="T34" s="3"/>
      <c r="U34" s="3"/>
      <c r="V34" s="3"/>
      <c r="W34" s="3"/>
      <c r="X34" s="3"/>
    </row>
    <row r="36" spans="1:24" x14ac:dyDescent="0.25">
      <c r="A36" s="1" t="s">
        <v>56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0.06</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0.06</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0.06</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0.06</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0.06</v>
      </c>
      <c r="E41" s="4" t="s">
        <v>18</v>
      </c>
      <c r="F41" s="3"/>
      <c r="G41" s="3"/>
      <c r="H41" s="3"/>
      <c r="I41" s="3"/>
      <c r="J41" s="3"/>
      <c r="K41" s="3"/>
      <c r="L41" s="3"/>
      <c r="M41" s="3"/>
      <c r="N41" s="3"/>
      <c r="O41" s="3"/>
      <c r="P41" s="3"/>
      <c r="Q41" s="3"/>
      <c r="R41" s="3"/>
      <c r="S41" s="3"/>
      <c r="T41" s="3"/>
      <c r="U41" s="3"/>
      <c r="V41" s="3"/>
      <c r="W41" s="3"/>
      <c r="X41" s="3"/>
    </row>
    <row r="43" spans="1:24" x14ac:dyDescent="0.25">
      <c r="A43" s="1" t="s">
        <v>57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51</v>
      </c>
      <c r="C44" s="3"/>
      <c r="D44" s="3">
        <v>540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51</v>
      </c>
      <c r="C45" s="3"/>
      <c r="D45" s="3">
        <v>540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51</v>
      </c>
      <c r="C46" s="3"/>
      <c r="D46" s="3">
        <v>540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51</v>
      </c>
      <c r="C47" s="3"/>
      <c r="D47" s="3">
        <v>540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51</v>
      </c>
      <c r="C48" s="3"/>
      <c r="D48" s="3">
        <v>540</v>
      </c>
      <c r="E48" s="4" t="s">
        <v>18</v>
      </c>
      <c r="F48" s="3"/>
      <c r="G48" s="3"/>
      <c r="H48" s="3"/>
      <c r="I48" s="3"/>
      <c r="J48" s="3"/>
      <c r="K48" s="3"/>
      <c r="L48" s="3"/>
      <c r="M48" s="3"/>
      <c r="N48" s="3"/>
      <c r="O48" s="3"/>
      <c r="P48" s="3"/>
      <c r="Q48" s="3"/>
      <c r="R48" s="3"/>
      <c r="S48" s="3"/>
      <c r="T48" s="3"/>
      <c r="U48" s="3"/>
      <c r="V48" s="3"/>
      <c r="W48" s="3"/>
      <c r="X48" s="3"/>
    </row>
    <row r="50" spans="1:24" x14ac:dyDescent="0.25">
      <c r="A50" s="1" t="s">
        <v>58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v>0.14699999999999999</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v>0.14699999999999999</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v>0.14699999999999999</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v>0.14699999999999999</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v>0.14699999999999999</v>
      </c>
      <c r="E55" s="4" t="s">
        <v>18</v>
      </c>
      <c r="F55" s="3"/>
      <c r="G55" s="3"/>
      <c r="H55" s="3"/>
      <c r="I55" s="3"/>
      <c r="J55" s="3"/>
      <c r="K55" s="3"/>
      <c r="L55" s="3"/>
      <c r="M55" s="3"/>
      <c r="N55" s="3"/>
      <c r="O55" s="3"/>
      <c r="P55" s="3"/>
      <c r="Q55" s="3"/>
      <c r="R55" s="3"/>
      <c r="S55" s="3"/>
      <c r="T55" s="3"/>
      <c r="U55" s="3"/>
      <c r="V55" s="3"/>
      <c r="W55" s="3"/>
      <c r="X55" s="3"/>
    </row>
    <row r="57" spans="1:24" x14ac:dyDescent="0.25">
      <c r="A57" s="1" t="s">
        <v>59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v>7.0000000000000007E-2</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v>7.0000000000000007E-2</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v>7.0000000000000007E-2</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v>7.0000000000000007E-2</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v>7.0000000000000007E-2</v>
      </c>
      <c r="E62" s="4" t="s">
        <v>18</v>
      </c>
      <c r="F62" s="3"/>
      <c r="G62" s="3"/>
      <c r="H62" s="3"/>
      <c r="I62" s="3"/>
      <c r="J62" s="3"/>
      <c r="K62" s="3"/>
      <c r="L62" s="3"/>
      <c r="M62" s="3"/>
      <c r="N62" s="3"/>
      <c r="O62" s="3"/>
      <c r="P62" s="3"/>
      <c r="Q62" s="3"/>
      <c r="R62" s="3"/>
      <c r="S62" s="3"/>
      <c r="T62" s="3"/>
      <c r="U62" s="3"/>
      <c r="V62" s="3"/>
      <c r="W62" s="3"/>
      <c r="X62" s="3"/>
    </row>
    <row r="64" spans="1:24" x14ac:dyDescent="0.25">
      <c r="A64" s="1" t="s">
        <v>60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26</v>
      </c>
      <c r="C65" s="3"/>
      <c r="D65" s="3">
        <v>0.02</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26</v>
      </c>
      <c r="C66" s="3"/>
      <c r="D66" s="3">
        <v>0.02</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26</v>
      </c>
      <c r="C67" s="3"/>
      <c r="D67" s="3">
        <v>0.02</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26</v>
      </c>
      <c r="C68" s="3"/>
      <c r="D68" s="3">
        <v>0.02</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26</v>
      </c>
      <c r="C69" s="3"/>
      <c r="D69" s="3">
        <v>0.02</v>
      </c>
      <c r="E69" s="4" t="s">
        <v>18</v>
      </c>
      <c r="F69" s="3"/>
      <c r="G69" s="3"/>
      <c r="H69" s="3"/>
      <c r="I69" s="3"/>
      <c r="J69" s="3"/>
      <c r="K69" s="3"/>
      <c r="L69" s="3"/>
      <c r="M69" s="3"/>
      <c r="N69" s="3"/>
      <c r="O69" s="3"/>
      <c r="P69" s="3"/>
      <c r="Q69" s="3"/>
      <c r="R69" s="3"/>
      <c r="S69" s="3"/>
      <c r="T69" s="3"/>
      <c r="U69" s="3"/>
      <c r="V69" s="3"/>
      <c r="W69" s="3"/>
      <c r="X69" s="3"/>
    </row>
    <row r="71" spans="1:24" x14ac:dyDescent="0.25">
      <c r="A71" s="1" t="s">
        <v>61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26</v>
      </c>
      <c r="C72" s="3"/>
      <c r="D72" s="3">
        <v>0.63400000000000001</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26</v>
      </c>
      <c r="C73" s="3"/>
      <c r="D73" s="3">
        <v>0.63400000000000001</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26</v>
      </c>
      <c r="C74" s="3"/>
      <c r="D74" s="3">
        <v>0.63400000000000001</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26</v>
      </c>
      <c r="C75" s="3"/>
      <c r="D75" s="3">
        <v>0.63400000000000001</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26</v>
      </c>
      <c r="C76" s="3"/>
      <c r="D76" s="3">
        <v>0.63400000000000001</v>
      </c>
      <c r="E76" s="4" t="s">
        <v>18</v>
      </c>
      <c r="F76" s="3"/>
      <c r="G76" s="3"/>
      <c r="H76" s="3"/>
      <c r="I76" s="3"/>
      <c r="J76" s="3"/>
      <c r="K76" s="3"/>
      <c r="L76" s="3"/>
      <c r="M76" s="3"/>
      <c r="N76" s="3"/>
      <c r="O76" s="3"/>
      <c r="P76" s="3"/>
      <c r="Q76" s="3"/>
      <c r="R76" s="3"/>
      <c r="S76" s="3"/>
      <c r="T76" s="3"/>
      <c r="U76" s="3"/>
      <c r="V76" s="3"/>
      <c r="W76" s="3"/>
      <c r="X76" s="3"/>
    </row>
    <row r="78" spans="1:24" x14ac:dyDescent="0.25">
      <c r="A78" s="1" t="s">
        <v>62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26</v>
      </c>
      <c r="C79" s="3"/>
      <c r="D79" s="3">
        <v>0.129</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26</v>
      </c>
      <c r="C80" s="3"/>
      <c r="D80" s="3">
        <v>0.129</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26</v>
      </c>
      <c r="C81" s="3"/>
      <c r="D81" s="3">
        <v>0.129</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26</v>
      </c>
      <c r="C82" s="3"/>
      <c r="D82" s="3">
        <v>0.129</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26</v>
      </c>
      <c r="C83" s="3"/>
      <c r="D83" s="3">
        <v>0.129</v>
      </c>
      <c r="E83" s="4" t="s">
        <v>18</v>
      </c>
      <c r="F83" s="3"/>
      <c r="G83" s="3"/>
      <c r="H83" s="3"/>
      <c r="I83" s="3"/>
      <c r="J83" s="3"/>
      <c r="K83" s="3"/>
      <c r="L83" s="3"/>
      <c r="M83" s="3"/>
      <c r="N83" s="3"/>
      <c r="O83" s="3"/>
      <c r="P83" s="3"/>
      <c r="Q83" s="3"/>
      <c r="R83" s="3"/>
      <c r="S83" s="3"/>
      <c r="T83" s="3"/>
      <c r="U83" s="3"/>
      <c r="V83" s="3"/>
      <c r="W83" s="3"/>
      <c r="X83" s="3"/>
    </row>
    <row r="85" spans="1:24" x14ac:dyDescent="0.25">
      <c r="A85" s="1" t="s">
        <v>63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51</v>
      </c>
      <c r="C86" s="3"/>
      <c r="D86" s="3">
        <v>720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51</v>
      </c>
      <c r="C87" s="3"/>
      <c r="D87" s="3">
        <v>720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51</v>
      </c>
      <c r="C88" s="3"/>
      <c r="D88" s="3">
        <v>720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51</v>
      </c>
      <c r="C89" s="3"/>
      <c r="D89" s="3">
        <v>720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51</v>
      </c>
      <c r="C90" s="3"/>
      <c r="D90" s="3">
        <v>720</v>
      </c>
      <c r="E90" s="4" t="s">
        <v>18</v>
      </c>
      <c r="F90" s="3"/>
      <c r="G90" s="3"/>
      <c r="H90" s="3"/>
      <c r="I90" s="3"/>
      <c r="J90" s="3"/>
      <c r="K90" s="3"/>
      <c r="L90" s="3"/>
      <c r="M90" s="3"/>
      <c r="N90" s="3"/>
      <c r="O90" s="3"/>
      <c r="P90" s="3"/>
      <c r="Q90" s="3"/>
      <c r="R90" s="3"/>
      <c r="S90" s="3"/>
      <c r="T90" s="3"/>
      <c r="U90" s="3"/>
      <c r="V90" s="3"/>
      <c r="W90" s="3"/>
      <c r="X90" s="3"/>
    </row>
    <row r="92" spans="1:24" x14ac:dyDescent="0.25">
      <c r="A92" s="1" t="s">
        <v>64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26</v>
      </c>
      <c r="C93" s="3"/>
      <c r="D93" s="3">
        <v>0.21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26</v>
      </c>
      <c r="C94" s="3"/>
      <c r="D94" s="3">
        <v>0.21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26</v>
      </c>
      <c r="C95" s="3"/>
      <c r="D95" s="3">
        <v>0.21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26</v>
      </c>
      <c r="C96" s="3"/>
      <c r="D96" s="3">
        <v>0.21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26</v>
      </c>
      <c r="C97" s="3"/>
      <c r="D97" s="3">
        <v>0.21</v>
      </c>
      <c r="E97" s="4" t="s">
        <v>18</v>
      </c>
      <c r="F97" s="3"/>
      <c r="G97" s="3"/>
      <c r="H97" s="3"/>
      <c r="I97" s="3"/>
      <c r="J97" s="3"/>
      <c r="K97" s="3"/>
      <c r="L97" s="3"/>
      <c r="M97" s="3"/>
      <c r="N97" s="3"/>
      <c r="O97" s="3"/>
      <c r="P97" s="3"/>
      <c r="Q97" s="3"/>
      <c r="R97" s="3"/>
      <c r="S97" s="3"/>
      <c r="T97" s="3"/>
      <c r="U97" s="3"/>
      <c r="V97" s="3"/>
      <c r="W97" s="3"/>
      <c r="X97" s="3"/>
    </row>
    <row r="99" spans="1:24" x14ac:dyDescent="0.25">
      <c r="A99" s="1" t="s">
        <v>65</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26</v>
      </c>
      <c r="C100" s="3"/>
      <c r="D100" s="3">
        <v>0.21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26</v>
      </c>
      <c r="C101" s="3"/>
      <c r="D101" s="3">
        <v>0.21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26</v>
      </c>
      <c r="C102" s="3"/>
      <c r="D102" s="3">
        <v>0.21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26</v>
      </c>
      <c r="C103" s="3"/>
      <c r="D103" s="3">
        <v>0.21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26</v>
      </c>
      <c r="C104" s="3"/>
      <c r="D104" s="3">
        <v>0.21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66</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26</v>
      </c>
      <c r="C107" s="3"/>
      <c r="D107" s="3">
        <v>0.3</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26</v>
      </c>
      <c r="C108" s="3"/>
      <c r="D108" s="3">
        <v>0.3</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26</v>
      </c>
      <c r="C109" s="3"/>
      <c r="D109" s="3">
        <v>0.3</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26</v>
      </c>
      <c r="C110" s="3"/>
      <c r="D110" s="3">
        <v>0.3</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26</v>
      </c>
      <c r="C111" s="3"/>
      <c r="D111" s="3">
        <v>0.3</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67</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26</v>
      </c>
      <c r="C114" s="3"/>
      <c r="D114" s="3">
        <v>0.28000000000000003</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26</v>
      </c>
      <c r="C115" s="3"/>
      <c r="D115" s="3">
        <v>0.28000000000000003</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26</v>
      </c>
      <c r="C116" s="3"/>
      <c r="D116" s="3">
        <v>0.28000000000000003</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26</v>
      </c>
      <c r="C117" s="3"/>
      <c r="D117" s="3">
        <v>0.28000000000000003</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26</v>
      </c>
      <c r="C118" s="3"/>
      <c r="D118" s="3">
        <v>0.28000000000000003</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378" priority="381">
      <formula>COUNTIF(F2:X2,"&lt;&gt;" &amp; "")&gt;0</formula>
    </cfRule>
    <cfRule type="expression" dxfId="377" priority="382">
      <formula>AND(COUNTIF(F2:X2,"&lt;&gt;" &amp; "")&gt;0,NOT(ISBLANK(D2)))</formula>
    </cfRule>
  </conditionalFormatting>
  <dataValidations count="2">
    <dataValidation type="list" allowBlank="1" showInputMessage="1" showErrorMessage="1" sqref="B86:B90 B44:B48 B2:B6">
      <formula1>"days"</formula1>
    </dataValidation>
    <dataValidation type="list" allowBlank="1" showInputMessage="1" showErrorMessage="1" sqref="B114:B118 B107:B111 B100:B104 B93:B97 B79:B83 B72:B76 B65:B69 B58:B62 B51:B55 B37:B41 B30:B34 B23:B27 B16:B20 B9:B13">
      <formula1>"Proportion"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2D050"/>
  </sheetPr>
  <dimension ref="A1:X41"/>
  <sheetViews>
    <sheetView topLeftCell="A21" workbookViewId="0">
      <selection sqref="A1:A1048576"/>
    </sheetView>
  </sheetViews>
  <sheetFormatPr defaultRowHeight="15" x14ac:dyDescent="0.25"/>
  <cols>
    <col min="1" max="1" width="57.85546875"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68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6">
        <v>140000</v>
      </c>
      <c r="G2" s="6">
        <v>144000</v>
      </c>
      <c r="H2" s="6">
        <v>147000</v>
      </c>
      <c r="I2" s="6">
        <v>150000</v>
      </c>
      <c r="J2" s="6">
        <v>150000</v>
      </c>
      <c r="K2" s="6">
        <v>150000</v>
      </c>
      <c r="L2" s="6">
        <v>150000</v>
      </c>
      <c r="M2" s="6">
        <v>150000</v>
      </c>
      <c r="N2" s="6">
        <v>150000</v>
      </c>
      <c r="O2" s="6">
        <v>150000</v>
      </c>
      <c r="P2" s="6">
        <v>150000</v>
      </c>
      <c r="Q2" s="6">
        <v>150000</v>
      </c>
      <c r="R2" s="6">
        <v>150000</v>
      </c>
      <c r="S2" s="6">
        <v>150000</v>
      </c>
      <c r="T2" s="6">
        <v>150000</v>
      </c>
      <c r="U2" s="6">
        <v>150000</v>
      </c>
      <c r="V2" s="6">
        <v>150000</v>
      </c>
      <c r="W2" s="6">
        <v>150000</v>
      </c>
      <c r="X2" s="2"/>
    </row>
    <row r="3" spans="1:24" x14ac:dyDescent="0.25">
      <c r="A3" s="1" t="str">
        <f>'Population Definitions'!$A$3</f>
        <v>5-14</v>
      </c>
      <c r="B3" t="s">
        <v>20</v>
      </c>
      <c r="C3" s="3"/>
      <c r="D3" s="2">
        <v>0</v>
      </c>
      <c r="E3" s="4" t="s">
        <v>18</v>
      </c>
      <c r="F3" s="6"/>
      <c r="G3" s="6"/>
      <c r="H3" s="6"/>
      <c r="I3" s="6"/>
      <c r="J3" s="6"/>
      <c r="K3" s="6"/>
      <c r="L3" s="6"/>
      <c r="M3" s="6"/>
      <c r="N3" s="6"/>
      <c r="O3" s="6"/>
      <c r="P3" s="6"/>
      <c r="Q3" s="6"/>
      <c r="R3" s="6"/>
      <c r="S3" s="6"/>
      <c r="T3" s="6"/>
      <c r="U3" s="6"/>
      <c r="V3" s="6"/>
      <c r="W3" s="6"/>
      <c r="X3" s="2"/>
    </row>
    <row r="4" spans="1:24" x14ac:dyDescent="0.25">
      <c r="A4" s="1" t="str">
        <f>'Population Definitions'!$A$4</f>
        <v>15-64</v>
      </c>
      <c r="B4" t="s">
        <v>20</v>
      </c>
      <c r="C4" s="3"/>
      <c r="D4" s="2">
        <v>0</v>
      </c>
      <c r="E4" s="4" t="s">
        <v>18</v>
      </c>
      <c r="F4" s="6"/>
      <c r="G4" s="6"/>
      <c r="H4" s="6"/>
      <c r="I4" s="6"/>
      <c r="J4" s="6"/>
      <c r="K4" s="6"/>
      <c r="L4" s="6"/>
      <c r="M4" s="6"/>
      <c r="N4" s="6"/>
      <c r="O4" s="6"/>
      <c r="P4" s="6"/>
      <c r="Q4" s="6"/>
      <c r="R4" s="6"/>
      <c r="S4" s="6"/>
      <c r="T4" s="6"/>
      <c r="U4" s="6"/>
      <c r="V4" s="6"/>
      <c r="W4" s="6"/>
      <c r="X4" s="2"/>
    </row>
    <row r="5" spans="1:24" x14ac:dyDescent="0.25">
      <c r="A5" s="1" t="str">
        <f>'Population Definitions'!$A$5</f>
        <v>65+</v>
      </c>
      <c r="B5" t="s">
        <v>20</v>
      </c>
      <c r="C5" s="3"/>
      <c r="D5" s="2">
        <v>0</v>
      </c>
      <c r="E5" s="4" t="s">
        <v>18</v>
      </c>
      <c r="F5" s="6"/>
      <c r="G5" s="6"/>
      <c r="H5" s="6"/>
      <c r="I5" s="6"/>
      <c r="J5" s="6"/>
      <c r="K5" s="6"/>
      <c r="L5" s="6"/>
      <c r="M5" s="6"/>
      <c r="N5" s="6"/>
      <c r="O5" s="6"/>
      <c r="P5" s="6"/>
      <c r="Q5" s="6"/>
      <c r="R5" s="6"/>
      <c r="S5" s="6"/>
      <c r="T5" s="6"/>
      <c r="U5" s="6"/>
      <c r="V5" s="6"/>
      <c r="W5" s="6"/>
      <c r="X5" s="2"/>
    </row>
    <row r="6" spans="1:24" x14ac:dyDescent="0.25">
      <c r="A6" s="1" t="str">
        <f>'Population Definitions'!$B$6</f>
        <v>Prisoners</v>
      </c>
      <c r="B6" t="s">
        <v>20</v>
      </c>
      <c r="C6" s="3"/>
      <c r="D6" s="2">
        <v>0</v>
      </c>
      <c r="E6" s="4" t="s">
        <v>18</v>
      </c>
      <c r="F6" s="6"/>
      <c r="G6" s="6"/>
      <c r="H6" s="6"/>
      <c r="I6" s="6"/>
      <c r="J6" s="6"/>
      <c r="K6" s="6"/>
      <c r="L6" s="6"/>
      <c r="M6" s="6"/>
      <c r="N6" s="6"/>
      <c r="O6" s="6"/>
      <c r="P6" s="6"/>
      <c r="Q6" s="6"/>
      <c r="R6" s="6"/>
      <c r="S6" s="6"/>
      <c r="T6" s="6"/>
      <c r="U6" s="6"/>
      <c r="V6" s="6"/>
      <c r="W6" s="6"/>
      <c r="X6" s="2"/>
    </row>
    <row r="8" spans="1:24" x14ac:dyDescent="0.25">
      <c r="A8" s="1" t="s">
        <v>69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70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71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51</v>
      </c>
      <c r="C23" s="3"/>
      <c r="D23" s="3">
        <v>180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51</v>
      </c>
      <c r="C24" s="3"/>
      <c r="D24" s="3">
        <v>180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51</v>
      </c>
      <c r="C25" s="3"/>
      <c r="D25" s="3">
        <v>180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51</v>
      </c>
      <c r="C26" s="3"/>
      <c r="D26" s="3">
        <v>180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51</v>
      </c>
      <c r="C27" s="3"/>
      <c r="D27" s="3">
        <v>180</v>
      </c>
      <c r="E27" s="4" t="s">
        <v>18</v>
      </c>
      <c r="F27" s="3"/>
      <c r="G27" s="3"/>
      <c r="H27" s="3"/>
      <c r="I27" s="3"/>
      <c r="J27" s="3"/>
      <c r="K27" s="3"/>
      <c r="L27" s="3"/>
      <c r="M27" s="3"/>
      <c r="N27" s="3"/>
      <c r="O27" s="3"/>
      <c r="P27" s="3"/>
      <c r="Q27" s="3"/>
      <c r="R27" s="3"/>
      <c r="S27" s="3"/>
      <c r="T27" s="3"/>
      <c r="U27" s="3"/>
      <c r="V27" s="3"/>
      <c r="W27" s="3"/>
      <c r="X27" s="3"/>
    </row>
    <row r="29" spans="1:24" x14ac:dyDescent="0.25">
      <c r="A29" s="1" t="s">
        <v>72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7.0000000000000007E-2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7.0000000000000007E-2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7.0000000000000007E-2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7.0000000000000007E-2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7.0000000000000007E-2</v>
      </c>
      <c r="E34" s="4" t="s">
        <v>18</v>
      </c>
      <c r="F34" s="3"/>
      <c r="G34" s="3"/>
      <c r="H34" s="3"/>
      <c r="I34" s="3"/>
      <c r="J34" s="3"/>
      <c r="K34" s="3"/>
      <c r="L34" s="3"/>
      <c r="M34" s="3"/>
      <c r="N34" s="3"/>
      <c r="O34" s="3"/>
      <c r="P34" s="3"/>
      <c r="Q34" s="3"/>
      <c r="R34" s="3"/>
      <c r="S34" s="3"/>
      <c r="T34" s="3"/>
      <c r="U34" s="3"/>
      <c r="V34" s="3"/>
      <c r="W34" s="3"/>
      <c r="X34" s="3"/>
    </row>
    <row r="36" spans="1:24" x14ac:dyDescent="0.25">
      <c r="A36" s="1" t="s">
        <v>73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0.93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0.93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0.93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0.93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0.93</v>
      </c>
      <c r="E41" s="4" t="s">
        <v>18</v>
      </c>
      <c r="F41" s="3"/>
      <c r="G41" s="3"/>
      <c r="H41" s="3"/>
      <c r="I41" s="3"/>
      <c r="J41" s="3"/>
      <c r="K41" s="3"/>
      <c r="L41" s="3"/>
      <c r="M41" s="3"/>
      <c r="N41" s="3"/>
      <c r="O41" s="3"/>
      <c r="P41" s="3"/>
      <c r="Q41" s="3"/>
      <c r="R41" s="3"/>
      <c r="S41" s="3"/>
      <c r="T41" s="3"/>
      <c r="U41" s="3"/>
      <c r="V41" s="3"/>
      <c r="W41" s="3"/>
      <c r="X41" s="3"/>
    </row>
  </sheetData>
  <conditionalFormatting sqref="D2">
    <cfRule type="expression" dxfId="376" priority="1">
      <formula>COUNTIF(F2:W2,"&lt;&gt;" &amp; "")&gt;0</formula>
    </cfRule>
    <cfRule type="expression" dxfId="375" priority="2">
      <formula>AND(COUNTIF(F2:W2,"&lt;&gt;" &amp; "")&gt;0,NOT(ISBLANK(D2)))</formula>
    </cfRule>
  </conditionalFormatting>
  <conditionalFormatting sqref="D3">
    <cfRule type="expression" dxfId="374" priority="3">
      <formula>COUNTIF(F3:W3,"&lt;&gt;" &amp; "")&gt;0</formula>
    </cfRule>
    <cfRule type="expression" dxfId="373" priority="4">
      <formula>AND(COUNTIF(F3:W3,"&lt;&gt;" &amp; "")&gt;0,NOT(ISBLANK(D3)))</formula>
    </cfRule>
  </conditionalFormatting>
  <conditionalFormatting sqref="D4">
    <cfRule type="expression" dxfId="372" priority="5">
      <formula>COUNTIF(F4:W4,"&lt;&gt;" &amp; "")&gt;0</formula>
    </cfRule>
    <cfRule type="expression" dxfId="371" priority="6">
      <formula>AND(COUNTIF(F4:W4,"&lt;&gt;" &amp; "")&gt;0,NOT(ISBLANK(D4)))</formula>
    </cfRule>
  </conditionalFormatting>
  <conditionalFormatting sqref="D5">
    <cfRule type="expression" dxfId="370" priority="7">
      <formula>COUNTIF(F5:W5,"&lt;&gt;" &amp; "")&gt;0</formula>
    </cfRule>
    <cfRule type="expression" dxfId="369" priority="8">
      <formula>AND(COUNTIF(F5:W5,"&lt;&gt;" &amp; "")&gt;0,NOT(ISBLANK(D5)))</formula>
    </cfRule>
  </conditionalFormatting>
  <conditionalFormatting sqref="D6">
    <cfRule type="expression" dxfId="368" priority="9">
      <formula>COUNTIF(F6:W6,"&lt;&gt;" &amp; "")&gt;0</formula>
    </cfRule>
    <cfRule type="expression" dxfId="367" priority="10">
      <formula>AND(COUNTIF(F6:W6,"&lt;&gt;" &amp; "")&gt;0,NOT(ISBLANK(D6)))</formula>
    </cfRule>
  </conditionalFormatting>
  <conditionalFormatting sqref="D16:D20 D23:D27 D30:D34 D37:D41 D9:D13">
    <cfRule type="expression" dxfId="366" priority="379">
      <formula>COUNTIF(F9:X9,"&lt;&gt;" &amp; "")&gt;0</formula>
    </cfRule>
    <cfRule type="expression" dxfId="365" priority="380">
      <formula>AND(COUNTIF(F9:X9,"&lt;&gt;" &amp; "")&gt;0,NOT(ISBLANK(D9)))</formula>
    </cfRule>
  </conditionalFormatting>
  <dataValidations count="4">
    <dataValidation type="list" allowBlank="1" showInputMessage="1" showErrorMessage="1" sqref="B2:B6">
      <formula1>"Number (per year)"</formula1>
    </dataValidation>
    <dataValidation type="list" allowBlank="1" showInputMessage="1" showErrorMessage="1" sqref="B16:B20 B9:B13">
      <formula1>"Number"</formula1>
    </dataValidation>
    <dataValidation type="list" allowBlank="1" showInputMessage="1" showErrorMessage="1" sqref="B23:B27">
      <formula1>"days"</formula1>
    </dataValidation>
    <dataValidation type="list" allowBlank="1" showInputMessage="1" showErrorMessage="1" sqref="B37:B41 B30:B34">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92D050"/>
  </sheetPr>
  <dimension ref="A1:X62"/>
  <sheetViews>
    <sheetView topLeftCell="A41" zoomScaleNormal="100" workbookViewId="0">
      <selection activeCell="A57" sqref="A57"/>
    </sheetView>
  </sheetViews>
  <sheetFormatPr defaultRowHeight="15" x14ac:dyDescent="0.25"/>
  <cols>
    <col min="1" max="1" width="78.5703125" bestFit="1"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74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2"/>
      <c r="E2" s="4" t="s">
        <v>18</v>
      </c>
      <c r="F2" s="2">
        <v>1500000</v>
      </c>
      <c r="G2" s="2"/>
      <c r="H2" s="2"/>
      <c r="I2" s="2"/>
      <c r="J2" s="2"/>
      <c r="K2" s="2"/>
      <c r="L2" s="2"/>
      <c r="M2" s="2"/>
      <c r="N2" s="2"/>
      <c r="O2" s="2"/>
      <c r="P2" s="2"/>
      <c r="Q2" s="2"/>
      <c r="R2" s="2"/>
      <c r="S2" s="2"/>
      <c r="T2" s="2"/>
      <c r="U2" s="2"/>
      <c r="V2" s="2"/>
      <c r="W2" s="2"/>
      <c r="X2" s="2"/>
    </row>
    <row r="3" spans="1:24" x14ac:dyDescent="0.25">
      <c r="A3" s="1" t="str">
        <f>'Population Definitions'!$A$3</f>
        <v>5-14</v>
      </c>
      <c r="B3" t="s">
        <v>17</v>
      </c>
      <c r="C3" s="3"/>
      <c r="D3" s="2"/>
      <c r="E3" s="4" t="s">
        <v>18</v>
      </c>
      <c r="F3" s="2">
        <v>3000000</v>
      </c>
      <c r="G3" s="2"/>
      <c r="H3" s="2"/>
      <c r="I3" s="2"/>
      <c r="J3" s="2"/>
      <c r="K3" s="2"/>
      <c r="L3" s="2"/>
      <c r="M3" s="2"/>
      <c r="N3" s="2"/>
      <c r="O3" s="2"/>
      <c r="P3" s="2"/>
      <c r="Q3" s="2"/>
      <c r="R3" s="2"/>
      <c r="S3" s="2"/>
      <c r="T3" s="2"/>
      <c r="U3" s="2"/>
      <c r="V3" s="2"/>
      <c r="W3" s="2"/>
      <c r="X3" s="2"/>
    </row>
    <row r="4" spans="1:24" x14ac:dyDescent="0.25">
      <c r="A4" s="1" t="str">
        <f>'Population Definitions'!$A$4</f>
        <v>15-64</v>
      </c>
      <c r="B4" t="s">
        <v>17</v>
      </c>
      <c r="C4" s="3"/>
      <c r="D4" s="2"/>
      <c r="E4" s="4" t="s">
        <v>18</v>
      </c>
      <c r="F4" s="2">
        <v>15000000</v>
      </c>
      <c r="G4" s="2"/>
      <c r="H4" s="2"/>
      <c r="I4" s="2"/>
      <c r="J4" s="2"/>
      <c r="K4" s="2"/>
      <c r="L4" s="2"/>
      <c r="M4" s="2"/>
      <c r="N4" s="2"/>
      <c r="O4" s="2"/>
      <c r="P4" s="2"/>
      <c r="Q4" s="2"/>
      <c r="R4" s="2"/>
      <c r="S4" s="2"/>
      <c r="T4" s="2"/>
      <c r="U4" s="2"/>
      <c r="V4" s="2"/>
      <c r="W4" s="2"/>
      <c r="X4" s="2"/>
    </row>
    <row r="5" spans="1:24" x14ac:dyDescent="0.25">
      <c r="A5" s="1" t="str">
        <f>'Population Definitions'!$A$5</f>
        <v>65+</v>
      </c>
      <c r="B5" t="s">
        <v>17</v>
      </c>
      <c r="C5" s="3"/>
      <c r="D5" s="2"/>
      <c r="E5" s="4" t="s">
        <v>18</v>
      </c>
      <c r="F5" s="2">
        <v>2100000</v>
      </c>
      <c r="G5" s="2"/>
      <c r="H5" s="2"/>
      <c r="I5" s="2"/>
      <c r="J5" s="2"/>
      <c r="K5" s="2"/>
      <c r="L5" s="2"/>
      <c r="M5" s="2"/>
      <c r="N5" s="2"/>
      <c r="O5" s="2"/>
      <c r="P5" s="2"/>
      <c r="Q5" s="2"/>
      <c r="R5" s="2"/>
      <c r="S5" s="2"/>
      <c r="T5" s="2"/>
      <c r="U5" s="2"/>
      <c r="V5" s="2"/>
      <c r="W5" s="2"/>
      <c r="X5" s="2"/>
    </row>
    <row r="6" spans="1:24" x14ac:dyDescent="0.25">
      <c r="A6" s="1" t="str">
        <f>'Population Definitions'!$B$6</f>
        <v>Prisoners</v>
      </c>
      <c r="B6" t="s">
        <v>17</v>
      </c>
      <c r="C6" s="3"/>
      <c r="D6" s="2"/>
      <c r="E6" s="4" t="s">
        <v>18</v>
      </c>
      <c r="F6" s="2">
        <v>30000</v>
      </c>
      <c r="G6" s="2"/>
      <c r="H6" s="2"/>
      <c r="I6" s="2"/>
      <c r="J6" s="2"/>
      <c r="K6" s="2"/>
      <c r="L6" s="2"/>
      <c r="M6" s="2"/>
      <c r="N6" s="2"/>
      <c r="O6" s="2"/>
      <c r="P6" s="2"/>
      <c r="Q6" s="2"/>
      <c r="R6" s="2"/>
      <c r="S6" s="2"/>
      <c r="T6" s="2"/>
      <c r="U6" s="2"/>
      <c r="V6" s="2"/>
      <c r="W6" s="2"/>
      <c r="X6" s="2"/>
    </row>
    <row r="8" spans="1:24" x14ac:dyDescent="0.25">
      <c r="A8" s="1" t="s">
        <v>75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3.0000000000000001E-3</v>
      </c>
      <c r="G9" s="2"/>
      <c r="H9" s="2"/>
      <c r="I9" s="2"/>
      <c r="J9" s="2"/>
      <c r="K9" s="2"/>
      <c r="L9" s="2"/>
      <c r="M9" s="2"/>
      <c r="N9" s="2"/>
      <c r="O9" s="2"/>
      <c r="P9" s="2"/>
      <c r="Q9" s="2"/>
      <c r="R9" s="2"/>
      <c r="S9" s="2"/>
      <c r="T9" s="2"/>
      <c r="U9" s="2"/>
      <c r="V9" s="2"/>
      <c r="W9" s="2"/>
      <c r="X9" s="2"/>
    </row>
    <row r="10" spans="1:24" x14ac:dyDescent="0.25">
      <c r="A10" s="1" t="str">
        <f>'Population Definitions'!$A$3</f>
        <v>5-14</v>
      </c>
      <c r="B10" t="s">
        <v>26</v>
      </c>
      <c r="C10" s="3"/>
      <c r="D10" s="2"/>
      <c r="E10" s="4" t="s">
        <v>18</v>
      </c>
      <c r="F10" s="2">
        <v>4.0000000000000001E-3</v>
      </c>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26</v>
      </c>
      <c r="C11" s="3"/>
      <c r="D11" s="2"/>
      <c r="E11" s="4" t="s">
        <v>18</v>
      </c>
      <c r="F11" s="2">
        <v>8.0000000000000002E-3</v>
      </c>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26</v>
      </c>
      <c r="C12" s="3"/>
      <c r="D12" s="2"/>
      <c r="E12" s="4" t="s">
        <v>18</v>
      </c>
      <c r="F12" s="2">
        <v>5.0000000000000001E-3</v>
      </c>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26</v>
      </c>
      <c r="C13" s="3"/>
      <c r="D13" s="2"/>
      <c r="E13" s="4" t="s">
        <v>18</v>
      </c>
      <c r="F13" s="2">
        <v>2.5000000000000001E-2</v>
      </c>
      <c r="G13" s="2"/>
      <c r="H13" s="2"/>
      <c r="I13" s="2"/>
      <c r="J13" s="2"/>
      <c r="K13" s="2"/>
      <c r="L13" s="2"/>
      <c r="M13" s="2"/>
      <c r="N13" s="2"/>
      <c r="O13" s="2"/>
      <c r="P13" s="2"/>
      <c r="Q13" s="2"/>
      <c r="R13" s="2"/>
      <c r="S13" s="2"/>
      <c r="T13" s="2"/>
      <c r="U13" s="2"/>
      <c r="V13" s="2"/>
      <c r="W13" s="2"/>
      <c r="X13" s="2"/>
    </row>
    <row r="15" spans="1:24" x14ac:dyDescent="0.25">
      <c r="A15" s="1" t="s">
        <v>76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v>0.03</v>
      </c>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26</v>
      </c>
      <c r="C17" s="3"/>
      <c r="D17" s="2"/>
      <c r="E17" s="4" t="s">
        <v>18</v>
      </c>
      <c r="F17" s="2">
        <v>0.08</v>
      </c>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26</v>
      </c>
      <c r="C18" s="3"/>
      <c r="D18" s="2"/>
      <c r="E18" s="4" t="s">
        <v>18</v>
      </c>
      <c r="F18" s="2">
        <v>0.33</v>
      </c>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26</v>
      </c>
      <c r="C19" s="3"/>
      <c r="D19" s="2"/>
      <c r="E19" s="4" t="s">
        <v>18</v>
      </c>
      <c r="F19" s="2">
        <v>0.33</v>
      </c>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26</v>
      </c>
      <c r="C20" s="3"/>
      <c r="D20" s="2"/>
      <c r="E20" s="4" t="s">
        <v>18</v>
      </c>
      <c r="F20" s="2">
        <v>0.5</v>
      </c>
      <c r="G20" s="2"/>
      <c r="H20" s="2"/>
      <c r="I20" s="2"/>
      <c r="J20" s="2"/>
      <c r="K20" s="2"/>
      <c r="L20" s="2"/>
      <c r="M20" s="2"/>
      <c r="N20" s="2"/>
      <c r="O20" s="2"/>
      <c r="P20" s="2"/>
      <c r="Q20" s="2"/>
      <c r="R20" s="2"/>
      <c r="S20" s="2"/>
      <c r="T20" s="2"/>
      <c r="U20" s="2"/>
      <c r="V20" s="2"/>
      <c r="W20" s="2"/>
      <c r="X20" s="2"/>
    </row>
    <row r="22" spans="1:24" x14ac:dyDescent="0.25">
      <c r="A22" s="1" t="s">
        <v>77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c r="E23" s="4" t="s">
        <v>18</v>
      </c>
      <c r="F23" s="3">
        <v>0.8</v>
      </c>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c r="E24" s="4" t="s">
        <v>18</v>
      </c>
      <c r="F24" s="3">
        <v>0.5</v>
      </c>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c r="E25" s="4" t="s">
        <v>18</v>
      </c>
      <c r="F25" s="3">
        <v>0.1</v>
      </c>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c r="E26" s="4" t="s">
        <v>18</v>
      </c>
      <c r="F26" s="3">
        <v>0.02</v>
      </c>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c r="E27" s="4" t="s">
        <v>18</v>
      </c>
      <c r="F27" s="3">
        <v>0.2</v>
      </c>
      <c r="G27" s="3"/>
      <c r="H27" s="3"/>
      <c r="I27" s="3"/>
      <c r="J27" s="3"/>
      <c r="K27" s="3"/>
      <c r="L27" s="3"/>
      <c r="M27" s="3"/>
      <c r="N27" s="3"/>
      <c r="O27" s="3"/>
      <c r="P27" s="3"/>
      <c r="Q27" s="3"/>
      <c r="R27" s="3"/>
      <c r="S27" s="3"/>
      <c r="T27" s="3"/>
      <c r="U27" s="3"/>
      <c r="V27" s="3"/>
      <c r="W27" s="3"/>
      <c r="X27" s="3"/>
    </row>
    <row r="29" spans="1:24" x14ac:dyDescent="0.25">
      <c r="A29" s="1" t="s">
        <v>78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79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c r="E37" s="4" t="s">
        <v>18</v>
      </c>
      <c r="F37" s="3">
        <v>0.2</v>
      </c>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c r="E38" s="4" t="s">
        <v>18</v>
      </c>
      <c r="F38" s="3">
        <v>0.3</v>
      </c>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c r="E39" s="4" t="s">
        <v>18</v>
      </c>
      <c r="F39" s="3">
        <v>0.3</v>
      </c>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c r="E40" s="4" t="s">
        <v>18</v>
      </c>
      <c r="F40" s="3">
        <v>0.3</v>
      </c>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c r="E41" s="4" t="s">
        <v>18</v>
      </c>
      <c r="F41" s="3">
        <v>0.4</v>
      </c>
      <c r="G41" s="3"/>
      <c r="H41" s="3"/>
      <c r="I41" s="3"/>
      <c r="J41" s="3"/>
      <c r="K41" s="3"/>
      <c r="L41" s="3"/>
      <c r="M41" s="3"/>
      <c r="N41" s="3"/>
      <c r="O41" s="3"/>
      <c r="P41" s="3"/>
      <c r="Q41" s="3"/>
      <c r="R41" s="3"/>
      <c r="S41" s="3"/>
      <c r="T41" s="3"/>
      <c r="U41" s="3"/>
      <c r="V41" s="3"/>
      <c r="W41" s="3"/>
      <c r="X41" s="3"/>
    </row>
    <row r="43" spans="1:24" x14ac:dyDescent="0.25">
      <c r="A43" s="1" t="s">
        <v>80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c r="E44" s="4" t="s">
        <v>18</v>
      </c>
      <c r="F44" s="3">
        <v>0.4</v>
      </c>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c r="E45" s="4" t="s">
        <v>18</v>
      </c>
      <c r="F45" s="3">
        <v>0.4</v>
      </c>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c r="E46" s="4" t="s">
        <v>18</v>
      </c>
      <c r="F46" s="3">
        <v>0.4</v>
      </c>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c r="E47" s="4" t="s">
        <v>18</v>
      </c>
      <c r="F47" s="3">
        <v>0.4</v>
      </c>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c r="E48" s="4" t="s">
        <v>18</v>
      </c>
      <c r="F48" s="3">
        <v>0.4</v>
      </c>
      <c r="G48" s="3"/>
      <c r="H48" s="3"/>
      <c r="I48" s="3"/>
      <c r="J48" s="3"/>
      <c r="K48" s="3"/>
      <c r="L48" s="3"/>
      <c r="M48" s="3"/>
      <c r="N48" s="3"/>
      <c r="O48" s="3"/>
      <c r="P48" s="3"/>
      <c r="Q48" s="3"/>
      <c r="R48" s="3"/>
      <c r="S48" s="3"/>
      <c r="T48" s="3"/>
      <c r="U48" s="3"/>
      <c r="V48" s="3"/>
      <c r="W48" s="3"/>
      <c r="X48" s="3"/>
    </row>
    <row r="50" spans="1:24" x14ac:dyDescent="0.25">
      <c r="A50" s="1" t="s">
        <v>81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c r="E51" s="4" t="s">
        <v>18</v>
      </c>
      <c r="F51" s="3">
        <v>0.4</v>
      </c>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c r="E52" s="4" t="s">
        <v>18</v>
      </c>
      <c r="F52" s="3">
        <v>0.5</v>
      </c>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c r="E53" s="4" t="s">
        <v>18</v>
      </c>
      <c r="F53" s="3">
        <v>0.4</v>
      </c>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c r="E54" s="4" t="s">
        <v>18</v>
      </c>
      <c r="F54" s="3">
        <v>0.3</v>
      </c>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c r="E55" s="4" t="s">
        <v>18</v>
      </c>
      <c r="F55" s="3">
        <v>0.3</v>
      </c>
      <c r="G55" s="3"/>
      <c r="H55" s="3"/>
      <c r="I55" s="3"/>
      <c r="J55" s="3"/>
      <c r="K55" s="3"/>
      <c r="L55" s="3"/>
      <c r="M55" s="3"/>
      <c r="N55" s="3"/>
      <c r="O55" s="3"/>
      <c r="P55" s="3"/>
      <c r="Q55" s="3"/>
      <c r="R55" s="3"/>
      <c r="S55" s="3"/>
      <c r="T55" s="3"/>
      <c r="U55" s="3"/>
      <c r="V55" s="3"/>
      <c r="W55" s="3"/>
      <c r="X55" s="3"/>
    </row>
    <row r="57" spans="1:24" x14ac:dyDescent="0.25">
      <c r="A57" s="1" t="s">
        <v>82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c r="E58" s="4" t="s">
        <v>18</v>
      </c>
      <c r="F58" s="3">
        <v>0</v>
      </c>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c r="E59" s="4" t="s">
        <v>18</v>
      </c>
      <c r="F59" s="3">
        <v>0</v>
      </c>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c r="E60" s="4" t="s">
        <v>18</v>
      </c>
      <c r="F60" s="3">
        <v>0.01</v>
      </c>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c r="E61" s="4" t="s">
        <v>18</v>
      </c>
      <c r="F61" s="3">
        <v>0.02</v>
      </c>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c r="E62" s="4" t="s">
        <v>18</v>
      </c>
      <c r="F62" s="3">
        <v>0.05</v>
      </c>
      <c r="G62" s="3"/>
      <c r="H62" s="3"/>
      <c r="I62" s="3"/>
      <c r="J62" s="3"/>
      <c r="K62" s="3"/>
      <c r="L62" s="3"/>
      <c r="M62" s="3"/>
      <c r="N62" s="3"/>
      <c r="O62" s="3"/>
      <c r="P62" s="3"/>
      <c r="Q62" s="3"/>
      <c r="R62" s="3"/>
      <c r="S62" s="3"/>
      <c r="T62" s="3"/>
      <c r="U62" s="3"/>
      <c r="V62" s="3"/>
      <c r="W62" s="3"/>
      <c r="X62" s="3"/>
    </row>
  </sheetData>
  <conditionalFormatting sqref="D37">
    <cfRule type="expression" dxfId="364" priority="41">
      <formula>COUNTIF(F37:W37,"&lt;&gt;" &amp; "")&gt;0</formula>
    </cfRule>
    <cfRule type="expression" dxfId="363" priority="42">
      <formula>AND(COUNTIF(F37:W37,"&lt;&gt;" &amp; "")&gt;0,NOT(ISBLANK(D37)))</formula>
    </cfRule>
  </conditionalFormatting>
  <conditionalFormatting sqref="D38">
    <cfRule type="expression" dxfId="362" priority="43">
      <formula>COUNTIF(F38:W38,"&lt;&gt;" &amp; "")&gt;0</formula>
    </cfRule>
    <cfRule type="expression" dxfId="361" priority="44">
      <formula>AND(COUNTIF(F38:W38,"&lt;&gt;" &amp; "")&gt;0,NOT(ISBLANK(D38)))</formula>
    </cfRule>
  </conditionalFormatting>
  <conditionalFormatting sqref="D39">
    <cfRule type="expression" dxfId="360" priority="45">
      <formula>COUNTIF(F39:W39,"&lt;&gt;" &amp; "")&gt;0</formula>
    </cfRule>
    <cfRule type="expression" dxfId="359" priority="46">
      <formula>AND(COUNTIF(F39:W39,"&lt;&gt;" &amp; "")&gt;0,NOT(ISBLANK(D39)))</formula>
    </cfRule>
  </conditionalFormatting>
  <conditionalFormatting sqref="D40">
    <cfRule type="expression" dxfId="358" priority="47">
      <formula>COUNTIF(F40:W40,"&lt;&gt;" &amp; "")&gt;0</formula>
    </cfRule>
    <cfRule type="expression" dxfId="357" priority="48">
      <formula>AND(COUNTIF(F40:W40,"&lt;&gt;" &amp; "")&gt;0,NOT(ISBLANK(D40)))</formula>
    </cfRule>
  </conditionalFormatting>
  <conditionalFormatting sqref="D41">
    <cfRule type="expression" dxfId="356" priority="49">
      <formula>COUNTIF(F41:W41,"&lt;&gt;" &amp; "")&gt;0</formula>
    </cfRule>
    <cfRule type="expression" dxfId="355" priority="50">
      <formula>AND(COUNTIF(F41:W41,"&lt;&gt;" &amp; "")&gt;0,NOT(ISBLANK(D41)))</formula>
    </cfRule>
  </conditionalFormatting>
  <conditionalFormatting sqref="D44">
    <cfRule type="expression" dxfId="354" priority="51">
      <formula>COUNTIF(F44:W44,"&lt;&gt;" &amp; "")&gt;0</formula>
    </cfRule>
    <cfRule type="expression" dxfId="353" priority="52">
      <formula>AND(COUNTIF(F44:W44,"&lt;&gt;" &amp; "")&gt;0,NOT(ISBLANK(D44)))</formula>
    </cfRule>
  </conditionalFormatting>
  <conditionalFormatting sqref="D45">
    <cfRule type="expression" dxfId="352" priority="53">
      <formula>COUNTIF(F45:W45,"&lt;&gt;" &amp; "")&gt;0</formula>
    </cfRule>
    <cfRule type="expression" dxfId="351" priority="54">
      <formula>AND(COUNTIF(F45:W45,"&lt;&gt;" &amp; "")&gt;0,NOT(ISBLANK(D45)))</formula>
    </cfRule>
  </conditionalFormatting>
  <conditionalFormatting sqref="D46">
    <cfRule type="expression" dxfId="350" priority="55">
      <formula>COUNTIF(F46:W46,"&lt;&gt;" &amp; "")&gt;0</formula>
    </cfRule>
    <cfRule type="expression" dxfId="349" priority="56">
      <formula>AND(COUNTIF(F46:W46,"&lt;&gt;" &amp; "")&gt;0,NOT(ISBLANK(D46)))</formula>
    </cfRule>
  </conditionalFormatting>
  <conditionalFormatting sqref="D47">
    <cfRule type="expression" dxfId="348" priority="57">
      <formula>COUNTIF(F47:W47,"&lt;&gt;" &amp; "")&gt;0</formula>
    </cfRule>
    <cfRule type="expression" dxfId="347" priority="58">
      <formula>AND(COUNTIF(F47:W47,"&lt;&gt;" &amp; "")&gt;0,NOT(ISBLANK(D47)))</formula>
    </cfRule>
  </conditionalFormatting>
  <conditionalFormatting sqref="D48">
    <cfRule type="expression" dxfId="346" priority="59">
      <formula>COUNTIF(F48:W48,"&lt;&gt;" &amp; "")&gt;0</formula>
    </cfRule>
    <cfRule type="expression" dxfId="345" priority="60">
      <formula>AND(COUNTIF(F48:W48,"&lt;&gt;" &amp; "")&gt;0,NOT(ISBLANK(D48)))</formula>
    </cfRule>
  </conditionalFormatting>
  <conditionalFormatting sqref="D51">
    <cfRule type="expression" dxfId="344" priority="61">
      <formula>COUNTIF(F51:W51,"&lt;&gt;" &amp; "")&gt;0</formula>
    </cfRule>
    <cfRule type="expression" dxfId="343" priority="62">
      <formula>AND(COUNTIF(F51:W51,"&lt;&gt;" &amp; "")&gt;0,NOT(ISBLANK(D51)))</formula>
    </cfRule>
  </conditionalFormatting>
  <conditionalFormatting sqref="D52">
    <cfRule type="expression" dxfId="342" priority="63">
      <formula>COUNTIF(F52:W52,"&lt;&gt;" &amp; "")&gt;0</formula>
    </cfRule>
    <cfRule type="expression" dxfId="341" priority="64">
      <formula>AND(COUNTIF(F52:W52,"&lt;&gt;" &amp; "")&gt;0,NOT(ISBLANK(D52)))</formula>
    </cfRule>
  </conditionalFormatting>
  <conditionalFormatting sqref="D53">
    <cfRule type="expression" dxfId="340" priority="65">
      <formula>COUNTIF(F53:W53,"&lt;&gt;" &amp; "")&gt;0</formula>
    </cfRule>
    <cfRule type="expression" dxfId="339" priority="66">
      <formula>AND(COUNTIF(F53:W53,"&lt;&gt;" &amp; "")&gt;0,NOT(ISBLANK(D53)))</formula>
    </cfRule>
  </conditionalFormatting>
  <conditionalFormatting sqref="D54">
    <cfRule type="expression" dxfId="338" priority="67">
      <formula>COUNTIF(F54:W54,"&lt;&gt;" &amp; "")&gt;0</formula>
    </cfRule>
    <cfRule type="expression" dxfId="337" priority="68">
      <formula>AND(COUNTIF(F54:W54,"&lt;&gt;" &amp; "")&gt;0,NOT(ISBLANK(D54)))</formula>
    </cfRule>
  </conditionalFormatting>
  <conditionalFormatting sqref="D55">
    <cfRule type="expression" dxfId="336" priority="69">
      <formula>COUNTIF(F55:W55,"&lt;&gt;" &amp; "")&gt;0</formula>
    </cfRule>
    <cfRule type="expression" dxfId="335" priority="70">
      <formula>AND(COUNTIF(F55:W55,"&lt;&gt;" &amp; "")&gt;0,NOT(ISBLANK(D55)))</formula>
    </cfRule>
  </conditionalFormatting>
  <conditionalFormatting sqref="D58">
    <cfRule type="expression" dxfId="334" priority="71">
      <formula>COUNTIF(F58:W58,"&lt;&gt;" &amp; "")&gt;0</formula>
    </cfRule>
    <cfRule type="expression" dxfId="333" priority="72">
      <formula>AND(COUNTIF(F58:W58,"&lt;&gt;" &amp; "")&gt;0,NOT(ISBLANK(D58)))</formula>
    </cfRule>
  </conditionalFormatting>
  <conditionalFormatting sqref="D59">
    <cfRule type="expression" dxfId="332" priority="73">
      <formula>COUNTIF(F59:W59,"&lt;&gt;" &amp; "")&gt;0</formula>
    </cfRule>
    <cfRule type="expression" dxfId="331" priority="74">
      <formula>AND(COUNTIF(F59:W59,"&lt;&gt;" &amp; "")&gt;0,NOT(ISBLANK(D59)))</formula>
    </cfRule>
  </conditionalFormatting>
  <conditionalFormatting sqref="D60">
    <cfRule type="expression" dxfId="330" priority="75">
      <formula>COUNTIF(F60:W60,"&lt;&gt;" &amp; "")&gt;0</formula>
    </cfRule>
    <cfRule type="expression" dxfId="329" priority="76">
      <formula>AND(COUNTIF(F60:W60,"&lt;&gt;" &amp; "")&gt;0,NOT(ISBLANK(D60)))</formula>
    </cfRule>
  </conditionalFormatting>
  <conditionalFormatting sqref="D61">
    <cfRule type="expression" dxfId="328" priority="77">
      <formula>COUNTIF(F61:W61,"&lt;&gt;" &amp; "")&gt;0</formula>
    </cfRule>
    <cfRule type="expression" dxfId="327" priority="78">
      <formula>AND(COUNTIF(F61:W61,"&lt;&gt;" &amp; "")&gt;0,NOT(ISBLANK(D61)))</formula>
    </cfRule>
  </conditionalFormatting>
  <conditionalFormatting sqref="D62">
    <cfRule type="expression" dxfId="326" priority="79">
      <formula>COUNTIF(F62:W62,"&lt;&gt;" &amp; "")&gt;0</formula>
    </cfRule>
    <cfRule type="expression" dxfId="325" priority="80">
      <formula>AND(COUNTIF(F62:W62,"&lt;&gt;" &amp; "")&gt;0,NOT(ISBLANK(D62)))</formula>
    </cfRule>
  </conditionalFormatting>
  <conditionalFormatting sqref="D16:D20 D23:D27 D30:D34 D2:D6 D9:D13">
    <cfRule type="expression" dxfId="324" priority="327">
      <formula>COUNTIF(F2:X2,"&lt;&gt;" &amp; "")&gt;0</formula>
    </cfRule>
    <cfRule type="expression" dxfId="323" priority="328">
      <formula>AND(COUNTIF(F2:X2,"&lt;&gt;" &amp; "")&gt;0,NOT(ISBLANK(D2)))</formula>
    </cfRule>
  </conditionalFormatting>
  <conditionalFormatting sqref="F23:F27 F37:F41 F44:F48 F51:F55 F58:F62">
    <cfRule type="expression" dxfId="322" priority="377">
      <formula>COUNTIF(H23:X23,"&lt;&gt;" &amp; "")&gt;0</formula>
    </cfRule>
    <cfRule type="expression" dxfId="321" priority="378">
      <formula>AND(COUNTIF(H23:X23,"&lt;&gt;" &amp; "")&gt;0,NOT(ISBLANK(F23)))</formula>
    </cfRule>
  </conditionalFormatting>
  <dataValidations count="2">
    <dataValidation type="list" allowBlank="1" showInputMessage="1" showErrorMessage="1" sqref="B2:B6">
      <formula1>"Number"</formula1>
    </dataValidation>
    <dataValidation type="list" allowBlank="1" showInputMessage="1" showErrorMessage="1" sqref="B58:B62 B51:B55 B44:B48 B37:B41 B30:B34 B23:B27 B16:B20 B9:B13">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92D050"/>
  </sheetPr>
  <dimension ref="A1:X55"/>
  <sheetViews>
    <sheetView workbookViewId="0">
      <selection sqref="A1:A1048576"/>
    </sheetView>
  </sheetViews>
  <sheetFormatPr defaultRowHeight="15" x14ac:dyDescent="0.25"/>
  <cols>
    <col min="1" max="1" width="66.5703125" customWidth="1"/>
    <col min="2" max="2" width="12.7109375" customWidth="1"/>
    <col min="3" max="3" width="13.85546875" customWidth="1"/>
    <col min="4" max="4" width="10.5703125" customWidth="1"/>
    <col min="5" max="5" width="3.85546875" customWidth="1"/>
    <col min="7" max="24" width="9.42578125" customWidth="1"/>
  </cols>
  <sheetData>
    <row r="1" spans="1:24" x14ac:dyDescent="0.25">
      <c r="A1" s="1" t="s">
        <v>182</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26</v>
      </c>
      <c r="C2" s="3"/>
      <c r="D2" s="2"/>
      <c r="E2" s="4" t="s">
        <v>18</v>
      </c>
      <c r="F2" s="2">
        <v>0.45</v>
      </c>
      <c r="G2" s="2"/>
      <c r="H2" s="2"/>
      <c r="I2" s="2"/>
      <c r="J2" s="2"/>
      <c r="K2" s="2"/>
      <c r="L2" s="2"/>
      <c r="M2" s="2"/>
      <c r="N2" s="2"/>
      <c r="O2" s="2"/>
      <c r="P2" s="2"/>
      <c r="Q2" s="2"/>
      <c r="R2" s="2"/>
      <c r="S2" s="2"/>
      <c r="T2" s="2">
        <v>0.6</v>
      </c>
      <c r="U2" s="2"/>
      <c r="V2" s="2"/>
      <c r="W2" s="2"/>
      <c r="X2" s="2"/>
    </row>
    <row r="3" spans="1:24" x14ac:dyDescent="0.25">
      <c r="A3" s="1" t="str">
        <f>'Population Definitions'!$A$3</f>
        <v>5-14</v>
      </c>
      <c r="B3" t="s">
        <v>26</v>
      </c>
      <c r="C3" s="3"/>
      <c r="D3" s="2"/>
      <c r="E3" s="4" t="s">
        <v>18</v>
      </c>
      <c r="F3" s="2">
        <v>0.45</v>
      </c>
      <c r="G3" s="2"/>
      <c r="H3" s="2"/>
      <c r="I3" s="2"/>
      <c r="J3" s="2"/>
      <c r="K3" s="2"/>
      <c r="L3" s="2"/>
      <c r="M3" s="2"/>
      <c r="N3" s="2"/>
      <c r="O3" s="2"/>
      <c r="P3" s="2"/>
      <c r="Q3" s="2"/>
      <c r="R3" s="2"/>
      <c r="S3" s="2"/>
      <c r="T3" s="2">
        <v>0.6</v>
      </c>
      <c r="U3" s="2"/>
      <c r="V3" s="2"/>
      <c r="W3" s="2"/>
      <c r="X3" s="2"/>
    </row>
    <row r="4" spans="1:24" x14ac:dyDescent="0.25">
      <c r="A4" s="1" t="str">
        <f>'Population Definitions'!$A$4</f>
        <v>15-64</v>
      </c>
      <c r="B4" t="s">
        <v>26</v>
      </c>
      <c r="C4" s="3"/>
      <c r="D4" s="2"/>
      <c r="E4" s="4" t="s">
        <v>18</v>
      </c>
      <c r="F4" s="2">
        <v>0.45</v>
      </c>
      <c r="G4" s="2"/>
      <c r="H4" s="2"/>
      <c r="I4" s="2"/>
      <c r="J4" s="2"/>
      <c r="K4" s="2"/>
      <c r="L4" s="2"/>
      <c r="M4" s="2"/>
      <c r="N4" s="2"/>
      <c r="O4" s="2"/>
      <c r="P4" s="2"/>
      <c r="Q4" s="2"/>
      <c r="R4" s="2"/>
      <c r="S4" s="2"/>
      <c r="T4" s="2">
        <v>0.6</v>
      </c>
      <c r="U4" s="2"/>
      <c r="V4" s="2"/>
      <c r="W4" s="2"/>
      <c r="X4" s="2"/>
    </row>
    <row r="5" spans="1:24" x14ac:dyDescent="0.25">
      <c r="A5" s="1" t="str">
        <f>'Population Definitions'!$A$5</f>
        <v>65+</v>
      </c>
      <c r="B5" t="s">
        <v>26</v>
      </c>
      <c r="C5" s="3"/>
      <c r="D5" s="2"/>
      <c r="E5" s="4" t="s">
        <v>18</v>
      </c>
      <c r="F5" s="2">
        <v>0.45</v>
      </c>
      <c r="G5" s="2"/>
      <c r="H5" s="2"/>
      <c r="I5" s="2"/>
      <c r="J5" s="2"/>
      <c r="K5" s="2"/>
      <c r="L5" s="2"/>
      <c r="M5" s="2"/>
      <c r="N5" s="2"/>
      <c r="O5" s="2"/>
      <c r="P5" s="2"/>
      <c r="Q5" s="2"/>
      <c r="R5" s="2"/>
      <c r="S5" s="2"/>
      <c r="T5" s="2">
        <v>0.6</v>
      </c>
      <c r="U5" s="2"/>
      <c r="V5" s="2"/>
      <c r="W5" s="2"/>
      <c r="X5" s="2"/>
    </row>
    <row r="6" spans="1:24" x14ac:dyDescent="0.25">
      <c r="A6" s="1" t="str">
        <f>'Population Definitions'!$B$6</f>
        <v>Prisoners</v>
      </c>
      <c r="B6" t="s">
        <v>26</v>
      </c>
      <c r="C6" s="3"/>
      <c r="D6" s="2"/>
      <c r="E6" s="4" t="s">
        <v>18</v>
      </c>
      <c r="F6" s="2">
        <v>0.3</v>
      </c>
      <c r="G6" s="2"/>
      <c r="H6" s="2"/>
      <c r="I6" s="2"/>
      <c r="J6" s="2"/>
      <c r="K6" s="2"/>
      <c r="L6" s="2"/>
      <c r="M6" s="2"/>
      <c r="N6" s="2"/>
      <c r="O6" s="2"/>
      <c r="P6" s="2"/>
      <c r="Q6" s="2"/>
      <c r="R6" s="2"/>
      <c r="S6" s="2"/>
      <c r="T6" s="2">
        <v>0.4</v>
      </c>
      <c r="U6" s="2"/>
      <c r="V6" s="2"/>
      <c r="W6" s="2"/>
      <c r="X6" s="2"/>
    </row>
    <row r="8" spans="1:24" x14ac:dyDescent="0.25">
      <c r="A8" s="1" t="s">
        <v>183</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0.55000000000000004</v>
      </c>
      <c r="G9" s="2"/>
      <c r="H9" s="2"/>
      <c r="I9" s="2"/>
      <c r="J9" s="2"/>
      <c r="K9" s="2"/>
      <c r="L9" s="2"/>
      <c r="M9" s="2"/>
      <c r="N9" s="2"/>
      <c r="O9" s="2"/>
      <c r="P9" s="2"/>
      <c r="Q9" s="2"/>
      <c r="R9" s="2"/>
      <c r="S9" s="2"/>
      <c r="T9" s="2">
        <v>0.4</v>
      </c>
      <c r="U9" s="2"/>
      <c r="V9" s="2"/>
      <c r="W9" s="2"/>
      <c r="X9" s="2"/>
    </row>
    <row r="10" spans="1:24" x14ac:dyDescent="0.25">
      <c r="A10" s="1" t="str">
        <f>'Population Definitions'!$A$3</f>
        <v>5-14</v>
      </c>
      <c r="B10" t="s">
        <v>26</v>
      </c>
      <c r="C10" s="3"/>
      <c r="D10" s="2"/>
      <c r="E10" s="4" t="s">
        <v>18</v>
      </c>
      <c r="F10" s="2">
        <v>0.55000000000000004</v>
      </c>
      <c r="G10" s="2"/>
      <c r="H10" s="2"/>
      <c r="I10" s="2"/>
      <c r="J10" s="2"/>
      <c r="K10" s="2"/>
      <c r="L10" s="2"/>
      <c r="M10" s="2"/>
      <c r="N10" s="2"/>
      <c r="O10" s="2"/>
      <c r="P10" s="2"/>
      <c r="Q10" s="2"/>
      <c r="R10" s="2"/>
      <c r="S10" s="2"/>
      <c r="T10" s="2">
        <v>0.4</v>
      </c>
      <c r="U10" s="2"/>
      <c r="V10" s="2"/>
      <c r="W10" s="2"/>
      <c r="X10" s="2"/>
    </row>
    <row r="11" spans="1:24" x14ac:dyDescent="0.25">
      <c r="A11" s="1" t="str">
        <f>'Population Definitions'!$A$4</f>
        <v>15-64</v>
      </c>
      <c r="B11" t="s">
        <v>26</v>
      </c>
      <c r="C11" s="3"/>
      <c r="D11" s="2"/>
      <c r="E11" s="4" t="s">
        <v>18</v>
      </c>
      <c r="F11" s="2">
        <v>0.55000000000000004</v>
      </c>
      <c r="G11" s="2"/>
      <c r="H11" s="2"/>
      <c r="I11" s="2"/>
      <c r="J11" s="2"/>
      <c r="K11" s="2"/>
      <c r="L11" s="2"/>
      <c r="M11" s="2"/>
      <c r="N11" s="2"/>
      <c r="O11" s="2"/>
      <c r="P11" s="2"/>
      <c r="Q11" s="2"/>
      <c r="R11" s="2"/>
      <c r="S11" s="2"/>
      <c r="T11" s="2">
        <v>0.4</v>
      </c>
      <c r="U11" s="2"/>
      <c r="V11" s="2"/>
      <c r="W11" s="2"/>
      <c r="X11" s="2"/>
    </row>
    <row r="12" spans="1:24" x14ac:dyDescent="0.25">
      <c r="A12" s="1" t="str">
        <f>'Population Definitions'!$A$5</f>
        <v>65+</v>
      </c>
      <c r="B12" t="s">
        <v>26</v>
      </c>
      <c r="C12" s="3"/>
      <c r="D12" s="2"/>
      <c r="E12" s="4" t="s">
        <v>18</v>
      </c>
      <c r="F12" s="2">
        <v>0.55000000000000004</v>
      </c>
      <c r="G12" s="2"/>
      <c r="H12" s="2"/>
      <c r="I12" s="2"/>
      <c r="J12" s="2"/>
      <c r="K12" s="2"/>
      <c r="L12" s="2"/>
      <c r="M12" s="2"/>
      <c r="N12" s="2"/>
      <c r="O12" s="2"/>
      <c r="P12" s="2"/>
      <c r="Q12" s="2"/>
      <c r="R12" s="2"/>
      <c r="S12" s="2"/>
      <c r="T12" s="2">
        <v>0.4</v>
      </c>
      <c r="U12" s="2"/>
      <c r="V12" s="2"/>
      <c r="W12" s="2"/>
      <c r="X12" s="2"/>
    </row>
    <row r="13" spans="1:24" x14ac:dyDescent="0.25">
      <c r="A13" s="1" t="str">
        <f>'Population Definitions'!$B$6</f>
        <v>Prisoners</v>
      </c>
      <c r="B13" t="s">
        <v>26</v>
      </c>
      <c r="C13" s="3"/>
      <c r="D13" s="2"/>
      <c r="E13" s="4" t="s">
        <v>18</v>
      </c>
      <c r="F13" s="2">
        <v>0.7</v>
      </c>
      <c r="G13" s="2"/>
      <c r="H13" s="2"/>
      <c r="I13" s="2"/>
      <c r="J13" s="2"/>
      <c r="K13" s="2"/>
      <c r="L13" s="2"/>
      <c r="M13" s="2"/>
      <c r="N13" s="2"/>
      <c r="O13" s="2"/>
      <c r="P13" s="2"/>
      <c r="Q13" s="2"/>
      <c r="R13" s="2"/>
      <c r="S13" s="2"/>
      <c r="T13" s="2">
        <v>0.6</v>
      </c>
      <c r="U13" s="2"/>
      <c r="V13" s="2"/>
      <c r="W13" s="2"/>
      <c r="X13" s="2"/>
    </row>
    <row r="15" spans="1:24" x14ac:dyDescent="0.25">
      <c r="A15" s="1" t="s">
        <v>184</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f>1-F23-F30</f>
        <v>0.99</v>
      </c>
      <c r="G16" s="2"/>
      <c r="H16" s="2"/>
      <c r="I16" s="2"/>
      <c r="J16" s="2"/>
      <c r="K16" s="2"/>
      <c r="L16" s="2"/>
      <c r="M16" s="2"/>
      <c r="N16" s="2"/>
      <c r="O16" s="2"/>
      <c r="P16" s="2"/>
      <c r="Q16" s="2"/>
      <c r="R16" s="2"/>
      <c r="S16" s="2"/>
      <c r="T16" s="2">
        <f>1-T23-T30</f>
        <v>0.996</v>
      </c>
      <c r="U16" s="2"/>
      <c r="V16" s="2"/>
      <c r="W16" s="2"/>
      <c r="X16" s="2"/>
    </row>
    <row r="17" spans="1:24" x14ac:dyDescent="0.25">
      <c r="A17" s="1" t="str">
        <f>'Population Definitions'!$A$3</f>
        <v>5-14</v>
      </c>
      <c r="B17" t="s">
        <v>26</v>
      </c>
      <c r="C17" s="3"/>
      <c r="D17" s="2"/>
      <c r="E17" s="4" t="s">
        <v>18</v>
      </c>
      <c r="F17" s="2">
        <f t="shared" ref="F17:F20" si="0">1-F24-F31</f>
        <v>0.98</v>
      </c>
      <c r="G17" s="2"/>
      <c r="H17" s="2"/>
      <c r="I17" s="2"/>
      <c r="J17" s="2"/>
      <c r="K17" s="2"/>
      <c r="L17" s="2"/>
      <c r="M17" s="2"/>
      <c r="N17" s="2"/>
      <c r="O17" s="2"/>
      <c r="P17" s="2"/>
      <c r="Q17" s="2"/>
      <c r="R17" s="2"/>
      <c r="S17" s="2"/>
      <c r="T17" s="2">
        <f t="shared" ref="T17:T20" si="1">1-T24-T31</f>
        <v>0.98199999999999998</v>
      </c>
      <c r="U17" s="2"/>
      <c r="V17" s="2"/>
      <c r="W17" s="2"/>
      <c r="X17" s="2"/>
    </row>
    <row r="18" spans="1:24" x14ac:dyDescent="0.25">
      <c r="A18" s="1" t="str">
        <f>'Population Definitions'!$A$4</f>
        <v>15-64</v>
      </c>
      <c r="B18" t="s">
        <v>26</v>
      </c>
      <c r="C18" s="3"/>
      <c r="D18" s="2"/>
      <c r="E18" s="4" t="s">
        <v>18</v>
      </c>
      <c r="F18" s="2">
        <f t="shared" si="0"/>
        <v>0.95</v>
      </c>
      <c r="G18" s="2"/>
      <c r="H18" s="2"/>
      <c r="I18" s="2"/>
      <c r="J18" s="2"/>
      <c r="K18" s="2"/>
      <c r="L18" s="2"/>
      <c r="M18" s="2"/>
      <c r="N18" s="2"/>
      <c r="O18" s="2"/>
      <c r="P18" s="2"/>
      <c r="Q18" s="2"/>
      <c r="R18" s="2"/>
      <c r="S18" s="2"/>
      <c r="T18" s="2">
        <f t="shared" si="1"/>
        <v>0.94499999999999995</v>
      </c>
      <c r="U18" s="2"/>
      <c r="V18" s="2"/>
      <c r="W18" s="2"/>
      <c r="X18" s="2"/>
    </row>
    <row r="19" spans="1:24" x14ac:dyDescent="0.25">
      <c r="A19" s="1" t="str">
        <f>'Population Definitions'!$A$5</f>
        <v>65+</v>
      </c>
      <c r="B19" t="s">
        <v>26</v>
      </c>
      <c r="C19" s="3"/>
      <c r="D19" s="2"/>
      <c r="E19" s="4" t="s">
        <v>18</v>
      </c>
      <c r="F19" s="2">
        <f t="shared" si="0"/>
        <v>0.99</v>
      </c>
      <c r="G19" s="2"/>
      <c r="H19" s="2"/>
      <c r="I19" s="2"/>
      <c r="J19" s="2"/>
      <c r="K19" s="2"/>
      <c r="L19" s="2"/>
      <c r="M19" s="2"/>
      <c r="N19" s="2"/>
      <c r="O19" s="2"/>
      <c r="P19" s="2"/>
      <c r="Q19" s="2"/>
      <c r="R19" s="2"/>
      <c r="S19" s="2"/>
      <c r="T19" s="2">
        <f t="shared" si="1"/>
        <v>0.95499999999999996</v>
      </c>
      <c r="U19" s="2"/>
      <c r="V19" s="2"/>
      <c r="W19" s="2"/>
      <c r="X19" s="2"/>
    </row>
    <row r="20" spans="1:24" x14ac:dyDescent="0.25">
      <c r="A20" s="1" t="str">
        <f>'Population Definitions'!$B$6</f>
        <v>Prisoners</v>
      </c>
      <c r="B20" t="s">
        <v>26</v>
      </c>
      <c r="C20" s="3"/>
      <c r="D20" s="2"/>
      <c r="E20" s="4" t="s">
        <v>18</v>
      </c>
      <c r="F20" s="2">
        <f t="shared" si="0"/>
        <v>0.98</v>
      </c>
      <c r="G20" s="2"/>
      <c r="H20" s="2"/>
      <c r="I20" s="2"/>
      <c r="J20" s="2"/>
      <c r="K20" s="2"/>
      <c r="L20" s="2"/>
      <c r="M20" s="2"/>
      <c r="N20" s="2"/>
      <c r="O20" s="2"/>
      <c r="P20" s="2"/>
      <c r="Q20" s="2"/>
      <c r="R20" s="2"/>
      <c r="S20" s="2"/>
      <c r="T20" s="2">
        <f t="shared" si="1"/>
        <v>0.8899999999999999</v>
      </c>
      <c r="U20" s="2"/>
      <c r="V20" s="2"/>
      <c r="W20" s="2"/>
      <c r="X20" s="2"/>
    </row>
    <row r="22" spans="1:24" x14ac:dyDescent="0.25">
      <c r="A22" s="1" t="s">
        <v>185</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2"/>
      <c r="E23" s="4" t="s">
        <v>18</v>
      </c>
      <c r="F23" s="2">
        <v>0.01</v>
      </c>
      <c r="G23" s="2"/>
      <c r="H23" s="2"/>
      <c r="I23" s="2"/>
      <c r="J23" s="2"/>
      <c r="K23" s="2"/>
      <c r="L23" s="2"/>
      <c r="M23" s="2"/>
      <c r="N23" s="2"/>
      <c r="O23" s="2"/>
      <c r="P23" s="2"/>
      <c r="Q23" s="2"/>
      <c r="R23" s="2"/>
      <c r="S23" s="2"/>
      <c r="T23" s="2">
        <v>3.0000000000000001E-3</v>
      </c>
      <c r="U23" s="2"/>
      <c r="V23" s="2"/>
      <c r="W23" s="2"/>
      <c r="X23" s="2"/>
    </row>
    <row r="24" spans="1:24" x14ac:dyDescent="0.25">
      <c r="A24" s="1" t="str">
        <f>'Population Definitions'!$A$3</f>
        <v>5-14</v>
      </c>
      <c r="B24" t="s">
        <v>26</v>
      </c>
      <c r="C24" s="3"/>
      <c r="D24" s="2"/>
      <c r="E24" s="4" t="s">
        <v>18</v>
      </c>
      <c r="F24" s="2">
        <v>0.02</v>
      </c>
      <c r="G24" s="2"/>
      <c r="H24" s="2"/>
      <c r="I24" s="2"/>
      <c r="J24" s="2"/>
      <c r="K24" s="2"/>
      <c r="L24" s="2"/>
      <c r="M24" s="2"/>
      <c r="N24" s="2"/>
      <c r="O24" s="2"/>
      <c r="P24" s="2"/>
      <c r="Q24" s="2"/>
      <c r="R24" s="2"/>
      <c r="S24" s="2"/>
      <c r="T24" s="2">
        <v>1.4999999999999999E-2</v>
      </c>
      <c r="U24" s="2"/>
      <c r="V24" s="2"/>
      <c r="W24" s="2"/>
      <c r="X24" s="2"/>
    </row>
    <row r="25" spans="1:24" x14ac:dyDescent="0.25">
      <c r="A25" s="1" t="str">
        <f>'Population Definitions'!$A$4</f>
        <v>15-64</v>
      </c>
      <c r="B25" t="s">
        <v>26</v>
      </c>
      <c r="C25" s="3"/>
      <c r="D25" s="2"/>
      <c r="E25" s="4" t="s">
        <v>18</v>
      </c>
      <c r="F25" s="2">
        <v>0.05</v>
      </c>
      <c r="G25" s="2"/>
      <c r="H25" s="2"/>
      <c r="I25" s="2"/>
      <c r="J25" s="2"/>
      <c r="K25" s="2"/>
      <c r="L25" s="2"/>
      <c r="M25" s="2"/>
      <c r="N25" s="2"/>
      <c r="O25" s="2"/>
      <c r="P25" s="2"/>
      <c r="Q25" s="2"/>
      <c r="R25" s="2"/>
      <c r="S25" s="2"/>
      <c r="T25" s="2">
        <v>0.03</v>
      </c>
      <c r="U25" s="2"/>
      <c r="V25" s="2"/>
      <c r="W25" s="2"/>
      <c r="X25" s="2"/>
    </row>
    <row r="26" spans="1:24" x14ac:dyDescent="0.25">
      <c r="A26" s="1" t="str">
        <f>'Population Definitions'!$A$5</f>
        <v>65+</v>
      </c>
      <c r="B26" t="s">
        <v>26</v>
      </c>
      <c r="C26" s="3"/>
      <c r="D26" s="2"/>
      <c r="E26" s="4" t="s">
        <v>18</v>
      </c>
      <c r="F26" s="2">
        <v>0.01</v>
      </c>
      <c r="G26" s="2"/>
      <c r="H26" s="2"/>
      <c r="I26" s="2"/>
      <c r="J26" s="2"/>
      <c r="K26" s="2"/>
      <c r="L26" s="2"/>
      <c r="M26" s="2"/>
      <c r="N26" s="2"/>
      <c r="O26" s="2"/>
      <c r="P26" s="2"/>
      <c r="Q26" s="2"/>
      <c r="R26" s="2"/>
      <c r="S26" s="2"/>
      <c r="T26" s="2">
        <v>0.03</v>
      </c>
      <c r="U26" s="2"/>
      <c r="V26" s="2"/>
      <c r="W26" s="2"/>
      <c r="X26" s="2"/>
    </row>
    <row r="27" spans="1:24" x14ac:dyDescent="0.25">
      <c r="A27" s="1" t="str">
        <f>'Population Definitions'!$B$6</f>
        <v>Prisoners</v>
      </c>
      <c r="B27" t="s">
        <v>26</v>
      </c>
      <c r="C27" s="3"/>
      <c r="D27" s="2"/>
      <c r="E27" s="4" t="s">
        <v>18</v>
      </c>
      <c r="F27" s="2">
        <v>0.02</v>
      </c>
      <c r="G27" s="2"/>
      <c r="H27" s="2"/>
      <c r="I27" s="2"/>
      <c r="J27" s="2"/>
      <c r="K27" s="2"/>
      <c r="L27" s="2"/>
      <c r="M27" s="2"/>
      <c r="N27" s="2"/>
      <c r="O27" s="2"/>
      <c r="P27" s="2"/>
      <c r="Q27" s="2"/>
      <c r="R27" s="2"/>
      <c r="S27" s="2"/>
      <c r="T27" s="2">
        <v>7.0000000000000007E-2</v>
      </c>
      <c r="U27" s="2"/>
      <c r="V27" s="2"/>
      <c r="W27" s="2"/>
      <c r="X27" s="2"/>
    </row>
    <row r="29" spans="1:24" x14ac:dyDescent="0.25">
      <c r="A29" s="1" t="s">
        <v>186</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2"/>
      <c r="E30" s="4" t="s">
        <v>18</v>
      </c>
      <c r="F30" s="2">
        <v>0</v>
      </c>
      <c r="G30" s="2"/>
      <c r="H30" s="2"/>
      <c r="I30" s="2"/>
      <c r="J30" s="2"/>
      <c r="K30" s="2"/>
      <c r="L30" s="2"/>
      <c r="M30" s="2"/>
      <c r="N30" s="2"/>
      <c r="O30" s="2"/>
      <c r="P30" s="2"/>
      <c r="Q30" s="2"/>
      <c r="R30" s="2"/>
      <c r="S30" s="2"/>
      <c r="T30" s="2">
        <v>1E-3</v>
      </c>
      <c r="U30" s="2"/>
      <c r="V30" s="2"/>
      <c r="W30" s="2"/>
      <c r="X30" s="2"/>
    </row>
    <row r="31" spans="1:24" x14ac:dyDescent="0.25">
      <c r="A31" s="1" t="str">
        <f>'Population Definitions'!$A$3</f>
        <v>5-14</v>
      </c>
      <c r="B31" t="s">
        <v>26</v>
      </c>
      <c r="C31" s="3"/>
      <c r="D31" s="2"/>
      <c r="E31" s="4" t="s">
        <v>18</v>
      </c>
      <c r="F31" s="2">
        <v>0</v>
      </c>
      <c r="G31" s="2"/>
      <c r="H31" s="2"/>
      <c r="I31" s="2"/>
      <c r="J31" s="2"/>
      <c r="K31" s="2"/>
      <c r="L31" s="2"/>
      <c r="M31" s="2"/>
      <c r="N31" s="2"/>
      <c r="O31" s="2"/>
      <c r="P31" s="2"/>
      <c r="Q31" s="2"/>
      <c r="R31" s="2"/>
      <c r="S31" s="2"/>
      <c r="T31" s="2">
        <v>3.0000000000000001E-3</v>
      </c>
      <c r="U31" s="2"/>
      <c r="V31" s="2"/>
      <c r="W31" s="2"/>
      <c r="X31" s="2"/>
    </row>
    <row r="32" spans="1:24" x14ac:dyDescent="0.25">
      <c r="A32" s="1" t="str">
        <f>'Population Definitions'!$A$4</f>
        <v>15-64</v>
      </c>
      <c r="B32" t="s">
        <v>26</v>
      </c>
      <c r="C32" s="3"/>
      <c r="D32" s="2"/>
      <c r="E32" s="4" t="s">
        <v>18</v>
      </c>
      <c r="F32" s="2">
        <v>0</v>
      </c>
      <c r="G32" s="2"/>
      <c r="H32" s="2"/>
      <c r="I32" s="2"/>
      <c r="J32" s="2"/>
      <c r="K32" s="2"/>
      <c r="L32" s="2"/>
      <c r="M32" s="2"/>
      <c r="N32" s="2"/>
      <c r="O32" s="2"/>
      <c r="P32" s="2"/>
      <c r="Q32" s="2"/>
      <c r="R32" s="2"/>
      <c r="S32" s="2"/>
      <c r="T32" s="2">
        <v>2.5000000000000001E-2</v>
      </c>
      <c r="U32" s="2"/>
      <c r="V32" s="2"/>
      <c r="W32" s="2"/>
      <c r="X32" s="2"/>
    </row>
    <row r="33" spans="1:24" x14ac:dyDescent="0.25">
      <c r="A33" s="1" t="str">
        <f>'Population Definitions'!$A$5</f>
        <v>65+</v>
      </c>
      <c r="B33" t="s">
        <v>26</v>
      </c>
      <c r="C33" s="3"/>
      <c r="D33" s="2"/>
      <c r="E33" s="4" t="s">
        <v>18</v>
      </c>
      <c r="F33" s="2">
        <v>0</v>
      </c>
      <c r="G33" s="2"/>
      <c r="H33" s="2"/>
      <c r="I33" s="2"/>
      <c r="J33" s="2"/>
      <c r="K33" s="2"/>
      <c r="L33" s="2"/>
      <c r="M33" s="2"/>
      <c r="N33" s="2"/>
      <c r="O33" s="2"/>
      <c r="P33" s="2"/>
      <c r="Q33" s="2"/>
      <c r="R33" s="2"/>
      <c r="S33" s="2"/>
      <c r="T33" s="2">
        <v>1.4999999999999999E-2</v>
      </c>
      <c r="U33" s="2"/>
      <c r="V33" s="2"/>
      <c r="W33" s="2"/>
      <c r="X33" s="2"/>
    </row>
    <row r="34" spans="1:24" x14ac:dyDescent="0.25">
      <c r="A34" s="1" t="str">
        <f>'Population Definitions'!$B$6</f>
        <v>Prisoners</v>
      </c>
      <c r="B34" t="s">
        <v>26</v>
      </c>
      <c r="C34" s="3"/>
      <c r="D34" s="2"/>
      <c r="E34" s="4" t="s">
        <v>18</v>
      </c>
      <c r="F34" s="2">
        <v>0</v>
      </c>
      <c r="G34" s="2"/>
      <c r="H34" s="2"/>
      <c r="I34" s="2"/>
      <c r="J34" s="2"/>
      <c r="K34" s="2"/>
      <c r="L34" s="2"/>
      <c r="M34" s="2"/>
      <c r="N34" s="2"/>
      <c r="O34" s="2"/>
      <c r="P34" s="2"/>
      <c r="Q34" s="2"/>
      <c r="R34" s="2"/>
      <c r="S34" s="2"/>
      <c r="T34" s="2">
        <v>0.04</v>
      </c>
      <c r="U34" s="2"/>
      <c r="V34" s="2"/>
      <c r="W34" s="2"/>
      <c r="X34" s="2"/>
    </row>
    <row r="36" spans="1:24" x14ac:dyDescent="0.25">
      <c r="A36" s="1" t="s">
        <v>189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2"/>
      <c r="E37" s="4" t="s">
        <v>18</v>
      </c>
      <c r="F37" s="2">
        <f>1-F44-F51</f>
        <v>0.998</v>
      </c>
      <c r="G37" s="2"/>
      <c r="H37" s="2"/>
      <c r="I37" s="2"/>
      <c r="J37" s="2"/>
      <c r="K37" s="2"/>
      <c r="L37" s="2"/>
      <c r="M37" s="2"/>
      <c r="N37" s="2"/>
      <c r="O37" s="2"/>
      <c r="P37" s="2"/>
      <c r="Q37" s="2"/>
      <c r="R37" s="2"/>
      <c r="S37" s="2"/>
      <c r="T37" s="2">
        <f>1-T44-T51</f>
        <v>0.99299999999999999</v>
      </c>
      <c r="U37" s="2"/>
      <c r="V37" s="2"/>
      <c r="W37" s="2"/>
      <c r="X37" s="2"/>
    </row>
    <row r="38" spans="1:24" x14ac:dyDescent="0.25">
      <c r="A38" s="1" t="str">
        <f>'Population Definitions'!$A$3</f>
        <v>5-14</v>
      </c>
      <c r="B38" t="s">
        <v>26</v>
      </c>
      <c r="C38" s="3"/>
      <c r="D38" s="2"/>
      <c r="E38" s="4" t="s">
        <v>18</v>
      </c>
      <c r="F38" s="2">
        <f t="shared" ref="F38:F41" si="2">1-F45-F52</f>
        <v>0.996</v>
      </c>
      <c r="G38" s="2"/>
      <c r="H38" s="2"/>
      <c r="I38" s="2"/>
      <c r="J38" s="2"/>
      <c r="K38" s="2"/>
      <c r="L38" s="2"/>
      <c r="M38" s="2"/>
      <c r="N38" s="2"/>
      <c r="O38" s="2"/>
      <c r="P38" s="2"/>
      <c r="Q38" s="2"/>
      <c r="R38" s="2"/>
      <c r="S38" s="2"/>
      <c r="T38" s="2">
        <f t="shared" ref="T38:T41" si="3">1-T45-T52</f>
        <v>0.98699999999999999</v>
      </c>
      <c r="U38" s="2"/>
      <c r="V38" s="2"/>
      <c r="W38" s="2"/>
      <c r="X38" s="2"/>
    </row>
    <row r="39" spans="1:24" x14ac:dyDescent="0.25">
      <c r="A39" s="1" t="str">
        <f>'Population Definitions'!$A$4</f>
        <v>15-64</v>
      </c>
      <c r="B39" t="s">
        <v>26</v>
      </c>
      <c r="C39" s="3"/>
      <c r="D39" s="2"/>
      <c r="E39" s="4" t="s">
        <v>18</v>
      </c>
      <c r="F39" s="2">
        <f t="shared" si="2"/>
        <v>0.995</v>
      </c>
      <c r="G39" s="2"/>
      <c r="H39" s="2"/>
      <c r="I39" s="2"/>
      <c r="J39" s="2"/>
      <c r="K39" s="2"/>
      <c r="L39" s="2"/>
      <c r="M39" s="2"/>
      <c r="N39" s="2"/>
      <c r="O39" s="2"/>
      <c r="P39" s="2"/>
      <c r="Q39" s="2"/>
      <c r="R39" s="2"/>
      <c r="S39" s="2"/>
      <c r="T39" s="2">
        <f t="shared" si="3"/>
        <v>0.97</v>
      </c>
      <c r="U39" s="2"/>
      <c r="V39" s="2"/>
      <c r="W39" s="2"/>
      <c r="X39" s="2"/>
    </row>
    <row r="40" spans="1:24" x14ac:dyDescent="0.25">
      <c r="A40" s="1" t="str">
        <f>'Population Definitions'!$A$5</f>
        <v>65+</v>
      </c>
      <c r="B40" t="s">
        <v>26</v>
      </c>
      <c r="C40" s="3"/>
      <c r="D40" s="2"/>
      <c r="E40" s="4" t="s">
        <v>18</v>
      </c>
      <c r="F40" s="2">
        <f t="shared" si="2"/>
        <v>0.995</v>
      </c>
      <c r="G40" s="2"/>
      <c r="H40" s="2"/>
      <c r="I40" s="2"/>
      <c r="J40" s="2"/>
      <c r="K40" s="2"/>
      <c r="L40" s="2"/>
      <c r="M40" s="2"/>
      <c r="N40" s="2"/>
      <c r="O40" s="2"/>
      <c r="P40" s="2"/>
      <c r="Q40" s="2"/>
      <c r="R40" s="2"/>
      <c r="S40" s="2"/>
      <c r="T40" s="2">
        <f t="shared" si="3"/>
        <v>0.97</v>
      </c>
      <c r="U40" s="2"/>
      <c r="V40" s="2"/>
      <c r="W40" s="2"/>
      <c r="X40" s="2"/>
    </row>
    <row r="41" spans="1:24" x14ac:dyDescent="0.25">
      <c r="A41" s="1" t="str">
        <f>'Population Definitions'!$B$6</f>
        <v>Prisoners</v>
      </c>
      <c r="B41" t="s">
        <v>26</v>
      </c>
      <c r="C41" s="3"/>
      <c r="D41" s="2"/>
      <c r="E41" s="4" t="s">
        <v>18</v>
      </c>
      <c r="F41" s="2">
        <f t="shared" si="2"/>
        <v>0.98</v>
      </c>
      <c r="G41" s="2"/>
      <c r="H41" s="2"/>
      <c r="I41" s="2"/>
      <c r="J41" s="2"/>
      <c r="K41" s="2"/>
      <c r="L41" s="2"/>
      <c r="M41" s="2"/>
      <c r="N41" s="2"/>
      <c r="O41" s="2"/>
      <c r="P41" s="2"/>
      <c r="Q41" s="2"/>
      <c r="R41" s="2"/>
      <c r="S41" s="2"/>
      <c r="T41" s="2">
        <f t="shared" si="3"/>
        <v>0.91999999999999993</v>
      </c>
      <c r="U41" s="2"/>
      <c r="V41" s="2"/>
      <c r="W41" s="2"/>
      <c r="X41" s="2"/>
    </row>
    <row r="43" spans="1:24" x14ac:dyDescent="0.25">
      <c r="A43" s="1" t="s">
        <v>188</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2"/>
      <c r="E44" s="4" t="s">
        <v>18</v>
      </c>
      <c r="F44" s="2">
        <v>2E-3</v>
      </c>
      <c r="G44" s="2"/>
      <c r="H44" s="2"/>
      <c r="I44" s="2"/>
      <c r="J44" s="2"/>
      <c r="K44" s="2"/>
      <c r="L44" s="2"/>
      <c r="M44" s="2"/>
      <c r="N44" s="2"/>
      <c r="O44" s="2"/>
      <c r="P44" s="2"/>
      <c r="Q44" s="2"/>
      <c r="R44" s="2"/>
      <c r="S44" s="2"/>
      <c r="T44" s="2">
        <v>5.0000000000000001E-3</v>
      </c>
      <c r="U44" s="2"/>
      <c r="V44" s="2"/>
      <c r="W44" s="2"/>
      <c r="X44" s="2"/>
    </row>
    <row r="45" spans="1:24" x14ac:dyDescent="0.25">
      <c r="A45" s="1" t="str">
        <f>'Population Definitions'!$A$3</f>
        <v>5-14</v>
      </c>
      <c r="B45" t="s">
        <v>26</v>
      </c>
      <c r="C45" s="3"/>
      <c r="D45" s="2"/>
      <c r="E45" s="4" t="s">
        <v>18</v>
      </c>
      <c r="F45" s="2">
        <v>4.0000000000000001E-3</v>
      </c>
      <c r="G45" s="2"/>
      <c r="H45" s="2"/>
      <c r="I45" s="2"/>
      <c r="J45" s="2"/>
      <c r="K45" s="2"/>
      <c r="L45" s="2"/>
      <c r="M45" s="2"/>
      <c r="N45" s="2"/>
      <c r="O45" s="2"/>
      <c r="P45" s="2"/>
      <c r="Q45" s="2"/>
      <c r="R45" s="2"/>
      <c r="S45" s="2"/>
      <c r="T45" s="2">
        <v>0.01</v>
      </c>
      <c r="U45" s="2"/>
      <c r="V45" s="2"/>
      <c r="W45" s="2"/>
      <c r="X45" s="2"/>
    </row>
    <row r="46" spans="1:24" x14ac:dyDescent="0.25">
      <c r="A46" s="1" t="str">
        <f>'Population Definitions'!$A$4</f>
        <v>15-64</v>
      </c>
      <c r="B46" t="s">
        <v>26</v>
      </c>
      <c r="C46" s="3"/>
      <c r="D46" s="2"/>
      <c r="E46" s="4" t="s">
        <v>18</v>
      </c>
      <c r="F46" s="2">
        <v>5.0000000000000001E-3</v>
      </c>
      <c r="G46" s="2"/>
      <c r="H46" s="2"/>
      <c r="I46" s="2"/>
      <c r="J46" s="2"/>
      <c r="K46" s="2"/>
      <c r="L46" s="2"/>
      <c r="M46" s="2"/>
      <c r="N46" s="2"/>
      <c r="O46" s="2"/>
      <c r="P46" s="2"/>
      <c r="Q46" s="2"/>
      <c r="R46" s="2"/>
      <c r="S46" s="2"/>
      <c r="T46" s="2">
        <v>2.5000000000000001E-2</v>
      </c>
      <c r="U46" s="2"/>
      <c r="V46" s="2"/>
      <c r="W46" s="2"/>
      <c r="X46" s="2"/>
    </row>
    <row r="47" spans="1:24" x14ac:dyDescent="0.25">
      <c r="A47" s="1" t="str">
        <f>'Population Definitions'!$A$5</f>
        <v>65+</v>
      </c>
      <c r="B47" t="s">
        <v>26</v>
      </c>
      <c r="C47" s="3"/>
      <c r="D47" s="2"/>
      <c r="E47" s="4" t="s">
        <v>18</v>
      </c>
      <c r="F47" s="2">
        <v>5.0000000000000001E-3</v>
      </c>
      <c r="G47" s="2"/>
      <c r="H47" s="2"/>
      <c r="I47" s="2"/>
      <c r="J47" s="2"/>
      <c r="K47" s="2"/>
      <c r="L47" s="2"/>
      <c r="M47" s="2"/>
      <c r="N47" s="2"/>
      <c r="O47" s="2"/>
      <c r="P47" s="2"/>
      <c r="Q47" s="2"/>
      <c r="R47" s="2"/>
      <c r="S47" s="2"/>
      <c r="T47" s="2">
        <v>0.02</v>
      </c>
      <c r="U47" s="2"/>
      <c r="V47" s="2"/>
      <c r="W47" s="2"/>
      <c r="X47" s="2"/>
    </row>
    <row r="48" spans="1:24" x14ac:dyDescent="0.25">
      <c r="A48" s="1" t="str">
        <f>'Population Definitions'!$B$6</f>
        <v>Prisoners</v>
      </c>
      <c r="B48" t="s">
        <v>26</v>
      </c>
      <c r="C48" s="3"/>
      <c r="D48" s="2"/>
      <c r="E48" s="4" t="s">
        <v>18</v>
      </c>
      <c r="F48" s="2">
        <v>0.02</v>
      </c>
      <c r="G48" s="2"/>
      <c r="H48" s="2"/>
      <c r="I48" s="2"/>
      <c r="J48" s="2"/>
      <c r="K48" s="2"/>
      <c r="L48" s="2"/>
      <c r="M48" s="2"/>
      <c r="N48" s="2"/>
      <c r="O48" s="2"/>
      <c r="P48" s="2"/>
      <c r="Q48" s="2"/>
      <c r="R48" s="2"/>
      <c r="S48" s="2"/>
      <c r="T48" s="2">
        <v>0.05</v>
      </c>
      <c r="U48" s="2"/>
      <c r="V48" s="2"/>
      <c r="W48" s="2"/>
      <c r="X48" s="2"/>
    </row>
    <row r="50" spans="1:24" x14ac:dyDescent="0.25">
      <c r="A50" s="1" t="s">
        <v>187</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2"/>
      <c r="E51" s="4" t="s">
        <v>18</v>
      </c>
      <c r="F51" s="2">
        <v>0</v>
      </c>
      <c r="G51" s="2"/>
      <c r="H51" s="2"/>
      <c r="I51" s="2"/>
      <c r="J51" s="2"/>
      <c r="K51" s="2"/>
      <c r="L51" s="2"/>
      <c r="M51" s="2"/>
      <c r="N51" s="2"/>
      <c r="O51" s="2"/>
      <c r="P51" s="2"/>
      <c r="Q51" s="2"/>
      <c r="R51" s="2"/>
      <c r="S51" s="2"/>
      <c r="T51" s="2">
        <v>2E-3</v>
      </c>
      <c r="U51" s="2"/>
      <c r="V51" s="2"/>
      <c r="W51" s="2"/>
      <c r="X51" s="2"/>
    </row>
    <row r="52" spans="1:24" x14ac:dyDescent="0.25">
      <c r="A52" s="1" t="str">
        <f>'Population Definitions'!$A$3</f>
        <v>5-14</v>
      </c>
      <c r="B52" t="s">
        <v>26</v>
      </c>
      <c r="C52" s="3"/>
      <c r="D52" s="2"/>
      <c r="E52" s="4" t="s">
        <v>18</v>
      </c>
      <c r="F52" s="2">
        <v>0</v>
      </c>
      <c r="G52" s="2"/>
      <c r="H52" s="2"/>
      <c r="I52" s="2"/>
      <c r="J52" s="2"/>
      <c r="K52" s="2"/>
      <c r="L52" s="2"/>
      <c r="M52" s="2"/>
      <c r="N52" s="2"/>
      <c r="O52" s="2"/>
      <c r="P52" s="2"/>
      <c r="Q52" s="2"/>
      <c r="R52" s="2"/>
      <c r="S52" s="2"/>
      <c r="T52" s="2">
        <v>3.0000000000000001E-3</v>
      </c>
      <c r="U52" s="2"/>
      <c r="V52" s="2"/>
      <c r="W52" s="2"/>
      <c r="X52" s="2"/>
    </row>
    <row r="53" spans="1:24" x14ac:dyDescent="0.25">
      <c r="A53" s="1" t="str">
        <f>'Population Definitions'!$A$4</f>
        <v>15-64</v>
      </c>
      <c r="B53" t="s">
        <v>26</v>
      </c>
      <c r="C53" s="3"/>
      <c r="D53" s="2"/>
      <c r="E53" s="4" t="s">
        <v>18</v>
      </c>
      <c r="F53" s="2">
        <v>0</v>
      </c>
      <c r="G53" s="2"/>
      <c r="H53" s="2"/>
      <c r="I53" s="2"/>
      <c r="J53" s="2"/>
      <c r="K53" s="2"/>
      <c r="L53" s="2"/>
      <c r="M53" s="2"/>
      <c r="N53" s="2"/>
      <c r="O53" s="2"/>
      <c r="P53" s="2"/>
      <c r="Q53" s="2"/>
      <c r="R53" s="2"/>
      <c r="S53" s="2"/>
      <c r="T53" s="2">
        <v>5.0000000000000001E-3</v>
      </c>
      <c r="U53" s="2"/>
      <c r="V53" s="2"/>
      <c r="W53" s="2"/>
      <c r="X53" s="2"/>
    </row>
    <row r="54" spans="1:24" x14ac:dyDescent="0.25">
      <c r="A54" s="1" t="str">
        <f>'Population Definitions'!$A$5</f>
        <v>65+</v>
      </c>
      <c r="B54" t="s">
        <v>26</v>
      </c>
      <c r="C54" s="3"/>
      <c r="D54" s="2"/>
      <c r="E54" s="4" t="s">
        <v>18</v>
      </c>
      <c r="F54" s="2">
        <v>0</v>
      </c>
      <c r="G54" s="2"/>
      <c r="H54" s="2"/>
      <c r="I54" s="2"/>
      <c r="J54" s="2"/>
      <c r="K54" s="2"/>
      <c r="L54" s="2"/>
      <c r="M54" s="2"/>
      <c r="N54" s="2"/>
      <c r="O54" s="2"/>
      <c r="P54" s="2"/>
      <c r="Q54" s="2"/>
      <c r="R54" s="2"/>
      <c r="S54" s="2"/>
      <c r="T54" s="2">
        <v>0.01</v>
      </c>
      <c r="U54" s="2"/>
      <c r="V54" s="2"/>
      <c r="W54" s="2"/>
      <c r="X54" s="2"/>
    </row>
    <row r="55" spans="1:24" x14ac:dyDescent="0.25">
      <c r="A55" s="1" t="str">
        <f>'Population Definitions'!$B$6</f>
        <v>Prisoners</v>
      </c>
      <c r="B55" t="s">
        <v>26</v>
      </c>
      <c r="C55" s="3"/>
      <c r="D55" s="2"/>
      <c r="E55" s="4" t="s">
        <v>18</v>
      </c>
      <c r="F55" s="2">
        <v>0</v>
      </c>
      <c r="G55" s="2"/>
      <c r="H55" s="2"/>
      <c r="I55" s="2"/>
      <c r="J55" s="2"/>
      <c r="K55" s="2"/>
      <c r="L55" s="2"/>
      <c r="M55" s="2"/>
      <c r="N55" s="2"/>
      <c r="O55" s="2"/>
      <c r="P55" s="2"/>
      <c r="Q55" s="2"/>
      <c r="R55" s="2"/>
      <c r="S55" s="2"/>
      <c r="T55" s="2">
        <v>0.03</v>
      </c>
      <c r="U55" s="2"/>
      <c r="V55" s="2"/>
      <c r="W55" s="2"/>
      <c r="X55" s="2"/>
    </row>
  </sheetData>
  <conditionalFormatting sqref="D16:D20 D23:D27 D30:D34 D37:D41 D44:D48 D51:D55 D2:D6 D9:D13">
    <cfRule type="expression" dxfId="320" priority="325">
      <formula>COUNTIF(F2:X2,"&lt;&gt;" &amp; "")&gt;0</formula>
    </cfRule>
    <cfRule type="expression" dxfId="319" priority="326">
      <formula>AND(COUNTIF(F2:X2,"&lt;&gt;" &amp; "")&gt;0,NOT(ISBLANK(D2)))</formula>
    </cfRule>
  </conditionalFormatting>
  <dataValidations disablePrompts="1" count="1">
    <dataValidation type="list" allowBlank="1" showInputMessage="1" showErrorMessage="1" sqref="B51:B55 B44:B48 B37:B41 B30:B34 B23:B27 B16:B20 B9:B13 B2:B6">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2D050"/>
  </sheetPr>
  <dimension ref="A1:X135"/>
  <sheetViews>
    <sheetView tabSelected="1" zoomScaleNormal="100" workbookViewId="0">
      <pane xSplit="5" ySplit="1" topLeftCell="I22" activePane="bottomRight" state="frozen"/>
      <selection pane="topRight" activeCell="F1" sqref="F1"/>
      <selection pane="bottomLeft" activeCell="A2" sqref="A2"/>
      <selection pane="bottomRight" activeCell="L67" sqref="L67"/>
    </sheetView>
  </sheetViews>
  <sheetFormatPr defaultRowHeight="15" x14ac:dyDescent="0.25"/>
  <cols>
    <col min="1" max="1" width="47.28515625" bestFit="1"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83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v>200</v>
      </c>
      <c r="D2" s="3">
        <v>0</v>
      </c>
      <c r="E2" s="4" t="s">
        <v>18</v>
      </c>
      <c r="F2" s="3"/>
      <c r="G2" s="3"/>
      <c r="H2" s="3"/>
      <c r="I2" s="3"/>
      <c r="J2" s="3"/>
      <c r="K2" s="3"/>
      <c r="L2" s="3"/>
      <c r="M2" s="3"/>
      <c r="N2" s="3"/>
      <c r="O2" s="3"/>
      <c r="P2" s="3"/>
      <c r="Q2" s="3"/>
      <c r="R2" s="3"/>
      <c r="S2" s="3"/>
      <c r="T2" s="3">
        <v>500</v>
      </c>
      <c r="U2" s="3"/>
      <c r="V2" s="3"/>
      <c r="W2" s="3"/>
      <c r="X2" s="3"/>
    </row>
    <row r="3" spans="1:24" x14ac:dyDescent="0.25">
      <c r="A3" s="1" t="str">
        <f>'Population Definitions'!$A$3</f>
        <v>5-14</v>
      </c>
      <c r="B3" t="s">
        <v>17</v>
      </c>
      <c r="C3" s="3">
        <v>200</v>
      </c>
      <c r="D3" s="3">
        <v>0</v>
      </c>
      <c r="E3" s="4" t="s">
        <v>18</v>
      </c>
      <c r="F3" s="3"/>
      <c r="G3" s="3"/>
      <c r="H3" s="3"/>
      <c r="I3" s="3"/>
      <c r="J3" s="3"/>
      <c r="K3" s="3"/>
      <c r="L3" s="3"/>
      <c r="M3" s="3"/>
      <c r="N3" s="3"/>
      <c r="O3" s="3"/>
      <c r="P3" s="3"/>
      <c r="Q3" s="3"/>
      <c r="R3" s="3"/>
      <c r="S3" s="3"/>
      <c r="T3" s="3">
        <v>1200</v>
      </c>
      <c r="U3" s="3"/>
      <c r="V3" s="3"/>
      <c r="W3" s="3"/>
      <c r="X3" s="3"/>
    </row>
    <row r="4" spans="1:24" x14ac:dyDescent="0.25">
      <c r="A4" s="1" t="str">
        <f>'Population Definitions'!$A$4</f>
        <v>15-64</v>
      </c>
      <c r="B4" t="s">
        <v>17</v>
      </c>
      <c r="C4" s="3">
        <v>500</v>
      </c>
      <c r="D4" s="3">
        <v>0</v>
      </c>
      <c r="E4" s="4" t="s">
        <v>18</v>
      </c>
      <c r="F4" s="3"/>
      <c r="G4" s="3"/>
      <c r="H4" s="3"/>
      <c r="I4" s="3"/>
      <c r="J4" s="3"/>
      <c r="K4" s="3"/>
      <c r="L4" s="3"/>
      <c r="M4" s="3"/>
      <c r="N4" s="3"/>
      <c r="O4" s="3"/>
      <c r="P4" s="3"/>
      <c r="Q4" s="3"/>
      <c r="R4" s="3"/>
      <c r="S4" s="3"/>
      <c r="T4" s="3"/>
      <c r="U4" s="3">
        <v>7000</v>
      </c>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84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v>40</v>
      </c>
      <c r="R13" s="3"/>
      <c r="S13" s="3"/>
      <c r="T13" s="3"/>
      <c r="U13" s="3"/>
      <c r="V13" s="3">
        <v>50</v>
      </c>
      <c r="W13" s="3"/>
      <c r="X13" s="3"/>
    </row>
    <row r="15" spans="1:24" x14ac:dyDescent="0.25">
      <c r="A15" s="1" t="s">
        <v>85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v>90</v>
      </c>
      <c r="R20" s="3"/>
      <c r="S20" s="3"/>
      <c r="T20" s="3"/>
      <c r="U20" s="3"/>
      <c r="V20" s="3">
        <v>100</v>
      </c>
      <c r="W20" s="3"/>
      <c r="X20" s="3"/>
    </row>
    <row r="22" spans="1:24" x14ac:dyDescent="0.25">
      <c r="A22" s="1" t="s">
        <v>86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v>3000</v>
      </c>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v>3500</v>
      </c>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v>30000</v>
      </c>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v>4000</v>
      </c>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87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v>3200</v>
      </c>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v>350</v>
      </c>
      <c r="S34" s="3"/>
      <c r="T34" s="3"/>
      <c r="U34" s="3"/>
      <c r="V34" s="3"/>
      <c r="W34" s="3"/>
      <c r="X34" s="3"/>
    </row>
    <row r="36" spans="1:24" x14ac:dyDescent="0.25">
      <c r="A36" s="1" t="s">
        <v>88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17</v>
      </c>
      <c r="C40" s="3"/>
      <c r="D40" s="3">
        <v>0</v>
      </c>
      <c r="E40" s="4" t="s">
        <v>18</v>
      </c>
      <c r="F40" s="3"/>
      <c r="G40" s="3"/>
      <c r="H40" s="3"/>
      <c r="I40" s="3"/>
      <c r="J40" s="3"/>
      <c r="K40" s="3"/>
      <c r="L40" s="3">
        <v>4000</v>
      </c>
      <c r="M40" s="3"/>
      <c r="N40" s="3"/>
      <c r="O40" s="3"/>
      <c r="P40" s="3"/>
      <c r="Q40" s="3"/>
      <c r="R40" s="3"/>
      <c r="S40" s="3"/>
      <c r="T40" s="3"/>
      <c r="U40" s="3"/>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3"/>
      <c r="Q41" s="3"/>
      <c r="R41" s="3">
        <v>500</v>
      </c>
      <c r="S41" s="3"/>
      <c r="T41" s="3"/>
      <c r="U41" s="3"/>
      <c r="V41" s="3"/>
      <c r="W41" s="3"/>
      <c r="X41" s="3"/>
    </row>
    <row r="43" spans="1:24" x14ac:dyDescent="0.25">
      <c r="A43" s="1" t="s">
        <v>89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90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91</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92</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93</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94</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95</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96</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
        <v>174</v>
      </c>
      <c r="B93" t="s">
        <v>35</v>
      </c>
      <c r="C93" s="3"/>
      <c r="D93" s="3">
        <v>0</v>
      </c>
      <c r="E93" s="4" t="s">
        <v>18</v>
      </c>
      <c r="F93" s="3"/>
      <c r="G93" s="3"/>
      <c r="H93" s="3"/>
      <c r="I93" s="3"/>
      <c r="J93" s="3"/>
      <c r="K93" s="3">
        <v>0.3</v>
      </c>
      <c r="L93" s="3"/>
      <c r="M93" s="3"/>
      <c r="N93" s="3"/>
      <c r="O93" s="3"/>
      <c r="P93" s="3">
        <v>0.28000000000000003</v>
      </c>
      <c r="Q93" s="3"/>
      <c r="R93" s="3"/>
      <c r="S93" s="3"/>
      <c r="T93" s="3"/>
      <c r="U93" s="3">
        <v>0.25</v>
      </c>
      <c r="V93" s="3"/>
      <c r="W93" s="3"/>
      <c r="X93" s="3"/>
    </row>
    <row r="94" spans="1:24" x14ac:dyDescent="0.25">
      <c r="A94" s="1" t="s">
        <v>176</v>
      </c>
      <c r="B94" t="s">
        <v>35</v>
      </c>
      <c r="C94" s="3"/>
      <c r="D94" s="3">
        <v>0</v>
      </c>
      <c r="E94" s="4" t="s">
        <v>18</v>
      </c>
      <c r="F94" s="3"/>
      <c r="G94" s="3"/>
      <c r="H94" s="3"/>
      <c r="I94" s="3"/>
      <c r="J94" s="3"/>
      <c r="K94" s="3">
        <v>0.2</v>
      </c>
      <c r="L94" s="3"/>
      <c r="M94" s="3"/>
      <c r="N94" s="3"/>
      <c r="O94" s="3"/>
      <c r="P94" s="3">
        <v>0.22</v>
      </c>
      <c r="Q94" s="3"/>
      <c r="R94" s="3"/>
      <c r="S94" s="3"/>
      <c r="T94" s="3"/>
      <c r="U94" s="3">
        <v>0.2</v>
      </c>
      <c r="V94" s="3"/>
      <c r="W94" s="3"/>
      <c r="X94" s="3"/>
    </row>
    <row r="95" spans="1:24" x14ac:dyDescent="0.25">
      <c r="A95" s="1" t="s">
        <v>177</v>
      </c>
      <c r="B95" t="s">
        <v>35</v>
      </c>
      <c r="C95" s="3"/>
      <c r="D95" s="3">
        <v>0</v>
      </c>
      <c r="E95" s="4" t="s">
        <v>18</v>
      </c>
      <c r="F95" s="3"/>
      <c r="G95" s="3"/>
      <c r="H95" s="3"/>
      <c r="I95" s="3"/>
      <c r="J95" s="3"/>
      <c r="K95" s="9">
        <v>0.4</v>
      </c>
      <c r="L95" s="3"/>
      <c r="M95" s="3"/>
      <c r="N95" s="3"/>
      <c r="O95" s="3"/>
      <c r="P95" s="10">
        <v>0.33</v>
      </c>
      <c r="Q95" s="10"/>
      <c r="R95" s="10"/>
      <c r="S95" s="10"/>
      <c r="T95" s="10"/>
      <c r="U95" s="10">
        <v>0.3</v>
      </c>
      <c r="V95" s="3"/>
      <c r="W95" s="3"/>
      <c r="X95" s="3"/>
    </row>
    <row r="97" spans="1:24" x14ac:dyDescent="0.25">
      <c r="A97" s="1" t="s">
        <v>97</v>
      </c>
      <c r="B97" s="1" t="s">
        <v>14</v>
      </c>
      <c r="C97" s="1" t="s">
        <v>15</v>
      </c>
      <c r="D97" s="1" t="s">
        <v>16</v>
      </c>
      <c r="E97" s="1"/>
      <c r="F97" s="1">
        <v>2000</v>
      </c>
      <c r="G97" s="1">
        <v>2001</v>
      </c>
      <c r="H97" s="1">
        <v>2002</v>
      </c>
      <c r="I97" s="1">
        <v>2003</v>
      </c>
      <c r="J97" s="1">
        <v>2004</v>
      </c>
      <c r="K97" s="1">
        <v>2005</v>
      </c>
      <c r="L97" s="1">
        <v>2006</v>
      </c>
      <c r="M97" s="1">
        <v>2007</v>
      </c>
      <c r="N97" s="1">
        <v>2008</v>
      </c>
      <c r="O97" s="1">
        <v>2009</v>
      </c>
      <c r="P97" s="1">
        <v>2010</v>
      </c>
      <c r="Q97" s="1">
        <v>2011</v>
      </c>
      <c r="R97" s="1">
        <v>2012</v>
      </c>
      <c r="S97" s="1">
        <v>2013</v>
      </c>
      <c r="T97" s="1">
        <v>2014</v>
      </c>
      <c r="U97" s="1">
        <v>2015</v>
      </c>
      <c r="V97" s="1">
        <v>2016</v>
      </c>
      <c r="W97" s="1">
        <v>2017</v>
      </c>
      <c r="X97" s="1">
        <v>2018</v>
      </c>
    </row>
    <row r="98" spans="1:24" x14ac:dyDescent="0.25">
      <c r="A98" s="1" t="s">
        <v>174</v>
      </c>
      <c r="B98" t="s">
        <v>17</v>
      </c>
      <c r="C98" s="3"/>
      <c r="D98" s="3">
        <v>0</v>
      </c>
      <c r="E98" s="4" t="s">
        <v>18</v>
      </c>
      <c r="F98" s="3"/>
      <c r="G98" s="3"/>
      <c r="H98" s="3"/>
      <c r="I98" s="3"/>
      <c r="J98" s="3"/>
      <c r="K98" s="8">
        <v>45000</v>
      </c>
      <c r="L98" s="3"/>
      <c r="M98" s="3"/>
      <c r="N98" s="3"/>
      <c r="O98" s="3"/>
      <c r="P98" s="8">
        <v>40000</v>
      </c>
      <c r="Q98" s="3"/>
      <c r="R98" s="3"/>
      <c r="S98" s="3"/>
      <c r="T98" s="3"/>
      <c r="U98" s="8">
        <v>37000</v>
      </c>
      <c r="V98" s="3"/>
      <c r="W98" s="3"/>
      <c r="X98" s="3"/>
    </row>
    <row r="99" spans="1:24" x14ac:dyDescent="0.25">
      <c r="A99" s="1" t="s">
        <v>176</v>
      </c>
      <c r="B99" t="s">
        <v>17</v>
      </c>
      <c r="C99" s="3"/>
      <c r="D99" s="3">
        <v>0</v>
      </c>
      <c r="E99" s="4" t="s">
        <v>18</v>
      </c>
      <c r="F99" s="3"/>
      <c r="G99" s="3"/>
      <c r="H99" s="3"/>
      <c r="I99" s="3"/>
      <c r="J99" s="3"/>
      <c r="K99" s="8">
        <v>40000</v>
      </c>
      <c r="L99" s="3"/>
      <c r="M99" s="3"/>
      <c r="N99" s="3"/>
      <c r="O99" s="3"/>
      <c r="P99" s="8">
        <v>35000</v>
      </c>
      <c r="Q99" s="3"/>
      <c r="R99" s="3"/>
      <c r="S99" s="3"/>
      <c r="T99" s="3"/>
      <c r="U99" s="8">
        <v>35000</v>
      </c>
      <c r="V99" s="3"/>
      <c r="W99" s="3"/>
      <c r="X99" s="3"/>
    </row>
    <row r="100" spans="1:24" x14ac:dyDescent="0.25">
      <c r="A100" s="1" t="s">
        <v>177</v>
      </c>
      <c r="B100" t="s">
        <v>17</v>
      </c>
      <c r="C100" s="3"/>
      <c r="D100" s="3">
        <v>0</v>
      </c>
      <c r="E100" s="4" t="s">
        <v>18</v>
      </c>
      <c r="F100" s="3"/>
      <c r="G100" s="3"/>
      <c r="H100" s="3"/>
      <c r="I100" s="3"/>
      <c r="J100" s="3"/>
      <c r="K100" s="8">
        <v>55000</v>
      </c>
      <c r="L100" s="3"/>
      <c r="M100" s="3"/>
      <c r="N100" s="3"/>
      <c r="O100" s="3"/>
      <c r="P100" s="8">
        <v>47000</v>
      </c>
      <c r="Q100" s="3"/>
      <c r="R100" s="3"/>
      <c r="S100" s="3"/>
      <c r="T100" s="3"/>
      <c r="U100" s="8">
        <v>42000</v>
      </c>
      <c r="V100" s="3"/>
      <c r="W100" s="3"/>
      <c r="X100" s="3"/>
    </row>
    <row r="102" spans="1:24" x14ac:dyDescent="0.25">
      <c r="A102" s="1" t="s">
        <v>98</v>
      </c>
      <c r="B102" s="1" t="s">
        <v>14</v>
      </c>
      <c r="C102" s="1" t="s">
        <v>15</v>
      </c>
      <c r="D102" s="1" t="s">
        <v>16</v>
      </c>
      <c r="E102" s="1"/>
      <c r="F102" s="1">
        <v>2000</v>
      </c>
      <c r="G102" s="1">
        <v>2001</v>
      </c>
      <c r="H102" s="1">
        <v>2002</v>
      </c>
      <c r="I102" s="1">
        <v>2003</v>
      </c>
      <c r="J102" s="1">
        <v>2004</v>
      </c>
      <c r="K102" s="1">
        <v>2005</v>
      </c>
      <c r="L102" s="1">
        <v>2006</v>
      </c>
      <c r="M102" s="1">
        <v>2007</v>
      </c>
      <c r="N102" s="1">
        <v>2008</v>
      </c>
      <c r="O102" s="1">
        <v>2009</v>
      </c>
      <c r="P102" s="1">
        <v>2010</v>
      </c>
      <c r="Q102" s="1">
        <v>2011</v>
      </c>
      <c r="R102" s="1">
        <v>2012</v>
      </c>
      <c r="S102" s="1">
        <v>2013</v>
      </c>
      <c r="T102" s="1">
        <v>2014</v>
      </c>
      <c r="U102" s="1">
        <v>2015</v>
      </c>
      <c r="V102" s="1">
        <v>2016</v>
      </c>
      <c r="W102" s="1">
        <v>2017</v>
      </c>
      <c r="X102" s="1">
        <v>2018</v>
      </c>
    </row>
    <row r="103" spans="1:24" x14ac:dyDescent="0.25">
      <c r="A103" s="1" t="s">
        <v>174</v>
      </c>
      <c r="B103" t="s">
        <v>17</v>
      </c>
      <c r="C103" s="3"/>
      <c r="D103" s="3">
        <v>0</v>
      </c>
      <c r="E103" s="4" t="s">
        <v>18</v>
      </c>
      <c r="F103" s="3"/>
      <c r="G103" s="3"/>
      <c r="H103" s="3"/>
      <c r="I103" s="3"/>
      <c r="J103" s="3">
        <v>1200</v>
      </c>
      <c r="K103" s="3"/>
      <c r="L103" s="3"/>
      <c r="M103" s="3"/>
      <c r="N103" s="3">
        <v>1400</v>
      </c>
      <c r="O103" s="3"/>
      <c r="P103" s="3"/>
      <c r="Q103" s="3"/>
      <c r="R103" s="3"/>
      <c r="S103" s="3"/>
      <c r="T103" s="3">
        <v>1500</v>
      </c>
      <c r="U103" s="3"/>
      <c r="V103" s="3">
        <v>1450</v>
      </c>
      <c r="W103" s="3"/>
      <c r="X103" s="3"/>
    </row>
    <row r="104" spans="1:24" x14ac:dyDescent="0.25">
      <c r="A104" s="1" t="s">
        <v>176</v>
      </c>
      <c r="B104" t="s">
        <v>17</v>
      </c>
      <c r="C104" s="3"/>
      <c r="D104" s="3">
        <v>0</v>
      </c>
      <c r="E104" s="4" t="s">
        <v>18</v>
      </c>
      <c r="F104" s="3"/>
      <c r="G104" s="3"/>
      <c r="H104" s="3"/>
      <c r="I104" s="3"/>
      <c r="J104" s="3"/>
      <c r="K104" s="3"/>
      <c r="L104" s="3"/>
      <c r="M104" s="3"/>
      <c r="N104" s="3"/>
      <c r="O104" s="3"/>
      <c r="P104" s="3"/>
      <c r="Q104" s="3"/>
      <c r="R104" s="3"/>
      <c r="S104" s="3"/>
      <c r="T104" s="3">
        <v>1200</v>
      </c>
      <c r="U104" s="3"/>
      <c r="V104" s="3"/>
      <c r="W104" s="3"/>
      <c r="X104" s="3"/>
    </row>
    <row r="105" spans="1:24" x14ac:dyDescent="0.25">
      <c r="A105" s="1" t="s">
        <v>177</v>
      </c>
      <c r="B105" t="s">
        <v>17</v>
      </c>
      <c r="C105" s="3"/>
      <c r="D105" s="3">
        <v>0</v>
      </c>
      <c r="E105" s="4" t="s">
        <v>18</v>
      </c>
      <c r="F105" s="3"/>
      <c r="G105" s="3"/>
      <c r="H105" s="3"/>
      <c r="I105" s="3"/>
      <c r="J105" s="3"/>
      <c r="K105" s="3"/>
      <c r="L105" s="3"/>
      <c r="M105" s="3"/>
      <c r="N105" s="3"/>
      <c r="O105" s="3"/>
      <c r="P105" s="3"/>
      <c r="Q105" s="3"/>
      <c r="R105" s="3"/>
      <c r="S105" s="3"/>
      <c r="T105" s="3">
        <v>2000</v>
      </c>
      <c r="U105" s="3"/>
      <c r="V105" s="3"/>
      <c r="W105" s="3"/>
      <c r="X105" s="3"/>
    </row>
    <row r="107" spans="1:24" x14ac:dyDescent="0.25">
      <c r="A107" s="1" t="s">
        <v>99</v>
      </c>
      <c r="B107" s="1" t="s">
        <v>14</v>
      </c>
      <c r="C107" s="1" t="s">
        <v>15</v>
      </c>
      <c r="D107" s="1" t="s">
        <v>16</v>
      </c>
      <c r="E107" s="1"/>
      <c r="F107" s="1">
        <v>2000</v>
      </c>
      <c r="G107" s="1">
        <v>2001</v>
      </c>
      <c r="H107" s="1">
        <v>2002</v>
      </c>
      <c r="I107" s="1">
        <v>2003</v>
      </c>
      <c r="J107" s="1">
        <v>2004</v>
      </c>
      <c r="K107" s="1">
        <v>2005</v>
      </c>
      <c r="L107" s="1">
        <v>2006</v>
      </c>
      <c r="M107" s="1">
        <v>2007</v>
      </c>
      <c r="N107" s="1">
        <v>2008</v>
      </c>
      <c r="O107" s="1">
        <v>2009</v>
      </c>
      <c r="P107" s="1">
        <v>2010</v>
      </c>
      <c r="Q107" s="1">
        <v>2011</v>
      </c>
      <c r="R107" s="1">
        <v>2012</v>
      </c>
      <c r="S107" s="1">
        <v>2013</v>
      </c>
      <c r="T107" s="1">
        <v>2014</v>
      </c>
      <c r="U107" s="1">
        <v>2015</v>
      </c>
      <c r="V107" s="1">
        <v>2016</v>
      </c>
      <c r="W107" s="1">
        <v>2017</v>
      </c>
      <c r="X107" s="1">
        <v>2018</v>
      </c>
    </row>
    <row r="108" spans="1:24" x14ac:dyDescent="0.25">
      <c r="A108" s="1" t="s">
        <v>174</v>
      </c>
      <c r="B108" t="s">
        <v>17</v>
      </c>
      <c r="C108" s="3"/>
      <c r="D108" s="3">
        <v>0</v>
      </c>
      <c r="E108" s="4" t="s">
        <v>18</v>
      </c>
      <c r="F108" s="3"/>
      <c r="G108" s="3"/>
      <c r="H108" s="3"/>
      <c r="I108" s="3"/>
      <c r="J108" s="3"/>
      <c r="K108" s="3">
        <v>200</v>
      </c>
      <c r="L108" s="3"/>
      <c r="M108" s="3"/>
      <c r="N108" s="3"/>
      <c r="O108" s="3"/>
      <c r="P108" s="3">
        <v>180</v>
      </c>
      <c r="Q108" s="3"/>
      <c r="R108" s="3"/>
      <c r="S108" s="3"/>
      <c r="T108" s="3"/>
      <c r="U108" s="3">
        <v>170</v>
      </c>
      <c r="V108" s="3"/>
      <c r="W108" s="3"/>
      <c r="X108" s="3"/>
    </row>
    <row r="109" spans="1:24" x14ac:dyDescent="0.25">
      <c r="A109" s="1" t="s">
        <v>176</v>
      </c>
      <c r="B109" t="s">
        <v>17</v>
      </c>
      <c r="C109" s="3"/>
      <c r="D109" s="3">
        <v>0</v>
      </c>
      <c r="E109" s="4" t="s">
        <v>18</v>
      </c>
      <c r="F109" s="3"/>
      <c r="G109" s="3"/>
      <c r="H109" s="3"/>
      <c r="I109" s="3"/>
      <c r="J109" s="3"/>
      <c r="K109" s="3">
        <v>175</v>
      </c>
      <c r="L109" s="3"/>
      <c r="M109" s="3"/>
      <c r="N109" s="3"/>
      <c r="O109" s="3"/>
      <c r="P109" s="3">
        <v>170</v>
      </c>
      <c r="Q109" s="3"/>
      <c r="R109" s="3"/>
      <c r="S109" s="3"/>
      <c r="T109" s="3"/>
      <c r="U109" s="3">
        <v>160</v>
      </c>
      <c r="V109" s="3"/>
      <c r="W109" s="3"/>
      <c r="X109" s="3"/>
    </row>
    <row r="110" spans="1:24" x14ac:dyDescent="0.25">
      <c r="A110" s="1" t="s">
        <v>177</v>
      </c>
      <c r="B110" t="s">
        <v>17</v>
      </c>
      <c r="C110" s="3"/>
      <c r="D110" s="3">
        <v>0</v>
      </c>
      <c r="E110" s="4" t="s">
        <v>18</v>
      </c>
      <c r="F110" s="3"/>
      <c r="G110" s="3"/>
      <c r="H110" s="3"/>
      <c r="I110" s="3"/>
      <c r="J110" s="3"/>
      <c r="K110" s="3">
        <v>250</v>
      </c>
      <c r="L110" s="3"/>
      <c r="M110" s="3"/>
      <c r="N110" s="3"/>
      <c r="O110" s="3"/>
      <c r="P110" s="3">
        <v>220</v>
      </c>
      <c r="Q110" s="3"/>
      <c r="R110" s="3"/>
      <c r="S110" s="3"/>
      <c r="T110" s="3"/>
      <c r="U110" s="3">
        <v>200</v>
      </c>
      <c r="V110" s="3"/>
      <c r="W110" s="3"/>
      <c r="X110" s="3"/>
    </row>
    <row r="112" spans="1:24" x14ac:dyDescent="0.25">
      <c r="A112" s="1" t="s">
        <v>100</v>
      </c>
      <c r="B112" s="1" t="s">
        <v>14</v>
      </c>
      <c r="C112" s="1" t="s">
        <v>15</v>
      </c>
      <c r="D112" s="1" t="s">
        <v>16</v>
      </c>
      <c r="E112" s="1"/>
      <c r="F112" s="1">
        <v>2000</v>
      </c>
      <c r="G112" s="1">
        <v>2001</v>
      </c>
      <c r="H112" s="1">
        <v>2002</v>
      </c>
      <c r="I112" s="1">
        <v>2003</v>
      </c>
      <c r="J112" s="1">
        <v>2004</v>
      </c>
      <c r="K112" s="1">
        <v>2005</v>
      </c>
      <c r="L112" s="1">
        <v>2006</v>
      </c>
      <c r="M112" s="1">
        <v>2007</v>
      </c>
      <c r="N112" s="1">
        <v>2008</v>
      </c>
      <c r="O112" s="1">
        <v>2009</v>
      </c>
      <c r="P112" s="1">
        <v>2010</v>
      </c>
      <c r="Q112" s="1">
        <v>2011</v>
      </c>
      <c r="R112" s="1">
        <v>2012</v>
      </c>
      <c r="S112" s="1">
        <v>2013</v>
      </c>
      <c r="T112" s="1">
        <v>2014</v>
      </c>
      <c r="U112" s="1">
        <v>2015</v>
      </c>
      <c r="V112" s="1">
        <v>2016</v>
      </c>
      <c r="W112" s="1">
        <v>2017</v>
      </c>
      <c r="X112" s="1">
        <v>2018</v>
      </c>
    </row>
    <row r="113" spans="1:24" x14ac:dyDescent="0.25">
      <c r="A113" s="1" t="s">
        <v>174</v>
      </c>
      <c r="B113" t="s">
        <v>17</v>
      </c>
      <c r="C113" s="3"/>
      <c r="D113" s="3">
        <v>0</v>
      </c>
      <c r="E113" s="4" t="s">
        <v>18</v>
      </c>
      <c r="F113" s="3"/>
      <c r="G113" s="3"/>
      <c r="H113" s="3"/>
      <c r="I113" s="3"/>
      <c r="J113" s="3"/>
      <c r="K113" s="3">
        <v>600</v>
      </c>
      <c r="L113" s="3"/>
      <c r="M113" s="3"/>
      <c r="N113" s="3"/>
      <c r="O113" s="3"/>
      <c r="P113" s="3">
        <v>550</v>
      </c>
      <c r="Q113" s="3"/>
      <c r="R113" s="3"/>
      <c r="S113" s="3"/>
      <c r="T113" s="3"/>
      <c r="U113" s="3">
        <v>570</v>
      </c>
      <c r="V113" s="3"/>
      <c r="W113" s="3"/>
      <c r="X113" s="3"/>
    </row>
    <row r="114" spans="1:24" x14ac:dyDescent="0.25">
      <c r="A114" s="1" t="s">
        <v>176</v>
      </c>
      <c r="B114" t="s">
        <v>17</v>
      </c>
      <c r="C114" s="3"/>
      <c r="D114" s="3">
        <v>0</v>
      </c>
      <c r="E114" s="4" t="s">
        <v>18</v>
      </c>
      <c r="F114" s="3"/>
      <c r="G114" s="3"/>
      <c r="H114" s="3"/>
      <c r="I114" s="3"/>
      <c r="J114" s="3"/>
      <c r="K114" s="3">
        <v>650</v>
      </c>
      <c r="L114" s="3"/>
      <c r="M114" s="3"/>
      <c r="N114" s="3"/>
      <c r="O114" s="3"/>
      <c r="P114" s="3">
        <v>600</v>
      </c>
      <c r="Q114" s="3"/>
      <c r="R114" s="3"/>
      <c r="S114" s="3"/>
      <c r="T114" s="3"/>
      <c r="U114" s="3">
        <v>620</v>
      </c>
      <c r="V114" s="3"/>
      <c r="W114" s="3"/>
      <c r="X114" s="3"/>
    </row>
    <row r="115" spans="1:24" x14ac:dyDescent="0.25">
      <c r="A115" s="1" t="s">
        <v>177</v>
      </c>
      <c r="B115" t="s">
        <v>17</v>
      </c>
      <c r="C115" s="3"/>
      <c r="D115" s="3">
        <v>0</v>
      </c>
      <c r="E115" s="4" t="s">
        <v>18</v>
      </c>
      <c r="F115" s="3"/>
      <c r="G115" s="3"/>
      <c r="H115" s="3"/>
      <c r="I115" s="3"/>
      <c r="J115" s="3"/>
      <c r="K115" s="3">
        <v>500</v>
      </c>
      <c r="L115" s="3"/>
      <c r="M115" s="3"/>
      <c r="N115" s="3"/>
      <c r="O115" s="3"/>
      <c r="P115" s="3">
        <v>450</v>
      </c>
      <c r="Q115" s="3"/>
      <c r="R115" s="3"/>
      <c r="S115" s="3"/>
      <c r="T115" s="3"/>
      <c r="U115" s="3">
        <v>520</v>
      </c>
      <c r="V115" s="3"/>
      <c r="W115" s="3"/>
      <c r="X115" s="3"/>
    </row>
    <row r="117" spans="1:24" ht="14.25" customHeight="1" x14ac:dyDescent="0.25">
      <c r="A117" s="1" t="s">
        <v>101</v>
      </c>
      <c r="B117" s="1" t="s">
        <v>14</v>
      </c>
      <c r="C117" s="1" t="s">
        <v>15</v>
      </c>
      <c r="D117" s="1" t="s">
        <v>16</v>
      </c>
      <c r="E117" s="1"/>
      <c r="F117" s="1">
        <v>2000</v>
      </c>
      <c r="G117" s="1">
        <v>2001</v>
      </c>
      <c r="H117" s="1">
        <v>2002</v>
      </c>
      <c r="I117" s="1">
        <v>2003</v>
      </c>
      <c r="J117" s="1">
        <v>2004</v>
      </c>
      <c r="K117" s="1">
        <v>2005</v>
      </c>
      <c r="L117" s="1">
        <v>2006</v>
      </c>
      <c r="M117" s="1">
        <v>2007</v>
      </c>
      <c r="N117" s="1">
        <v>2008</v>
      </c>
      <c r="O117" s="1">
        <v>2009</v>
      </c>
      <c r="P117" s="1">
        <v>2010</v>
      </c>
      <c r="Q117" s="1">
        <v>2011</v>
      </c>
      <c r="R117" s="1">
        <v>2012</v>
      </c>
      <c r="S117" s="1">
        <v>2013</v>
      </c>
      <c r="T117" s="1">
        <v>2014</v>
      </c>
      <c r="U117" s="1">
        <v>2015</v>
      </c>
      <c r="V117" s="1">
        <v>2016</v>
      </c>
      <c r="W117" s="1">
        <v>2017</v>
      </c>
      <c r="X117" s="1">
        <v>2018</v>
      </c>
    </row>
    <row r="118" spans="1:24" x14ac:dyDescent="0.25">
      <c r="A118" s="1" t="s">
        <v>174</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19" spans="1:24" x14ac:dyDescent="0.25">
      <c r="A119" s="1" t="s">
        <v>176</v>
      </c>
      <c r="B119" t="s">
        <v>17</v>
      </c>
      <c r="C119" s="3"/>
      <c r="D119" s="3">
        <v>0</v>
      </c>
      <c r="E119" s="4" t="s">
        <v>18</v>
      </c>
      <c r="F119" s="3"/>
      <c r="G119" s="3"/>
      <c r="H119" s="3"/>
      <c r="I119" s="3"/>
      <c r="J119" s="3"/>
      <c r="K119" s="3"/>
      <c r="L119" s="3"/>
      <c r="M119" s="3"/>
      <c r="N119" s="3"/>
      <c r="O119" s="3"/>
      <c r="P119" s="3"/>
      <c r="Q119" s="3"/>
      <c r="R119" s="3"/>
      <c r="S119" s="3"/>
      <c r="T119" s="3"/>
      <c r="U119" s="3"/>
      <c r="V119" s="3">
        <v>10000</v>
      </c>
      <c r="W119" s="3"/>
      <c r="X119" s="3"/>
    </row>
    <row r="120" spans="1:24" x14ac:dyDescent="0.25">
      <c r="A120" s="1" t="s">
        <v>177</v>
      </c>
      <c r="B120" t="s">
        <v>17</v>
      </c>
      <c r="C120" s="3"/>
      <c r="D120" s="3">
        <v>0</v>
      </c>
      <c r="E120" s="4" t="s">
        <v>18</v>
      </c>
      <c r="F120" s="3"/>
      <c r="G120" s="3"/>
      <c r="H120" s="3"/>
      <c r="I120" s="3"/>
      <c r="J120" s="3"/>
      <c r="K120" s="3"/>
      <c r="L120" s="3"/>
      <c r="M120" s="3"/>
      <c r="N120" s="3"/>
      <c r="O120" s="3"/>
      <c r="P120" s="3"/>
      <c r="Q120" s="3"/>
      <c r="R120" s="3"/>
      <c r="S120" s="3"/>
      <c r="T120" s="3"/>
      <c r="U120" s="3"/>
      <c r="V120" s="3"/>
      <c r="W120" s="3"/>
      <c r="X120" s="3"/>
    </row>
    <row r="122" spans="1:24" x14ac:dyDescent="0.25">
      <c r="A122" s="1" t="s">
        <v>102</v>
      </c>
      <c r="B122" s="1" t="s">
        <v>14</v>
      </c>
      <c r="C122" s="1" t="s">
        <v>15</v>
      </c>
      <c r="D122" s="1" t="s">
        <v>16</v>
      </c>
      <c r="E122" s="1"/>
      <c r="F122" s="1">
        <v>2000</v>
      </c>
      <c r="G122" s="1">
        <v>2001</v>
      </c>
      <c r="H122" s="1">
        <v>2002</v>
      </c>
      <c r="I122" s="1">
        <v>2003</v>
      </c>
      <c r="J122" s="1">
        <v>2004</v>
      </c>
      <c r="K122" s="1">
        <v>2005</v>
      </c>
      <c r="L122" s="1">
        <v>2006</v>
      </c>
      <c r="M122" s="1">
        <v>2007</v>
      </c>
      <c r="N122" s="1">
        <v>2008</v>
      </c>
      <c r="O122" s="1">
        <v>2009</v>
      </c>
      <c r="P122" s="1">
        <v>2010</v>
      </c>
      <c r="Q122" s="1">
        <v>2011</v>
      </c>
      <c r="R122" s="1">
        <v>2012</v>
      </c>
      <c r="S122" s="1">
        <v>2013</v>
      </c>
      <c r="T122" s="1">
        <v>2014</v>
      </c>
      <c r="U122" s="1">
        <v>2015</v>
      </c>
      <c r="V122" s="1">
        <v>2016</v>
      </c>
      <c r="W122" s="1">
        <v>2017</v>
      </c>
      <c r="X122" s="1">
        <v>2018</v>
      </c>
    </row>
    <row r="123" spans="1:24" x14ac:dyDescent="0.25">
      <c r="A123" s="1" t="s">
        <v>174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
        <v>176</v>
      </c>
      <c r="B124" t="s">
        <v>17</v>
      </c>
      <c r="C124" s="3"/>
      <c r="D124" s="3">
        <v>0</v>
      </c>
      <c r="E124" s="4" t="s">
        <v>18</v>
      </c>
      <c r="F124" s="3"/>
      <c r="G124" s="3"/>
      <c r="H124" s="3"/>
      <c r="I124" s="3">
        <v>40</v>
      </c>
      <c r="J124" s="3"/>
      <c r="K124" s="3"/>
      <c r="L124" s="3"/>
      <c r="M124" s="3"/>
      <c r="N124" s="3">
        <v>30</v>
      </c>
      <c r="O124" s="3"/>
      <c r="P124" s="3"/>
      <c r="Q124" s="3"/>
      <c r="R124" s="3"/>
      <c r="S124" s="3"/>
      <c r="T124" s="3">
        <v>35</v>
      </c>
      <c r="U124" s="3"/>
      <c r="V124" s="3"/>
      <c r="W124" s="3"/>
      <c r="X124" s="3"/>
    </row>
    <row r="125" spans="1:24" x14ac:dyDescent="0.25">
      <c r="A125" s="1" t="s">
        <v>177</v>
      </c>
      <c r="B125" t="s">
        <v>17</v>
      </c>
      <c r="C125" s="3"/>
      <c r="D125" s="3">
        <v>0</v>
      </c>
      <c r="E125" s="4" t="s">
        <v>18</v>
      </c>
      <c r="F125" s="3"/>
      <c r="G125" s="3"/>
      <c r="H125" s="3"/>
      <c r="I125" s="3">
        <v>60</v>
      </c>
      <c r="J125" s="3"/>
      <c r="K125" s="3"/>
      <c r="L125" s="3"/>
      <c r="M125" s="3"/>
      <c r="N125" s="3">
        <v>60</v>
      </c>
      <c r="O125" s="3"/>
      <c r="P125" s="3"/>
      <c r="Q125" s="3"/>
      <c r="R125" s="3"/>
      <c r="S125" s="3"/>
      <c r="T125" s="3">
        <v>55</v>
      </c>
      <c r="U125" s="3"/>
      <c r="V125" s="3"/>
      <c r="W125" s="3"/>
      <c r="X125" s="3"/>
    </row>
    <row r="127" spans="1:24" x14ac:dyDescent="0.25">
      <c r="A127" s="1" t="s">
        <v>103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
        <v>174</v>
      </c>
      <c r="B128" t="s">
        <v>35</v>
      </c>
      <c r="C128" s="3"/>
      <c r="D128" s="3">
        <v>0</v>
      </c>
      <c r="E128" s="4" t="s">
        <v>18</v>
      </c>
      <c r="F128" s="3"/>
      <c r="G128" s="3"/>
      <c r="H128" s="3"/>
      <c r="I128" s="3"/>
      <c r="J128" s="3"/>
      <c r="K128" s="3"/>
      <c r="L128" s="3"/>
      <c r="M128" s="3"/>
      <c r="N128" s="3"/>
      <c r="O128" s="3"/>
      <c r="P128" s="3"/>
      <c r="Q128" s="3"/>
      <c r="R128" s="3"/>
      <c r="S128" s="3"/>
      <c r="T128" s="3"/>
      <c r="U128" s="3">
        <v>0.25</v>
      </c>
      <c r="V128" s="3"/>
      <c r="W128" s="3"/>
      <c r="X128" s="3"/>
    </row>
    <row r="129" spans="1:24" x14ac:dyDescent="0.25">
      <c r="A129" s="1" t="s">
        <v>176</v>
      </c>
      <c r="B129" t="s">
        <v>35</v>
      </c>
      <c r="C129" s="3"/>
      <c r="D129" s="3">
        <v>0</v>
      </c>
      <c r="E129" s="4" t="s">
        <v>18</v>
      </c>
      <c r="F129" s="3"/>
      <c r="G129" s="3"/>
      <c r="H129" s="3"/>
      <c r="I129" s="3"/>
      <c r="J129" s="3"/>
      <c r="K129" s="3"/>
      <c r="L129" s="3"/>
      <c r="M129" s="3"/>
      <c r="N129" s="3"/>
      <c r="O129" s="3"/>
      <c r="P129" s="3"/>
      <c r="Q129" s="3"/>
      <c r="R129" s="3"/>
      <c r="S129" s="3"/>
      <c r="T129" s="3"/>
      <c r="U129" s="3">
        <v>0.2</v>
      </c>
      <c r="V129" s="3"/>
      <c r="W129" s="3"/>
      <c r="X129" s="3"/>
    </row>
    <row r="130" spans="1:24" x14ac:dyDescent="0.25">
      <c r="A130" s="1" t="s">
        <v>177</v>
      </c>
      <c r="B130" t="s">
        <v>35</v>
      </c>
      <c r="C130" s="3"/>
      <c r="D130" s="3">
        <v>0</v>
      </c>
      <c r="E130" s="4" t="s">
        <v>18</v>
      </c>
      <c r="F130" s="3"/>
      <c r="G130" s="3"/>
      <c r="H130" s="3"/>
      <c r="I130" s="3"/>
      <c r="J130" s="3"/>
      <c r="K130" s="3"/>
      <c r="L130" s="3"/>
      <c r="M130" s="3"/>
      <c r="N130" s="3"/>
      <c r="O130" s="3"/>
      <c r="P130" s="3"/>
      <c r="Q130" s="3"/>
      <c r="R130" s="3"/>
      <c r="S130" s="3"/>
      <c r="T130" s="3"/>
      <c r="U130" s="3">
        <v>0.3</v>
      </c>
      <c r="V130" s="3"/>
      <c r="W130" s="3"/>
      <c r="X130" s="3"/>
    </row>
    <row r="132" spans="1:24" x14ac:dyDescent="0.25">
      <c r="A132" s="1" t="s">
        <v>104</v>
      </c>
      <c r="B132" s="1" t="s">
        <v>14</v>
      </c>
      <c r="C132" s="1" t="s">
        <v>15</v>
      </c>
      <c r="D132" s="1" t="s">
        <v>16</v>
      </c>
      <c r="E132" s="1"/>
      <c r="F132" s="1">
        <v>2000</v>
      </c>
      <c r="G132" s="1">
        <v>2001</v>
      </c>
      <c r="H132" s="1">
        <v>2002</v>
      </c>
      <c r="I132" s="1">
        <v>2003</v>
      </c>
      <c r="J132" s="1">
        <v>2004</v>
      </c>
      <c r="K132" s="1">
        <v>2005</v>
      </c>
      <c r="L132" s="1">
        <v>2006</v>
      </c>
      <c r="M132" s="1">
        <v>2007</v>
      </c>
      <c r="N132" s="1">
        <v>2008</v>
      </c>
      <c r="O132" s="1">
        <v>2009</v>
      </c>
      <c r="P132" s="1">
        <v>2010</v>
      </c>
      <c r="Q132" s="1">
        <v>2011</v>
      </c>
      <c r="R132" s="1">
        <v>2012</v>
      </c>
      <c r="S132" s="1">
        <v>2013</v>
      </c>
      <c r="T132" s="1">
        <v>2014</v>
      </c>
      <c r="U132" s="1">
        <v>2015</v>
      </c>
      <c r="V132" s="1">
        <v>2016</v>
      </c>
      <c r="W132" s="1">
        <v>2017</v>
      </c>
      <c r="X132" s="1">
        <v>2018</v>
      </c>
    </row>
    <row r="133" spans="1:24" x14ac:dyDescent="0.25">
      <c r="A133" s="1" t="s">
        <v>174</v>
      </c>
      <c r="B133" t="s">
        <v>35</v>
      </c>
      <c r="C133" s="3"/>
      <c r="D133" s="3">
        <v>0</v>
      </c>
      <c r="E133" s="4" t="s">
        <v>18</v>
      </c>
      <c r="F133" s="3"/>
      <c r="G133" s="3"/>
      <c r="H133" s="3"/>
      <c r="I133" s="3"/>
      <c r="J133" s="3"/>
      <c r="K133" s="3"/>
      <c r="L133" s="3"/>
      <c r="M133" s="3"/>
      <c r="N133" s="3"/>
      <c r="O133" s="3"/>
      <c r="P133" s="3"/>
      <c r="Q133" s="3"/>
      <c r="R133" s="3"/>
      <c r="S133" s="3"/>
      <c r="T133" s="3"/>
      <c r="U133" s="3">
        <v>0.6</v>
      </c>
      <c r="V133" s="3"/>
      <c r="W133" s="3"/>
      <c r="X133" s="3"/>
    </row>
    <row r="134" spans="1:24" x14ac:dyDescent="0.25">
      <c r="A134" s="1" t="s">
        <v>176</v>
      </c>
      <c r="B134" t="s">
        <v>35</v>
      </c>
      <c r="C134" s="3"/>
      <c r="D134" s="3">
        <v>0</v>
      </c>
      <c r="E134" s="4" t="s">
        <v>18</v>
      </c>
      <c r="F134" s="3"/>
      <c r="G134" s="3"/>
      <c r="H134" s="3"/>
      <c r="I134" s="3"/>
      <c r="J134" s="3"/>
      <c r="K134" s="3"/>
      <c r="L134" s="3"/>
      <c r="M134" s="3"/>
      <c r="N134" s="3"/>
      <c r="O134" s="3"/>
      <c r="P134" s="3"/>
      <c r="Q134" s="3"/>
      <c r="R134" s="3"/>
      <c r="S134" s="3"/>
      <c r="T134" s="3"/>
      <c r="U134" s="3"/>
      <c r="V134" s="3"/>
      <c r="W134" s="3"/>
      <c r="X134" s="3"/>
    </row>
    <row r="135" spans="1:24" x14ac:dyDescent="0.25">
      <c r="A135" s="1" t="s">
        <v>177</v>
      </c>
      <c r="B135" t="s">
        <v>35</v>
      </c>
      <c r="C135" s="3"/>
      <c r="D135" s="3">
        <v>0</v>
      </c>
      <c r="E135" s="4" t="s">
        <v>18</v>
      </c>
      <c r="F135" s="3"/>
      <c r="G135" s="3"/>
      <c r="H135" s="3"/>
      <c r="I135" s="3"/>
      <c r="J135" s="3"/>
      <c r="K135" s="3"/>
      <c r="L135" s="3"/>
      <c r="M135" s="3"/>
      <c r="N135" s="3"/>
      <c r="O135" s="3"/>
      <c r="P135" s="3"/>
      <c r="Q135" s="3"/>
      <c r="R135" s="3"/>
      <c r="S135" s="3"/>
      <c r="T135" s="3"/>
      <c r="U135" s="3"/>
      <c r="V135" s="3"/>
      <c r="W135" s="3"/>
      <c r="X135" s="3"/>
    </row>
  </sheetData>
  <conditionalFormatting sqref="D16:D20 D23:D27 D30:D34 D37:D41 D44:D48 D51:D55 D2:D6 D58:D62 D65:D69 D72:D76 D79:D83 D9:D13 D93:D95 D98:D100 D103:D105 D108:D110 D113:D115 D118:D120 D123:D125 D128:D130 D133:D135 D86:D90">
    <cfRule type="expression" dxfId="318" priority="323">
      <formula>COUNTIF(F2:X2,"&lt;&gt;" &amp; "")&gt;0</formula>
    </cfRule>
    <cfRule type="expression" dxfId="317" priority="324">
      <formula>AND(COUNTIF(F2:X2,"&lt;&gt;" &amp; "")&gt;0,NOT(ISBLANK(D2)))</formula>
    </cfRule>
  </conditionalFormatting>
  <dataValidations count="2">
    <dataValidation type="list" allowBlank="1" showInputMessage="1" showErrorMessage="1" sqref="B86:B90 B37:B41 B30:B34 B23:B27 B16:B20 B9:B13 B2:B6 B123:B125 B98:B100 B103:B105 B108:B110 B113:B115 B118:B120">
      <formula1>"Number"</formula1>
    </dataValidation>
    <dataValidation type="list" allowBlank="1" showInputMessage="1" showErrorMessage="1" sqref="B79:B83 B72:B76 B65:B69 B58:B62 B51:B55 B44:B48 B133:B135 B128:B130 B93:B95">
      <formula1>"Fraction"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X214"/>
  <sheetViews>
    <sheetView workbookViewId="0">
      <selection sqref="A1:A1048576"/>
    </sheetView>
  </sheetViews>
  <sheetFormatPr defaultRowHeight="15" x14ac:dyDescent="0.25"/>
  <cols>
    <col min="1" max="1" width="91.85546875"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105</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106</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107</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108</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109</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110</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8">
        <v>135000</v>
      </c>
      <c r="Q37" s="3"/>
      <c r="R37" s="3"/>
      <c r="S37" s="3"/>
      <c r="T37" s="3"/>
      <c r="U37" s="8">
        <v>135000</v>
      </c>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8">
        <v>230000</v>
      </c>
      <c r="Q38" s="3"/>
      <c r="R38" s="3"/>
      <c r="S38" s="3"/>
      <c r="T38" s="3"/>
      <c r="U38" s="8">
        <v>250000</v>
      </c>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8">
        <v>4200000</v>
      </c>
      <c r="Q39" s="3"/>
      <c r="R39" s="3"/>
      <c r="S39" s="3"/>
      <c r="T39" s="3"/>
      <c r="U39" s="8">
        <v>4000000</v>
      </c>
      <c r="V39" s="3"/>
      <c r="W39" s="3"/>
      <c r="X39" s="3"/>
    </row>
    <row r="40" spans="1:24" x14ac:dyDescent="0.25">
      <c r="A40" s="1" t="str">
        <f>'Population Definitions'!$A$5</f>
        <v>65+</v>
      </c>
      <c r="B40" t="s">
        <v>17</v>
      </c>
      <c r="C40" s="3"/>
      <c r="D40" s="3">
        <v>0</v>
      </c>
      <c r="E40" s="4" t="s">
        <v>18</v>
      </c>
      <c r="F40" s="3"/>
      <c r="G40" s="3"/>
      <c r="H40" s="3"/>
      <c r="I40" s="3"/>
      <c r="J40" s="3"/>
      <c r="K40" s="3"/>
      <c r="L40" s="3"/>
      <c r="M40" s="3"/>
      <c r="N40" s="3"/>
      <c r="O40" s="3"/>
      <c r="P40" s="8">
        <v>700000</v>
      </c>
      <c r="Q40" s="3"/>
      <c r="R40" s="3"/>
      <c r="S40" s="3"/>
      <c r="T40" s="3"/>
      <c r="U40" s="8">
        <v>750000</v>
      </c>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8">
        <v>25000</v>
      </c>
      <c r="Q41" s="3"/>
      <c r="R41" s="3"/>
      <c r="S41" s="3"/>
      <c r="T41" s="3"/>
      <c r="U41" s="8">
        <v>32000</v>
      </c>
      <c r="V41" s="3"/>
      <c r="W41" s="3"/>
      <c r="X41" s="3"/>
    </row>
    <row r="43" spans="1:24" x14ac:dyDescent="0.25">
      <c r="A43" s="1" t="s">
        <v>111</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17</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17</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17</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17</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17</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112</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17</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17</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17</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17</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17</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113</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17</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17</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17</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17</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17</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114</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17</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17</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17</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17</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17</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115</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17</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17</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17</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17</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17</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116</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17</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17</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17</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17</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17</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117</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118</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17</v>
      </c>
      <c r="C93" s="3"/>
      <c r="D93" s="3">
        <v>0</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17</v>
      </c>
      <c r="C94" s="3"/>
      <c r="D94" s="3">
        <v>0</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17</v>
      </c>
      <c r="C95" s="3"/>
      <c r="D95" s="3">
        <v>0</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17</v>
      </c>
      <c r="C96" s="3"/>
      <c r="D96" s="3">
        <v>0</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17</v>
      </c>
      <c r="C97" s="3"/>
      <c r="D97" s="3">
        <v>0</v>
      </c>
      <c r="E97" s="4" t="s">
        <v>18</v>
      </c>
      <c r="F97" s="3"/>
      <c r="G97" s="3"/>
      <c r="H97" s="3"/>
      <c r="I97" s="3"/>
      <c r="J97" s="3"/>
      <c r="K97" s="3"/>
      <c r="L97" s="3"/>
      <c r="M97" s="3"/>
      <c r="N97" s="3"/>
      <c r="O97" s="3"/>
      <c r="P97" s="3"/>
      <c r="Q97" s="3"/>
      <c r="R97" s="3"/>
      <c r="S97" s="3"/>
      <c r="T97" s="3"/>
      <c r="U97" s="3"/>
      <c r="V97" s="3"/>
      <c r="W97" s="3"/>
      <c r="X97" s="3"/>
    </row>
    <row r="99" spans="1:24" x14ac:dyDescent="0.25">
      <c r="A99" s="1" t="s">
        <v>119</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17</v>
      </c>
      <c r="C100" s="3"/>
      <c r="D100" s="3">
        <v>0</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17</v>
      </c>
      <c r="C101" s="3"/>
      <c r="D101" s="3">
        <v>0</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17</v>
      </c>
      <c r="C102" s="3"/>
      <c r="D102" s="3">
        <v>0</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17</v>
      </c>
      <c r="C103" s="3"/>
      <c r="D103" s="3">
        <v>0</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17</v>
      </c>
      <c r="C104" s="3"/>
      <c r="D104" s="3">
        <v>0</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120</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17</v>
      </c>
      <c r="C107" s="3"/>
      <c r="D107" s="3">
        <v>0</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17</v>
      </c>
      <c r="C108" s="3"/>
      <c r="D108" s="3">
        <v>0</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17</v>
      </c>
      <c r="C109" s="3"/>
      <c r="D109" s="3">
        <v>0</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17</v>
      </c>
      <c r="C110" s="3"/>
      <c r="D110" s="3">
        <v>0</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17</v>
      </c>
      <c r="C111" s="3"/>
      <c r="D111" s="3">
        <v>0</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121</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17</v>
      </c>
      <c r="C114" s="3"/>
      <c r="D114" s="3">
        <v>0</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17</v>
      </c>
      <c r="C115" s="3"/>
      <c r="D115" s="3">
        <v>0</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17</v>
      </c>
      <c r="C116" s="3"/>
      <c r="D116" s="3">
        <v>0</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17</v>
      </c>
      <c r="C117" s="3"/>
      <c r="D117" s="3">
        <v>0</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122</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17</v>
      </c>
      <c r="C121" s="3"/>
      <c r="D121" s="3">
        <v>0</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17</v>
      </c>
      <c r="C122" s="3"/>
      <c r="D122" s="3">
        <v>0</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17</v>
      </c>
      <c r="C124" s="3"/>
      <c r="D124" s="3">
        <v>0</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17</v>
      </c>
      <c r="C125" s="3"/>
      <c r="D125" s="3">
        <v>0</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123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3">
        <v>0</v>
      </c>
      <c r="E128" s="4" t="s">
        <v>18</v>
      </c>
      <c r="F128" s="3"/>
      <c r="G128" s="3"/>
      <c r="H128" s="3"/>
      <c r="I128" s="3"/>
      <c r="J128" s="3"/>
      <c r="K128" s="3"/>
      <c r="L128" s="3"/>
      <c r="M128" s="3"/>
      <c r="N128" s="3"/>
      <c r="O128" s="3"/>
      <c r="P128" s="3"/>
      <c r="Q128" s="3"/>
      <c r="R128" s="3"/>
      <c r="S128" s="3"/>
      <c r="T128" s="3"/>
      <c r="U128" s="3"/>
      <c r="V128" s="3"/>
      <c r="W128" s="3"/>
      <c r="X128" s="3"/>
    </row>
    <row r="129" spans="1:24" x14ac:dyDescent="0.25">
      <c r="A129" s="1" t="str">
        <f>'Population Definitions'!$A$3</f>
        <v>5-14</v>
      </c>
      <c r="B129" t="s">
        <v>17</v>
      </c>
      <c r="C129" s="3"/>
      <c r="D129" s="3">
        <v>0</v>
      </c>
      <c r="E129" s="4" t="s">
        <v>18</v>
      </c>
      <c r="F129" s="3"/>
      <c r="G129" s="3"/>
      <c r="H129" s="3"/>
      <c r="I129" s="3"/>
      <c r="J129" s="3"/>
      <c r="K129" s="3"/>
      <c r="L129" s="3"/>
      <c r="M129" s="3"/>
      <c r="N129" s="3"/>
      <c r="O129" s="3"/>
      <c r="P129" s="3"/>
      <c r="Q129" s="3"/>
      <c r="R129" s="3"/>
      <c r="S129" s="3"/>
      <c r="T129" s="3"/>
      <c r="U129" s="3"/>
      <c r="V129" s="3"/>
      <c r="W129" s="3"/>
      <c r="X129" s="3"/>
    </row>
    <row r="130" spans="1:24" x14ac:dyDescent="0.25">
      <c r="A130" s="1" t="str">
        <f>'Population Definitions'!$A$4</f>
        <v>15-64</v>
      </c>
      <c r="B130" t="s">
        <v>17</v>
      </c>
      <c r="C130" s="3"/>
      <c r="D130" s="3">
        <v>0</v>
      </c>
      <c r="E130" s="4" t="s">
        <v>18</v>
      </c>
      <c r="F130" s="3"/>
      <c r="G130" s="3"/>
      <c r="H130" s="3"/>
      <c r="I130" s="3"/>
      <c r="J130" s="3"/>
      <c r="K130" s="3"/>
      <c r="L130" s="3"/>
      <c r="M130" s="3"/>
      <c r="N130" s="3"/>
      <c r="O130" s="3"/>
      <c r="P130" s="3"/>
      <c r="Q130" s="3"/>
      <c r="R130" s="3"/>
      <c r="S130" s="3"/>
      <c r="T130" s="3"/>
      <c r="U130" s="3"/>
      <c r="V130" s="3"/>
      <c r="W130" s="3"/>
      <c r="X130" s="3"/>
    </row>
    <row r="131" spans="1:24" x14ac:dyDescent="0.25">
      <c r="A131" s="1" t="str">
        <f>'Population Definitions'!$A$5</f>
        <v>65+</v>
      </c>
      <c r="B131" t="s">
        <v>17</v>
      </c>
      <c r="C131" s="3"/>
      <c r="D131" s="3">
        <v>0</v>
      </c>
      <c r="E131" s="4" t="s">
        <v>18</v>
      </c>
      <c r="F131" s="3"/>
      <c r="G131" s="3"/>
      <c r="H131" s="3"/>
      <c r="I131" s="3"/>
      <c r="J131" s="3"/>
      <c r="K131" s="3"/>
      <c r="L131" s="3"/>
      <c r="M131" s="3"/>
      <c r="N131" s="3"/>
      <c r="O131" s="3"/>
      <c r="P131" s="3"/>
      <c r="Q131" s="3"/>
      <c r="R131" s="3"/>
      <c r="S131" s="3"/>
      <c r="T131" s="3"/>
      <c r="U131" s="3"/>
      <c r="V131" s="3"/>
      <c r="W131" s="3"/>
      <c r="X131" s="3"/>
    </row>
    <row r="132" spans="1:24" x14ac:dyDescent="0.25">
      <c r="A132" s="1" t="str">
        <f>'Population Definitions'!$B$6</f>
        <v>Prisoners</v>
      </c>
      <c r="B132" t="s">
        <v>17</v>
      </c>
      <c r="C132" s="3"/>
      <c r="D132" s="3">
        <v>0</v>
      </c>
      <c r="E132" s="4" t="s">
        <v>18</v>
      </c>
      <c r="F132" s="3"/>
      <c r="G132" s="3"/>
      <c r="H132" s="3"/>
      <c r="I132" s="3"/>
      <c r="J132" s="3"/>
      <c r="K132" s="3"/>
      <c r="L132" s="3"/>
      <c r="M132" s="3"/>
      <c r="N132" s="3"/>
      <c r="O132" s="3"/>
      <c r="P132" s="3"/>
      <c r="Q132" s="3"/>
      <c r="R132" s="3"/>
      <c r="S132" s="3"/>
      <c r="T132" s="3"/>
      <c r="U132" s="3"/>
      <c r="V132" s="3"/>
      <c r="W132" s="3"/>
      <c r="X132" s="3"/>
    </row>
    <row r="134" spans="1:24" x14ac:dyDescent="0.25">
      <c r="A134" s="1" t="s">
        <v>124</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3">
        <v>0</v>
      </c>
      <c r="E135" s="4" t="s">
        <v>18</v>
      </c>
      <c r="F135" s="3"/>
      <c r="G135" s="3"/>
      <c r="H135" s="3"/>
      <c r="I135" s="3"/>
      <c r="J135" s="3"/>
      <c r="K135" s="3"/>
      <c r="L135" s="3"/>
      <c r="M135" s="3"/>
      <c r="N135" s="3"/>
      <c r="O135" s="3"/>
      <c r="P135" s="3"/>
      <c r="Q135" s="3"/>
      <c r="R135" s="3"/>
      <c r="S135" s="3"/>
      <c r="T135" s="3"/>
      <c r="U135" s="3"/>
      <c r="V135" s="3"/>
      <c r="W135" s="3"/>
      <c r="X135" s="3"/>
    </row>
    <row r="136" spans="1:24" x14ac:dyDescent="0.25">
      <c r="A136" s="1" t="str">
        <f>'Population Definitions'!$A$3</f>
        <v>5-14</v>
      </c>
      <c r="B136" t="s">
        <v>17</v>
      </c>
      <c r="C136" s="3"/>
      <c r="D136" s="3">
        <v>0</v>
      </c>
      <c r="E136" s="4" t="s">
        <v>18</v>
      </c>
      <c r="F136" s="3"/>
      <c r="G136" s="3"/>
      <c r="H136" s="3"/>
      <c r="I136" s="3"/>
      <c r="J136" s="3"/>
      <c r="K136" s="3"/>
      <c r="L136" s="3"/>
      <c r="M136" s="3"/>
      <c r="N136" s="3"/>
      <c r="O136" s="3"/>
      <c r="P136" s="3"/>
      <c r="Q136" s="3"/>
      <c r="R136" s="3"/>
      <c r="S136" s="3"/>
      <c r="T136" s="3"/>
      <c r="U136" s="3"/>
      <c r="V136" s="3"/>
      <c r="W136" s="3"/>
      <c r="X136" s="3"/>
    </row>
    <row r="137" spans="1:24" x14ac:dyDescent="0.25">
      <c r="A137" s="1" t="str">
        <f>'Population Definitions'!$A$4</f>
        <v>15-64</v>
      </c>
      <c r="B137" t="s">
        <v>17</v>
      </c>
      <c r="C137" s="3"/>
      <c r="D137" s="3">
        <v>0</v>
      </c>
      <c r="E137" s="4" t="s">
        <v>18</v>
      </c>
      <c r="F137" s="3"/>
      <c r="G137" s="3"/>
      <c r="H137" s="3"/>
      <c r="I137" s="3"/>
      <c r="J137" s="3"/>
      <c r="K137" s="3"/>
      <c r="L137" s="3"/>
      <c r="M137" s="3"/>
      <c r="N137" s="3"/>
      <c r="O137" s="3"/>
      <c r="P137" s="3"/>
      <c r="Q137" s="3"/>
      <c r="R137" s="3"/>
      <c r="S137" s="3"/>
      <c r="T137" s="3"/>
      <c r="U137" s="3"/>
      <c r="V137" s="3"/>
      <c r="W137" s="3"/>
      <c r="X137" s="3"/>
    </row>
    <row r="138" spans="1:24" x14ac:dyDescent="0.25">
      <c r="A138" s="1" t="str">
        <f>'Population Definitions'!$A$5</f>
        <v>65+</v>
      </c>
      <c r="B138" t="s">
        <v>17</v>
      </c>
      <c r="C138" s="3"/>
      <c r="D138" s="3">
        <v>0</v>
      </c>
      <c r="E138" s="4" t="s">
        <v>18</v>
      </c>
      <c r="F138" s="3"/>
      <c r="G138" s="3"/>
      <c r="H138" s="3"/>
      <c r="I138" s="3"/>
      <c r="J138" s="3"/>
      <c r="K138" s="3"/>
      <c r="L138" s="3"/>
      <c r="M138" s="3"/>
      <c r="N138" s="3"/>
      <c r="O138" s="3"/>
      <c r="P138" s="3"/>
      <c r="Q138" s="3"/>
      <c r="R138" s="3"/>
      <c r="S138" s="3"/>
      <c r="T138" s="3"/>
      <c r="U138" s="3"/>
      <c r="V138" s="3"/>
      <c r="W138" s="3"/>
      <c r="X138" s="3"/>
    </row>
    <row r="139" spans="1:24" x14ac:dyDescent="0.25">
      <c r="A139" s="1" t="str">
        <f>'Population Definitions'!$B$6</f>
        <v>Prisoners</v>
      </c>
      <c r="B139" t="s">
        <v>17</v>
      </c>
      <c r="C139" s="3"/>
      <c r="D139" s="3">
        <v>0</v>
      </c>
      <c r="E139" s="4" t="s">
        <v>18</v>
      </c>
      <c r="F139" s="3"/>
      <c r="G139" s="3"/>
      <c r="H139" s="3"/>
      <c r="I139" s="3"/>
      <c r="J139" s="3"/>
      <c r="K139" s="3"/>
      <c r="L139" s="3"/>
      <c r="M139" s="3"/>
      <c r="N139" s="3"/>
      <c r="O139" s="3"/>
      <c r="P139" s="3"/>
      <c r="Q139" s="3"/>
      <c r="R139" s="3"/>
      <c r="S139" s="3"/>
      <c r="T139" s="3"/>
      <c r="U139" s="3"/>
      <c r="V139" s="3"/>
      <c r="W139" s="3"/>
      <c r="X139" s="3"/>
    </row>
    <row r="141" spans="1:24" x14ac:dyDescent="0.25">
      <c r="A141" s="1" t="s">
        <v>125</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3">
        <v>0</v>
      </c>
      <c r="E142" s="4" t="s">
        <v>18</v>
      </c>
      <c r="F142" s="3"/>
      <c r="G142" s="3"/>
      <c r="H142" s="3"/>
      <c r="I142" s="3"/>
      <c r="J142" s="3"/>
      <c r="K142" s="3"/>
      <c r="L142" s="3"/>
      <c r="M142" s="3"/>
      <c r="N142" s="3"/>
      <c r="O142" s="3"/>
      <c r="P142" s="8">
        <v>8000</v>
      </c>
      <c r="Q142" s="3"/>
      <c r="R142" s="3"/>
      <c r="S142" s="3"/>
      <c r="T142" s="3"/>
      <c r="U142" s="3"/>
      <c r="V142" s="3">
        <v>7000</v>
      </c>
      <c r="W142" s="3"/>
      <c r="X142" s="3"/>
    </row>
    <row r="143" spans="1:24" x14ac:dyDescent="0.25">
      <c r="A143" s="1" t="str">
        <f>'Population Definitions'!$A$3</f>
        <v>5-14</v>
      </c>
      <c r="B143" t="s">
        <v>17</v>
      </c>
      <c r="C143" s="3"/>
      <c r="D143" s="3">
        <v>0</v>
      </c>
      <c r="E143" s="4" t="s">
        <v>18</v>
      </c>
      <c r="F143" s="3"/>
      <c r="G143" s="3"/>
      <c r="H143" s="3"/>
      <c r="I143" s="3"/>
      <c r="J143" s="3"/>
      <c r="K143" s="3"/>
      <c r="L143" s="3"/>
      <c r="M143" s="3"/>
      <c r="N143" s="3"/>
      <c r="O143" s="3"/>
      <c r="P143" s="3">
        <v>15000</v>
      </c>
      <c r="Q143" s="3"/>
      <c r="R143" s="3"/>
      <c r="S143" s="3"/>
      <c r="T143" s="3"/>
      <c r="U143" s="3"/>
      <c r="V143" s="3">
        <v>17000</v>
      </c>
      <c r="W143" s="3"/>
      <c r="X143" s="3"/>
    </row>
    <row r="144" spans="1:24" x14ac:dyDescent="0.25">
      <c r="A144" s="1" t="str">
        <f>'Population Definitions'!$A$4</f>
        <v>15-64</v>
      </c>
      <c r="B144" t="s">
        <v>17</v>
      </c>
      <c r="C144" s="3"/>
      <c r="D144" s="3">
        <v>0</v>
      </c>
      <c r="E144" s="4" t="s">
        <v>18</v>
      </c>
      <c r="F144" s="3"/>
      <c r="G144" s="3"/>
      <c r="H144" s="3"/>
      <c r="I144" s="3"/>
      <c r="J144" s="3"/>
      <c r="K144" s="3"/>
      <c r="L144" s="3"/>
      <c r="M144" s="3"/>
      <c r="N144" s="3"/>
      <c r="O144" s="3"/>
      <c r="P144" s="3">
        <v>82000</v>
      </c>
      <c r="Q144" s="3"/>
      <c r="R144" s="3"/>
      <c r="S144" s="3"/>
      <c r="T144" s="3"/>
      <c r="U144" s="3"/>
      <c r="V144" s="3">
        <v>80000</v>
      </c>
      <c r="W144" s="3"/>
      <c r="X144" s="3"/>
    </row>
    <row r="145" spans="1:24" x14ac:dyDescent="0.25">
      <c r="A145" s="1" t="str">
        <f>'Population Definitions'!$A$5</f>
        <v>65+</v>
      </c>
      <c r="B145" t="s">
        <v>17</v>
      </c>
      <c r="C145" s="3"/>
      <c r="D145" s="3">
        <v>0</v>
      </c>
      <c r="E145" s="4" t="s">
        <v>18</v>
      </c>
      <c r="F145" s="3"/>
      <c r="G145" s="3"/>
      <c r="H145" s="3"/>
      <c r="I145" s="3"/>
      <c r="J145" s="3"/>
      <c r="K145" s="3"/>
      <c r="L145" s="3"/>
      <c r="M145" s="3"/>
      <c r="N145" s="3"/>
      <c r="O145" s="3"/>
      <c r="P145" s="3">
        <v>11000</v>
      </c>
      <c r="Q145" s="3"/>
      <c r="R145" s="3"/>
      <c r="S145" s="3"/>
      <c r="T145" s="3"/>
      <c r="U145" s="3"/>
      <c r="V145" s="3">
        <v>12000</v>
      </c>
      <c r="W145" s="3"/>
      <c r="X145" s="3"/>
    </row>
    <row r="146" spans="1:24" x14ac:dyDescent="0.25">
      <c r="A146" s="1" t="str">
        <f>'Population Definitions'!$B$6</f>
        <v>Prisoners</v>
      </c>
      <c r="B146" t="s">
        <v>17</v>
      </c>
      <c r="C146" s="3"/>
      <c r="D146" s="3">
        <v>0</v>
      </c>
      <c r="E146" s="4" t="s">
        <v>18</v>
      </c>
      <c r="F146" s="3"/>
      <c r="G146" s="3"/>
      <c r="H146" s="3"/>
      <c r="I146" s="3"/>
      <c r="J146" s="3"/>
      <c r="K146" s="3"/>
      <c r="L146" s="3"/>
      <c r="M146" s="3"/>
      <c r="N146" s="3"/>
      <c r="O146" s="3"/>
      <c r="P146" s="3">
        <v>1000</v>
      </c>
      <c r="Q146" s="3"/>
      <c r="R146" s="3"/>
      <c r="S146" s="3"/>
      <c r="T146" s="3"/>
      <c r="U146" s="3"/>
      <c r="V146" s="3">
        <v>1000</v>
      </c>
      <c r="W146" s="3"/>
      <c r="X146" s="3"/>
    </row>
    <row r="148" spans="1:24" x14ac:dyDescent="0.25">
      <c r="A148" s="1" t="s">
        <v>126</v>
      </c>
      <c r="B148" s="1" t="s">
        <v>14</v>
      </c>
      <c r="C148" s="1" t="s">
        <v>15</v>
      </c>
      <c r="D148" s="1" t="s">
        <v>16</v>
      </c>
      <c r="E148" s="1"/>
      <c r="F148" s="1">
        <v>2000</v>
      </c>
      <c r="G148" s="1">
        <v>2001</v>
      </c>
      <c r="H148" s="1">
        <v>2002</v>
      </c>
      <c r="I148" s="1">
        <v>2003</v>
      </c>
      <c r="J148" s="1">
        <v>2004</v>
      </c>
      <c r="K148" s="1">
        <v>2005</v>
      </c>
      <c r="L148" s="1">
        <v>2006</v>
      </c>
      <c r="M148" s="1">
        <v>2007</v>
      </c>
      <c r="N148" s="1">
        <v>2008</v>
      </c>
      <c r="O148" s="1">
        <v>2009</v>
      </c>
      <c r="P148" s="1">
        <v>2010</v>
      </c>
      <c r="Q148" s="1">
        <v>2011</v>
      </c>
      <c r="R148" s="1">
        <v>2012</v>
      </c>
      <c r="S148" s="1">
        <v>2013</v>
      </c>
      <c r="T148" s="1">
        <v>2014</v>
      </c>
      <c r="U148" s="1">
        <v>2015</v>
      </c>
      <c r="V148" s="1">
        <v>2016</v>
      </c>
      <c r="W148" s="1">
        <v>2017</v>
      </c>
      <c r="X148" s="1">
        <v>2018</v>
      </c>
    </row>
    <row r="149" spans="1:24" x14ac:dyDescent="0.25">
      <c r="A149" s="1" t="str">
        <f>'Population Definitions'!$A$2</f>
        <v>0-4</v>
      </c>
      <c r="B149" t="s">
        <v>35</v>
      </c>
      <c r="C149" s="3"/>
      <c r="D149" s="2">
        <v>0</v>
      </c>
      <c r="E149" s="4" t="s">
        <v>18</v>
      </c>
      <c r="F149" s="2"/>
      <c r="G149" s="2"/>
      <c r="H149" s="2"/>
      <c r="I149" s="2"/>
      <c r="J149" s="2"/>
      <c r="K149" s="2"/>
      <c r="L149" s="2"/>
      <c r="M149" s="2"/>
      <c r="N149" s="2"/>
      <c r="O149" s="2"/>
      <c r="P149" s="2"/>
      <c r="Q149" s="2"/>
      <c r="R149" s="2"/>
      <c r="S149" s="2"/>
      <c r="T149" s="2"/>
      <c r="U149" s="2"/>
      <c r="V149" s="2"/>
      <c r="W149" s="2"/>
      <c r="X149" s="2"/>
    </row>
    <row r="150" spans="1:24" x14ac:dyDescent="0.25">
      <c r="A150" s="1" t="str">
        <f>'Population Definitions'!$A$3</f>
        <v>5-14</v>
      </c>
      <c r="B150" t="s">
        <v>35</v>
      </c>
      <c r="C150" s="3"/>
      <c r="D150" s="2">
        <v>0</v>
      </c>
      <c r="E150" s="4" t="s">
        <v>18</v>
      </c>
      <c r="F150" s="2"/>
      <c r="G150" s="2"/>
      <c r="H150" s="2"/>
      <c r="I150" s="2"/>
      <c r="J150" s="2"/>
      <c r="K150" s="2"/>
      <c r="L150" s="2"/>
      <c r="M150" s="2"/>
      <c r="N150" s="2"/>
      <c r="O150" s="2"/>
      <c r="P150" s="2"/>
      <c r="Q150" s="2"/>
      <c r="R150" s="2"/>
      <c r="S150" s="2"/>
      <c r="T150" s="2"/>
      <c r="U150" s="2"/>
      <c r="V150" s="2"/>
      <c r="W150" s="2"/>
      <c r="X150" s="2"/>
    </row>
    <row r="151" spans="1:24" x14ac:dyDescent="0.25">
      <c r="A151" s="1" t="str">
        <f>'Population Definitions'!$A$4</f>
        <v>15-64</v>
      </c>
      <c r="B151" t="s">
        <v>35</v>
      </c>
      <c r="C151" s="3"/>
      <c r="D151" s="2">
        <v>0</v>
      </c>
      <c r="E151" s="4" t="s">
        <v>18</v>
      </c>
      <c r="F151" s="2"/>
      <c r="G151" s="2"/>
      <c r="H151" s="2"/>
      <c r="I151" s="2"/>
      <c r="J151" s="2"/>
      <c r="K151" s="2"/>
      <c r="L151" s="2"/>
      <c r="M151" s="2"/>
      <c r="N151" s="2"/>
      <c r="O151" s="2"/>
      <c r="P151" s="2"/>
      <c r="Q151" s="2"/>
      <c r="R151" s="2"/>
      <c r="S151" s="2"/>
      <c r="T151" s="2"/>
      <c r="U151" s="2"/>
      <c r="V151" s="2"/>
      <c r="W151" s="2"/>
      <c r="X151" s="2"/>
    </row>
    <row r="152" spans="1:24" x14ac:dyDescent="0.25">
      <c r="A152" s="1" t="str">
        <f>'Population Definitions'!$A$5</f>
        <v>65+</v>
      </c>
      <c r="B152" t="s">
        <v>35</v>
      </c>
      <c r="C152" s="3"/>
      <c r="D152" s="2">
        <v>0</v>
      </c>
      <c r="E152" s="4" t="s">
        <v>18</v>
      </c>
      <c r="F152" s="2"/>
      <c r="G152" s="2"/>
      <c r="H152" s="2"/>
      <c r="I152" s="2"/>
      <c r="J152" s="2"/>
      <c r="K152" s="2"/>
      <c r="L152" s="2"/>
      <c r="M152" s="2"/>
      <c r="N152" s="2"/>
      <c r="O152" s="2"/>
      <c r="P152" s="2"/>
      <c r="Q152" s="2"/>
      <c r="R152" s="2"/>
      <c r="S152" s="2"/>
      <c r="T152" s="2"/>
      <c r="U152" s="2"/>
      <c r="V152" s="2"/>
      <c r="W152" s="2"/>
      <c r="X152" s="2"/>
    </row>
    <row r="153" spans="1:24" x14ac:dyDescent="0.25">
      <c r="A153" s="1" t="str">
        <f>'Population Definitions'!$B$6</f>
        <v>Prisoners</v>
      </c>
      <c r="B153" t="s">
        <v>35</v>
      </c>
      <c r="C153" s="3"/>
      <c r="D153" s="2">
        <v>0</v>
      </c>
      <c r="E153" s="4" t="s">
        <v>18</v>
      </c>
      <c r="F153" s="2"/>
      <c r="G153" s="2"/>
      <c r="H153" s="2"/>
      <c r="I153" s="2"/>
      <c r="J153" s="2"/>
      <c r="K153" s="2"/>
      <c r="L153" s="2"/>
      <c r="M153" s="2"/>
      <c r="N153" s="2"/>
      <c r="O153" s="2"/>
      <c r="P153" s="2"/>
      <c r="Q153" s="2"/>
      <c r="R153" s="2"/>
      <c r="S153" s="2"/>
      <c r="T153" s="2"/>
      <c r="U153" s="2"/>
      <c r="V153" s="2"/>
      <c r="W153" s="2"/>
      <c r="X153" s="2"/>
    </row>
    <row r="155" spans="1:24" x14ac:dyDescent="0.25">
      <c r="A155" s="1" t="s">
        <v>127</v>
      </c>
      <c r="B155" s="1" t="s">
        <v>14</v>
      </c>
      <c r="C155" s="1" t="s">
        <v>15</v>
      </c>
      <c r="D155" s="1" t="s">
        <v>16</v>
      </c>
      <c r="E155" s="1"/>
      <c r="F155" s="1">
        <v>2000</v>
      </c>
      <c r="G155" s="1">
        <v>2001</v>
      </c>
      <c r="H155" s="1">
        <v>2002</v>
      </c>
      <c r="I155" s="1">
        <v>2003</v>
      </c>
      <c r="J155" s="1">
        <v>2004</v>
      </c>
      <c r="K155" s="1">
        <v>2005</v>
      </c>
      <c r="L155" s="1">
        <v>2006</v>
      </c>
      <c r="M155" s="1">
        <v>2007</v>
      </c>
      <c r="N155" s="1">
        <v>2008</v>
      </c>
      <c r="O155" s="1">
        <v>2009</v>
      </c>
      <c r="P155" s="1">
        <v>2010</v>
      </c>
      <c r="Q155" s="1">
        <v>2011</v>
      </c>
      <c r="R155" s="1">
        <v>2012</v>
      </c>
      <c r="S155" s="1">
        <v>2013</v>
      </c>
      <c r="T155" s="1">
        <v>2014</v>
      </c>
      <c r="U155" s="1">
        <v>2015</v>
      </c>
      <c r="V155" s="1">
        <v>2016</v>
      </c>
      <c r="W155" s="1">
        <v>2017</v>
      </c>
      <c r="X155" s="1">
        <v>2018</v>
      </c>
    </row>
    <row r="156" spans="1:24" x14ac:dyDescent="0.25">
      <c r="A156" s="1" t="str">
        <f>'Population Definitions'!$A$2</f>
        <v>0-4</v>
      </c>
      <c r="B156" t="s">
        <v>17</v>
      </c>
      <c r="C156" s="3"/>
      <c r="D156" s="3">
        <v>0</v>
      </c>
      <c r="E156" s="4" t="s">
        <v>18</v>
      </c>
      <c r="F156" s="3"/>
      <c r="G156" s="3"/>
      <c r="H156" s="3"/>
      <c r="I156" s="3"/>
      <c r="J156" s="3"/>
      <c r="K156" s="3"/>
      <c r="L156" s="3"/>
      <c r="M156" s="3"/>
      <c r="N156" s="3"/>
      <c r="O156" s="3"/>
      <c r="P156" s="3"/>
      <c r="Q156" s="3"/>
      <c r="R156" s="3"/>
      <c r="S156" s="3"/>
      <c r="T156" s="3"/>
      <c r="U156" s="3"/>
      <c r="V156" s="3"/>
      <c r="W156" s="3"/>
      <c r="X156" s="3"/>
    </row>
    <row r="157" spans="1:24" x14ac:dyDescent="0.25">
      <c r="A157" s="1" t="str">
        <f>'Population Definitions'!$A$3</f>
        <v>5-14</v>
      </c>
      <c r="B157" t="s">
        <v>17</v>
      </c>
      <c r="C157" s="3"/>
      <c r="D157" s="3">
        <v>0</v>
      </c>
      <c r="E157" s="4" t="s">
        <v>18</v>
      </c>
      <c r="F157" s="3"/>
      <c r="G157" s="3"/>
      <c r="H157" s="3"/>
      <c r="I157" s="3"/>
      <c r="J157" s="3"/>
      <c r="K157" s="3"/>
      <c r="L157" s="3"/>
      <c r="M157" s="3"/>
      <c r="N157" s="3"/>
      <c r="O157" s="3"/>
      <c r="P157" s="3"/>
      <c r="Q157" s="3"/>
      <c r="R157" s="3"/>
      <c r="S157" s="3"/>
      <c r="T157" s="3"/>
      <c r="U157" s="3"/>
      <c r="V157" s="3"/>
      <c r="W157" s="3"/>
      <c r="X157" s="3"/>
    </row>
    <row r="158" spans="1:24" x14ac:dyDescent="0.25">
      <c r="A158" s="1" t="str">
        <f>'Population Definitions'!$A$4</f>
        <v>15-64</v>
      </c>
      <c r="B158" t="s">
        <v>17</v>
      </c>
      <c r="C158" s="3"/>
      <c r="D158" s="3">
        <v>0</v>
      </c>
      <c r="E158" s="4" t="s">
        <v>18</v>
      </c>
      <c r="F158" s="3"/>
      <c r="G158" s="3"/>
      <c r="H158" s="3"/>
      <c r="I158" s="3"/>
      <c r="J158" s="3"/>
      <c r="K158" s="3"/>
      <c r="L158" s="3"/>
      <c r="M158" s="3"/>
      <c r="N158" s="3"/>
      <c r="O158" s="3"/>
      <c r="P158" s="3"/>
      <c r="Q158" s="3"/>
      <c r="R158" s="3"/>
      <c r="S158" s="3"/>
      <c r="T158" s="3"/>
      <c r="U158" s="3"/>
      <c r="V158" s="3"/>
      <c r="W158" s="3"/>
      <c r="X158" s="3"/>
    </row>
    <row r="159" spans="1:24" x14ac:dyDescent="0.25">
      <c r="A159" s="1" t="str">
        <f>'Population Definitions'!$A$5</f>
        <v>65+</v>
      </c>
      <c r="B159" t="s">
        <v>17</v>
      </c>
      <c r="C159" s="3"/>
      <c r="D159" s="3">
        <v>0</v>
      </c>
      <c r="E159" s="4" t="s">
        <v>18</v>
      </c>
      <c r="F159" s="3"/>
      <c r="G159" s="3"/>
      <c r="H159" s="3"/>
      <c r="I159" s="3"/>
      <c r="J159" s="3"/>
      <c r="K159" s="3"/>
      <c r="L159" s="3"/>
      <c r="M159" s="3"/>
      <c r="N159" s="3"/>
      <c r="O159" s="3"/>
      <c r="P159" s="3"/>
      <c r="Q159" s="3"/>
      <c r="R159" s="3"/>
      <c r="S159" s="3"/>
      <c r="T159" s="3"/>
      <c r="U159" s="3"/>
      <c r="V159" s="3"/>
      <c r="W159" s="3"/>
      <c r="X159" s="3"/>
    </row>
    <row r="160" spans="1:24" x14ac:dyDescent="0.25">
      <c r="A160" s="1" t="str">
        <f>'Population Definitions'!$B$6</f>
        <v>Prisoners</v>
      </c>
      <c r="B160" t="s">
        <v>17</v>
      </c>
      <c r="C160" s="3"/>
      <c r="D160" s="3">
        <v>0</v>
      </c>
      <c r="E160" s="4" t="s">
        <v>18</v>
      </c>
      <c r="F160" s="3"/>
      <c r="G160" s="3"/>
      <c r="H160" s="3"/>
      <c r="I160" s="3"/>
      <c r="J160" s="3"/>
      <c r="K160" s="3"/>
      <c r="L160" s="3"/>
      <c r="M160" s="3"/>
      <c r="N160" s="3"/>
      <c r="O160" s="3"/>
      <c r="P160" s="3"/>
      <c r="Q160" s="3"/>
      <c r="R160" s="3"/>
      <c r="S160" s="3"/>
      <c r="T160" s="3"/>
      <c r="U160" s="3"/>
      <c r="V160" s="3"/>
      <c r="W160" s="3"/>
      <c r="X160" s="3"/>
    </row>
    <row r="162" spans="1:24" x14ac:dyDescent="0.25">
      <c r="A162" s="1" t="s">
        <v>128</v>
      </c>
      <c r="B162" s="1" t="s">
        <v>14</v>
      </c>
      <c r="C162" s="1" t="s">
        <v>15</v>
      </c>
      <c r="D162" s="1" t="s">
        <v>16</v>
      </c>
      <c r="E162" s="1"/>
      <c r="F162" s="1">
        <v>2000</v>
      </c>
      <c r="G162" s="1">
        <v>2001</v>
      </c>
      <c r="H162" s="1">
        <v>2002</v>
      </c>
      <c r="I162" s="1">
        <v>2003</v>
      </c>
      <c r="J162" s="1">
        <v>2004</v>
      </c>
      <c r="K162" s="1">
        <v>2005</v>
      </c>
      <c r="L162" s="1">
        <v>2006</v>
      </c>
      <c r="M162" s="1">
        <v>2007</v>
      </c>
      <c r="N162" s="1">
        <v>2008</v>
      </c>
      <c r="O162" s="1">
        <v>2009</v>
      </c>
      <c r="P162" s="1">
        <v>2010</v>
      </c>
      <c r="Q162" s="1">
        <v>2011</v>
      </c>
      <c r="R162" s="1">
        <v>2012</v>
      </c>
      <c r="S162" s="1">
        <v>2013</v>
      </c>
      <c r="T162" s="1">
        <v>2014</v>
      </c>
      <c r="U162" s="1">
        <v>2015</v>
      </c>
      <c r="V162" s="1">
        <v>2016</v>
      </c>
      <c r="W162" s="1">
        <v>2017</v>
      </c>
      <c r="X162" s="1">
        <v>2018</v>
      </c>
    </row>
    <row r="163" spans="1:24" x14ac:dyDescent="0.25">
      <c r="A163" s="1" t="str">
        <f>'Population Definitions'!$A$2</f>
        <v>0-4</v>
      </c>
      <c r="B163" t="s">
        <v>17</v>
      </c>
      <c r="C163" s="3"/>
      <c r="D163" s="3">
        <v>0</v>
      </c>
      <c r="E163" s="4" t="s">
        <v>18</v>
      </c>
      <c r="F163" s="3"/>
      <c r="G163" s="3"/>
      <c r="H163" s="3"/>
      <c r="I163" s="3"/>
      <c r="J163" s="3"/>
      <c r="K163" s="3"/>
      <c r="L163" s="3"/>
      <c r="M163" s="3"/>
      <c r="N163" s="3"/>
      <c r="O163" s="3"/>
      <c r="P163" s="3"/>
      <c r="Q163" s="3"/>
      <c r="R163" s="3"/>
      <c r="S163" s="3"/>
      <c r="T163" s="3"/>
      <c r="U163" s="3"/>
      <c r="V163" s="3"/>
      <c r="W163" s="3"/>
      <c r="X163" s="3"/>
    </row>
    <row r="164" spans="1:24" x14ac:dyDescent="0.25">
      <c r="A164" s="1" t="str">
        <f>'Population Definitions'!$A$3</f>
        <v>5-14</v>
      </c>
      <c r="B164" t="s">
        <v>17</v>
      </c>
      <c r="C164" s="3"/>
      <c r="D164" s="3">
        <v>0</v>
      </c>
      <c r="E164" s="4" t="s">
        <v>18</v>
      </c>
      <c r="F164" s="3"/>
      <c r="G164" s="3"/>
      <c r="H164" s="3"/>
      <c r="I164" s="3"/>
      <c r="J164" s="3"/>
      <c r="K164" s="3"/>
      <c r="L164" s="3"/>
      <c r="M164" s="3"/>
      <c r="N164" s="3"/>
      <c r="O164" s="3"/>
      <c r="P164" s="3"/>
      <c r="Q164" s="3"/>
      <c r="R164" s="3"/>
      <c r="S164" s="3"/>
      <c r="T164" s="3"/>
      <c r="U164" s="3"/>
      <c r="V164" s="3"/>
      <c r="W164" s="3"/>
      <c r="X164" s="3"/>
    </row>
    <row r="165" spans="1:24" x14ac:dyDescent="0.25">
      <c r="A165" s="1" t="str">
        <f>'Population Definitions'!$A$4</f>
        <v>15-64</v>
      </c>
      <c r="B165" t="s">
        <v>17</v>
      </c>
      <c r="C165" s="3"/>
      <c r="D165" s="3">
        <v>0</v>
      </c>
      <c r="E165" s="4" t="s">
        <v>18</v>
      </c>
      <c r="F165" s="3"/>
      <c r="G165" s="3"/>
      <c r="H165" s="3"/>
      <c r="I165" s="3"/>
      <c r="J165" s="3"/>
      <c r="K165" s="3"/>
      <c r="L165" s="3"/>
      <c r="M165" s="3"/>
      <c r="N165" s="3"/>
      <c r="O165" s="3"/>
      <c r="P165" s="3"/>
      <c r="Q165" s="3"/>
      <c r="R165" s="3"/>
      <c r="S165" s="3"/>
      <c r="T165" s="3"/>
      <c r="U165" s="3"/>
      <c r="V165" s="3"/>
      <c r="W165" s="3"/>
      <c r="X165" s="3"/>
    </row>
    <row r="166" spans="1:24" x14ac:dyDescent="0.25">
      <c r="A166" s="1" t="str">
        <f>'Population Definitions'!$A$5</f>
        <v>65+</v>
      </c>
      <c r="B166" t="s">
        <v>17</v>
      </c>
      <c r="C166" s="3"/>
      <c r="D166" s="3">
        <v>0</v>
      </c>
      <c r="E166" s="4" t="s">
        <v>18</v>
      </c>
      <c r="F166" s="3"/>
      <c r="G166" s="3"/>
      <c r="H166" s="3"/>
      <c r="I166" s="3"/>
      <c r="J166" s="3"/>
      <c r="K166" s="3"/>
      <c r="L166" s="3"/>
      <c r="M166" s="3"/>
      <c r="N166" s="3"/>
      <c r="O166" s="3"/>
      <c r="P166" s="3"/>
      <c r="Q166" s="3"/>
      <c r="R166" s="3"/>
      <c r="S166" s="3"/>
      <c r="T166" s="3"/>
      <c r="U166" s="3"/>
      <c r="V166" s="3"/>
      <c r="W166" s="3"/>
      <c r="X166" s="3"/>
    </row>
    <row r="167" spans="1:24" x14ac:dyDescent="0.25">
      <c r="A167" s="1" t="str">
        <f>'Population Definitions'!$B$6</f>
        <v>Prisoners</v>
      </c>
      <c r="B167" t="s">
        <v>17</v>
      </c>
      <c r="C167" s="3"/>
      <c r="D167" s="3">
        <v>0</v>
      </c>
      <c r="E167" s="4" t="s">
        <v>18</v>
      </c>
      <c r="F167" s="3"/>
      <c r="G167" s="3"/>
      <c r="H167" s="3"/>
      <c r="I167" s="3"/>
      <c r="J167" s="3"/>
      <c r="K167" s="3"/>
      <c r="L167" s="3"/>
      <c r="M167" s="3"/>
      <c r="N167" s="3"/>
      <c r="O167" s="3"/>
      <c r="P167" s="3"/>
      <c r="Q167" s="3"/>
      <c r="R167" s="3"/>
      <c r="S167" s="3"/>
      <c r="T167" s="3"/>
      <c r="U167" s="3"/>
      <c r="V167" s="3"/>
      <c r="W167" s="3"/>
      <c r="X167" s="3"/>
    </row>
    <row r="169" spans="1:24" x14ac:dyDescent="0.25">
      <c r="A169" s="1" t="s">
        <v>129</v>
      </c>
      <c r="B169" s="1" t="s">
        <v>14</v>
      </c>
      <c r="C169" s="1" t="s">
        <v>15</v>
      </c>
      <c r="D169" s="1" t="s">
        <v>16</v>
      </c>
      <c r="E169" s="1"/>
      <c r="F169" s="1">
        <v>2000</v>
      </c>
      <c r="G169" s="1">
        <v>2001</v>
      </c>
      <c r="H169" s="1">
        <v>2002</v>
      </c>
      <c r="I169" s="1">
        <v>2003</v>
      </c>
      <c r="J169" s="1">
        <v>2004</v>
      </c>
      <c r="K169" s="1">
        <v>2005</v>
      </c>
      <c r="L169" s="1">
        <v>2006</v>
      </c>
      <c r="M169" s="1">
        <v>2007</v>
      </c>
      <c r="N169" s="1">
        <v>2008</v>
      </c>
      <c r="O169" s="1">
        <v>2009</v>
      </c>
      <c r="P169" s="1">
        <v>2010</v>
      </c>
      <c r="Q169" s="1">
        <v>2011</v>
      </c>
      <c r="R169" s="1">
        <v>2012</v>
      </c>
      <c r="S169" s="1">
        <v>2013</v>
      </c>
      <c r="T169" s="1">
        <v>2014</v>
      </c>
      <c r="U169" s="1">
        <v>2015</v>
      </c>
      <c r="V169" s="1">
        <v>2016</v>
      </c>
      <c r="W169" s="1">
        <v>2017</v>
      </c>
      <c r="X169" s="1">
        <v>2018</v>
      </c>
    </row>
    <row r="170" spans="1:24" x14ac:dyDescent="0.25">
      <c r="A170" s="1" t="str">
        <f>'Population Definitions'!$A$2</f>
        <v>0-4</v>
      </c>
      <c r="B170" t="s">
        <v>17</v>
      </c>
      <c r="C170" s="3"/>
      <c r="D170" s="3">
        <v>0</v>
      </c>
      <c r="E170" s="4" t="s">
        <v>18</v>
      </c>
      <c r="F170" s="3"/>
      <c r="G170" s="3"/>
      <c r="H170" s="3"/>
      <c r="I170" s="3"/>
      <c r="J170" s="3"/>
      <c r="K170" s="3"/>
      <c r="L170" s="3"/>
      <c r="M170" s="3"/>
      <c r="N170" s="3"/>
      <c r="O170" s="3"/>
      <c r="P170" s="3"/>
      <c r="Q170" s="3"/>
      <c r="R170" s="3"/>
      <c r="S170" s="3"/>
      <c r="T170" s="3"/>
      <c r="U170" s="3"/>
      <c r="V170" s="3"/>
      <c r="W170" s="3"/>
      <c r="X170" s="3"/>
    </row>
    <row r="171" spans="1:24" x14ac:dyDescent="0.25">
      <c r="A171" s="1" t="str">
        <f>'Population Definitions'!$A$3</f>
        <v>5-14</v>
      </c>
      <c r="B171" t="s">
        <v>17</v>
      </c>
      <c r="C171" s="3"/>
      <c r="D171" s="3">
        <v>0</v>
      </c>
      <c r="E171" s="4" t="s">
        <v>18</v>
      </c>
      <c r="F171" s="3"/>
      <c r="G171" s="3"/>
      <c r="H171" s="3"/>
      <c r="I171" s="3"/>
      <c r="J171" s="3"/>
      <c r="K171" s="3"/>
      <c r="L171" s="3"/>
      <c r="M171" s="3"/>
      <c r="N171" s="3"/>
      <c r="O171" s="3"/>
      <c r="P171" s="3"/>
      <c r="Q171" s="3"/>
      <c r="R171" s="3"/>
      <c r="S171" s="3"/>
      <c r="T171" s="3"/>
      <c r="U171" s="3"/>
      <c r="V171" s="3"/>
      <c r="W171" s="3"/>
      <c r="X171" s="3"/>
    </row>
    <row r="172" spans="1:24" x14ac:dyDescent="0.25">
      <c r="A172" s="1" t="str">
        <f>'Population Definitions'!$A$4</f>
        <v>15-64</v>
      </c>
      <c r="B172" t="s">
        <v>17</v>
      </c>
      <c r="C172" s="3"/>
      <c r="D172" s="3">
        <v>0</v>
      </c>
      <c r="E172" s="4" t="s">
        <v>18</v>
      </c>
      <c r="F172" s="3"/>
      <c r="G172" s="3"/>
      <c r="H172" s="3"/>
      <c r="I172" s="3"/>
      <c r="J172" s="3"/>
      <c r="K172" s="3"/>
      <c r="L172" s="3"/>
      <c r="M172" s="3"/>
      <c r="N172" s="3"/>
      <c r="O172" s="3"/>
      <c r="P172" s="3"/>
      <c r="Q172" s="3"/>
      <c r="R172" s="3"/>
      <c r="S172" s="3"/>
      <c r="T172" s="3"/>
      <c r="U172" s="3"/>
      <c r="V172" s="3"/>
      <c r="W172" s="3"/>
      <c r="X172" s="3"/>
    </row>
    <row r="173" spans="1:24" x14ac:dyDescent="0.25">
      <c r="A173" s="1" t="str">
        <f>'Population Definitions'!$A$5</f>
        <v>65+</v>
      </c>
      <c r="B173" t="s">
        <v>17</v>
      </c>
      <c r="C173" s="3"/>
      <c r="D173" s="3">
        <v>0</v>
      </c>
      <c r="E173" s="4" t="s">
        <v>18</v>
      </c>
      <c r="F173" s="3"/>
      <c r="G173" s="3"/>
      <c r="H173" s="3"/>
      <c r="I173" s="3"/>
      <c r="J173" s="3"/>
      <c r="K173" s="3"/>
      <c r="L173" s="3"/>
      <c r="M173" s="3"/>
      <c r="N173" s="3"/>
      <c r="O173" s="3"/>
      <c r="P173" s="3"/>
      <c r="Q173" s="3"/>
      <c r="R173" s="3"/>
      <c r="S173" s="3"/>
      <c r="T173" s="3"/>
      <c r="U173" s="3"/>
      <c r="V173" s="3"/>
      <c r="W173" s="3"/>
      <c r="X173" s="3"/>
    </row>
    <row r="174" spans="1:24" x14ac:dyDescent="0.25">
      <c r="A174" s="1" t="str">
        <f>'Population Definitions'!$B$6</f>
        <v>Prisoners</v>
      </c>
      <c r="B174" t="s">
        <v>17</v>
      </c>
      <c r="C174" s="3"/>
      <c r="D174" s="3">
        <v>0</v>
      </c>
      <c r="E174" s="4" t="s">
        <v>18</v>
      </c>
      <c r="F174" s="3"/>
      <c r="G174" s="3"/>
      <c r="H174" s="3"/>
      <c r="I174" s="3"/>
      <c r="J174" s="3"/>
      <c r="K174" s="3"/>
      <c r="L174" s="3"/>
      <c r="M174" s="3"/>
      <c r="N174" s="3"/>
      <c r="O174" s="3"/>
      <c r="P174" s="3"/>
      <c r="Q174" s="3"/>
      <c r="R174" s="3"/>
      <c r="S174" s="3"/>
      <c r="T174" s="3"/>
      <c r="U174" s="3"/>
      <c r="V174" s="3"/>
      <c r="W174" s="3"/>
      <c r="X174" s="3"/>
    </row>
    <row r="176" spans="1:24" x14ac:dyDescent="0.25">
      <c r="A176" s="1" t="s">
        <v>130</v>
      </c>
      <c r="B176" s="1" t="s">
        <v>14</v>
      </c>
      <c r="C176" s="1" t="s">
        <v>15</v>
      </c>
      <c r="D176" s="1" t="s">
        <v>16</v>
      </c>
      <c r="E176" s="1"/>
      <c r="F176" s="1">
        <v>2000</v>
      </c>
      <c r="G176" s="1">
        <v>2001</v>
      </c>
      <c r="H176" s="1">
        <v>2002</v>
      </c>
      <c r="I176" s="1">
        <v>2003</v>
      </c>
      <c r="J176" s="1">
        <v>2004</v>
      </c>
      <c r="K176" s="1">
        <v>2005</v>
      </c>
      <c r="L176" s="1">
        <v>2006</v>
      </c>
      <c r="M176" s="1">
        <v>2007</v>
      </c>
      <c r="N176" s="1">
        <v>2008</v>
      </c>
      <c r="O176" s="1">
        <v>2009</v>
      </c>
      <c r="P176" s="1">
        <v>2010</v>
      </c>
      <c r="Q176" s="1">
        <v>2011</v>
      </c>
      <c r="R176" s="1">
        <v>2012</v>
      </c>
      <c r="S176" s="1">
        <v>2013</v>
      </c>
      <c r="T176" s="1">
        <v>2014</v>
      </c>
      <c r="U176" s="1">
        <v>2015</v>
      </c>
      <c r="V176" s="1">
        <v>2016</v>
      </c>
      <c r="W176" s="1">
        <v>2017</v>
      </c>
      <c r="X176" s="1">
        <v>2018</v>
      </c>
    </row>
    <row r="177" spans="1:24" x14ac:dyDescent="0.25">
      <c r="A177" s="1" t="str">
        <f>'Population Definitions'!$A$2</f>
        <v>0-4</v>
      </c>
      <c r="B177" t="s">
        <v>17</v>
      </c>
      <c r="C177" s="3"/>
      <c r="D177" s="3">
        <v>0</v>
      </c>
      <c r="E177" s="4" t="s">
        <v>18</v>
      </c>
      <c r="F177" s="3"/>
      <c r="G177" s="3"/>
      <c r="H177" s="3"/>
      <c r="I177" s="3"/>
      <c r="J177" s="3"/>
      <c r="K177" s="3"/>
      <c r="L177" s="3"/>
      <c r="M177" s="3"/>
      <c r="N177" s="3"/>
      <c r="O177" s="3"/>
      <c r="P177" s="3"/>
      <c r="Q177" s="3"/>
      <c r="R177" s="3"/>
      <c r="S177" s="3"/>
      <c r="T177" s="3"/>
      <c r="U177" s="3"/>
      <c r="V177" s="3"/>
      <c r="W177" s="3"/>
      <c r="X177" s="3"/>
    </row>
    <row r="178" spans="1:24" x14ac:dyDescent="0.25">
      <c r="A178" s="1" t="str">
        <f>'Population Definitions'!$A$3</f>
        <v>5-14</v>
      </c>
      <c r="B178" t="s">
        <v>17</v>
      </c>
      <c r="C178" s="3"/>
      <c r="D178" s="3">
        <v>0</v>
      </c>
      <c r="E178" s="4" t="s">
        <v>18</v>
      </c>
      <c r="F178" s="3"/>
      <c r="G178" s="3"/>
      <c r="H178" s="3"/>
      <c r="I178" s="3"/>
      <c r="J178" s="3"/>
      <c r="K178" s="3"/>
      <c r="L178" s="3"/>
      <c r="M178" s="3"/>
      <c r="N178" s="3"/>
      <c r="O178" s="3"/>
      <c r="P178" s="3"/>
      <c r="Q178" s="3"/>
      <c r="R178" s="3"/>
      <c r="S178" s="3"/>
      <c r="T178" s="3"/>
      <c r="U178" s="3"/>
      <c r="V178" s="3"/>
      <c r="W178" s="3"/>
      <c r="X178" s="3"/>
    </row>
    <row r="179" spans="1:24" x14ac:dyDescent="0.25">
      <c r="A179" s="1" t="str">
        <f>'Population Definitions'!$A$4</f>
        <v>15-64</v>
      </c>
      <c r="B179" t="s">
        <v>17</v>
      </c>
      <c r="C179" s="3"/>
      <c r="D179" s="3">
        <v>0</v>
      </c>
      <c r="E179" s="4" t="s">
        <v>18</v>
      </c>
      <c r="F179" s="3"/>
      <c r="G179" s="3"/>
      <c r="H179" s="3"/>
      <c r="I179" s="3"/>
      <c r="J179" s="3"/>
      <c r="K179" s="3"/>
      <c r="L179" s="3"/>
      <c r="M179" s="3"/>
      <c r="N179" s="3"/>
      <c r="O179" s="3"/>
      <c r="P179" s="3"/>
      <c r="Q179" s="3"/>
      <c r="R179" s="3"/>
      <c r="S179" s="3"/>
      <c r="T179" s="3"/>
      <c r="U179" s="3"/>
      <c r="V179" s="3"/>
      <c r="W179" s="3"/>
      <c r="X179" s="3"/>
    </row>
    <row r="180" spans="1:24" x14ac:dyDescent="0.25">
      <c r="A180" s="1" t="str">
        <f>'Population Definitions'!$A$5</f>
        <v>65+</v>
      </c>
      <c r="B180" t="s">
        <v>17</v>
      </c>
      <c r="C180" s="3"/>
      <c r="D180" s="3">
        <v>0</v>
      </c>
      <c r="E180" s="4" t="s">
        <v>18</v>
      </c>
      <c r="F180" s="3"/>
      <c r="G180" s="3"/>
      <c r="H180" s="3"/>
      <c r="I180" s="3"/>
      <c r="J180" s="3"/>
      <c r="K180" s="3"/>
      <c r="L180" s="3"/>
      <c r="M180" s="3"/>
      <c r="N180" s="3"/>
      <c r="O180" s="3"/>
      <c r="P180" s="3"/>
      <c r="Q180" s="3"/>
      <c r="R180" s="3"/>
      <c r="S180" s="3"/>
      <c r="T180" s="3"/>
      <c r="U180" s="3"/>
      <c r="V180" s="3"/>
      <c r="W180" s="3"/>
      <c r="X180" s="3"/>
    </row>
    <row r="181" spans="1:24" x14ac:dyDescent="0.25">
      <c r="A181" s="1" t="str">
        <f>'Population Definitions'!$B$6</f>
        <v>Prisoners</v>
      </c>
      <c r="B181" t="s">
        <v>17</v>
      </c>
      <c r="C181" s="3"/>
      <c r="D181" s="3">
        <v>0</v>
      </c>
      <c r="E181" s="4" t="s">
        <v>18</v>
      </c>
      <c r="F181" s="3"/>
      <c r="G181" s="3"/>
      <c r="H181" s="3"/>
      <c r="I181" s="3"/>
      <c r="J181" s="3"/>
      <c r="K181" s="3"/>
      <c r="L181" s="3"/>
      <c r="M181" s="3"/>
      <c r="N181" s="3"/>
      <c r="O181" s="3"/>
      <c r="P181" s="3"/>
      <c r="Q181" s="3"/>
      <c r="R181" s="3"/>
      <c r="S181" s="3"/>
      <c r="T181" s="3"/>
      <c r="U181" s="3"/>
      <c r="V181" s="3"/>
      <c r="W181" s="3"/>
      <c r="X181" s="3"/>
    </row>
    <row r="183" spans="1:24" x14ac:dyDescent="0.25">
      <c r="A183" s="1" t="s">
        <v>131</v>
      </c>
      <c r="B183" s="1" t="s">
        <v>14</v>
      </c>
      <c r="C183" s="1" t="s">
        <v>15</v>
      </c>
      <c r="D183" s="1" t="s">
        <v>16</v>
      </c>
      <c r="E183" s="1"/>
      <c r="F183" s="1">
        <v>2000</v>
      </c>
      <c r="G183" s="1">
        <v>2001</v>
      </c>
      <c r="H183" s="1">
        <v>2002</v>
      </c>
      <c r="I183" s="1">
        <v>2003</v>
      </c>
      <c r="J183" s="1">
        <v>2004</v>
      </c>
      <c r="K183" s="1">
        <v>2005</v>
      </c>
      <c r="L183" s="1">
        <v>2006</v>
      </c>
      <c r="M183" s="1">
        <v>2007</v>
      </c>
      <c r="N183" s="1">
        <v>2008</v>
      </c>
      <c r="O183" s="1">
        <v>2009</v>
      </c>
      <c r="P183" s="1">
        <v>2010</v>
      </c>
      <c r="Q183" s="1">
        <v>2011</v>
      </c>
      <c r="R183" s="1">
        <v>2012</v>
      </c>
      <c r="S183" s="1">
        <v>2013</v>
      </c>
      <c r="T183" s="1">
        <v>2014</v>
      </c>
      <c r="U183" s="1">
        <v>2015</v>
      </c>
      <c r="V183" s="1">
        <v>2016</v>
      </c>
      <c r="W183" s="1">
        <v>2017</v>
      </c>
      <c r="X183" s="1">
        <v>2018</v>
      </c>
    </row>
    <row r="184" spans="1:24" x14ac:dyDescent="0.25">
      <c r="A184" s="1" t="str">
        <f>'Population Definitions'!$A$2</f>
        <v>0-4</v>
      </c>
      <c r="B184" t="s">
        <v>17</v>
      </c>
      <c r="C184" s="3"/>
      <c r="D184" s="3">
        <v>0</v>
      </c>
      <c r="E184" s="4" t="s">
        <v>18</v>
      </c>
      <c r="F184" s="3"/>
      <c r="G184" s="3"/>
      <c r="H184" s="3"/>
      <c r="I184" s="3"/>
      <c r="J184" s="3"/>
      <c r="K184" s="3"/>
      <c r="L184" s="3"/>
      <c r="M184" s="3"/>
      <c r="N184" s="3"/>
      <c r="O184" s="3"/>
      <c r="P184" s="3"/>
      <c r="Q184" s="3"/>
      <c r="R184" s="3"/>
      <c r="S184" s="3"/>
      <c r="T184" s="3"/>
      <c r="U184" s="3"/>
      <c r="V184" s="3"/>
      <c r="W184" s="3"/>
      <c r="X184" s="3"/>
    </row>
    <row r="185" spans="1:24" x14ac:dyDescent="0.25">
      <c r="A185" s="1" t="str">
        <f>'Population Definitions'!$A$3</f>
        <v>5-14</v>
      </c>
      <c r="B185" t="s">
        <v>17</v>
      </c>
      <c r="C185" s="3"/>
      <c r="D185" s="3">
        <v>0</v>
      </c>
      <c r="E185" s="4" t="s">
        <v>18</v>
      </c>
      <c r="F185" s="3"/>
      <c r="G185" s="3"/>
      <c r="H185" s="3"/>
      <c r="I185" s="3"/>
      <c r="J185" s="3"/>
      <c r="K185" s="3"/>
      <c r="L185" s="3"/>
      <c r="M185" s="3"/>
      <c r="N185" s="3"/>
      <c r="O185" s="3"/>
      <c r="P185" s="3"/>
      <c r="Q185" s="3"/>
      <c r="R185" s="3"/>
      <c r="S185" s="3"/>
      <c r="T185" s="3"/>
      <c r="U185" s="3"/>
      <c r="V185" s="3"/>
      <c r="W185" s="3"/>
      <c r="X185" s="3"/>
    </row>
    <row r="186" spans="1:24" x14ac:dyDescent="0.25">
      <c r="A186" s="1" t="str">
        <f>'Population Definitions'!$A$4</f>
        <v>15-64</v>
      </c>
      <c r="B186" t="s">
        <v>17</v>
      </c>
      <c r="C186" s="3"/>
      <c r="D186" s="3">
        <v>0</v>
      </c>
      <c r="E186" s="4" t="s">
        <v>18</v>
      </c>
      <c r="F186" s="3"/>
      <c r="G186" s="3"/>
      <c r="H186" s="3"/>
      <c r="I186" s="3"/>
      <c r="J186" s="3"/>
      <c r="K186" s="3"/>
      <c r="L186" s="3"/>
      <c r="M186" s="3"/>
      <c r="N186" s="3"/>
      <c r="O186" s="3"/>
      <c r="P186" s="3"/>
      <c r="Q186" s="3"/>
      <c r="R186" s="3"/>
      <c r="S186" s="3"/>
      <c r="T186" s="3"/>
      <c r="U186" s="3"/>
      <c r="V186" s="3"/>
      <c r="W186" s="3"/>
      <c r="X186" s="3"/>
    </row>
    <row r="187" spans="1:24" x14ac:dyDescent="0.25">
      <c r="A187" s="1" t="str">
        <f>'Population Definitions'!$A$5</f>
        <v>65+</v>
      </c>
      <c r="B187" t="s">
        <v>17</v>
      </c>
      <c r="C187" s="3"/>
      <c r="D187" s="3">
        <v>0</v>
      </c>
      <c r="E187" s="4" t="s">
        <v>18</v>
      </c>
      <c r="F187" s="3"/>
      <c r="G187" s="3"/>
      <c r="H187" s="3"/>
      <c r="I187" s="3"/>
      <c r="J187" s="3"/>
      <c r="K187" s="3"/>
      <c r="L187" s="3"/>
      <c r="M187" s="3"/>
      <c r="N187" s="3"/>
      <c r="O187" s="3"/>
      <c r="P187" s="3"/>
      <c r="Q187" s="3"/>
      <c r="R187" s="3"/>
      <c r="S187" s="3"/>
      <c r="T187" s="3"/>
      <c r="U187" s="3"/>
      <c r="V187" s="3"/>
      <c r="W187" s="3"/>
      <c r="X187" s="3"/>
    </row>
    <row r="188" spans="1:24" x14ac:dyDescent="0.25">
      <c r="A188" s="1" t="str">
        <f>'Population Definitions'!$B$6</f>
        <v>Prisoners</v>
      </c>
      <c r="B188" t="s">
        <v>17</v>
      </c>
      <c r="C188" s="3"/>
      <c r="D188" s="3">
        <v>0</v>
      </c>
      <c r="E188" s="4" t="s">
        <v>18</v>
      </c>
      <c r="F188" s="3"/>
      <c r="G188" s="3"/>
      <c r="H188" s="3"/>
      <c r="I188" s="3"/>
      <c r="J188" s="3"/>
      <c r="K188" s="3"/>
      <c r="L188" s="3"/>
      <c r="M188" s="3"/>
      <c r="N188" s="3"/>
      <c r="O188" s="3"/>
      <c r="P188" s="3"/>
      <c r="Q188" s="3"/>
      <c r="R188" s="3"/>
      <c r="S188" s="3"/>
      <c r="T188" s="3"/>
      <c r="U188" s="3"/>
      <c r="V188" s="3"/>
      <c r="W188" s="3"/>
      <c r="X188" s="3"/>
    </row>
    <row r="190" spans="1:24" x14ac:dyDescent="0.25">
      <c r="A190" s="1" t="s">
        <v>132</v>
      </c>
      <c r="B190" s="1" t="s">
        <v>14</v>
      </c>
      <c r="C190" s="1" t="s">
        <v>15</v>
      </c>
      <c r="D190" s="1" t="s">
        <v>16</v>
      </c>
      <c r="E190" s="1"/>
      <c r="F190" s="1">
        <v>2000</v>
      </c>
      <c r="G190" s="1">
        <v>2001</v>
      </c>
      <c r="H190" s="1">
        <v>2002</v>
      </c>
      <c r="I190" s="1">
        <v>2003</v>
      </c>
      <c r="J190" s="1">
        <v>2004</v>
      </c>
      <c r="K190" s="1">
        <v>2005</v>
      </c>
      <c r="L190" s="1">
        <v>2006</v>
      </c>
      <c r="M190" s="1">
        <v>2007</v>
      </c>
      <c r="N190" s="1">
        <v>2008</v>
      </c>
      <c r="O190" s="1">
        <v>2009</v>
      </c>
      <c r="P190" s="1">
        <v>2010</v>
      </c>
      <c r="Q190" s="1">
        <v>2011</v>
      </c>
      <c r="R190" s="1">
        <v>2012</v>
      </c>
      <c r="S190" s="1">
        <v>2013</v>
      </c>
      <c r="T190" s="1">
        <v>2014</v>
      </c>
      <c r="U190" s="1">
        <v>2015</v>
      </c>
      <c r="V190" s="1">
        <v>2016</v>
      </c>
      <c r="W190" s="1">
        <v>2017</v>
      </c>
      <c r="X190" s="1">
        <v>2018</v>
      </c>
    </row>
    <row r="191" spans="1:24" x14ac:dyDescent="0.25">
      <c r="A191" s="1" t="str">
        <f>'Population Definitions'!$A$2</f>
        <v>0-4</v>
      </c>
      <c r="B191" t="s">
        <v>17</v>
      </c>
      <c r="C191" s="3"/>
      <c r="D191" s="3">
        <v>0</v>
      </c>
      <c r="E191" s="4" t="s">
        <v>18</v>
      </c>
      <c r="F191" s="3"/>
      <c r="G191" s="3"/>
      <c r="H191" s="3"/>
      <c r="I191" s="3"/>
      <c r="J191" s="3"/>
      <c r="K191" s="3"/>
      <c r="L191" s="3"/>
      <c r="M191" s="3"/>
      <c r="N191" s="3"/>
      <c r="O191" s="3"/>
      <c r="P191" s="3"/>
      <c r="Q191" s="3"/>
      <c r="R191" s="3"/>
      <c r="S191" s="3"/>
      <c r="T191" s="3"/>
      <c r="U191" s="3"/>
      <c r="V191" s="3"/>
      <c r="W191" s="3"/>
      <c r="X191" s="3"/>
    </row>
    <row r="192" spans="1:24" x14ac:dyDescent="0.25">
      <c r="A192" s="1" t="str">
        <f>'Population Definitions'!$A$3</f>
        <v>5-14</v>
      </c>
      <c r="B192" t="s">
        <v>17</v>
      </c>
      <c r="C192" s="3"/>
      <c r="D192" s="3">
        <v>0</v>
      </c>
      <c r="E192" s="4" t="s">
        <v>18</v>
      </c>
      <c r="F192" s="3"/>
      <c r="G192" s="3"/>
      <c r="H192" s="3"/>
      <c r="I192" s="3"/>
      <c r="J192" s="3"/>
      <c r="K192" s="3"/>
      <c r="L192" s="3"/>
      <c r="M192" s="3"/>
      <c r="N192" s="3"/>
      <c r="O192" s="3"/>
      <c r="P192" s="3"/>
      <c r="Q192" s="3"/>
      <c r="R192" s="3"/>
      <c r="S192" s="3"/>
      <c r="T192" s="3"/>
      <c r="U192" s="3"/>
      <c r="V192" s="3"/>
      <c r="W192" s="3"/>
      <c r="X192" s="3"/>
    </row>
    <row r="193" spans="1:24" x14ac:dyDescent="0.25">
      <c r="A193" s="1" t="str">
        <f>'Population Definitions'!$A$4</f>
        <v>15-64</v>
      </c>
      <c r="B193" t="s">
        <v>17</v>
      </c>
      <c r="C193" s="3"/>
      <c r="D193" s="3">
        <v>0</v>
      </c>
      <c r="E193" s="4" t="s">
        <v>18</v>
      </c>
      <c r="F193" s="3"/>
      <c r="G193" s="3"/>
      <c r="H193" s="3"/>
      <c r="I193" s="3"/>
      <c r="J193" s="3"/>
      <c r="K193" s="3"/>
      <c r="L193" s="3"/>
      <c r="M193" s="3"/>
      <c r="N193" s="3"/>
      <c r="O193" s="3"/>
      <c r="P193" s="3"/>
      <c r="Q193" s="3"/>
      <c r="R193" s="3"/>
      <c r="S193" s="3"/>
      <c r="T193" s="3"/>
      <c r="U193" s="3"/>
      <c r="V193" s="3"/>
      <c r="W193" s="3"/>
      <c r="X193" s="3"/>
    </row>
    <row r="194" spans="1:24" x14ac:dyDescent="0.25">
      <c r="A194" s="1" t="str">
        <f>'Population Definitions'!$A$5</f>
        <v>65+</v>
      </c>
      <c r="B194" t="s">
        <v>17</v>
      </c>
      <c r="C194" s="3"/>
      <c r="D194" s="3">
        <v>0</v>
      </c>
      <c r="E194" s="4" t="s">
        <v>18</v>
      </c>
      <c r="F194" s="3"/>
      <c r="G194" s="3"/>
      <c r="H194" s="3"/>
      <c r="I194" s="3"/>
      <c r="J194" s="3"/>
      <c r="K194" s="3"/>
      <c r="L194" s="3"/>
      <c r="M194" s="3"/>
      <c r="N194" s="3"/>
      <c r="O194" s="3"/>
      <c r="P194" s="3"/>
      <c r="Q194" s="3"/>
      <c r="R194" s="3"/>
      <c r="S194" s="3"/>
      <c r="T194" s="3"/>
      <c r="U194" s="3"/>
      <c r="V194" s="3"/>
      <c r="W194" s="3"/>
      <c r="X194" s="3"/>
    </row>
    <row r="195" spans="1:24" x14ac:dyDescent="0.25">
      <c r="A195" s="1" t="str">
        <f>'Population Definitions'!$B$6</f>
        <v>Prisoners</v>
      </c>
      <c r="B195" t="s">
        <v>17</v>
      </c>
      <c r="C195" s="3"/>
      <c r="D195" s="3">
        <v>0</v>
      </c>
      <c r="E195" s="4" t="s">
        <v>18</v>
      </c>
      <c r="F195" s="3"/>
      <c r="G195" s="3"/>
      <c r="H195" s="3"/>
      <c r="I195" s="3"/>
      <c r="J195" s="3"/>
      <c r="K195" s="3"/>
      <c r="L195" s="3"/>
      <c r="M195" s="3"/>
      <c r="N195" s="3"/>
      <c r="O195" s="3"/>
      <c r="P195" s="3"/>
      <c r="Q195" s="3"/>
      <c r="R195" s="3"/>
      <c r="S195" s="3"/>
      <c r="T195" s="3"/>
      <c r="U195" s="3"/>
      <c r="V195" s="3"/>
      <c r="W195" s="3"/>
      <c r="X195" s="3"/>
    </row>
    <row r="197" spans="1:24" x14ac:dyDescent="0.25">
      <c r="A197" s="1" t="s">
        <v>133</v>
      </c>
      <c r="B197" s="1" t="s">
        <v>14</v>
      </c>
      <c r="C197" s="1" t="s">
        <v>15</v>
      </c>
      <c r="D197" s="1" t="s">
        <v>16</v>
      </c>
      <c r="E197" s="1"/>
      <c r="F197" s="1">
        <v>2000</v>
      </c>
      <c r="G197" s="1">
        <v>2001</v>
      </c>
      <c r="H197" s="1">
        <v>2002</v>
      </c>
      <c r="I197" s="1">
        <v>2003</v>
      </c>
      <c r="J197" s="1">
        <v>2004</v>
      </c>
      <c r="K197" s="1">
        <v>2005</v>
      </c>
      <c r="L197" s="1">
        <v>2006</v>
      </c>
      <c r="M197" s="1">
        <v>2007</v>
      </c>
      <c r="N197" s="1">
        <v>2008</v>
      </c>
      <c r="O197" s="1">
        <v>2009</v>
      </c>
      <c r="P197" s="1">
        <v>2010</v>
      </c>
      <c r="Q197" s="1">
        <v>2011</v>
      </c>
      <c r="R197" s="1">
        <v>2012</v>
      </c>
      <c r="S197" s="1">
        <v>2013</v>
      </c>
      <c r="T197" s="1">
        <v>2014</v>
      </c>
      <c r="U197" s="1">
        <v>2015</v>
      </c>
      <c r="V197" s="1">
        <v>2016</v>
      </c>
      <c r="W197" s="1">
        <v>2017</v>
      </c>
      <c r="X197" s="1">
        <v>2018</v>
      </c>
    </row>
    <row r="198" spans="1:24" x14ac:dyDescent="0.25">
      <c r="A198" s="1" t="str">
        <f>'Population Definitions'!$A$2</f>
        <v>0-4</v>
      </c>
      <c r="B198" t="s">
        <v>17</v>
      </c>
      <c r="C198" s="3"/>
      <c r="D198" s="3">
        <v>0</v>
      </c>
      <c r="E198" s="4" t="s">
        <v>18</v>
      </c>
      <c r="F198" s="3"/>
      <c r="G198" s="3"/>
      <c r="H198" s="3"/>
      <c r="I198" s="3"/>
      <c r="J198" s="3"/>
      <c r="K198" s="3"/>
      <c r="L198" s="3"/>
      <c r="M198" s="3"/>
      <c r="N198" s="3"/>
      <c r="O198" s="3"/>
      <c r="P198" s="3"/>
      <c r="Q198" s="3"/>
      <c r="R198" s="3"/>
      <c r="S198" s="3"/>
      <c r="T198" s="3"/>
      <c r="U198" s="3"/>
      <c r="V198" s="3"/>
      <c r="W198" s="3"/>
      <c r="X198" s="3"/>
    </row>
    <row r="199" spans="1:24" x14ac:dyDescent="0.25">
      <c r="A199" s="1" t="str">
        <f>'Population Definitions'!$A$3</f>
        <v>5-14</v>
      </c>
      <c r="B199" t="s">
        <v>17</v>
      </c>
      <c r="C199" s="3"/>
      <c r="D199" s="3">
        <v>0</v>
      </c>
      <c r="E199" s="4" t="s">
        <v>18</v>
      </c>
      <c r="F199" s="3"/>
      <c r="G199" s="3"/>
      <c r="H199" s="3"/>
      <c r="I199" s="3"/>
      <c r="J199" s="3"/>
      <c r="K199" s="3"/>
      <c r="L199" s="3"/>
      <c r="M199" s="3"/>
      <c r="N199" s="3"/>
      <c r="O199" s="3"/>
      <c r="P199" s="3"/>
      <c r="Q199" s="3"/>
      <c r="R199" s="3"/>
      <c r="S199" s="3"/>
      <c r="T199" s="3"/>
      <c r="U199" s="3"/>
      <c r="V199" s="3"/>
      <c r="W199" s="3"/>
      <c r="X199" s="3"/>
    </row>
    <row r="200" spans="1:24" x14ac:dyDescent="0.25">
      <c r="A200" s="1" t="str">
        <f>'Population Definitions'!$A$4</f>
        <v>15-64</v>
      </c>
      <c r="B200" t="s">
        <v>17</v>
      </c>
      <c r="C200" s="3"/>
      <c r="D200" s="3">
        <v>0</v>
      </c>
      <c r="E200" s="4" t="s">
        <v>18</v>
      </c>
      <c r="F200" s="3"/>
      <c r="G200" s="3"/>
      <c r="H200" s="3"/>
      <c r="I200" s="3"/>
      <c r="J200" s="3"/>
      <c r="K200" s="3"/>
      <c r="L200" s="3"/>
      <c r="M200" s="3"/>
      <c r="N200" s="3"/>
      <c r="O200" s="3"/>
      <c r="P200" s="3"/>
      <c r="Q200" s="3"/>
      <c r="R200" s="3"/>
      <c r="S200" s="3"/>
      <c r="T200" s="3"/>
      <c r="U200" s="3"/>
      <c r="V200" s="3"/>
      <c r="W200" s="3"/>
      <c r="X200" s="3"/>
    </row>
    <row r="201" spans="1:24" x14ac:dyDescent="0.25">
      <c r="A201" s="1" t="str">
        <f>'Population Definitions'!$A$5</f>
        <v>65+</v>
      </c>
      <c r="B201" t="s">
        <v>17</v>
      </c>
      <c r="C201" s="3"/>
      <c r="D201" s="3">
        <v>0</v>
      </c>
      <c r="E201" s="4" t="s">
        <v>18</v>
      </c>
      <c r="F201" s="3"/>
      <c r="G201" s="3"/>
      <c r="H201" s="3"/>
      <c r="I201" s="3"/>
      <c r="J201" s="3"/>
      <c r="K201" s="3"/>
      <c r="L201" s="3"/>
      <c r="M201" s="3"/>
      <c r="N201" s="3"/>
      <c r="O201" s="3"/>
      <c r="P201" s="3"/>
      <c r="Q201" s="3"/>
      <c r="R201" s="3"/>
      <c r="S201" s="3"/>
      <c r="T201" s="3"/>
      <c r="U201" s="3"/>
      <c r="V201" s="3"/>
      <c r="W201" s="3"/>
      <c r="X201" s="3"/>
    </row>
    <row r="202" spans="1:24" x14ac:dyDescent="0.25">
      <c r="A202" s="1" t="str">
        <f>'Population Definitions'!$B$6</f>
        <v>Prisoners</v>
      </c>
      <c r="B202" t="s">
        <v>17</v>
      </c>
      <c r="C202" s="3"/>
      <c r="D202" s="3">
        <v>0</v>
      </c>
      <c r="E202" s="4" t="s">
        <v>18</v>
      </c>
      <c r="F202" s="3"/>
      <c r="G202" s="3"/>
      <c r="H202" s="3"/>
      <c r="I202" s="3"/>
      <c r="J202" s="3"/>
      <c r="K202" s="3"/>
      <c r="L202" s="3"/>
      <c r="M202" s="3"/>
      <c r="N202" s="3"/>
      <c r="O202" s="3"/>
      <c r="P202" s="3"/>
      <c r="Q202" s="3"/>
      <c r="R202" s="3"/>
      <c r="S202" s="3"/>
      <c r="T202" s="3"/>
      <c r="U202" s="3"/>
      <c r="V202" s="3"/>
      <c r="W202" s="3"/>
      <c r="X202" s="3"/>
    </row>
    <row r="204" spans="1:24" x14ac:dyDescent="0.25">
      <c r="A204" s="1" t="s">
        <v>134</v>
      </c>
      <c r="B204" s="1" t="s">
        <v>14</v>
      </c>
      <c r="C204" s="1" t="s">
        <v>15</v>
      </c>
      <c r="D204" s="1" t="s">
        <v>16</v>
      </c>
      <c r="E204" s="1"/>
      <c r="F204" s="1">
        <v>2000</v>
      </c>
      <c r="G204" s="1">
        <v>2001</v>
      </c>
      <c r="H204" s="1">
        <v>2002</v>
      </c>
      <c r="I204" s="1">
        <v>2003</v>
      </c>
      <c r="J204" s="1">
        <v>2004</v>
      </c>
      <c r="K204" s="1">
        <v>2005</v>
      </c>
      <c r="L204" s="1">
        <v>2006</v>
      </c>
      <c r="M204" s="1">
        <v>2007</v>
      </c>
      <c r="N204" s="1">
        <v>2008</v>
      </c>
      <c r="O204" s="1">
        <v>2009</v>
      </c>
      <c r="P204" s="1">
        <v>2010</v>
      </c>
      <c r="Q204" s="1">
        <v>2011</v>
      </c>
      <c r="R204" s="1">
        <v>2012</v>
      </c>
      <c r="S204" s="1">
        <v>2013</v>
      </c>
      <c r="T204" s="1">
        <v>2014</v>
      </c>
      <c r="U204" s="1">
        <v>2015</v>
      </c>
      <c r="V204" s="1">
        <v>2016</v>
      </c>
      <c r="W204" s="1">
        <v>2017</v>
      </c>
      <c r="X204" s="1">
        <v>2018</v>
      </c>
    </row>
    <row r="205" spans="1:24" x14ac:dyDescent="0.25">
      <c r="A205" s="1" t="str">
        <f>'Population Definitions'!$A$2</f>
        <v>0-4</v>
      </c>
      <c r="B205" t="s">
        <v>35</v>
      </c>
      <c r="C205" s="3"/>
      <c r="D205" s="3">
        <v>0</v>
      </c>
      <c r="E205" s="4" t="s">
        <v>18</v>
      </c>
      <c r="F205" s="3"/>
      <c r="G205" s="3"/>
      <c r="H205" s="3"/>
      <c r="I205" s="3"/>
      <c r="J205" s="3"/>
      <c r="K205" s="3"/>
      <c r="L205" s="3"/>
      <c r="M205" s="3"/>
      <c r="N205" s="3"/>
      <c r="O205" s="3"/>
      <c r="P205" s="3"/>
      <c r="Q205" s="3"/>
      <c r="R205" s="3"/>
      <c r="S205" s="3"/>
      <c r="T205" s="3"/>
      <c r="U205" s="3"/>
      <c r="V205" s="3"/>
      <c r="W205" s="3"/>
      <c r="X205" s="3"/>
    </row>
    <row r="206" spans="1:24" x14ac:dyDescent="0.25">
      <c r="A206" s="1" t="str">
        <f>'Population Definitions'!$A$3</f>
        <v>5-14</v>
      </c>
      <c r="B206" t="s">
        <v>35</v>
      </c>
      <c r="C206" s="3"/>
      <c r="D206" s="3">
        <v>0</v>
      </c>
      <c r="E206" s="4" t="s">
        <v>18</v>
      </c>
      <c r="F206" s="3"/>
      <c r="G206" s="3"/>
      <c r="H206" s="3"/>
      <c r="I206" s="3"/>
      <c r="J206" s="3"/>
      <c r="K206" s="3"/>
      <c r="L206" s="3"/>
      <c r="M206" s="3"/>
      <c r="N206" s="3"/>
      <c r="O206" s="3"/>
      <c r="P206" s="3"/>
      <c r="Q206" s="3"/>
      <c r="R206" s="3"/>
      <c r="S206" s="3"/>
      <c r="T206" s="3"/>
      <c r="U206" s="3"/>
      <c r="V206" s="3"/>
      <c r="W206" s="3"/>
      <c r="X206" s="3"/>
    </row>
    <row r="207" spans="1:24" x14ac:dyDescent="0.25">
      <c r="A207" s="1" t="str">
        <f>'Population Definitions'!$A$4</f>
        <v>15-64</v>
      </c>
      <c r="B207" t="s">
        <v>35</v>
      </c>
      <c r="C207" s="3"/>
      <c r="D207" s="3">
        <v>0</v>
      </c>
      <c r="E207" s="4" t="s">
        <v>18</v>
      </c>
      <c r="F207" s="3"/>
      <c r="G207" s="3"/>
      <c r="H207" s="3"/>
      <c r="I207" s="3"/>
      <c r="J207" s="3"/>
      <c r="K207" s="3"/>
      <c r="L207" s="3"/>
      <c r="M207" s="3"/>
      <c r="N207" s="3"/>
      <c r="O207" s="3"/>
      <c r="P207" s="3"/>
      <c r="Q207" s="3"/>
      <c r="R207" s="3"/>
      <c r="S207" s="3"/>
      <c r="T207" s="3"/>
      <c r="U207" s="3"/>
      <c r="V207" s="3"/>
      <c r="W207" s="3"/>
      <c r="X207" s="3"/>
    </row>
    <row r="208" spans="1:24" x14ac:dyDescent="0.25">
      <c r="A208" s="1" t="str">
        <f>'Population Definitions'!$A$5</f>
        <v>65+</v>
      </c>
      <c r="B208" t="s">
        <v>35</v>
      </c>
      <c r="C208" s="3"/>
      <c r="D208" s="3">
        <v>0</v>
      </c>
      <c r="E208" s="4" t="s">
        <v>18</v>
      </c>
      <c r="F208" s="3"/>
      <c r="G208" s="3"/>
      <c r="H208" s="3"/>
      <c r="I208" s="3"/>
      <c r="J208" s="3"/>
      <c r="K208" s="3"/>
      <c r="L208" s="3"/>
      <c r="M208" s="3"/>
      <c r="N208" s="3"/>
      <c r="O208" s="3"/>
      <c r="P208" s="3"/>
      <c r="Q208" s="3"/>
      <c r="R208" s="3"/>
      <c r="S208" s="3"/>
      <c r="T208" s="3"/>
      <c r="U208" s="3"/>
      <c r="V208" s="3"/>
      <c r="W208" s="3"/>
      <c r="X208" s="3"/>
    </row>
    <row r="209" spans="1:24" x14ac:dyDescent="0.25">
      <c r="A209" s="1" t="str">
        <f>'Population Definitions'!$B$6</f>
        <v>Prisoners</v>
      </c>
      <c r="B209" t="s">
        <v>35</v>
      </c>
      <c r="C209" s="3"/>
      <c r="D209" s="3">
        <v>0</v>
      </c>
      <c r="E209" s="4" t="s">
        <v>18</v>
      </c>
      <c r="F209" s="3"/>
      <c r="G209" s="3"/>
      <c r="H209" s="3"/>
      <c r="I209" s="3"/>
      <c r="J209" s="3"/>
      <c r="K209" s="3"/>
      <c r="L209" s="3"/>
      <c r="M209" s="3"/>
      <c r="N209" s="3"/>
      <c r="O209" s="3"/>
      <c r="P209" s="3"/>
      <c r="Q209" s="3"/>
      <c r="R209" s="3"/>
      <c r="S209" s="3"/>
      <c r="T209" s="3"/>
      <c r="U209" s="3"/>
      <c r="V209" s="3"/>
      <c r="W209" s="3"/>
      <c r="X209" s="3"/>
    </row>
    <row r="211" spans="1:24" x14ac:dyDescent="0.25">
      <c r="A211" s="1" t="s">
        <v>135</v>
      </c>
      <c r="B211" s="1" t="s">
        <v>14</v>
      </c>
      <c r="C211" s="1" t="s">
        <v>15</v>
      </c>
      <c r="D211" s="1" t="s">
        <v>16</v>
      </c>
      <c r="E211" s="1"/>
      <c r="F211" s="1">
        <v>2000</v>
      </c>
      <c r="G211" s="1">
        <v>2001</v>
      </c>
      <c r="H211" s="1">
        <v>2002</v>
      </c>
      <c r="I211" s="1">
        <v>2003</v>
      </c>
      <c r="J211" s="1">
        <v>2004</v>
      </c>
      <c r="K211" s="1">
        <v>2005</v>
      </c>
      <c r="L211" s="1">
        <v>2006</v>
      </c>
      <c r="M211" s="1">
        <v>2007</v>
      </c>
      <c r="N211" s="1">
        <v>2008</v>
      </c>
      <c r="O211" s="1">
        <v>2009</v>
      </c>
      <c r="P211" s="1">
        <v>2010</v>
      </c>
      <c r="Q211" s="1">
        <v>2011</v>
      </c>
      <c r="R211" s="1">
        <v>2012</v>
      </c>
      <c r="S211" s="1">
        <v>2013</v>
      </c>
      <c r="T211" s="1">
        <v>2014</v>
      </c>
      <c r="U211" s="1">
        <v>2015</v>
      </c>
      <c r="V211" s="1">
        <v>2016</v>
      </c>
      <c r="W211" s="1">
        <v>2017</v>
      </c>
      <c r="X211" s="1">
        <v>2018</v>
      </c>
    </row>
    <row r="212" spans="1:24" x14ac:dyDescent="0.25">
      <c r="A212" s="1" t="s">
        <v>174</v>
      </c>
      <c r="B212" t="s">
        <v>35</v>
      </c>
      <c r="C212" s="3"/>
      <c r="D212" s="3">
        <v>0</v>
      </c>
      <c r="E212" s="4" t="s">
        <v>18</v>
      </c>
      <c r="F212" s="3"/>
      <c r="G212" s="3"/>
      <c r="H212" s="3"/>
      <c r="I212" s="3"/>
      <c r="J212" s="3"/>
      <c r="K212" s="3"/>
      <c r="L212" s="3"/>
      <c r="M212" s="3"/>
      <c r="N212" s="3"/>
      <c r="O212" s="3"/>
      <c r="P212" s="3"/>
      <c r="Q212" s="3"/>
      <c r="R212" s="3"/>
      <c r="S212" s="3"/>
      <c r="T212" s="3"/>
      <c r="U212" s="3"/>
      <c r="V212" s="3"/>
      <c r="W212" s="3"/>
      <c r="X212" s="3"/>
    </row>
    <row r="213" spans="1:24" x14ac:dyDescent="0.25">
      <c r="A213" s="1" t="s">
        <v>176</v>
      </c>
      <c r="B213" t="s">
        <v>35</v>
      </c>
      <c r="C213" s="3"/>
      <c r="D213" s="3">
        <v>0</v>
      </c>
      <c r="E213" s="4" t="s">
        <v>18</v>
      </c>
      <c r="F213" s="3"/>
      <c r="G213" s="3"/>
      <c r="H213" s="3"/>
      <c r="I213" s="3"/>
      <c r="J213" s="3"/>
      <c r="K213" s="3"/>
      <c r="L213" s="3"/>
      <c r="M213" s="3"/>
      <c r="N213" s="3"/>
      <c r="O213" s="3"/>
      <c r="P213" s="3"/>
      <c r="Q213" s="3"/>
      <c r="R213" s="3"/>
      <c r="S213" s="3"/>
      <c r="T213" s="3"/>
      <c r="U213" s="3"/>
      <c r="V213" s="3"/>
      <c r="W213" s="3"/>
      <c r="X213" s="3"/>
    </row>
    <row r="214" spans="1:24" x14ac:dyDescent="0.25">
      <c r="A214" s="1" t="s">
        <v>177</v>
      </c>
      <c r="B214" t="s">
        <v>35</v>
      </c>
      <c r="C214" s="3"/>
      <c r="D214" s="3">
        <v>0</v>
      </c>
      <c r="E214" s="4" t="s">
        <v>18</v>
      </c>
      <c r="F214" s="3"/>
      <c r="G214" s="3"/>
      <c r="H214" s="3"/>
      <c r="I214" s="3"/>
      <c r="J214" s="3"/>
      <c r="K214" s="3"/>
      <c r="L214" s="3"/>
      <c r="M214" s="3"/>
      <c r="N214" s="3"/>
      <c r="O214" s="3"/>
      <c r="P214" s="3"/>
      <c r="Q214" s="3"/>
      <c r="R214" s="3"/>
      <c r="S214" s="3"/>
      <c r="T214" s="3"/>
      <c r="U214" s="3"/>
      <c r="V214" s="3"/>
      <c r="W214" s="3"/>
      <c r="X214" s="3"/>
    </row>
  </sheetData>
  <conditionalFormatting sqref="D100:D104 D107:D111 D114:D118 D121:D125 D128:D132 D135:D139 D142:D146 D149:D153 D156:D160 D163:D167 D170:D174 D177:D181 D184:D188 D191:D195 D16:D20 D198:D202 D205:D209 D23:D27 D30:D34 D37:D41 D44:D48 D51:D55 D2:D6 D58:D62 D65:D69 D72:D76 D79:D83 D9:D13 D86:D90 D93:D97 D212:D214">
    <cfRule type="expression" dxfId="316" priority="313">
      <formula>COUNTIF(F2:X2,"&lt;&gt;" &amp; "")&gt;0</formula>
    </cfRule>
    <cfRule type="expression" dxfId="315" priority="314">
      <formula>AND(COUNTIF(F2:X2,"&lt;&gt;" &amp; "")&gt;0,NOT(ISBLANK(D2)))</formula>
    </cfRule>
  </conditionalFormatting>
  <dataValidations count="2">
    <dataValidation type="list" allowBlank="1" showInputMessage="1" showErrorMessage="1" sqref="B198:B202 B191:B195 B184:B188 B177:B181 B170:B174 B163:B167 B156:B160 B142:B146 B135:B139 B128:B132 B121:B125 B114:B118 B107:B111 B100:B104 B93:B97 B86:B90 B79:B83 B72:B76 B65:B69 B58:B62 B51:B55 B44:B48 B37:B41 B30:B34 B23:B27 B16:B20 B9:B13 B2:B6">
      <formula1>"Number"</formula1>
    </dataValidation>
    <dataValidation type="list" allowBlank="1" showInputMessage="1" showErrorMessage="1" sqref="B212:B214 B205:B209 B149:B153">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Demographics</vt:lpstr>
      <vt:lpstr>Notifications</vt:lpstr>
      <vt:lpstr>Treatment outcomes</vt:lpstr>
      <vt:lpstr>Latent treatment</vt:lpstr>
      <vt:lpstr>Initialization estimates</vt:lpstr>
      <vt:lpstr>New infections proportions</vt:lpstr>
      <vt:lpstr>Key calibration parameters</vt:lpstr>
      <vt:lpstr>Optional data</vt:lpstr>
      <vt:lpstr>Infection susceptibility</vt:lpstr>
      <vt:lpstr>Untreated TB progression rates</vt:lpstr>
      <vt:lpstr>DALYs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2019-06-03T09:46:22Z</dcterms:created>
  <dcterms:modified xsi:type="dcterms:W3CDTF">2019-06-05T15:18:51Z</dcterms:modified>
  <cp:category>atomica:databook</cp:category>
</cp:coreProperties>
</file>