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adsclar/Desktop/HTML/AI/"/>
    </mc:Choice>
  </mc:AlternateContent>
  <xr:revisionPtr revIDLastSave="0" documentId="13_ncr:1_{B7928751-6C32-7246-A0E7-687310392C3F}" xr6:coauthVersionLast="47" xr6:coauthVersionMax="47" xr10:uidLastSave="{00000000-0000-0000-0000-000000000000}"/>
  <bookViews>
    <workbookView xWindow="0" yWindow="500" windowWidth="30080" windowHeight="16920" xr2:uid="{85A74DAD-4ECE-E743-B338-056E4B4B6483}"/>
  </bookViews>
  <sheets>
    <sheet name="Rain Data for 2009 to 2011" sheetId="3" r:id="rId1"/>
    <sheet name="Regression Steps" sheetId="4" r:id="rId2"/>
    <sheet name="Chris' Analysis (Advanced L.R.)" sheetId="1" state="hidden" r:id="rId3"/>
  </sheets>
  <definedNames>
    <definedName name="AVERAGE_OF_TREND_LINE_DATA">'Chris'' Analysis (Advanced L.R.)'!$A$1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3" l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39" i="1" s="1"/>
  <c r="A1" i="1"/>
  <c r="G39" i="1"/>
  <c r="G30" i="1"/>
  <c r="G29" i="1"/>
  <c r="G28" i="1"/>
  <c r="G27" i="1"/>
  <c r="G26" i="1"/>
  <c r="G25" i="1"/>
  <c r="G24" i="1"/>
  <c r="G23" i="1"/>
  <c r="G22" i="1"/>
  <c r="G21" i="1"/>
  <c r="G20" i="1"/>
  <c r="G19" i="1"/>
  <c r="G17" i="1"/>
  <c r="G16" i="1"/>
  <c r="G15" i="1"/>
  <c r="F18" i="1"/>
  <c r="G18" i="1" s="1"/>
  <c r="F14" i="1"/>
  <c r="G14" i="1" s="1"/>
  <c r="F13" i="1"/>
  <c r="G13" i="1" s="1"/>
  <c r="F12" i="1"/>
  <c r="G12" i="1" s="1"/>
  <c r="F11" i="1"/>
  <c r="G11" i="1" s="1"/>
  <c r="F10" i="1"/>
  <c r="G10" i="1" s="1"/>
  <c r="F9" i="1"/>
  <c r="G9" i="1" s="1"/>
  <c r="F7" i="1"/>
  <c r="G7" i="1" s="1"/>
  <c r="F6" i="1"/>
  <c r="G6" i="1" s="1"/>
  <c r="F5" i="1"/>
  <c r="G5" i="1" s="1"/>
  <c r="F4" i="1"/>
  <c r="G4" i="1" s="1"/>
  <c r="F8" i="1"/>
  <c r="G8" i="1" s="1"/>
  <c r="E38" i="1"/>
  <c r="F38" i="1" s="1"/>
  <c r="G38" i="1" s="1"/>
  <c r="E37" i="1"/>
  <c r="F37" i="1" s="1"/>
  <c r="G37" i="1" s="1"/>
  <c r="E36" i="1"/>
  <c r="F36" i="1" s="1"/>
  <c r="G36" i="1" s="1"/>
  <c r="E35" i="1"/>
  <c r="F35" i="1" s="1"/>
  <c r="G35" i="1" s="1"/>
  <c r="E34" i="1"/>
  <c r="F34" i="1" s="1"/>
  <c r="G34" i="1" s="1"/>
  <c r="E33" i="1"/>
  <c r="F33" i="1" s="1"/>
  <c r="G33" i="1" s="1"/>
  <c r="E32" i="1"/>
  <c r="F32" i="1" s="1"/>
  <c r="G32" i="1" s="1"/>
  <c r="E31" i="1"/>
  <c r="F31" i="1" s="1"/>
  <c r="G31" i="1" s="1"/>
  <c r="E30" i="1"/>
  <c r="F30" i="1" s="1"/>
  <c r="E29" i="1"/>
  <c r="F29" i="1" s="1"/>
  <c r="E28" i="1"/>
  <c r="F28" i="1" s="1"/>
  <c r="E27" i="1"/>
  <c r="F27" i="1" s="1"/>
  <c r="E26" i="1"/>
  <c r="F26" i="1" s="1"/>
  <c r="E25" i="1"/>
  <c r="F25" i="1" s="1"/>
  <c r="E24" i="1"/>
  <c r="F24" i="1" s="1"/>
  <c r="E23" i="1"/>
  <c r="F23" i="1" s="1"/>
  <c r="E22" i="1"/>
  <c r="F22" i="1" s="1"/>
  <c r="E21" i="1"/>
  <c r="F21" i="1" s="1"/>
  <c r="E20" i="1"/>
  <c r="F20" i="1" s="1"/>
  <c r="E19" i="1"/>
  <c r="F19" i="1" s="1"/>
  <c r="E18" i="1"/>
  <c r="E17" i="1"/>
  <c r="F17" i="1" s="1"/>
  <c r="E16" i="1"/>
  <c r="F16" i="1" s="1"/>
  <c r="E15" i="1"/>
  <c r="F15" i="1" s="1"/>
  <c r="E14" i="1"/>
  <c r="E13" i="1"/>
  <c r="E12" i="1"/>
  <c r="E11" i="1"/>
  <c r="E10" i="1"/>
  <c r="E9" i="1"/>
  <c r="E7" i="1"/>
  <c r="E6" i="1"/>
  <c r="E5" i="1"/>
  <c r="E4" i="1"/>
  <c r="E3" i="1"/>
  <c r="E8" i="1"/>
  <c r="D3" i="1"/>
  <c r="F3" i="1" l="1"/>
  <c r="G3" i="1" s="1"/>
</calcChain>
</file>

<file path=xl/sharedStrings.xml><?xml version="1.0" encoding="utf-8"?>
<sst xmlns="http://schemas.openxmlformats.org/spreadsheetml/2006/main" count="79" uniqueCount="47">
  <si>
    <t>X Axis</t>
  </si>
  <si>
    <t>Y Axis</t>
  </si>
  <si>
    <t>Month</t>
  </si>
  <si>
    <t>Rain</t>
  </si>
  <si>
    <t>Sales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</si>
  <si>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</si>
  <si>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</si>
  <si>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</si>
  <si>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</si>
  <si>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</si>
  <si>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</si>
  <si>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</si>
  <si>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</si>
  <si>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Intercept</t>
  </si>
  <si>
    <t>df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</si>
  <si>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</si>
  <si>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</si>
  <si>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</si>
  <si>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</si>
  <si>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</si>
  <si>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</si>
  <si>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</si>
  <si>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</si>
  <si>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</si>
  <si>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</si>
  <si>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</si>
  <si>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Sales</t>
  </si>
  <si>
    <t>Residuals</t>
  </si>
  <si>
    <t>Formula Sales Prediction</t>
  </si>
  <si>
    <t>SUM</t>
  </si>
  <si>
    <t>Error [Residual] Squared</t>
  </si>
  <si>
    <t>Error [Residual]</t>
  </si>
  <si>
    <t>Sum of Squares</t>
  </si>
  <si>
    <t>Residual [SSE]</t>
  </si>
  <si>
    <t>&lt;--SUM</t>
  </si>
  <si>
    <t>Regression [SSR]</t>
  </si>
  <si>
    <t>Total [SST]</t>
  </si>
  <si>
    <t>Mean Sum of Squares</t>
  </si>
  <si>
    <t>Regression</t>
  </si>
  <si>
    <t>Residual</t>
  </si>
  <si>
    <t>Total</t>
  </si>
  <si>
    <t>SS</t>
  </si>
  <si>
    <t>MS</t>
  </si>
  <si>
    <t>Steps</t>
  </si>
  <si>
    <t>Select Data: Data tab&gt;Data Analysis&gt;Regression&gt;Labels&gt;Ranges&gt;Line fit plots&gt;output cell</t>
  </si>
  <si>
    <t>Format axis to 0: Select Axis&gt;Foprmat Axis</t>
  </si>
  <si>
    <t>Create line: Select Predicted Sales&gt;right click&gt;format data series&gt;paintbrush&gt;solid line which ios the 'Line of best fit'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</si>
</sst>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5">
    <font>
      <sz val="10"/>
      <color theme="1"/>
      <name val="ArialMT"/>
      <family val="2"/>
    </font>
    <font>
      <sz val="10"/>
      <color theme="1"/>
      <name val="ArialMT"/>
      <family val="2"/>
    </font>
    <font>
      <sz val="12"/>
      <color theme="1"/>
      <name val="Calibri"/>
      <family val="2"/>
    </font>
    <font>
      <i/>
      <sz val="10"/>
      <color theme="1"/>
      <name val="ArialMT"/>
      <family val="2"/>
    </font>
    <font>
      <b/>
      <sz val="10"/>
      <color theme="1"/>
      <name val="ArialMT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center"/>
    </xf>
    <xf numFmtId="17" fontId="0" fillId="0" borderId="0" xfId="0" applyNumberFormat="1" applyAlignment="1">
      <alignment horizontal="center"/>
    </xf>
    <xf numFmtId="0" fontId="2" fillId="0" borderId="0" xfId="0" applyFont="1" applyAlignment="1">
      <alignment horizontal="center" vertical="center"/>
    </xf>
    <xf numFmtId="44" fontId="2" fillId="0" borderId="0" xfId="1" applyFont="1" applyAlignment="1">
      <alignment horizontal="center" vertical="center"/>
    </xf>
    <xf numFmtId="0" fontId="0" fillId="0" borderId="1" xfId="0" applyBorder="1"/>
    <xf numFmtId="0" fontId="3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Continuous"/>
    </xf>
    <xf numFmtId="0" fontId="3" fillId="2" borderId="2" xfId="0" applyFont="1" applyFill="1" applyBorder="1" applyAlignment="1">
      <alignment horizontal="center"/>
    </xf>
    <xf numFmtId="0" fontId="0" fillId="2" borderId="0" xfId="0" applyFill="1"/>
    <xf numFmtId="0" fontId="0" fillId="2" borderId="1" xfId="0" applyFill="1" applyBorder="1"/>
    <xf numFmtId="0" fontId="4" fillId="0" borderId="0" xfId="0" applyFont="1" applyAlignment="1">
      <alignment horizontal="center"/>
    </xf>
    <xf numFmtId="44" fontId="4" fillId="0" borderId="0" xfId="0" applyNumberFormat="1" applyFont="1" applyAlignment="1">
      <alignment horizontal="center"/>
    </xf>
    <xf numFmtId="44" fontId="0" fillId="0" borderId="0" xfId="0" applyNumberFormat="1"/>
    <xf numFmtId="44" fontId="4" fillId="0" borderId="0" xfId="0" applyNumberFormat="1" applyFont="1"/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Continuous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Rain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Sales</c:v>
          </c:tx>
          <c:spPr>
            <a:ln w="19050">
              <a:noFill/>
            </a:ln>
          </c:spPr>
          <c:xVal>
            <c:numRef>
              <c:f>'Rain Data for 2009 to 2011'!$C$3:$C$38</c:f>
              <c:numCache>
                <c:formatCode>General</c:formatCode>
                <c:ptCount val="36"/>
                <c:pt idx="0">
                  <c:v>4.8</c:v>
                </c:pt>
                <c:pt idx="1">
                  <c:v>5.0999999999999996</c:v>
                </c:pt>
                <c:pt idx="2">
                  <c:v>4.0999999999999996</c:v>
                </c:pt>
                <c:pt idx="3">
                  <c:v>1.6</c:v>
                </c:pt>
                <c:pt idx="4">
                  <c:v>0.6</c:v>
                </c:pt>
                <c:pt idx="5">
                  <c:v>0.1</c:v>
                </c:pt>
                <c:pt idx="6">
                  <c:v>0</c:v>
                </c:pt>
                <c:pt idx="7">
                  <c:v>0.1</c:v>
                </c:pt>
                <c:pt idx="8">
                  <c:v>0.3</c:v>
                </c:pt>
                <c:pt idx="9">
                  <c:v>1.4</c:v>
                </c:pt>
                <c:pt idx="10">
                  <c:v>3.2</c:v>
                </c:pt>
                <c:pt idx="11">
                  <c:v>4.4000000000000004</c:v>
                </c:pt>
                <c:pt idx="12">
                  <c:v>4.5999999999999996</c:v>
                </c:pt>
                <c:pt idx="13">
                  <c:v>4.7</c:v>
                </c:pt>
                <c:pt idx="14">
                  <c:v>3.6</c:v>
                </c:pt>
                <c:pt idx="15">
                  <c:v>1.7</c:v>
                </c:pt>
                <c:pt idx="16">
                  <c:v>0.6</c:v>
                </c:pt>
                <c:pt idx="17">
                  <c:v>0.1</c:v>
                </c:pt>
                <c:pt idx="18">
                  <c:v>0</c:v>
                </c:pt>
                <c:pt idx="19">
                  <c:v>0.1</c:v>
                </c:pt>
                <c:pt idx="20">
                  <c:v>0.3</c:v>
                </c:pt>
                <c:pt idx="21">
                  <c:v>1.2</c:v>
                </c:pt>
                <c:pt idx="22">
                  <c:v>2.9</c:v>
                </c:pt>
                <c:pt idx="23">
                  <c:v>4.5</c:v>
                </c:pt>
                <c:pt idx="24">
                  <c:v>5</c:v>
                </c:pt>
                <c:pt idx="25">
                  <c:v>5.8</c:v>
                </c:pt>
                <c:pt idx="26">
                  <c:v>4.3</c:v>
                </c:pt>
                <c:pt idx="27">
                  <c:v>1.8</c:v>
                </c:pt>
                <c:pt idx="28">
                  <c:v>0.6</c:v>
                </c:pt>
                <c:pt idx="29">
                  <c:v>0.1</c:v>
                </c:pt>
                <c:pt idx="30">
                  <c:v>0</c:v>
                </c:pt>
                <c:pt idx="31">
                  <c:v>0.1</c:v>
                </c:pt>
                <c:pt idx="32">
                  <c:v>0.3</c:v>
                </c:pt>
                <c:pt idx="33">
                  <c:v>1.2</c:v>
                </c:pt>
                <c:pt idx="34">
                  <c:v>3</c:v>
                </c:pt>
                <c:pt idx="35">
                  <c:v>4.5999999999999996</c:v>
                </c:pt>
              </c:numCache>
            </c:numRef>
          </c:xVal>
          <c:yVal>
            <c:numRef>
              <c:f>'Rain Data for 2009 to 2011'!$D$3:$D$38</c:f>
              <c:numCache>
                <c:formatCode>_("$"* #,##0.00_);_("$"* \(#,##0.00\);_("$"* "-"??_);_(@_)</c:formatCode>
                <c:ptCount val="36"/>
                <c:pt idx="0">
                  <c:v>10</c:v>
                </c:pt>
                <c:pt idx="1">
                  <c:v>7</c:v>
                </c:pt>
                <c:pt idx="2">
                  <c:v>11</c:v>
                </c:pt>
                <c:pt idx="3">
                  <c:v>40</c:v>
                </c:pt>
                <c:pt idx="4">
                  <c:v>50</c:v>
                </c:pt>
                <c:pt idx="5">
                  <c:v>80</c:v>
                </c:pt>
                <c:pt idx="6">
                  <c:v>85</c:v>
                </c:pt>
                <c:pt idx="7">
                  <c:v>81</c:v>
                </c:pt>
                <c:pt idx="8">
                  <c:v>48</c:v>
                </c:pt>
                <c:pt idx="9">
                  <c:v>23</c:v>
                </c:pt>
                <c:pt idx="10">
                  <c:v>17</c:v>
                </c:pt>
                <c:pt idx="11">
                  <c:v>14</c:v>
                </c:pt>
                <c:pt idx="12">
                  <c:v>12</c:v>
                </c:pt>
                <c:pt idx="13">
                  <c:v>9</c:v>
                </c:pt>
                <c:pt idx="14">
                  <c:v>14</c:v>
                </c:pt>
                <c:pt idx="15">
                  <c:v>39</c:v>
                </c:pt>
                <c:pt idx="16">
                  <c:v>51</c:v>
                </c:pt>
                <c:pt idx="17">
                  <c:v>84</c:v>
                </c:pt>
                <c:pt idx="18">
                  <c:v>89</c:v>
                </c:pt>
                <c:pt idx="19">
                  <c:v>79</c:v>
                </c:pt>
                <c:pt idx="20">
                  <c:v>49</c:v>
                </c:pt>
                <c:pt idx="21">
                  <c:v>52</c:v>
                </c:pt>
                <c:pt idx="22">
                  <c:v>26</c:v>
                </c:pt>
                <c:pt idx="23">
                  <c:v>12</c:v>
                </c:pt>
                <c:pt idx="24">
                  <c:v>8</c:v>
                </c:pt>
                <c:pt idx="25">
                  <c:v>3</c:v>
                </c:pt>
                <c:pt idx="26">
                  <c:v>16</c:v>
                </c:pt>
                <c:pt idx="27">
                  <c:v>47</c:v>
                </c:pt>
                <c:pt idx="28">
                  <c:v>57</c:v>
                </c:pt>
                <c:pt idx="29">
                  <c:v>98</c:v>
                </c:pt>
                <c:pt idx="30">
                  <c:v>99</c:v>
                </c:pt>
                <c:pt idx="31">
                  <c:v>96</c:v>
                </c:pt>
                <c:pt idx="32">
                  <c:v>52</c:v>
                </c:pt>
                <c:pt idx="33">
                  <c:v>45</c:v>
                </c:pt>
                <c:pt idx="34">
                  <c:v>17</c:v>
                </c:pt>
                <c:pt idx="35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A5-F148-8380-6AED1DFC260F}"/>
            </c:ext>
          </c:extLst>
        </c:ser>
        <c:ser>
          <c:idx val="1"/>
          <c:order val="1"/>
          <c:tx>
            <c:v>Predicted Sales</c:v>
          </c:tx>
          <c:spPr>
            <a:ln w="19050">
              <a:solidFill>
                <a:schemeClr val="accent1"/>
              </a:solidFill>
            </a:ln>
          </c:spPr>
          <c:xVal>
            <c:numRef>
              <c:f>'Rain Data for 2009 to 2011'!$C$3:$C$38</c:f>
              <c:numCache>
                <c:formatCode>General</c:formatCode>
                <c:ptCount val="36"/>
                <c:pt idx="0">
                  <c:v>4.8</c:v>
                </c:pt>
                <c:pt idx="1">
                  <c:v>5.0999999999999996</c:v>
                </c:pt>
                <c:pt idx="2">
                  <c:v>4.0999999999999996</c:v>
                </c:pt>
                <c:pt idx="3">
                  <c:v>1.6</c:v>
                </c:pt>
                <c:pt idx="4">
                  <c:v>0.6</c:v>
                </c:pt>
                <c:pt idx="5">
                  <c:v>0.1</c:v>
                </c:pt>
                <c:pt idx="6">
                  <c:v>0</c:v>
                </c:pt>
                <c:pt idx="7">
                  <c:v>0.1</c:v>
                </c:pt>
                <c:pt idx="8">
                  <c:v>0.3</c:v>
                </c:pt>
                <c:pt idx="9">
                  <c:v>1.4</c:v>
                </c:pt>
                <c:pt idx="10">
                  <c:v>3.2</c:v>
                </c:pt>
                <c:pt idx="11">
                  <c:v>4.4000000000000004</c:v>
                </c:pt>
                <c:pt idx="12">
                  <c:v>4.5999999999999996</c:v>
                </c:pt>
                <c:pt idx="13">
                  <c:v>4.7</c:v>
                </c:pt>
                <c:pt idx="14">
                  <c:v>3.6</c:v>
                </c:pt>
                <c:pt idx="15">
                  <c:v>1.7</c:v>
                </c:pt>
                <c:pt idx="16">
                  <c:v>0.6</c:v>
                </c:pt>
                <c:pt idx="17">
                  <c:v>0.1</c:v>
                </c:pt>
                <c:pt idx="18">
                  <c:v>0</c:v>
                </c:pt>
                <c:pt idx="19">
                  <c:v>0.1</c:v>
                </c:pt>
                <c:pt idx="20">
                  <c:v>0.3</c:v>
                </c:pt>
                <c:pt idx="21">
                  <c:v>1.2</c:v>
                </c:pt>
                <c:pt idx="22">
                  <c:v>2.9</c:v>
                </c:pt>
                <c:pt idx="23">
                  <c:v>4.5</c:v>
                </c:pt>
                <c:pt idx="24">
                  <c:v>5</c:v>
                </c:pt>
                <c:pt idx="25">
                  <c:v>5.8</c:v>
                </c:pt>
                <c:pt idx="26">
                  <c:v>4.3</c:v>
                </c:pt>
                <c:pt idx="27">
                  <c:v>1.8</c:v>
                </c:pt>
                <c:pt idx="28">
                  <c:v>0.6</c:v>
                </c:pt>
                <c:pt idx="29">
                  <c:v>0.1</c:v>
                </c:pt>
                <c:pt idx="30">
                  <c:v>0</c:v>
                </c:pt>
                <c:pt idx="31">
                  <c:v>0.1</c:v>
                </c:pt>
                <c:pt idx="32">
                  <c:v>0.3</c:v>
                </c:pt>
                <c:pt idx="33">
                  <c:v>1.2</c:v>
                </c:pt>
                <c:pt idx="34">
                  <c:v>3</c:v>
                </c:pt>
                <c:pt idx="35">
                  <c:v>4.5999999999999996</c:v>
                </c:pt>
              </c:numCache>
            </c:numRef>
          </c:xVal>
          <c:yVal>
            <c:numRef>
              <c:f>'Rain Data for 2009 to 2011'!$H$54:$H$89</c:f>
              <c:numCache>
                <c:formatCode>General</c:formatCode>
                <c:ptCount val="36"/>
                <c:pt idx="0">
                  <c:v>4.6720171728821978</c:v>
                </c:pt>
                <c:pt idx="1">
                  <c:v>0.41949410483144783</c:v>
                </c:pt>
                <c:pt idx="2">
                  <c:v>14.594570998333957</c:v>
                </c:pt>
                <c:pt idx="3">
                  <c:v>50.032263232090223</c:v>
                </c:pt>
                <c:pt idx="4">
                  <c:v>64.207340125592737</c:v>
                </c:pt>
                <c:pt idx="5">
                  <c:v>71.29487857234399</c:v>
                </c:pt>
                <c:pt idx="6">
                  <c:v>72.712386261694235</c:v>
                </c:pt>
                <c:pt idx="7">
                  <c:v>71.29487857234399</c:v>
                </c:pt>
                <c:pt idx="8">
                  <c:v>68.459863193643486</c:v>
                </c:pt>
                <c:pt idx="9">
                  <c:v>52.867278610790727</c:v>
                </c:pt>
                <c:pt idx="10">
                  <c:v>27.352140202486204</c:v>
                </c:pt>
                <c:pt idx="11">
                  <c:v>10.342047930283194</c:v>
                </c:pt>
                <c:pt idx="12">
                  <c:v>7.5070325515827019</c:v>
                </c:pt>
                <c:pt idx="13">
                  <c:v>6.0895248622324436</c:v>
                </c:pt>
                <c:pt idx="14">
                  <c:v>21.682109445085203</c:v>
                </c:pt>
                <c:pt idx="15">
                  <c:v>48.614755542739971</c:v>
                </c:pt>
                <c:pt idx="16">
                  <c:v>64.207340125592737</c:v>
                </c:pt>
                <c:pt idx="17">
                  <c:v>71.29487857234399</c:v>
                </c:pt>
                <c:pt idx="18">
                  <c:v>72.712386261694235</c:v>
                </c:pt>
                <c:pt idx="19">
                  <c:v>71.29487857234399</c:v>
                </c:pt>
                <c:pt idx="20">
                  <c:v>68.459863193643486</c:v>
                </c:pt>
                <c:pt idx="21">
                  <c:v>55.702293989491224</c:v>
                </c:pt>
                <c:pt idx="22">
                  <c:v>31.604663270536964</c:v>
                </c:pt>
                <c:pt idx="23">
                  <c:v>8.9245402409329486</c:v>
                </c:pt>
                <c:pt idx="24">
                  <c:v>1.8370017941816936</c:v>
                </c:pt>
                <c:pt idx="25">
                  <c:v>-9.5030597206203105</c:v>
                </c:pt>
                <c:pt idx="26">
                  <c:v>11.759555619633453</c:v>
                </c:pt>
                <c:pt idx="27">
                  <c:v>47.197247853389719</c:v>
                </c:pt>
                <c:pt idx="28">
                  <c:v>64.207340125592737</c:v>
                </c:pt>
                <c:pt idx="29">
                  <c:v>71.29487857234399</c:v>
                </c:pt>
                <c:pt idx="30">
                  <c:v>72.712386261694235</c:v>
                </c:pt>
                <c:pt idx="31">
                  <c:v>71.29487857234399</c:v>
                </c:pt>
                <c:pt idx="32">
                  <c:v>68.459863193643486</c:v>
                </c:pt>
                <c:pt idx="33">
                  <c:v>55.702293989491224</c:v>
                </c:pt>
                <c:pt idx="34">
                  <c:v>30.187155581186708</c:v>
                </c:pt>
                <c:pt idx="35">
                  <c:v>7.5070325515827019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1A5-F148-8380-6AED1DFC26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0926128"/>
        <c:axId val="1440928128"/>
      </c:scatterChart>
      <c:valAx>
        <c:axId val="1440926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Rain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40928128"/>
        <c:crosses val="autoZero"/>
        <c:crossBetween val="midCat"/>
      </c:valAx>
      <c:valAx>
        <c:axId val="1440928128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Sales</a:t>
                </a:r>
              </a:p>
            </c:rich>
          </c:tx>
          <c:overlay val="0"/>
        </c:title>
        <c:numFmt formatCode="_(&quot;$&quot;* #,##0.00_);_(&quot;$&quot;* \(#,##0.00\);_(&quot;$&quot;* &quot;-&quot;??_);_(@_)" sourceLinked="1"/>
        <c:majorTickMark val="out"/>
        <c:minorTickMark val="none"/>
        <c:tickLblPos val="nextTo"/>
        <c:crossAx val="144092612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Rain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Sales</c:v>
          </c:tx>
          <c:spPr>
            <a:ln w="19050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'Chris'' Analysis (Advanced L.R.)'!$C$3:$C$38</c:f>
              <c:numCache>
                <c:formatCode>General</c:formatCode>
                <c:ptCount val="36"/>
                <c:pt idx="0">
                  <c:v>4.8</c:v>
                </c:pt>
                <c:pt idx="1">
                  <c:v>5.0999999999999996</c:v>
                </c:pt>
                <c:pt idx="2">
                  <c:v>4.0999999999999996</c:v>
                </c:pt>
                <c:pt idx="3">
                  <c:v>1.6</c:v>
                </c:pt>
                <c:pt idx="4">
                  <c:v>0.6</c:v>
                </c:pt>
                <c:pt idx="5">
                  <c:v>0.1</c:v>
                </c:pt>
                <c:pt idx="6">
                  <c:v>0</c:v>
                </c:pt>
                <c:pt idx="7">
                  <c:v>0.1</c:v>
                </c:pt>
                <c:pt idx="8">
                  <c:v>0.3</c:v>
                </c:pt>
                <c:pt idx="9">
                  <c:v>1.4</c:v>
                </c:pt>
                <c:pt idx="10">
                  <c:v>3.2</c:v>
                </c:pt>
                <c:pt idx="11">
                  <c:v>4.4000000000000004</c:v>
                </c:pt>
                <c:pt idx="12">
                  <c:v>4.5999999999999996</c:v>
                </c:pt>
                <c:pt idx="13">
                  <c:v>4.7</c:v>
                </c:pt>
                <c:pt idx="14">
                  <c:v>3.6</c:v>
                </c:pt>
                <c:pt idx="15">
                  <c:v>1.7</c:v>
                </c:pt>
                <c:pt idx="16">
                  <c:v>0.6</c:v>
                </c:pt>
                <c:pt idx="17">
                  <c:v>0.1</c:v>
                </c:pt>
                <c:pt idx="18">
                  <c:v>0</c:v>
                </c:pt>
                <c:pt idx="19">
                  <c:v>0.1</c:v>
                </c:pt>
                <c:pt idx="20">
                  <c:v>0.3</c:v>
                </c:pt>
                <c:pt idx="21">
                  <c:v>1.2</c:v>
                </c:pt>
                <c:pt idx="22">
                  <c:v>2.9</c:v>
                </c:pt>
                <c:pt idx="23">
                  <c:v>4.5</c:v>
                </c:pt>
                <c:pt idx="24">
                  <c:v>5</c:v>
                </c:pt>
                <c:pt idx="25">
                  <c:v>5.8</c:v>
                </c:pt>
                <c:pt idx="26">
                  <c:v>4.3</c:v>
                </c:pt>
                <c:pt idx="27">
                  <c:v>1.8</c:v>
                </c:pt>
                <c:pt idx="28">
                  <c:v>0.6</c:v>
                </c:pt>
                <c:pt idx="29">
                  <c:v>0.1</c:v>
                </c:pt>
                <c:pt idx="30">
                  <c:v>0</c:v>
                </c:pt>
                <c:pt idx="31">
                  <c:v>0.1</c:v>
                </c:pt>
                <c:pt idx="32">
                  <c:v>0.3</c:v>
                </c:pt>
                <c:pt idx="33">
                  <c:v>1.2</c:v>
                </c:pt>
                <c:pt idx="34">
                  <c:v>3</c:v>
                </c:pt>
                <c:pt idx="35">
                  <c:v>4.5999999999999996</c:v>
                </c:pt>
              </c:numCache>
            </c:numRef>
          </c:xVal>
          <c:yVal>
            <c:numRef>
              <c:f>'Chris'' Analysis (Advanced L.R.)'!$D$3:$D$38</c:f>
              <c:numCache>
                <c:formatCode>_("$"* #,##0.00_);_("$"* \(#,##0.00\);_("$"* "-"??_);_(@_)</c:formatCode>
                <c:ptCount val="36"/>
                <c:pt idx="0">
                  <c:v>10</c:v>
                </c:pt>
                <c:pt idx="1">
                  <c:v>7</c:v>
                </c:pt>
                <c:pt idx="2">
                  <c:v>11</c:v>
                </c:pt>
                <c:pt idx="3">
                  <c:v>40</c:v>
                </c:pt>
                <c:pt idx="4">
                  <c:v>50</c:v>
                </c:pt>
                <c:pt idx="5">
                  <c:v>80</c:v>
                </c:pt>
                <c:pt idx="6">
                  <c:v>85</c:v>
                </c:pt>
                <c:pt idx="7">
                  <c:v>81</c:v>
                </c:pt>
                <c:pt idx="8">
                  <c:v>48</c:v>
                </c:pt>
                <c:pt idx="9">
                  <c:v>23</c:v>
                </c:pt>
                <c:pt idx="10">
                  <c:v>17</c:v>
                </c:pt>
                <c:pt idx="11">
                  <c:v>14</c:v>
                </c:pt>
                <c:pt idx="12">
                  <c:v>12</c:v>
                </c:pt>
                <c:pt idx="13">
                  <c:v>9</c:v>
                </c:pt>
                <c:pt idx="14">
                  <c:v>14</c:v>
                </c:pt>
                <c:pt idx="15">
                  <c:v>39</c:v>
                </c:pt>
                <c:pt idx="16">
                  <c:v>51</c:v>
                </c:pt>
                <c:pt idx="17">
                  <c:v>84</c:v>
                </c:pt>
                <c:pt idx="18">
                  <c:v>89</c:v>
                </c:pt>
                <c:pt idx="19">
                  <c:v>79</c:v>
                </c:pt>
                <c:pt idx="20">
                  <c:v>49</c:v>
                </c:pt>
                <c:pt idx="21">
                  <c:v>52</c:v>
                </c:pt>
                <c:pt idx="22">
                  <c:v>26</c:v>
                </c:pt>
                <c:pt idx="23">
                  <c:v>12</c:v>
                </c:pt>
                <c:pt idx="24">
                  <c:v>8</c:v>
                </c:pt>
                <c:pt idx="25">
                  <c:v>3</c:v>
                </c:pt>
                <c:pt idx="26">
                  <c:v>16</c:v>
                </c:pt>
                <c:pt idx="27">
                  <c:v>47</c:v>
                </c:pt>
                <c:pt idx="28">
                  <c:v>57</c:v>
                </c:pt>
                <c:pt idx="29">
                  <c:v>98</c:v>
                </c:pt>
                <c:pt idx="30">
                  <c:v>99</c:v>
                </c:pt>
                <c:pt idx="31">
                  <c:v>96</c:v>
                </c:pt>
                <c:pt idx="32">
                  <c:v>52</c:v>
                </c:pt>
                <c:pt idx="33">
                  <c:v>45</c:v>
                </c:pt>
                <c:pt idx="34">
                  <c:v>17</c:v>
                </c:pt>
                <c:pt idx="35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94-2B4C-8CC0-3DB58F76F296}"/>
            </c:ext>
          </c:extLst>
        </c:ser>
        <c:ser>
          <c:idx val="1"/>
          <c:order val="1"/>
          <c:tx>
            <c:v>Predicted Sales</c:v>
          </c:tx>
          <c:spPr>
            <a:ln w="19050">
              <a:solidFill>
                <a:schemeClr val="accent1"/>
              </a:solidFill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4045194388961442"/>
                  <c:y val="-0.53673369575282293"/>
                </c:manualLayout>
              </c:layout>
              <c:numFmt formatCode="General" sourceLinked="0"/>
            </c:trendlineLbl>
          </c:trendline>
          <c:xVal>
            <c:numRef>
              <c:f>'Chris'' Analysis (Advanced L.R.)'!$C$3:$C$38</c:f>
              <c:numCache>
                <c:formatCode>General</c:formatCode>
                <c:ptCount val="36"/>
                <c:pt idx="0">
                  <c:v>4.8</c:v>
                </c:pt>
                <c:pt idx="1">
                  <c:v>5.0999999999999996</c:v>
                </c:pt>
                <c:pt idx="2">
                  <c:v>4.0999999999999996</c:v>
                </c:pt>
                <c:pt idx="3">
                  <c:v>1.6</c:v>
                </c:pt>
                <c:pt idx="4">
                  <c:v>0.6</c:v>
                </c:pt>
                <c:pt idx="5">
                  <c:v>0.1</c:v>
                </c:pt>
                <c:pt idx="6">
                  <c:v>0</c:v>
                </c:pt>
                <c:pt idx="7">
                  <c:v>0.1</c:v>
                </c:pt>
                <c:pt idx="8">
                  <c:v>0.3</c:v>
                </c:pt>
                <c:pt idx="9">
                  <c:v>1.4</c:v>
                </c:pt>
                <c:pt idx="10">
                  <c:v>3.2</c:v>
                </c:pt>
                <c:pt idx="11">
                  <c:v>4.4000000000000004</c:v>
                </c:pt>
                <c:pt idx="12">
                  <c:v>4.5999999999999996</c:v>
                </c:pt>
                <c:pt idx="13">
                  <c:v>4.7</c:v>
                </c:pt>
                <c:pt idx="14">
                  <c:v>3.6</c:v>
                </c:pt>
                <c:pt idx="15">
                  <c:v>1.7</c:v>
                </c:pt>
                <c:pt idx="16">
                  <c:v>0.6</c:v>
                </c:pt>
                <c:pt idx="17">
                  <c:v>0.1</c:v>
                </c:pt>
                <c:pt idx="18">
                  <c:v>0</c:v>
                </c:pt>
                <c:pt idx="19">
                  <c:v>0.1</c:v>
                </c:pt>
                <c:pt idx="20">
                  <c:v>0.3</c:v>
                </c:pt>
                <c:pt idx="21">
                  <c:v>1.2</c:v>
                </c:pt>
                <c:pt idx="22">
                  <c:v>2.9</c:v>
                </c:pt>
                <c:pt idx="23">
                  <c:v>4.5</c:v>
                </c:pt>
                <c:pt idx="24">
                  <c:v>5</c:v>
                </c:pt>
                <c:pt idx="25">
                  <c:v>5.8</c:v>
                </c:pt>
                <c:pt idx="26">
                  <c:v>4.3</c:v>
                </c:pt>
                <c:pt idx="27">
                  <c:v>1.8</c:v>
                </c:pt>
                <c:pt idx="28">
                  <c:v>0.6</c:v>
                </c:pt>
                <c:pt idx="29">
                  <c:v>0.1</c:v>
                </c:pt>
                <c:pt idx="30">
                  <c:v>0</c:v>
                </c:pt>
                <c:pt idx="31">
                  <c:v>0.1</c:v>
                </c:pt>
                <c:pt idx="32">
                  <c:v>0.3</c:v>
                </c:pt>
                <c:pt idx="33">
                  <c:v>1.2</c:v>
                </c:pt>
                <c:pt idx="34">
                  <c:v>3</c:v>
                </c:pt>
                <c:pt idx="35">
                  <c:v>4.5999999999999996</c:v>
                </c:pt>
              </c:numCache>
            </c:numRef>
          </c:xVal>
          <c:yVal>
            <c:numRef>
              <c:f>'Chris'' Analysis (Advanced L.R.)'!$I$39:$I$74</c:f>
              <c:numCache>
                <c:formatCode>General</c:formatCode>
                <c:ptCount val="36"/>
                <c:pt idx="0">
                  <c:v>4.6720171728821924</c:v>
                </c:pt>
                <c:pt idx="1">
                  <c:v>0.41949410483144334</c:v>
                </c:pt>
                <c:pt idx="2">
                  <c:v>14.594570998333957</c:v>
                </c:pt>
                <c:pt idx="3">
                  <c:v>50.032263232090216</c:v>
                </c:pt>
                <c:pt idx="4">
                  <c:v>64.207340125592737</c:v>
                </c:pt>
                <c:pt idx="5">
                  <c:v>71.29487857234399</c:v>
                </c:pt>
                <c:pt idx="6">
                  <c:v>72.712386261694235</c:v>
                </c:pt>
                <c:pt idx="7">
                  <c:v>71.29487857234399</c:v>
                </c:pt>
                <c:pt idx="8">
                  <c:v>68.459863193643486</c:v>
                </c:pt>
                <c:pt idx="9">
                  <c:v>52.86727861079072</c:v>
                </c:pt>
                <c:pt idx="10">
                  <c:v>27.352140202486204</c:v>
                </c:pt>
                <c:pt idx="11">
                  <c:v>10.342047930283194</c:v>
                </c:pt>
                <c:pt idx="12">
                  <c:v>7.5070325515826966</c:v>
                </c:pt>
                <c:pt idx="13">
                  <c:v>6.0895248622324374</c:v>
                </c:pt>
                <c:pt idx="14">
                  <c:v>21.682109445085203</c:v>
                </c:pt>
                <c:pt idx="15">
                  <c:v>48.614755542739971</c:v>
                </c:pt>
                <c:pt idx="16">
                  <c:v>64.207340125592737</c:v>
                </c:pt>
                <c:pt idx="17">
                  <c:v>71.29487857234399</c:v>
                </c:pt>
                <c:pt idx="18">
                  <c:v>72.712386261694235</c:v>
                </c:pt>
                <c:pt idx="19">
                  <c:v>71.29487857234399</c:v>
                </c:pt>
                <c:pt idx="20">
                  <c:v>68.459863193643486</c:v>
                </c:pt>
                <c:pt idx="21">
                  <c:v>55.702293989491224</c:v>
                </c:pt>
                <c:pt idx="22">
                  <c:v>31.60466327053696</c:v>
                </c:pt>
                <c:pt idx="23">
                  <c:v>8.9245402409329486</c:v>
                </c:pt>
                <c:pt idx="24">
                  <c:v>1.8370017941816883</c:v>
                </c:pt>
                <c:pt idx="25">
                  <c:v>-9.503059720620314</c:v>
                </c:pt>
                <c:pt idx="26">
                  <c:v>11.759555619633453</c:v>
                </c:pt>
                <c:pt idx="27">
                  <c:v>47.197247853389719</c:v>
                </c:pt>
                <c:pt idx="28">
                  <c:v>64.207340125592737</c:v>
                </c:pt>
                <c:pt idx="29">
                  <c:v>71.29487857234399</c:v>
                </c:pt>
                <c:pt idx="30">
                  <c:v>72.712386261694235</c:v>
                </c:pt>
                <c:pt idx="31">
                  <c:v>71.29487857234399</c:v>
                </c:pt>
                <c:pt idx="32">
                  <c:v>68.459863193643486</c:v>
                </c:pt>
                <c:pt idx="33">
                  <c:v>55.702293989491224</c:v>
                </c:pt>
                <c:pt idx="34">
                  <c:v>30.187155581186708</c:v>
                </c:pt>
                <c:pt idx="35">
                  <c:v>7.5070325515826966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294-2B4C-8CC0-3DB58F76F2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104879"/>
        <c:axId val="165106527"/>
      </c:scatterChart>
      <c:valAx>
        <c:axId val="1651048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Rain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5106527"/>
        <c:crosses val="autoZero"/>
        <c:crossBetween val="midCat"/>
      </c:valAx>
      <c:valAx>
        <c:axId val="165106527"/>
        <c:scaling>
          <c:orientation val="minMax"/>
          <c:min val="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Sales</a:t>
                </a:r>
              </a:p>
            </c:rich>
          </c:tx>
          <c:overlay val="0"/>
        </c:title>
        <c:numFmt formatCode="_(&quot;$&quot;* #,##0.00_);_(&quot;$&quot;* \(#,##0.00\);_(&quot;$&quot;* &quot;-&quot;??_);_(@_)" sourceLinked="1"/>
        <c:majorTickMark val="out"/>
        <c:minorTickMark val="none"/>
        <c:tickLblPos val="nextTo"/>
        <c:crossAx val="165104879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698500</xdr:colOff>
      <xdr:row>5</xdr:row>
      <xdr:rowOff>177800</xdr:rowOff>
    </xdr:from>
    <xdr:to>
      <xdr:col>13</xdr:col>
      <xdr:colOff>0</xdr:colOff>
      <xdr:row>21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7C3B93B-04AE-A589-89DB-5F5A1916F2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686043</xdr:colOff>
      <xdr:row>0</xdr:row>
      <xdr:rowOff>148437</xdr:rowOff>
    </xdr:from>
    <xdr:to>
      <xdr:col>14</xdr:col>
      <xdr:colOff>705556</xdr:colOff>
      <xdr:row>12</xdr:row>
      <xdr:rowOff>156790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29DDA49-BE4F-D347-B515-D673ACD97D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94167-697C-484C-A090-E32CB7A703B1}">
  <dimension ref="B1:O89"/>
  <sheetViews>
    <sheetView tabSelected="1" workbookViewId="0">
      <selection activeCell="H19" sqref="H19"/>
    </sheetView>
  </sheetViews>
  <sheetFormatPr baseColWidth="10" defaultRowHeight="13"/>
  <cols>
    <col min="2" max="4" width="10.83203125" style="1"/>
  </cols>
  <sheetData>
    <row r="1" spans="2:4">
      <c r="C1" s="1" t="s">
        <v>0</v>
      </c>
      <c r="D1" s="1" t="s">
        <v>1</v>
      </c>
    </row>
    <row r="2" spans="2:4">
      <c r="B2" s="1" t="s">
        <v>2</v>
      </c>
      <c r="C2" s="1" t="s">
        <v>3</v>
      </c>
      <c r="D2" s="1" t="s">
        <v>4</v>
      </c>
    </row>
    <row r="3" spans="2:4" ht="16">
      <c r="B3" s="2">
        <v>39814</v>
      </c>
      <c r="C3" s="3">
        <v>4.8</v>
      </c>
      <c r="D3" s="4">
        <f>IF(C3&gt;2,10,30)</f>
        <v>10</v>
      </c>
    </row>
    <row r="4" spans="2:4" ht="16">
      <c r="B4" s="2">
        <v>39845</v>
      </c>
      <c r="C4" s="3">
        <v>5.0999999999999996</v>
      </c>
      <c r="D4" s="4">
        <v>7</v>
      </c>
    </row>
    <row r="5" spans="2:4" ht="16">
      <c r="B5" s="2">
        <v>39873</v>
      </c>
      <c r="C5" s="3">
        <v>4.0999999999999996</v>
      </c>
      <c r="D5" s="4">
        <v>11</v>
      </c>
    </row>
    <row r="6" spans="2:4" ht="16">
      <c r="B6" s="2">
        <v>39904</v>
      </c>
      <c r="C6" s="3">
        <v>1.6</v>
      </c>
      <c r="D6" s="4">
        <v>40</v>
      </c>
    </row>
    <row r="7" spans="2:4" ht="16">
      <c r="B7" s="2">
        <v>39934</v>
      </c>
      <c r="C7" s="3">
        <v>0.6</v>
      </c>
      <c r="D7" s="4">
        <v>50</v>
      </c>
    </row>
    <row r="8" spans="2:4" ht="16">
      <c r="B8" s="2">
        <v>39965</v>
      </c>
      <c r="C8" s="3">
        <v>0.1</v>
      </c>
      <c r="D8" s="4">
        <v>80</v>
      </c>
    </row>
    <row r="9" spans="2:4" ht="16">
      <c r="B9" s="2">
        <v>39995</v>
      </c>
      <c r="C9" s="3">
        <v>0</v>
      </c>
      <c r="D9" s="4">
        <v>85</v>
      </c>
    </row>
    <row r="10" spans="2:4" ht="16">
      <c r="B10" s="2">
        <v>40026</v>
      </c>
      <c r="C10" s="3">
        <v>0.1</v>
      </c>
      <c r="D10" s="4">
        <v>81</v>
      </c>
    </row>
    <row r="11" spans="2:4" ht="16">
      <c r="B11" s="2">
        <v>40057</v>
      </c>
      <c r="C11" s="3">
        <v>0.3</v>
      </c>
      <c r="D11" s="4">
        <v>48</v>
      </c>
    </row>
    <row r="12" spans="2:4" ht="16">
      <c r="B12" s="2">
        <v>40087</v>
      </c>
      <c r="C12" s="3">
        <v>1.4</v>
      </c>
      <c r="D12" s="4">
        <v>23</v>
      </c>
    </row>
    <row r="13" spans="2:4" ht="16">
      <c r="B13" s="2">
        <v>40118</v>
      </c>
      <c r="C13" s="3">
        <v>3.2</v>
      </c>
      <c r="D13" s="4">
        <v>17</v>
      </c>
    </row>
    <row r="14" spans="2:4" ht="16">
      <c r="B14" s="2">
        <v>40148</v>
      </c>
      <c r="C14" s="3">
        <v>4.4000000000000004</v>
      </c>
      <c r="D14" s="4">
        <v>14</v>
      </c>
    </row>
    <row r="15" spans="2:4" ht="16">
      <c r="B15" s="2">
        <v>40179</v>
      </c>
      <c r="C15" s="3">
        <v>4.5999999999999996</v>
      </c>
      <c r="D15" s="4">
        <v>12</v>
      </c>
    </row>
    <row r="16" spans="2:4" ht="16">
      <c r="B16" s="2">
        <v>40210</v>
      </c>
      <c r="C16" s="3">
        <v>4.7</v>
      </c>
      <c r="D16" s="4">
        <v>9</v>
      </c>
    </row>
    <row r="17" spans="2:8" ht="16">
      <c r="B17" s="2">
        <v>40238</v>
      </c>
      <c r="C17" s="3">
        <v>3.6</v>
      </c>
      <c r="D17" s="4">
        <v>14</v>
      </c>
    </row>
    <row r="18" spans="2:8" ht="16">
      <c r="B18" s="2">
        <v>40269</v>
      </c>
      <c r="C18" s="3">
        <v>1.7</v>
      </c>
      <c r="D18" s="4">
        <v>39</v>
      </c>
    </row>
    <row r="19" spans="2:8" ht="16">
      <c r="B19" s="2">
        <v>40299</v>
      </c>
      <c r="C19" s="3">
        <v>0.6</v>
      </c>
      <c r="D19" s="4">
        <v>51</v>
      </c>
    </row>
    <row r="20" spans="2:8" ht="16">
      <c r="B20" s="2">
        <v>40330</v>
      </c>
      <c r="C20" s="3">
        <v>0.1</v>
      </c>
      <c r="D20" s="4">
        <v>84</v>
      </c>
    </row>
    <row r="21" spans="2:8" ht="16">
      <c r="B21" s="2">
        <v>40360</v>
      </c>
      <c r="C21" s="3">
        <v>0</v>
      </c>
      <c r="D21" s="4">
        <v>89</v>
      </c>
    </row>
    <row r="22" spans="2:8" ht="16">
      <c r="B22" s="2">
        <v>40391</v>
      </c>
      <c r="C22" s="3">
        <v>0.1</v>
      </c>
      <c r="D22" s="4">
        <v>79</v>
      </c>
    </row>
    <row r="23" spans="2:8" ht="16">
      <c r="B23" s="2">
        <v>40422</v>
      </c>
      <c r="C23" s="3">
        <v>0.3</v>
      </c>
      <c r="D23" s="4">
        <v>49</v>
      </c>
    </row>
    <row r="24" spans="2:8" ht="16">
      <c r="B24" s="2">
        <v>40452</v>
      </c>
      <c r="C24" s="3">
        <v>1.2</v>
      </c>
      <c r="D24" s="4">
        <v>52</v>
      </c>
    </row>
    <row r="25" spans="2:8" ht="16">
      <c r="B25" s="2">
        <v>40483</v>
      </c>
      <c r="C25" s="3">
        <v>2.9</v>
      </c>
      <c r="D25" s="4">
        <v>26</v>
      </c>
    </row>
    <row r="26" spans="2:8" ht="16">
      <c r="B26" s="2">
        <v>40513</v>
      </c>
      <c r="C26" s="3">
        <v>4.5</v>
      </c>
      <c r="D26" s="4">
        <v>12</v>
      </c>
    </row>
    <row r="27" spans="2:8" ht="16">
      <c r="B27" s="2">
        <v>40544</v>
      </c>
      <c r="C27" s="3">
        <v>5</v>
      </c>
      <c r="D27" s="4">
        <v>8</v>
      </c>
    </row>
    <row r="28" spans="2:8" ht="16">
      <c r="B28" s="2">
        <v>40575</v>
      </c>
      <c r="C28" s="3">
        <v>5.8</v>
      </c>
      <c r="D28" s="4">
        <v>3</v>
      </c>
    </row>
    <row r="29" spans="2:8" ht="16">
      <c r="B29" s="2">
        <v>40603</v>
      </c>
      <c r="C29" s="3">
        <v>4.3</v>
      </c>
      <c r="D29" s="4">
        <v>16</v>
      </c>
    </row>
    <row r="30" spans="2:8" ht="16">
      <c r="B30" s="2">
        <v>40634</v>
      </c>
      <c r="C30" s="3">
        <v>1.8</v>
      </c>
      <c r="D30" s="4">
        <v>47</v>
      </c>
      <c r="G30" t="s">
        <v>5</v>
      </c>
    </row>
    <row r="31" spans="2:8" ht="17" thickBot="1">
      <c r="B31" s="2">
        <v>40664</v>
      </c>
      <c r="C31" s="3">
        <v>0.6</v>
      </c>
      <c r="D31" s="4">
        <v>57</v>
      </c>
    </row>
    <row r="32" spans="2:8" ht="16">
      <c r="B32" s="2">
        <v>40695</v>
      </c>
      <c r="C32" s="3">
        <v>0.1</v>
      </c>
      <c r="D32" s="4">
        <v>98</v>
      </c>
      <c r="G32" s="18" t="s">
        <v>6</v>
      </c>
      <c r="H32" s="18"/>
    </row>
    <row r="33" spans="2:15" ht="16">
      <c r="B33" s="2">
        <v>40725</v>
      </c>
      <c r="C33" s="3">
        <v>0</v>
      </c>
      <c r="D33" s="4">
        <v>99</v>
      </c>
      <c r="G33" s="15" t="s">
        <v>7</v>
      </c>
      <c r="H33" s="15">
        <v>0.90374536718383836</v>
      </c>
    </row>
    <row r="34" spans="2:15" ht="16">
      <c r="B34" s="2">
        <v>40756</v>
      </c>
      <c r="C34" s="3">
        <v>0.1</v>
      </c>
      <c r="D34" s="4">
        <v>96</v>
      </c>
      <c r="G34" s="15" t="s">
        <v>8</v>
      </c>
      <c r="H34" s="15">
        <v>0.81675568870625082</v>
      </c>
    </row>
    <row r="35" spans="2:15" ht="16">
      <c r="B35" s="2">
        <v>40787</v>
      </c>
      <c r="C35" s="3">
        <v>0.3</v>
      </c>
      <c r="D35" s="4">
        <v>52</v>
      </c>
      <c r="G35" s="15" t="s">
        <v>9</v>
      </c>
      <c r="H35" s="15">
        <v>0.81136615013878755</v>
      </c>
    </row>
    <row r="36" spans="2:15" ht="16">
      <c r="B36" s="2">
        <v>40817</v>
      </c>
      <c r="C36" s="3">
        <v>1.2</v>
      </c>
      <c r="D36" s="4">
        <v>45</v>
      </c>
      <c r="G36" s="15" t="s">
        <v>10</v>
      </c>
      <c r="H36" s="15">
        <v>13.562029087950387</v>
      </c>
    </row>
    <row r="37" spans="2:15" ht="17" thickBot="1">
      <c r="B37" s="2">
        <v>40848</v>
      </c>
      <c r="C37" s="3">
        <v>3</v>
      </c>
      <c r="D37" s="4">
        <v>17</v>
      </c>
      <c r="G37" s="16" t="s">
        <v>11</v>
      </c>
      <c r="H37" s="16">
        <v>36</v>
      </c>
    </row>
    <row r="38" spans="2:15" ht="16">
      <c r="B38" s="2">
        <v>40878</v>
      </c>
      <c r="C38" s="3">
        <v>4.5999999999999996</v>
      </c>
      <c r="D38" s="4">
        <v>9</v>
      </c>
    </row>
    <row r="39" spans="2:15" ht="14" thickBot="1">
      <c r="G39" t="s">
        <v>12</v>
      </c>
    </row>
    <row r="40" spans="2:15">
      <c r="G40" s="17"/>
      <c r="H40" s="17" t="s">
        <v>14</v>
      </c>
      <c r="I40" s="17" t="s">
        <v>41</v>
      </c>
      <c r="J40" s="17" t="s">
        <v>42</v>
      </c>
      <c r="K40" s="17" t="s">
        <v>15</v>
      </c>
      <c r="L40" s="17" t="s">
        <v>16</v>
      </c>
    </row>
    <row r="41" spans="2:15">
      <c r="G41" s="15" t="s">
        <v>38</v>
      </c>
      <c r="H41" s="15">
        <v>1</v>
      </c>
      <c r="I41" s="15">
        <v>27873.398700820209</v>
      </c>
      <c r="J41" s="15">
        <v>27873.398700820209</v>
      </c>
      <c r="K41" s="15">
        <v>151.54464124944329</v>
      </c>
      <c r="L41" s="15">
        <v>4.4239686933425765E-14</v>
      </c>
    </row>
    <row r="42" spans="2:15">
      <c r="G42" s="15" t="s">
        <v>39</v>
      </c>
      <c r="H42" s="15">
        <v>34</v>
      </c>
      <c r="I42" s="15">
        <v>6253.5735214020224</v>
      </c>
      <c r="J42" s="15">
        <v>183.92863298241241</v>
      </c>
      <c r="K42" s="15"/>
      <c r="L42" s="15"/>
    </row>
    <row r="43" spans="2:15" ht="14" thickBot="1">
      <c r="G43" s="16" t="s">
        <v>40</v>
      </c>
      <c r="H43" s="16">
        <v>35</v>
      </c>
      <c r="I43" s="16">
        <v>34126.972222222234</v>
      </c>
      <c r="J43" s="16"/>
      <c r="K43" s="16"/>
      <c r="L43" s="16"/>
    </row>
    <row r="44" spans="2:15" ht="14" thickBot="1"/>
    <row r="45" spans="2:15">
      <c r="G45" s="17"/>
      <c r="H45" s="17" t="s">
        <v>17</v>
      </c>
      <c r="I45" s="17" t="s">
        <v>10</v>
      </c>
      <c r="J45" s="17" t="s">
        <v>18</v>
      </c>
      <c r="K45" s="17" t="s">
        <v>19</v>
      </c>
      <c r="L45" s="17" t="s">
        <v>20</v>
      </c>
      <c r="M45" s="17" t="s">
        <v>21</v>
      </c>
      <c r="N45" s="17" t="s">
        <v>22</v>
      </c>
      <c r="O45" s="17" t="s">
        <v>23</v>
      </c>
    </row>
    <row r="46" spans="2:15">
      <c r="G46" s="15" t="s">
        <v>13</v>
      </c>
      <c r="H46" s="15">
        <v>72.712386261694235</v>
      </c>
      <c r="I46" s="15">
        <v>3.3381791236995983</v>
      </c>
      <c r="J46" s="15">
        <v>21.782050503362264</v>
      </c>
      <c r="K46" s="15">
        <v>1.4996331678737688E-21</v>
      </c>
      <c r="L46" s="15">
        <v>65.928390066436691</v>
      </c>
      <c r="M46" s="15">
        <v>79.496382456951778</v>
      </c>
      <c r="N46" s="15">
        <v>65.928390066436691</v>
      </c>
      <c r="O46" s="15">
        <v>79.496382456951778</v>
      </c>
    </row>
    <row r="47" spans="2:15" ht="14" thickBot="1">
      <c r="G47" s="16" t="s">
        <v>3</v>
      </c>
      <c r="H47" s="16">
        <v>-14.175076893502508</v>
      </c>
      <c r="I47" s="16">
        <v>1.1514766389243665</v>
      </c>
      <c r="J47" s="16">
        <v>-12.310346918322137</v>
      </c>
      <c r="K47" s="16">
        <v>4.4239686933425601E-14</v>
      </c>
      <c r="L47" s="16">
        <v>-16.515158970564173</v>
      </c>
      <c r="M47" s="16">
        <v>-11.834994816440842</v>
      </c>
      <c r="N47" s="16">
        <v>-16.515158970564173</v>
      </c>
      <c r="O47" s="16">
        <v>-11.834994816440842</v>
      </c>
    </row>
    <row r="51" spans="7:9">
      <c r="G51" t="s">
        <v>24</v>
      </c>
    </row>
    <row r="52" spans="7:9" ht="14" thickBot="1"/>
    <row r="53" spans="7:9">
      <c r="G53" s="17" t="s">
        <v>25</v>
      </c>
      <c r="H53" s="17" t="s">
        <v>26</v>
      </c>
      <c r="I53" s="17" t="s">
        <v>27</v>
      </c>
    </row>
    <row r="54" spans="7:9">
      <c r="G54" s="15">
        <v>1</v>
      </c>
      <c r="H54" s="15">
        <v>4.6720171728821978</v>
      </c>
      <c r="I54" s="15">
        <v>5.3279828271178022</v>
      </c>
    </row>
    <row r="55" spans="7:9">
      <c r="G55" s="15">
        <v>2</v>
      </c>
      <c r="H55" s="15">
        <v>0.41949410483144783</v>
      </c>
      <c r="I55" s="15">
        <v>6.5805058951685522</v>
      </c>
    </row>
    <row r="56" spans="7:9">
      <c r="G56" s="15">
        <v>3</v>
      </c>
      <c r="H56" s="15">
        <v>14.594570998333957</v>
      </c>
      <c r="I56" s="15">
        <v>-3.5945709983339569</v>
      </c>
    </row>
    <row r="57" spans="7:9">
      <c r="G57" s="15">
        <v>4</v>
      </c>
      <c r="H57" s="15">
        <v>50.032263232090223</v>
      </c>
      <c r="I57" s="15">
        <v>-10.032263232090223</v>
      </c>
    </row>
    <row r="58" spans="7:9">
      <c r="G58" s="15">
        <v>5</v>
      </c>
      <c r="H58" s="15">
        <v>64.207340125592737</v>
      </c>
      <c r="I58" s="15">
        <v>-14.207340125592737</v>
      </c>
    </row>
    <row r="59" spans="7:9">
      <c r="G59" s="15">
        <v>6</v>
      </c>
      <c r="H59" s="15">
        <v>71.29487857234399</v>
      </c>
      <c r="I59" s="15">
        <v>8.7051214276560103</v>
      </c>
    </row>
    <row r="60" spans="7:9">
      <c r="G60" s="15">
        <v>7</v>
      </c>
      <c r="H60" s="15">
        <v>72.712386261694235</v>
      </c>
      <c r="I60" s="15">
        <v>12.287613738305765</v>
      </c>
    </row>
    <row r="61" spans="7:9">
      <c r="G61" s="15">
        <v>8</v>
      </c>
      <c r="H61" s="15">
        <v>71.29487857234399</v>
      </c>
      <c r="I61" s="15">
        <v>9.7051214276560103</v>
      </c>
    </row>
    <row r="62" spans="7:9">
      <c r="G62" s="15">
        <v>9</v>
      </c>
      <c r="H62" s="15">
        <v>68.459863193643486</v>
      </c>
      <c r="I62" s="15">
        <v>-20.459863193643486</v>
      </c>
    </row>
    <row r="63" spans="7:9">
      <c r="G63" s="15">
        <v>10</v>
      </c>
      <c r="H63" s="15">
        <v>52.867278610790727</v>
      </c>
      <c r="I63" s="15">
        <v>-29.867278610790727</v>
      </c>
    </row>
    <row r="64" spans="7:9">
      <c r="G64" s="15">
        <v>11</v>
      </c>
      <c r="H64" s="15">
        <v>27.352140202486204</v>
      </c>
      <c r="I64" s="15">
        <v>-10.352140202486204</v>
      </c>
    </row>
    <row r="65" spans="7:9">
      <c r="G65" s="15">
        <v>12</v>
      </c>
      <c r="H65" s="15">
        <v>10.342047930283194</v>
      </c>
      <c r="I65" s="15">
        <v>3.6579520697168064</v>
      </c>
    </row>
    <row r="66" spans="7:9">
      <c r="G66" s="15">
        <v>13</v>
      </c>
      <c r="H66" s="15">
        <v>7.5070325515827019</v>
      </c>
      <c r="I66" s="15">
        <v>4.4929674484172981</v>
      </c>
    </row>
    <row r="67" spans="7:9">
      <c r="G67" s="15">
        <v>14</v>
      </c>
      <c r="H67" s="15">
        <v>6.0895248622324436</v>
      </c>
      <c r="I67" s="15">
        <v>2.9104751377675564</v>
      </c>
    </row>
    <row r="68" spans="7:9">
      <c r="G68" s="15">
        <v>15</v>
      </c>
      <c r="H68" s="15">
        <v>21.682109445085203</v>
      </c>
      <c r="I68" s="15">
        <v>-7.682109445085203</v>
      </c>
    </row>
    <row r="69" spans="7:9">
      <c r="G69" s="15">
        <v>16</v>
      </c>
      <c r="H69" s="15">
        <v>48.614755542739971</v>
      </c>
      <c r="I69" s="15">
        <v>-9.6147555427399709</v>
      </c>
    </row>
    <row r="70" spans="7:9">
      <c r="G70" s="15">
        <v>17</v>
      </c>
      <c r="H70" s="15">
        <v>64.207340125592737</v>
      </c>
      <c r="I70" s="15">
        <v>-13.207340125592737</v>
      </c>
    </row>
    <row r="71" spans="7:9">
      <c r="G71" s="15">
        <v>18</v>
      </c>
      <c r="H71" s="15">
        <v>71.29487857234399</v>
      </c>
      <c r="I71" s="15">
        <v>12.70512142765601</v>
      </c>
    </row>
    <row r="72" spans="7:9">
      <c r="G72" s="15">
        <v>19</v>
      </c>
      <c r="H72" s="15">
        <v>72.712386261694235</v>
      </c>
      <c r="I72" s="15">
        <v>16.287613738305765</v>
      </c>
    </row>
    <row r="73" spans="7:9">
      <c r="G73" s="15">
        <v>20</v>
      </c>
      <c r="H73" s="15">
        <v>71.29487857234399</v>
      </c>
      <c r="I73" s="15">
        <v>7.7051214276560103</v>
      </c>
    </row>
    <row r="74" spans="7:9">
      <c r="G74" s="15">
        <v>21</v>
      </c>
      <c r="H74" s="15">
        <v>68.459863193643486</v>
      </c>
      <c r="I74" s="15">
        <v>-19.459863193643486</v>
      </c>
    </row>
    <row r="75" spans="7:9">
      <c r="G75" s="15">
        <v>22</v>
      </c>
      <c r="H75" s="15">
        <v>55.702293989491224</v>
      </c>
      <c r="I75" s="15">
        <v>-3.7022939894912241</v>
      </c>
    </row>
    <row r="76" spans="7:9">
      <c r="G76" s="15">
        <v>23</v>
      </c>
      <c r="H76" s="15">
        <v>31.604663270536964</v>
      </c>
      <c r="I76" s="15">
        <v>-5.6046632705369639</v>
      </c>
    </row>
    <row r="77" spans="7:9">
      <c r="G77" s="15">
        <v>24</v>
      </c>
      <c r="H77" s="15">
        <v>8.9245402409329486</v>
      </c>
      <c r="I77" s="15">
        <v>3.0754597590670514</v>
      </c>
    </row>
    <row r="78" spans="7:9">
      <c r="G78" s="15">
        <v>25</v>
      </c>
      <c r="H78" s="15">
        <v>1.8370017941816936</v>
      </c>
      <c r="I78" s="15">
        <v>6.1629982058183064</v>
      </c>
    </row>
    <row r="79" spans="7:9">
      <c r="G79" s="15">
        <v>26</v>
      </c>
      <c r="H79" s="15">
        <v>-9.5030597206203105</v>
      </c>
      <c r="I79" s="15">
        <v>12.50305972062031</v>
      </c>
    </row>
    <row r="80" spans="7:9">
      <c r="G80" s="15">
        <v>27</v>
      </c>
      <c r="H80" s="15">
        <v>11.759555619633453</v>
      </c>
      <c r="I80" s="15">
        <v>4.2404443803665473</v>
      </c>
    </row>
    <row r="81" spans="7:9">
      <c r="G81" s="15">
        <v>28</v>
      </c>
      <c r="H81" s="15">
        <v>47.197247853389719</v>
      </c>
      <c r="I81" s="15">
        <v>-0.19724785338971884</v>
      </c>
    </row>
    <row r="82" spans="7:9">
      <c r="G82" s="15">
        <v>29</v>
      </c>
      <c r="H82" s="15">
        <v>64.207340125592737</v>
      </c>
      <c r="I82" s="15">
        <v>-7.2073401255927365</v>
      </c>
    </row>
    <row r="83" spans="7:9">
      <c r="G83" s="15">
        <v>30</v>
      </c>
      <c r="H83" s="15">
        <v>71.29487857234399</v>
      </c>
      <c r="I83" s="15">
        <v>26.70512142765601</v>
      </c>
    </row>
    <row r="84" spans="7:9">
      <c r="G84" s="15">
        <v>31</v>
      </c>
      <c r="H84" s="15">
        <v>72.712386261694235</v>
      </c>
      <c r="I84" s="15">
        <v>26.287613738305765</v>
      </c>
    </row>
    <row r="85" spans="7:9">
      <c r="G85" s="15">
        <v>32</v>
      </c>
      <c r="H85" s="15">
        <v>71.29487857234399</v>
      </c>
      <c r="I85" s="15">
        <v>24.70512142765601</v>
      </c>
    </row>
    <row r="86" spans="7:9">
      <c r="G86" s="15">
        <v>33</v>
      </c>
      <c r="H86" s="15">
        <v>68.459863193643486</v>
      </c>
      <c r="I86" s="15">
        <v>-16.459863193643486</v>
      </c>
    </row>
    <row r="87" spans="7:9">
      <c r="G87" s="15">
        <v>34</v>
      </c>
      <c r="H87" s="15">
        <v>55.702293989491224</v>
      </c>
      <c r="I87" s="15">
        <v>-10.702293989491224</v>
      </c>
    </row>
    <row r="88" spans="7:9">
      <c r="G88" s="15">
        <v>35</v>
      </c>
      <c r="H88" s="15">
        <v>30.187155581186708</v>
      </c>
      <c r="I88" s="15">
        <v>-13.187155581186708</v>
      </c>
    </row>
    <row r="89" spans="7:9" ht="14" thickBot="1">
      <c r="G89" s="16">
        <v>36</v>
      </c>
      <c r="H89" s="16">
        <v>7.5070325515827019</v>
      </c>
      <c r="I89" s="16">
        <v>1.4929674484172981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F19F3-BFE6-364F-9C47-2DE8682870BB}">
  <dimension ref="A1:A4"/>
  <sheetViews>
    <sheetView workbookViewId="0">
      <selection activeCell="A4" sqref="A4"/>
    </sheetView>
  </sheetViews>
  <sheetFormatPr baseColWidth="10" defaultRowHeight="13"/>
  <sheetData>
    <row r="1" spans="1:1">
      <c r="A1" t="s">
        <v>43</v>
      </c>
    </row>
    <row r="2" spans="1:1">
      <c r="A2" t="s">
        <v>44</v>
      </c>
    </row>
    <row r="3" spans="1:1">
      <c r="A3" t="s">
        <v>46</v>
      </c>
    </row>
    <row r="4" spans="1:1">
      <c r="A4" t="s">
        <v>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05407-E951-134D-8438-F357367DE159}">
  <dimension ref="A1:P74"/>
  <sheetViews>
    <sheetView zoomScale="162" workbookViewId="0">
      <selection activeCell="E13" sqref="E13"/>
    </sheetView>
  </sheetViews>
  <sheetFormatPr baseColWidth="10" defaultRowHeight="13"/>
  <cols>
    <col min="1" max="1" width="11.1640625" bestFit="1" customWidth="1"/>
    <col min="2" max="4" width="10.83203125" style="1"/>
    <col min="5" max="5" width="20.5" style="1" bestFit="1" customWidth="1"/>
    <col min="6" max="7" width="20.5" style="1" customWidth="1"/>
    <col min="8" max="8" width="15" customWidth="1"/>
    <col min="9" max="9" width="13.6640625" bestFit="1" customWidth="1"/>
    <col min="10" max="10" width="14.1640625" bestFit="1" customWidth="1"/>
    <col min="11" max="11" width="19" bestFit="1" customWidth="1"/>
    <col min="13" max="13" width="12.6640625" bestFit="1" customWidth="1"/>
  </cols>
  <sheetData>
    <row r="1" spans="1:8">
      <c r="A1" s="13">
        <f>AVERAGE(E3:E38)</f>
        <v>42.472000000000008</v>
      </c>
      <c r="C1" s="1" t="s">
        <v>0</v>
      </c>
      <c r="D1" s="1" t="s">
        <v>1</v>
      </c>
      <c r="E1" s="1" t="s">
        <v>28</v>
      </c>
      <c r="F1" s="1" t="s">
        <v>31</v>
      </c>
      <c r="G1" s="1" t="s">
        <v>30</v>
      </c>
    </row>
    <row r="2" spans="1:8">
      <c r="B2" s="1" t="s">
        <v>2</v>
      </c>
      <c r="C2" s="1" t="s">
        <v>3</v>
      </c>
      <c r="D2" s="1" t="s">
        <v>4</v>
      </c>
    </row>
    <row r="3" spans="1:8" ht="16">
      <c r="A3" s="13">
        <f t="shared" ref="A3:A38" si="0">(AVERAGE_OF_TREND_LINE_DATA-E3)^2</f>
        <v>1428.8400000000008</v>
      </c>
      <c r="B3" s="2">
        <v>39814</v>
      </c>
      <c r="C3" s="3">
        <v>4.8</v>
      </c>
      <c r="D3" s="4">
        <f>IF(C3&gt;2,10,30)</f>
        <v>10</v>
      </c>
      <c r="E3" s="4">
        <f t="shared" ref="E3:E7" si="1">-14.175*C3 + 72.712</f>
        <v>4.671999999999997</v>
      </c>
      <c r="F3" s="4">
        <f t="shared" ref="F3:F7" si="2">D3-E3</f>
        <v>5.328000000000003</v>
      </c>
      <c r="G3" s="4">
        <f t="shared" ref="G3:G4" si="3">F3^2</f>
        <v>28.387584000000032</v>
      </c>
    </row>
    <row r="4" spans="1:8" ht="16">
      <c r="A4" s="13">
        <f t="shared" si="0"/>
        <v>1768.4127562500007</v>
      </c>
      <c r="B4" s="2">
        <v>39845</v>
      </c>
      <c r="C4" s="3">
        <v>5.0999999999999996</v>
      </c>
      <c r="D4" s="4">
        <v>7</v>
      </c>
      <c r="E4" s="4">
        <f t="shared" si="1"/>
        <v>0.41949999999999932</v>
      </c>
      <c r="F4" s="4">
        <f t="shared" si="2"/>
        <v>6.5805000000000007</v>
      </c>
      <c r="G4" s="4">
        <f t="shared" si="3"/>
        <v>43.302980250000012</v>
      </c>
    </row>
    <row r="5" spans="1:8" ht="16">
      <c r="A5" s="13">
        <f t="shared" si="0"/>
        <v>777.15500625000027</v>
      </c>
      <c r="B5" s="2">
        <v>39873</v>
      </c>
      <c r="C5" s="3">
        <v>4.0999999999999996</v>
      </c>
      <c r="D5" s="4">
        <v>11</v>
      </c>
      <c r="E5" s="4">
        <f t="shared" si="1"/>
        <v>14.594500000000004</v>
      </c>
      <c r="F5" s="4">
        <f t="shared" si="2"/>
        <v>-3.5945000000000036</v>
      </c>
      <c r="G5" s="4">
        <f>F5^2</f>
        <v>12.920430250000026</v>
      </c>
    </row>
    <row r="6" spans="1:8" ht="16">
      <c r="A6" s="13">
        <f t="shared" si="0"/>
        <v>57.15359999999982</v>
      </c>
      <c r="B6" s="2">
        <v>39904</v>
      </c>
      <c r="C6" s="3">
        <v>1.6</v>
      </c>
      <c r="D6" s="4">
        <v>40</v>
      </c>
      <c r="E6" s="4">
        <f t="shared" si="1"/>
        <v>50.031999999999996</v>
      </c>
      <c r="F6" s="4">
        <f t="shared" si="2"/>
        <v>-10.031999999999996</v>
      </c>
      <c r="G6" s="4">
        <f t="shared" ref="G6:G38" si="4">F6^2</f>
        <v>100.64102399999993</v>
      </c>
    </row>
    <row r="7" spans="1:8" ht="16">
      <c r="A7" s="13">
        <f t="shared" si="0"/>
        <v>472.41022499999997</v>
      </c>
      <c r="B7" s="2">
        <v>39934</v>
      </c>
      <c r="C7" s="3">
        <v>0.6</v>
      </c>
      <c r="D7" s="4">
        <v>50</v>
      </c>
      <c r="E7" s="4">
        <f t="shared" si="1"/>
        <v>64.207000000000008</v>
      </c>
      <c r="F7" s="4">
        <f t="shared" si="2"/>
        <v>-14.207000000000008</v>
      </c>
      <c r="G7" s="4">
        <f t="shared" si="4"/>
        <v>201.83884900000021</v>
      </c>
    </row>
    <row r="8" spans="1:8" ht="16">
      <c r="A8" s="13">
        <f t="shared" si="0"/>
        <v>830.73650624999948</v>
      </c>
      <c r="B8" s="2">
        <v>39965</v>
      </c>
      <c r="C8" s="3">
        <v>0.1</v>
      </c>
      <c r="D8" s="4">
        <v>80</v>
      </c>
      <c r="E8" s="4">
        <f>-14.175*C8 + 72.712</f>
        <v>71.294499999999999</v>
      </c>
      <c r="F8" s="4">
        <f>D8-E8</f>
        <v>8.7055000000000007</v>
      </c>
      <c r="G8" s="4">
        <f t="shared" si="4"/>
        <v>75.785730250000015</v>
      </c>
    </row>
    <row r="9" spans="1:8" ht="16">
      <c r="A9" s="13">
        <f t="shared" si="0"/>
        <v>914.45759999999973</v>
      </c>
      <c r="B9" s="2">
        <v>39995</v>
      </c>
      <c r="C9" s="3">
        <v>0</v>
      </c>
      <c r="D9" s="4">
        <v>85</v>
      </c>
      <c r="E9" s="4">
        <f t="shared" ref="E9:E38" si="5">-14.175*C9 + 72.712</f>
        <v>72.712000000000003</v>
      </c>
      <c r="F9" s="4">
        <f t="shared" ref="F9:F38" si="6">D9-E9</f>
        <v>12.287999999999997</v>
      </c>
      <c r="G9" s="4">
        <f t="shared" si="4"/>
        <v>150.99494399999992</v>
      </c>
    </row>
    <row r="10" spans="1:8" ht="16">
      <c r="A10" s="13">
        <f t="shared" si="0"/>
        <v>830.73650624999948</v>
      </c>
      <c r="B10" s="2">
        <v>40026</v>
      </c>
      <c r="C10" s="3">
        <v>0.1</v>
      </c>
      <c r="D10" s="4">
        <v>81</v>
      </c>
      <c r="E10" s="4">
        <f t="shared" si="5"/>
        <v>71.294499999999999</v>
      </c>
      <c r="F10" s="4">
        <f t="shared" si="6"/>
        <v>9.7055000000000007</v>
      </c>
      <c r="G10" s="4">
        <f t="shared" si="4"/>
        <v>94.196730250000016</v>
      </c>
    </row>
    <row r="11" spans="1:8" ht="16">
      <c r="A11" s="13">
        <f t="shared" si="0"/>
        <v>675.35015624999983</v>
      </c>
      <c r="B11" s="2">
        <v>40057</v>
      </c>
      <c r="C11" s="3">
        <v>0.3</v>
      </c>
      <c r="D11" s="4">
        <v>48</v>
      </c>
      <c r="E11" s="4">
        <f t="shared" si="5"/>
        <v>68.459500000000006</v>
      </c>
      <c r="F11" s="4">
        <f t="shared" si="6"/>
        <v>-20.459500000000006</v>
      </c>
      <c r="G11" s="4">
        <f t="shared" si="4"/>
        <v>418.59114025000025</v>
      </c>
    </row>
    <row r="12" spans="1:8" ht="16">
      <c r="A12" s="13">
        <f t="shared" si="0"/>
        <v>108.05602499999992</v>
      </c>
      <c r="B12" s="2">
        <v>40087</v>
      </c>
      <c r="C12" s="3">
        <v>1.4</v>
      </c>
      <c r="D12" s="4">
        <v>23</v>
      </c>
      <c r="E12" s="4">
        <f t="shared" si="5"/>
        <v>52.867000000000004</v>
      </c>
      <c r="F12" s="4">
        <f t="shared" si="6"/>
        <v>-29.867000000000004</v>
      </c>
      <c r="G12" s="4">
        <f t="shared" si="4"/>
        <v>892.03768900000023</v>
      </c>
    </row>
    <row r="13" spans="1:8" ht="16">
      <c r="A13" s="13">
        <f t="shared" si="0"/>
        <v>228.61440000000036</v>
      </c>
      <c r="B13" s="2">
        <v>40118</v>
      </c>
      <c r="C13" s="3">
        <v>3.2</v>
      </c>
      <c r="D13" s="4">
        <v>17</v>
      </c>
      <c r="E13" s="4">
        <f t="shared" si="5"/>
        <v>27.351999999999997</v>
      </c>
      <c r="F13" s="4">
        <f t="shared" si="6"/>
        <v>-10.351999999999997</v>
      </c>
      <c r="G13" s="4">
        <f t="shared" si="4"/>
        <v>107.16390399999993</v>
      </c>
    </row>
    <row r="14" spans="1:8" ht="16">
      <c r="A14" s="13">
        <f t="shared" si="0"/>
        <v>1032.3369000000012</v>
      </c>
      <c r="B14" s="2">
        <v>40148</v>
      </c>
      <c r="C14" s="3">
        <v>4.4000000000000004</v>
      </c>
      <c r="D14" s="4">
        <v>14</v>
      </c>
      <c r="E14" s="4">
        <f t="shared" si="5"/>
        <v>10.341999999999992</v>
      </c>
      <c r="F14" s="4">
        <f t="shared" si="6"/>
        <v>3.6580000000000084</v>
      </c>
      <c r="G14" s="4">
        <f t="shared" si="4"/>
        <v>13.380964000000061</v>
      </c>
    </row>
    <row r="15" spans="1:8" ht="16">
      <c r="A15" s="13">
        <f t="shared" si="0"/>
        <v>1222.5512250000002</v>
      </c>
      <c r="B15" s="2">
        <v>40179</v>
      </c>
      <c r="C15" s="3">
        <v>4.5999999999999996</v>
      </c>
      <c r="D15" s="4">
        <v>12</v>
      </c>
      <c r="E15" s="4">
        <f t="shared" si="5"/>
        <v>7.507000000000005</v>
      </c>
      <c r="F15" s="4">
        <f t="shared" si="6"/>
        <v>4.492999999999995</v>
      </c>
      <c r="G15" s="4">
        <f t="shared" si="4"/>
        <v>20.187048999999956</v>
      </c>
      <c r="H15" t="s">
        <v>5</v>
      </c>
    </row>
    <row r="16" spans="1:8" ht="17" thickBot="1">
      <c r="A16" s="13">
        <f t="shared" si="0"/>
        <v>1323.6863062500006</v>
      </c>
      <c r="B16" s="2">
        <v>40210</v>
      </c>
      <c r="C16" s="3">
        <v>4.7</v>
      </c>
      <c r="D16" s="4">
        <v>9</v>
      </c>
      <c r="E16" s="4">
        <f t="shared" si="5"/>
        <v>6.089500000000001</v>
      </c>
      <c r="F16" s="4">
        <f t="shared" si="6"/>
        <v>2.910499999999999</v>
      </c>
      <c r="G16" s="4">
        <f t="shared" si="4"/>
        <v>8.4710102499999937</v>
      </c>
    </row>
    <row r="17" spans="1:16" ht="16">
      <c r="A17" s="13">
        <f t="shared" si="0"/>
        <v>432.22410000000025</v>
      </c>
      <c r="B17" s="2">
        <v>40238</v>
      </c>
      <c r="C17" s="3">
        <v>3.6</v>
      </c>
      <c r="D17" s="4">
        <v>14</v>
      </c>
      <c r="E17" s="4">
        <f t="shared" si="5"/>
        <v>21.682000000000002</v>
      </c>
      <c r="F17" s="4">
        <f t="shared" si="6"/>
        <v>-7.6820000000000022</v>
      </c>
      <c r="G17" s="4">
        <f t="shared" si="4"/>
        <v>59.013124000000033</v>
      </c>
      <c r="H17" s="7" t="s">
        <v>6</v>
      </c>
      <c r="I17" s="7"/>
    </row>
    <row r="18" spans="1:16" ht="16">
      <c r="A18" s="13">
        <f t="shared" si="0"/>
        <v>37.730306249999977</v>
      </c>
      <c r="B18" s="2">
        <v>40269</v>
      </c>
      <c r="C18" s="3">
        <v>1.7</v>
      </c>
      <c r="D18" s="4">
        <v>39</v>
      </c>
      <c r="E18" s="4">
        <f t="shared" si="5"/>
        <v>48.614500000000007</v>
      </c>
      <c r="F18" s="4">
        <f t="shared" si="6"/>
        <v>-9.6145000000000067</v>
      </c>
      <c r="G18" s="4">
        <f t="shared" si="4"/>
        <v>92.438610250000124</v>
      </c>
      <c r="H18" s="9" t="s">
        <v>7</v>
      </c>
      <c r="I18" s="9">
        <v>0.90374536718383836</v>
      </c>
    </row>
    <row r="19" spans="1:16" ht="16">
      <c r="A19" s="13">
        <f t="shared" si="0"/>
        <v>472.41022499999997</v>
      </c>
      <c r="B19" s="2">
        <v>40299</v>
      </c>
      <c r="C19" s="3">
        <v>0.6</v>
      </c>
      <c r="D19" s="4">
        <v>51</v>
      </c>
      <c r="E19" s="4">
        <f t="shared" si="5"/>
        <v>64.207000000000008</v>
      </c>
      <c r="F19" s="4">
        <f t="shared" si="6"/>
        <v>-13.207000000000008</v>
      </c>
      <c r="G19" s="4">
        <f t="shared" si="4"/>
        <v>174.42484900000019</v>
      </c>
      <c r="H19" s="9" t="s">
        <v>8</v>
      </c>
      <c r="I19" s="9">
        <v>0.81675568870625082</v>
      </c>
    </row>
    <row r="20" spans="1:16" ht="16">
      <c r="A20" s="13">
        <f t="shared" si="0"/>
        <v>830.73650624999948</v>
      </c>
      <c r="B20" s="2">
        <v>40330</v>
      </c>
      <c r="C20" s="3">
        <v>0.1</v>
      </c>
      <c r="D20" s="4">
        <v>84</v>
      </c>
      <c r="E20" s="4">
        <f t="shared" si="5"/>
        <v>71.294499999999999</v>
      </c>
      <c r="F20" s="4">
        <f t="shared" si="6"/>
        <v>12.705500000000001</v>
      </c>
      <c r="G20" s="4">
        <f t="shared" si="4"/>
        <v>161.42973025000001</v>
      </c>
      <c r="H20" t="s">
        <v>9</v>
      </c>
      <c r="I20">
        <v>0.81136615013878755</v>
      </c>
    </row>
    <row r="21" spans="1:16" ht="16">
      <c r="A21" s="13">
        <f t="shared" si="0"/>
        <v>914.45759999999973</v>
      </c>
      <c r="B21" s="2">
        <v>40360</v>
      </c>
      <c r="C21" s="3">
        <v>0</v>
      </c>
      <c r="D21" s="4">
        <v>89</v>
      </c>
      <c r="E21" s="4">
        <f t="shared" si="5"/>
        <v>72.712000000000003</v>
      </c>
      <c r="F21" s="4">
        <f t="shared" si="6"/>
        <v>16.287999999999997</v>
      </c>
      <c r="G21" s="4">
        <f t="shared" si="4"/>
        <v>265.29894399999989</v>
      </c>
      <c r="H21" s="9" t="s">
        <v>10</v>
      </c>
      <c r="I21" s="9">
        <v>13.562029087950387</v>
      </c>
    </row>
    <row r="22" spans="1:16" ht="17" thickBot="1">
      <c r="A22" s="13">
        <f t="shared" si="0"/>
        <v>830.73650624999948</v>
      </c>
      <c r="B22" s="2">
        <v>40391</v>
      </c>
      <c r="C22" s="3">
        <v>0.1</v>
      </c>
      <c r="D22" s="4">
        <v>79</v>
      </c>
      <c r="E22" s="4">
        <f t="shared" si="5"/>
        <v>71.294499999999999</v>
      </c>
      <c r="F22" s="4">
        <f t="shared" si="6"/>
        <v>7.7055000000000007</v>
      </c>
      <c r="G22" s="4">
        <f t="shared" si="4"/>
        <v>59.374730250000013</v>
      </c>
      <c r="H22" s="10" t="s">
        <v>11</v>
      </c>
      <c r="I22" s="10">
        <v>36</v>
      </c>
    </row>
    <row r="23" spans="1:16" ht="16">
      <c r="A23" s="13">
        <f t="shared" si="0"/>
        <v>675.35015624999983</v>
      </c>
      <c r="B23" s="2">
        <v>40422</v>
      </c>
      <c r="C23" s="3">
        <v>0.3</v>
      </c>
      <c r="D23" s="4">
        <v>49</v>
      </c>
      <c r="E23" s="4">
        <f t="shared" si="5"/>
        <v>68.459500000000006</v>
      </c>
      <c r="F23" s="4">
        <f t="shared" si="6"/>
        <v>-19.459500000000006</v>
      </c>
      <c r="G23" s="4">
        <f t="shared" si="4"/>
        <v>378.67214025000021</v>
      </c>
    </row>
    <row r="24" spans="1:16" ht="17" thickBot="1">
      <c r="A24" s="13">
        <f t="shared" si="0"/>
        <v>175.03289999999973</v>
      </c>
      <c r="B24" s="2">
        <v>40452</v>
      </c>
      <c r="C24" s="3">
        <v>1.2</v>
      </c>
      <c r="D24" s="4">
        <v>52</v>
      </c>
      <c r="E24" s="4">
        <f t="shared" si="5"/>
        <v>55.701999999999998</v>
      </c>
      <c r="F24" s="4">
        <f t="shared" si="6"/>
        <v>-3.7019999999999982</v>
      </c>
      <c r="G24" s="4">
        <f t="shared" si="4"/>
        <v>13.704803999999987</v>
      </c>
      <c r="H24" s="9" t="s">
        <v>12</v>
      </c>
    </row>
    <row r="25" spans="1:16" ht="16">
      <c r="A25" s="13">
        <f t="shared" si="0"/>
        <v>118.10255625000015</v>
      </c>
      <c r="B25" s="2">
        <v>40483</v>
      </c>
      <c r="C25" s="3">
        <v>2.9</v>
      </c>
      <c r="D25" s="4">
        <v>26</v>
      </c>
      <c r="E25" s="4">
        <f t="shared" si="5"/>
        <v>31.604500000000002</v>
      </c>
      <c r="F25" s="4">
        <f t="shared" si="6"/>
        <v>-5.6045000000000016</v>
      </c>
      <c r="G25" s="4">
        <f t="shared" si="4"/>
        <v>31.410420250000019</v>
      </c>
      <c r="H25" s="6"/>
      <c r="I25" s="8" t="s">
        <v>14</v>
      </c>
      <c r="J25" s="8" t="s">
        <v>32</v>
      </c>
      <c r="K25" s="8" t="s">
        <v>37</v>
      </c>
      <c r="L25" s="8" t="s">
        <v>15</v>
      </c>
      <c r="M25" s="8" t="s">
        <v>16</v>
      </c>
    </row>
    <row r="26" spans="1:16" ht="16">
      <c r="A26" s="13">
        <f t="shared" si="0"/>
        <v>1125.4347562500004</v>
      </c>
      <c r="B26" s="2">
        <v>40513</v>
      </c>
      <c r="C26" s="3">
        <v>4.5</v>
      </c>
      <c r="D26" s="4">
        <v>12</v>
      </c>
      <c r="E26" s="4">
        <f t="shared" si="5"/>
        <v>8.9245000000000019</v>
      </c>
      <c r="F26" s="4">
        <f t="shared" si="6"/>
        <v>3.0754999999999981</v>
      </c>
      <c r="G26" s="4">
        <f t="shared" si="4"/>
        <v>9.458700249999989</v>
      </c>
      <c r="H26" s="9" t="s">
        <v>35</v>
      </c>
      <c r="I26" s="9">
        <v>1</v>
      </c>
      <c r="J26" s="9">
        <v>27873.398700820209</v>
      </c>
      <c r="K26" s="9">
        <v>27873.398700820209</v>
      </c>
      <c r="L26" s="9">
        <v>151.54464124944329</v>
      </c>
      <c r="M26" s="9">
        <v>4.4239686933425765E-14</v>
      </c>
    </row>
    <row r="27" spans="1:16" ht="16">
      <c r="A27" s="13">
        <f t="shared" si="0"/>
        <v>1651.2032250000004</v>
      </c>
      <c r="B27" s="2">
        <v>40544</v>
      </c>
      <c r="C27" s="3">
        <v>5</v>
      </c>
      <c r="D27" s="4">
        <v>8</v>
      </c>
      <c r="E27" s="4">
        <f t="shared" si="5"/>
        <v>1.8370000000000033</v>
      </c>
      <c r="F27" s="4">
        <f t="shared" si="6"/>
        <v>6.1629999999999967</v>
      </c>
      <c r="G27" s="4">
        <f t="shared" si="4"/>
        <v>37.982568999999963</v>
      </c>
      <c r="H27" s="9" t="s">
        <v>33</v>
      </c>
      <c r="I27" s="9">
        <v>34</v>
      </c>
      <c r="J27" s="9">
        <v>6253.5735214020224</v>
      </c>
      <c r="K27" s="9">
        <v>183.92863298241241</v>
      </c>
    </row>
    <row r="28" spans="1:16" ht="17" thickBot="1">
      <c r="A28" s="13">
        <f t="shared" si="0"/>
        <v>2701.4006250000007</v>
      </c>
      <c r="B28" s="2">
        <v>40575</v>
      </c>
      <c r="C28" s="3">
        <v>5.8</v>
      </c>
      <c r="D28" s="4">
        <v>3</v>
      </c>
      <c r="E28" s="4">
        <f t="shared" si="5"/>
        <v>-9.5030000000000001</v>
      </c>
      <c r="F28" s="4">
        <f t="shared" si="6"/>
        <v>12.503</v>
      </c>
      <c r="G28" s="4">
        <f t="shared" si="4"/>
        <v>156.32500899999999</v>
      </c>
      <c r="H28" s="10" t="s">
        <v>36</v>
      </c>
      <c r="I28" s="10">
        <v>35</v>
      </c>
      <c r="J28" s="10">
        <v>34126.972222222234</v>
      </c>
      <c r="K28" s="5"/>
      <c r="L28" s="5"/>
      <c r="M28" s="5"/>
    </row>
    <row r="29" spans="1:16" ht="17" thickBot="1">
      <c r="A29" s="13">
        <f t="shared" si="0"/>
        <v>943.25765625000031</v>
      </c>
      <c r="B29" s="2">
        <v>40603</v>
      </c>
      <c r="C29" s="3">
        <v>4.3</v>
      </c>
      <c r="D29" s="4">
        <v>16</v>
      </c>
      <c r="E29" s="4">
        <f t="shared" si="5"/>
        <v>11.759500000000003</v>
      </c>
      <c r="F29" s="4">
        <f t="shared" si="6"/>
        <v>4.2404999999999973</v>
      </c>
      <c r="G29" s="4">
        <f t="shared" si="4"/>
        <v>17.981840249999976</v>
      </c>
    </row>
    <row r="30" spans="1:16" ht="16">
      <c r="A30" s="13">
        <f t="shared" si="0"/>
        <v>22.325624999999945</v>
      </c>
      <c r="B30" s="2">
        <v>40634</v>
      </c>
      <c r="C30" s="3">
        <v>1.8</v>
      </c>
      <c r="D30" s="4">
        <v>47</v>
      </c>
      <c r="E30" s="4">
        <f t="shared" si="5"/>
        <v>47.197000000000003</v>
      </c>
      <c r="F30" s="4">
        <f t="shared" si="6"/>
        <v>-0.19700000000000273</v>
      </c>
      <c r="G30" s="4">
        <f t="shared" si="4"/>
        <v>3.8809000000001072E-2</v>
      </c>
      <c r="H30" s="6"/>
      <c r="I30" s="8" t="s">
        <v>17</v>
      </c>
      <c r="J30" s="6" t="s">
        <v>10</v>
      </c>
      <c r="K30" s="6" t="s">
        <v>18</v>
      </c>
      <c r="L30" s="6" t="s">
        <v>19</v>
      </c>
      <c r="M30" s="6" t="s">
        <v>20</v>
      </c>
      <c r="N30" s="6" t="s">
        <v>21</v>
      </c>
      <c r="O30" s="8" t="s">
        <v>22</v>
      </c>
      <c r="P30" s="8" t="s">
        <v>23</v>
      </c>
    </row>
    <row r="31" spans="1:16" ht="16">
      <c r="A31" s="13">
        <f t="shared" si="0"/>
        <v>472.41022499999997</v>
      </c>
      <c r="B31" s="2">
        <v>40664</v>
      </c>
      <c r="C31" s="3">
        <v>0.6</v>
      </c>
      <c r="D31" s="4">
        <v>57</v>
      </c>
      <c r="E31" s="4">
        <f t="shared" si="5"/>
        <v>64.207000000000008</v>
      </c>
      <c r="F31" s="4">
        <f t="shared" si="6"/>
        <v>-7.2070000000000078</v>
      </c>
      <c r="G31" s="4">
        <f t="shared" si="4"/>
        <v>51.940849000000114</v>
      </c>
      <c r="H31" s="9" t="s">
        <v>13</v>
      </c>
      <c r="I31" s="9">
        <v>72.712386261694235</v>
      </c>
      <c r="J31">
        <v>3.3381791236995983</v>
      </c>
      <c r="K31">
        <v>21.782050503362264</v>
      </c>
      <c r="L31">
        <v>1.4996331678737688E-21</v>
      </c>
      <c r="M31">
        <v>65.928390066436691</v>
      </c>
      <c r="N31">
        <v>79.496382456951778</v>
      </c>
      <c r="O31" s="9">
        <v>65.928390066436691</v>
      </c>
      <c r="P31" s="9">
        <v>79.496382456951778</v>
      </c>
    </row>
    <row r="32" spans="1:16" ht="17" thickBot="1">
      <c r="A32" s="13">
        <f t="shared" si="0"/>
        <v>830.73650624999948</v>
      </c>
      <c r="B32" s="2">
        <v>40695</v>
      </c>
      <c r="C32" s="3">
        <v>0.1</v>
      </c>
      <c r="D32" s="4">
        <v>98</v>
      </c>
      <c r="E32" s="4">
        <f t="shared" si="5"/>
        <v>71.294499999999999</v>
      </c>
      <c r="F32" s="4">
        <f t="shared" si="6"/>
        <v>26.705500000000001</v>
      </c>
      <c r="G32" s="4">
        <f t="shared" si="4"/>
        <v>713.18373025000005</v>
      </c>
      <c r="H32" s="10" t="s">
        <v>3</v>
      </c>
      <c r="I32" s="10">
        <v>-14.175076893502508</v>
      </c>
      <c r="J32" s="5">
        <v>1.1514766389243665</v>
      </c>
      <c r="K32" s="5">
        <v>-12.310346918322137</v>
      </c>
      <c r="L32" s="5">
        <v>4.4239686933425601E-14</v>
      </c>
      <c r="M32" s="5">
        <v>-16.515158970564173</v>
      </c>
      <c r="N32" s="5">
        <v>-11.834994816440844</v>
      </c>
      <c r="O32" s="10">
        <v>-16.515158970564173</v>
      </c>
      <c r="P32" s="10">
        <v>-11.834994816440844</v>
      </c>
    </row>
    <row r="33" spans="1:10" ht="16">
      <c r="A33" s="13">
        <f t="shared" si="0"/>
        <v>914.45759999999973</v>
      </c>
      <c r="B33" s="2">
        <v>40725</v>
      </c>
      <c r="C33" s="3">
        <v>0</v>
      </c>
      <c r="D33" s="4">
        <v>99</v>
      </c>
      <c r="E33" s="4">
        <f t="shared" si="5"/>
        <v>72.712000000000003</v>
      </c>
      <c r="F33" s="4">
        <f t="shared" si="6"/>
        <v>26.287999999999997</v>
      </c>
      <c r="G33" s="4">
        <f t="shared" si="4"/>
        <v>691.05894399999988</v>
      </c>
    </row>
    <row r="34" spans="1:10" ht="16">
      <c r="A34" s="13">
        <f t="shared" si="0"/>
        <v>830.73650624999948</v>
      </c>
      <c r="B34" s="2">
        <v>40756</v>
      </c>
      <c r="C34" s="3">
        <v>0.1</v>
      </c>
      <c r="D34" s="4">
        <v>96</v>
      </c>
      <c r="E34" s="4">
        <f t="shared" si="5"/>
        <v>71.294499999999999</v>
      </c>
      <c r="F34" s="4">
        <f t="shared" si="6"/>
        <v>24.705500000000001</v>
      </c>
      <c r="G34" s="4">
        <f t="shared" si="4"/>
        <v>610.36173025000005</v>
      </c>
    </row>
    <row r="35" spans="1:10" ht="16">
      <c r="A35" s="13">
        <f t="shared" si="0"/>
        <v>675.35015624999983</v>
      </c>
      <c r="B35" s="2">
        <v>40787</v>
      </c>
      <c r="C35" s="3">
        <v>0.3</v>
      </c>
      <c r="D35" s="4">
        <v>52</v>
      </c>
      <c r="E35" s="4">
        <f t="shared" si="5"/>
        <v>68.459500000000006</v>
      </c>
      <c r="F35" s="4">
        <f t="shared" si="6"/>
        <v>-16.459500000000006</v>
      </c>
      <c r="G35" s="4">
        <f t="shared" si="4"/>
        <v>270.91514025000021</v>
      </c>
    </row>
    <row r="36" spans="1:10" ht="16">
      <c r="A36" s="13">
        <f t="shared" si="0"/>
        <v>175.03289999999973</v>
      </c>
      <c r="B36" s="2">
        <v>40817</v>
      </c>
      <c r="C36" s="3">
        <v>1.2</v>
      </c>
      <c r="D36" s="4">
        <v>45</v>
      </c>
      <c r="E36" s="4">
        <f t="shared" si="5"/>
        <v>55.701999999999998</v>
      </c>
      <c r="F36" s="4">
        <f t="shared" si="6"/>
        <v>-10.701999999999998</v>
      </c>
      <c r="G36" s="4">
        <f t="shared" si="4"/>
        <v>114.53280399999996</v>
      </c>
      <c r="H36" s="9" t="s">
        <v>24</v>
      </c>
    </row>
    <row r="37" spans="1:10" ht="17" thickBot="1">
      <c r="A37" s="13">
        <f t="shared" si="0"/>
        <v>150.92122500000028</v>
      </c>
      <c r="B37" s="2">
        <v>40848</v>
      </c>
      <c r="C37" s="3">
        <v>3</v>
      </c>
      <c r="D37" s="4">
        <v>17</v>
      </c>
      <c r="E37" s="4">
        <f t="shared" si="5"/>
        <v>30.186999999999998</v>
      </c>
      <c r="F37" s="4">
        <f t="shared" si="6"/>
        <v>-13.186999999999998</v>
      </c>
      <c r="G37" s="4">
        <f t="shared" si="4"/>
        <v>173.89696899999993</v>
      </c>
    </row>
    <row r="38" spans="1:10" ht="16">
      <c r="A38" s="13">
        <f t="shared" si="0"/>
        <v>1222.5512250000002</v>
      </c>
      <c r="B38" s="2">
        <v>40878</v>
      </c>
      <c r="C38" s="3">
        <v>4.5999999999999996</v>
      </c>
      <c r="D38" s="4">
        <v>9</v>
      </c>
      <c r="E38" s="4">
        <f t="shared" si="5"/>
        <v>7.507000000000005</v>
      </c>
      <c r="F38" s="4">
        <f t="shared" si="6"/>
        <v>1.492999999999995</v>
      </c>
      <c r="G38" s="4">
        <f t="shared" si="4"/>
        <v>2.2290489999999852</v>
      </c>
      <c r="H38" s="8" t="s">
        <v>25</v>
      </c>
      <c r="I38" s="8" t="s">
        <v>26</v>
      </c>
      <c r="J38" s="8" t="s">
        <v>27</v>
      </c>
    </row>
    <row r="39" spans="1:10">
      <c r="A39" s="14">
        <f>SUM(A3:A38)</f>
        <v>27873.096299999997</v>
      </c>
      <c r="B39" s="11" t="s">
        <v>34</v>
      </c>
      <c r="F39" s="11" t="s">
        <v>29</v>
      </c>
      <c r="G39" s="12">
        <f>SUM(G3:G38)</f>
        <v>6253.5735240000004</v>
      </c>
      <c r="H39" s="9">
        <v>1</v>
      </c>
      <c r="I39" s="9">
        <v>4.6720171728821924</v>
      </c>
      <c r="J39" s="9">
        <v>5.3279828271178076</v>
      </c>
    </row>
    <row r="40" spans="1:10">
      <c r="H40" s="9">
        <v>2</v>
      </c>
      <c r="I40" s="9">
        <v>0.41949410483144334</v>
      </c>
      <c r="J40" s="9">
        <v>6.5805058951685567</v>
      </c>
    </row>
    <row r="41" spans="1:10">
      <c r="H41" s="9">
        <v>3</v>
      </c>
      <c r="I41" s="9">
        <v>14.594570998333957</v>
      </c>
      <c r="J41" s="9">
        <v>-3.5945709983339569</v>
      </c>
    </row>
    <row r="42" spans="1:10">
      <c r="H42" s="9">
        <v>4</v>
      </c>
      <c r="I42" s="9">
        <v>50.032263232090216</v>
      </c>
      <c r="J42" s="9">
        <v>-10.032263232090216</v>
      </c>
    </row>
    <row r="43" spans="1:10">
      <c r="H43" s="9">
        <v>5</v>
      </c>
      <c r="I43" s="9">
        <v>64.207340125592737</v>
      </c>
      <c r="J43" s="9">
        <v>-14.207340125592737</v>
      </c>
    </row>
    <row r="44" spans="1:10">
      <c r="H44" s="9">
        <v>6</v>
      </c>
      <c r="I44" s="9">
        <v>71.29487857234399</v>
      </c>
      <c r="J44" s="9">
        <v>8.7051214276560103</v>
      </c>
    </row>
    <row r="45" spans="1:10">
      <c r="H45" s="9">
        <v>7</v>
      </c>
      <c r="I45" s="9">
        <v>72.712386261694235</v>
      </c>
      <c r="J45" s="9">
        <v>12.287613738305765</v>
      </c>
    </row>
    <row r="46" spans="1:10">
      <c r="H46" s="9">
        <v>8</v>
      </c>
      <c r="I46" s="9">
        <v>71.29487857234399</v>
      </c>
      <c r="J46" s="9">
        <v>9.7051214276560103</v>
      </c>
    </row>
    <row r="47" spans="1:10">
      <c r="H47" s="9">
        <v>9</v>
      </c>
      <c r="I47" s="9">
        <v>68.459863193643486</v>
      </c>
      <c r="J47" s="9">
        <v>-20.459863193643486</v>
      </c>
    </row>
    <row r="48" spans="1:10">
      <c r="H48" s="9">
        <v>10</v>
      </c>
      <c r="I48" s="9">
        <v>52.86727861079072</v>
      </c>
      <c r="J48" s="9">
        <v>-29.86727861079072</v>
      </c>
    </row>
    <row r="49" spans="8:10">
      <c r="H49" s="9">
        <v>11</v>
      </c>
      <c r="I49" s="9">
        <v>27.352140202486204</v>
      </c>
      <c r="J49" s="9">
        <v>-10.352140202486204</v>
      </c>
    </row>
    <row r="50" spans="8:10">
      <c r="H50" s="9">
        <v>12</v>
      </c>
      <c r="I50" s="9">
        <v>10.342047930283194</v>
      </c>
      <c r="J50" s="9">
        <v>3.6579520697168064</v>
      </c>
    </row>
    <row r="51" spans="8:10">
      <c r="H51" s="9">
        <v>13</v>
      </c>
      <c r="I51" s="9">
        <v>7.5070325515826966</v>
      </c>
      <c r="J51" s="9">
        <v>4.4929674484173034</v>
      </c>
    </row>
    <row r="52" spans="8:10">
      <c r="H52" s="9">
        <v>14</v>
      </c>
      <c r="I52" s="9">
        <v>6.0895248622324374</v>
      </c>
      <c r="J52" s="9">
        <v>2.9104751377675626</v>
      </c>
    </row>
    <row r="53" spans="8:10">
      <c r="H53" s="9">
        <v>15</v>
      </c>
      <c r="I53" s="9">
        <v>21.682109445085203</v>
      </c>
      <c r="J53" s="9">
        <v>-7.682109445085203</v>
      </c>
    </row>
    <row r="54" spans="8:10">
      <c r="H54" s="9">
        <v>16</v>
      </c>
      <c r="I54" s="9">
        <v>48.614755542739971</v>
      </c>
      <c r="J54" s="9">
        <v>-9.6147555427399709</v>
      </c>
    </row>
    <row r="55" spans="8:10">
      <c r="H55" s="9">
        <v>17</v>
      </c>
      <c r="I55" s="9">
        <v>64.207340125592737</v>
      </c>
      <c r="J55" s="9">
        <v>-13.207340125592737</v>
      </c>
    </row>
    <row r="56" spans="8:10">
      <c r="H56" s="9">
        <v>18</v>
      </c>
      <c r="I56" s="9">
        <v>71.29487857234399</v>
      </c>
      <c r="J56" s="9">
        <v>12.70512142765601</v>
      </c>
    </row>
    <row r="57" spans="8:10">
      <c r="H57" s="9">
        <v>19</v>
      </c>
      <c r="I57" s="9">
        <v>72.712386261694235</v>
      </c>
      <c r="J57" s="9">
        <v>16.287613738305765</v>
      </c>
    </row>
    <row r="58" spans="8:10">
      <c r="H58" s="9">
        <v>20</v>
      </c>
      <c r="I58" s="9">
        <v>71.29487857234399</v>
      </c>
      <c r="J58" s="9">
        <v>7.7051214276560103</v>
      </c>
    </row>
    <row r="59" spans="8:10">
      <c r="H59" s="9">
        <v>21</v>
      </c>
      <c r="I59" s="9">
        <v>68.459863193643486</v>
      </c>
      <c r="J59" s="9">
        <v>-19.459863193643486</v>
      </c>
    </row>
    <row r="60" spans="8:10">
      <c r="H60" s="9">
        <v>22</v>
      </c>
      <c r="I60" s="9">
        <v>55.702293989491224</v>
      </c>
      <c r="J60" s="9">
        <v>-3.7022939894912241</v>
      </c>
    </row>
    <row r="61" spans="8:10">
      <c r="H61" s="9">
        <v>23</v>
      </c>
      <c r="I61" s="9">
        <v>31.60466327053696</v>
      </c>
      <c r="J61" s="9">
        <v>-5.6046632705369603</v>
      </c>
    </row>
    <row r="62" spans="8:10">
      <c r="H62" s="9">
        <v>24</v>
      </c>
      <c r="I62" s="9">
        <v>8.9245402409329486</v>
      </c>
      <c r="J62" s="9">
        <v>3.0754597590670514</v>
      </c>
    </row>
    <row r="63" spans="8:10">
      <c r="H63" s="9">
        <v>25</v>
      </c>
      <c r="I63" s="9">
        <v>1.8370017941816883</v>
      </c>
      <c r="J63" s="9">
        <v>6.1629982058183117</v>
      </c>
    </row>
    <row r="64" spans="8:10">
      <c r="H64" s="9">
        <v>26</v>
      </c>
      <c r="I64" s="9">
        <v>-9.503059720620314</v>
      </c>
      <c r="J64" s="9">
        <v>12.503059720620314</v>
      </c>
    </row>
    <row r="65" spans="8:10">
      <c r="H65" s="9">
        <v>27</v>
      </c>
      <c r="I65" s="9">
        <v>11.759555619633453</v>
      </c>
      <c r="J65" s="9">
        <v>4.2404443803665473</v>
      </c>
    </row>
    <row r="66" spans="8:10">
      <c r="H66" s="9">
        <v>28</v>
      </c>
      <c r="I66" s="9">
        <v>47.197247853389719</v>
      </c>
      <c r="J66" s="9">
        <v>-0.19724785338971884</v>
      </c>
    </row>
    <row r="67" spans="8:10">
      <c r="H67" s="9">
        <v>29</v>
      </c>
      <c r="I67" s="9">
        <v>64.207340125592737</v>
      </c>
      <c r="J67" s="9">
        <v>-7.2073401255927365</v>
      </c>
    </row>
    <row r="68" spans="8:10">
      <c r="H68" s="9">
        <v>30</v>
      </c>
      <c r="I68" s="9">
        <v>71.29487857234399</v>
      </c>
      <c r="J68" s="9">
        <v>26.70512142765601</v>
      </c>
    </row>
    <row r="69" spans="8:10">
      <c r="H69" s="9">
        <v>31</v>
      </c>
      <c r="I69" s="9">
        <v>72.712386261694235</v>
      </c>
      <c r="J69" s="9">
        <v>26.287613738305765</v>
      </c>
    </row>
    <row r="70" spans="8:10">
      <c r="H70" s="9">
        <v>32</v>
      </c>
      <c r="I70" s="9">
        <v>71.29487857234399</v>
      </c>
      <c r="J70" s="9">
        <v>24.70512142765601</v>
      </c>
    </row>
    <row r="71" spans="8:10">
      <c r="H71" s="9">
        <v>33</v>
      </c>
      <c r="I71" s="9">
        <v>68.459863193643486</v>
      </c>
      <c r="J71" s="9">
        <v>-16.459863193643486</v>
      </c>
    </row>
    <row r="72" spans="8:10">
      <c r="H72" s="9">
        <v>34</v>
      </c>
      <c r="I72" s="9">
        <v>55.702293989491224</v>
      </c>
      <c r="J72" s="9">
        <v>-10.702293989491224</v>
      </c>
    </row>
    <row r="73" spans="8:10">
      <c r="H73" s="9">
        <v>35</v>
      </c>
      <c r="I73" s="9">
        <v>30.187155581186708</v>
      </c>
      <c r="J73" s="9">
        <v>-13.187155581186708</v>
      </c>
    </row>
    <row r="74" spans="8:10" ht="14" thickBot="1">
      <c r="H74" s="10">
        <v>36</v>
      </c>
      <c r="I74" s="10">
        <v>7.5070325515826966</v>
      </c>
      <c r="J74" s="10">
        <v>1.4929674484173034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Rain Data for 2009 to 2011</vt:lpstr>
      <vt:lpstr>Regression Steps</vt:lpstr>
      <vt:lpstr>Chris' Analysis (Advanced L.R.)</vt:lpstr>
      <vt:lpstr>AVERAGE_OF_TREND_LINE_DATA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Haroun</dc:creator>
  <cp:lastModifiedBy>Bradley Sclar</cp:lastModifiedBy>
  <dcterms:created xsi:type="dcterms:W3CDTF">2023-05-28T20:10:46Z</dcterms:created>
  <dcterms:modified xsi:type="dcterms:W3CDTF">2024-02-13T18:15:34Z</dcterms:modified>
</cp:coreProperties>
</file>