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00" tabRatio="500"/>
  </bookViews>
  <sheets>
    <sheet name="all" sheetId="14" r:id="rId1"/>
    <sheet name="tw100" sheetId="6" r:id="rId2"/>
    <sheet name="工作表1" sheetId="24" r:id="rId3"/>
    <sheet name="201811破產" sheetId="10" r:id="rId4"/>
    <sheet name="15年" sheetId="21" r:id="rId5"/>
    <sheet name="7年 " sheetId="22" r:id="rId6"/>
    <sheet name="3年" sheetId="23" r:id="rId7"/>
  </sheets>
  <definedNames>
    <definedName name="_xlnm._FilterDatabase" localSheetId="4" hidden="1">'15年'!$A$1:$K$3866</definedName>
    <definedName name="_xlnm._FilterDatabase" localSheetId="3" hidden="1">'201811破產'!$A$1:$G$358</definedName>
    <definedName name="_xlnm._FilterDatabase" localSheetId="6" hidden="1">'3年'!$A$1:$K$887</definedName>
    <definedName name="_xlnm._FilterDatabase" localSheetId="5" hidden="1">'7年 '!$A$1:$K$1876</definedName>
    <definedName name="_xlnm._FilterDatabase" localSheetId="0" hidden="1">all!$A$1:$E$113</definedName>
    <definedName name="_xlnm._FilterDatabase" localSheetId="1" hidden="1">'tw100'!$A$1:$W$87</definedName>
    <definedName name="_xlnm._FilterDatabase" localSheetId="2" hidden="1">工作表1!$A$5:$V$26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0" i="14" l="1"/>
  <c r="T131" i="6"/>
  <c r="U131" i="6"/>
  <c r="V131" i="6"/>
  <c r="W131" i="6"/>
  <c r="T128" i="6"/>
  <c r="U128" i="6"/>
  <c r="V128" i="6"/>
  <c r="W128" i="6"/>
  <c r="T129" i="6"/>
  <c r="U129" i="6"/>
  <c r="V129" i="6"/>
  <c r="W129" i="6"/>
  <c r="T130" i="6"/>
  <c r="U130" i="6"/>
  <c r="V130" i="6"/>
  <c r="W130" i="6"/>
  <c r="T127" i="6"/>
  <c r="U127" i="6"/>
  <c r="V127" i="6"/>
  <c r="W127" i="6"/>
  <c r="T126" i="6"/>
  <c r="U126" i="6"/>
  <c r="V126" i="6"/>
  <c r="W126" i="6"/>
  <c r="I125" i="6"/>
  <c r="T125" i="6"/>
  <c r="U125" i="6"/>
  <c r="V125" i="6"/>
  <c r="W125" i="6"/>
  <c r="T124" i="6"/>
  <c r="U124" i="6"/>
  <c r="V124" i="6"/>
  <c r="W124" i="6"/>
  <c r="I123" i="6"/>
  <c r="T123" i="6"/>
  <c r="U123" i="6"/>
  <c r="V123" i="6"/>
  <c r="W123" i="6"/>
  <c r="D122" i="6"/>
  <c r="I122" i="6"/>
  <c r="T122" i="6"/>
  <c r="U122" i="6"/>
  <c r="V122" i="6"/>
  <c r="W122" i="6"/>
  <c r="I121" i="6"/>
  <c r="T121" i="6"/>
  <c r="U121" i="6"/>
  <c r="V121" i="6"/>
  <c r="W121" i="6"/>
  <c r="I120" i="6"/>
  <c r="T120" i="6"/>
  <c r="U120" i="6"/>
  <c r="V120" i="6"/>
  <c r="W120" i="6"/>
  <c r="I119" i="6"/>
  <c r="T119" i="6"/>
  <c r="U119" i="6"/>
  <c r="V119" i="6"/>
  <c r="W119" i="6"/>
  <c r="I118" i="6"/>
  <c r="T118" i="6"/>
  <c r="U118" i="6"/>
  <c r="V118" i="6"/>
  <c r="W118" i="6"/>
  <c r="I116" i="6"/>
  <c r="T116" i="6"/>
  <c r="I117" i="6"/>
  <c r="T117" i="6"/>
  <c r="U117" i="6"/>
  <c r="V117" i="6"/>
  <c r="W117" i="6"/>
  <c r="K887" i="23"/>
  <c r="J887" i="23"/>
  <c r="I887" i="23"/>
  <c r="K886" i="23"/>
  <c r="J886" i="23"/>
  <c r="I886" i="23"/>
  <c r="K885" i="23"/>
  <c r="J885" i="23"/>
  <c r="I885" i="23"/>
  <c r="K884" i="23"/>
  <c r="J884" i="23"/>
  <c r="I884" i="23"/>
  <c r="K883" i="23"/>
  <c r="J883" i="23"/>
  <c r="I883" i="23"/>
  <c r="K882" i="23"/>
  <c r="J882" i="23"/>
  <c r="I882" i="23"/>
  <c r="K881" i="23"/>
  <c r="J881" i="23"/>
  <c r="I881" i="23"/>
  <c r="K880" i="23"/>
  <c r="J880" i="23"/>
  <c r="I880" i="23"/>
  <c r="K879" i="23"/>
  <c r="J879" i="23"/>
  <c r="I879" i="23"/>
  <c r="K878" i="23"/>
  <c r="J878" i="23"/>
  <c r="I878" i="23"/>
  <c r="K877" i="23"/>
  <c r="J877" i="23"/>
  <c r="I877" i="23"/>
  <c r="K876" i="23"/>
  <c r="J876" i="23"/>
  <c r="I876" i="23"/>
  <c r="K875" i="23"/>
  <c r="J875" i="23"/>
  <c r="I875" i="23"/>
  <c r="K874" i="23"/>
  <c r="J874" i="23"/>
  <c r="I874" i="23"/>
  <c r="K873" i="23"/>
  <c r="J873" i="23"/>
  <c r="I873" i="23"/>
  <c r="K872" i="23"/>
  <c r="J872" i="23"/>
  <c r="I872" i="23"/>
  <c r="K871" i="23"/>
  <c r="J871" i="23"/>
  <c r="I871" i="23"/>
  <c r="K870" i="23"/>
  <c r="J870" i="23"/>
  <c r="I870" i="23"/>
  <c r="K869" i="23"/>
  <c r="J869" i="23"/>
  <c r="I869" i="23"/>
  <c r="K868" i="23"/>
  <c r="J868" i="23"/>
  <c r="I868" i="23"/>
  <c r="K867" i="23"/>
  <c r="J867" i="23"/>
  <c r="I867" i="23"/>
  <c r="K866" i="23"/>
  <c r="J866" i="23"/>
  <c r="I866" i="23"/>
  <c r="K865" i="23"/>
  <c r="J865" i="23"/>
  <c r="I865" i="23"/>
  <c r="K864" i="23"/>
  <c r="J864" i="23"/>
  <c r="I864" i="23"/>
  <c r="K863" i="23"/>
  <c r="J863" i="23"/>
  <c r="I863" i="23"/>
  <c r="K862" i="23"/>
  <c r="J862" i="23"/>
  <c r="I862" i="23"/>
  <c r="K861" i="23"/>
  <c r="J861" i="23"/>
  <c r="I861" i="23"/>
  <c r="K860" i="23"/>
  <c r="J860" i="23"/>
  <c r="I860" i="23"/>
  <c r="K859" i="23"/>
  <c r="J859" i="23"/>
  <c r="I859" i="23"/>
  <c r="K858" i="23"/>
  <c r="J858" i="23"/>
  <c r="I858" i="23"/>
  <c r="K857" i="23"/>
  <c r="J857" i="23"/>
  <c r="I857" i="23"/>
  <c r="K856" i="23"/>
  <c r="J856" i="23"/>
  <c r="I856" i="23"/>
  <c r="K855" i="23"/>
  <c r="J855" i="23"/>
  <c r="I855" i="23"/>
  <c r="K854" i="23"/>
  <c r="J854" i="23"/>
  <c r="I854" i="23"/>
  <c r="K853" i="23"/>
  <c r="J853" i="23"/>
  <c r="I853" i="23"/>
  <c r="K852" i="23"/>
  <c r="J852" i="23"/>
  <c r="I852" i="23"/>
  <c r="K851" i="23"/>
  <c r="J851" i="23"/>
  <c r="I851" i="23"/>
  <c r="K850" i="23"/>
  <c r="J850" i="23"/>
  <c r="I850" i="23"/>
  <c r="K849" i="23"/>
  <c r="J849" i="23"/>
  <c r="I849" i="23"/>
  <c r="K848" i="23"/>
  <c r="J848" i="23"/>
  <c r="I848" i="23"/>
  <c r="K847" i="23"/>
  <c r="J847" i="23"/>
  <c r="I847" i="23"/>
  <c r="K846" i="23"/>
  <c r="J846" i="23"/>
  <c r="I846" i="23"/>
  <c r="K845" i="23"/>
  <c r="J845" i="23"/>
  <c r="I845" i="23"/>
  <c r="K844" i="23"/>
  <c r="J844" i="23"/>
  <c r="I844" i="23"/>
  <c r="K843" i="23"/>
  <c r="J843" i="23"/>
  <c r="I843" i="23"/>
  <c r="K842" i="23"/>
  <c r="J842" i="23"/>
  <c r="I842" i="23"/>
  <c r="K841" i="23"/>
  <c r="J841" i="23"/>
  <c r="I841" i="23"/>
  <c r="K840" i="23"/>
  <c r="J840" i="23"/>
  <c r="I840" i="23"/>
  <c r="K839" i="23"/>
  <c r="J839" i="23"/>
  <c r="I839" i="23"/>
  <c r="K838" i="23"/>
  <c r="J838" i="23"/>
  <c r="I838" i="23"/>
  <c r="K837" i="23"/>
  <c r="J837" i="23"/>
  <c r="I837" i="23"/>
  <c r="K836" i="23"/>
  <c r="J836" i="23"/>
  <c r="I836" i="23"/>
  <c r="K835" i="23"/>
  <c r="J835" i="23"/>
  <c r="I835" i="23"/>
  <c r="K834" i="23"/>
  <c r="J834" i="23"/>
  <c r="I834" i="23"/>
  <c r="K833" i="23"/>
  <c r="J833" i="23"/>
  <c r="I833" i="23"/>
  <c r="K832" i="23"/>
  <c r="J832" i="23"/>
  <c r="I832" i="23"/>
  <c r="K831" i="23"/>
  <c r="J831" i="23"/>
  <c r="I831" i="23"/>
  <c r="K830" i="23"/>
  <c r="J830" i="23"/>
  <c r="I830" i="23"/>
  <c r="K829" i="23"/>
  <c r="J829" i="23"/>
  <c r="I829" i="23"/>
  <c r="K828" i="23"/>
  <c r="J828" i="23"/>
  <c r="I828" i="23"/>
  <c r="K827" i="23"/>
  <c r="J827" i="23"/>
  <c r="I827" i="23"/>
  <c r="K826" i="23"/>
  <c r="J826" i="23"/>
  <c r="I826" i="23"/>
  <c r="K825" i="23"/>
  <c r="J825" i="23"/>
  <c r="I825" i="23"/>
  <c r="K824" i="23"/>
  <c r="J824" i="23"/>
  <c r="I824" i="23"/>
  <c r="K823" i="23"/>
  <c r="J823" i="23"/>
  <c r="I823" i="23"/>
  <c r="K822" i="23"/>
  <c r="J822" i="23"/>
  <c r="I822" i="23"/>
  <c r="K821" i="23"/>
  <c r="J821" i="23"/>
  <c r="I821" i="23"/>
  <c r="K820" i="23"/>
  <c r="J820" i="23"/>
  <c r="I820" i="23"/>
  <c r="K819" i="23"/>
  <c r="J819" i="23"/>
  <c r="I819" i="23"/>
  <c r="K818" i="23"/>
  <c r="J818" i="23"/>
  <c r="I818" i="23"/>
  <c r="K817" i="23"/>
  <c r="J817" i="23"/>
  <c r="I817" i="23"/>
  <c r="K816" i="23"/>
  <c r="J816" i="23"/>
  <c r="I816" i="23"/>
  <c r="K815" i="23"/>
  <c r="J815" i="23"/>
  <c r="I815" i="23"/>
  <c r="K814" i="23"/>
  <c r="J814" i="23"/>
  <c r="I814" i="23"/>
  <c r="K813" i="23"/>
  <c r="J813" i="23"/>
  <c r="I813" i="23"/>
  <c r="K812" i="23"/>
  <c r="J812" i="23"/>
  <c r="I812" i="23"/>
  <c r="K811" i="23"/>
  <c r="J811" i="23"/>
  <c r="I811" i="23"/>
  <c r="K810" i="23"/>
  <c r="J810" i="23"/>
  <c r="I810" i="23"/>
  <c r="K809" i="23"/>
  <c r="J809" i="23"/>
  <c r="I809" i="23"/>
  <c r="K808" i="23"/>
  <c r="J808" i="23"/>
  <c r="I808" i="23"/>
  <c r="K807" i="23"/>
  <c r="J807" i="23"/>
  <c r="I807" i="23"/>
  <c r="K806" i="23"/>
  <c r="J806" i="23"/>
  <c r="I806" i="23"/>
  <c r="K805" i="23"/>
  <c r="J805" i="23"/>
  <c r="I805" i="23"/>
  <c r="K804" i="23"/>
  <c r="J804" i="23"/>
  <c r="I804" i="23"/>
  <c r="K803" i="23"/>
  <c r="J803" i="23"/>
  <c r="I803" i="23"/>
  <c r="K802" i="23"/>
  <c r="J802" i="23"/>
  <c r="I802" i="23"/>
  <c r="K801" i="23"/>
  <c r="J801" i="23"/>
  <c r="I801" i="23"/>
  <c r="K800" i="23"/>
  <c r="J800" i="23"/>
  <c r="I800" i="23"/>
  <c r="K799" i="23"/>
  <c r="J799" i="23"/>
  <c r="I799" i="23"/>
  <c r="K798" i="23"/>
  <c r="J798" i="23"/>
  <c r="I798" i="23"/>
  <c r="K797" i="23"/>
  <c r="J797" i="23"/>
  <c r="I797" i="23"/>
  <c r="K796" i="23"/>
  <c r="J796" i="23"/>
  <c r="I796" i="23"/>
  <c r="K795" i="23"/>
  <c r="J795" i="23"/>
  <c r="I795" i="23"/>
  <c r="K794" i="23"/>
  <c r="J794" i="23"/>
  <c r="I794" i="23"/>
  <c r="K793" i="23"/>
  <c r="J793" i="23"/>
  <c r="I793" i="23"/>
  <c r="K792" i="23"/>
  <c r="J792" i="23"/>
  <c r="I792" i="23"/>
  <c r="K791" i="23"/>
  <c r="J791" i="23"/>
  <c r="I791" i="23"/>
  <c r="K790" i="23"/>
  <c r="J790" i="23"/>
  <c r="I790" i="23"/>
  <c r="K789" i="23"/>
  <c r="J789" i="23"/>
  <c r="I789" i="23"/>
  <c r="K788" i="23"/>
  <c r="J788" i="23"/>
  <c r="I788" i="23"/>
  <c r="K787" i="23"/>
  <c r="J787" i="23"/>
  <c r="I787" i="23"/>
  <c r="K786" i="23"/>
  <c r="J786" i="23"/>
  <c r="I786" i="23"/>
  <c r="K785" i="23"/>
  <c r="J785" i="23"/>
  <c r="I785" i="23"/>
  <c r="K784" i="23"/>
  <c r="J784" i="23"/>
  <c r="I784" i="23"/>
  <c r="K783" i="23"/>
  <c r="J783" i="23"/>
  <c r="I783" i="23"/>
  <c r="K782" i="23"/>
  <c r="J782" i="23"/>
  <c r="I782" i="23"/>
  <c r="K781" i="23"/>
  <c r="J781" i="23"/>
  <c r="I781" i="23"/>
  <c r="K780" i="23"/>
  <c r="J780" i="23"/>
  <c r="I780" i="23"/>
  <c r="K779" i="23"/>
  <c r="J779" i="23"/>
  <c r="I779" i="23"/>
  <c r="K778" i="23"/>
  <c r="J778" i="23"/>
  <c r="I778" i="23"/>
  <c r="K777" i="23"/>
  <c r="J777" i="23"/>
  <c r="I777" i="23"/>
  <c r="K776" i="23"/>
  <c r="J776" i="23"/>
  <c r="I776" i="23"/>
  <c r="K775" i="23"/>
  <c r="J775" i="23"/>
  <c r="I775" i="23"/>
  <c r="K774" i="23"/>
  <c r="J774" i="23"/>
  <c r="I774" i="23"/>
  <c r="K773" i="23"/>
  <c r="J773" i="23"/>
  <c r="I773" i="23"/>
  <c r="K772" i="23"/>
  <c r="J772" i="23"/>
  <c r="I772" i="23"/>
  <c r="K771" i="23"/>
  <c r="J771" i="23"/>
  <c r="I771" i="23"/>
  <c r="K770" i="23"/>
  <c r="J770" i="23"/>
  <c r="I770" i="23"/>
  <c r="K769" i="23"/>
  <c r="J769" i="23"/>
  <c r="I769" i="23"/>
  <c r="K768" i="23"/>
  <c r="J768" i="23"/>
  <c r="I768" i="23"/>
  <c r="K767" i="23"/>
  <c r="J767" i="23"/>
  <c r="I767" i="23"/>
  <c r="K766" i="23"/>
  <c r="J766" i="23"/>
  <c r="I766" i="23"/>
  <c r="K765" i="23"/>
  <c r="J765" i="23"/>
  <c r="I765" i="23"/>
  <c r="K764" i="23"/>
  <c r="J764" i="23"/>
  <c r="I764" i="23"/>
  <c r="K763" i="23"/>
  <c r="J763" i="23"/>
  <c r="I763" i="23"/>
  <c r="K762" i="23"/>
  <c r="J762" i="23"/>
  <c r="I762" i="23"/>
  <c r="K761" i="23"/>
  <c r="J761" i="23"/>
  <c r="I761" i="23"/>
  <c r="K760" i="23"/>
  <c r="J760" i="23"/>
  <c r="I760" i="23"/>
  <c r="K759" i="23"/>
  <c r="J759" i="23"/>
  <c r="I759" i="23"/>
  <c r="K758" i="23"/>
  <c r="J758" i="23"/>
  <c r="I758" i="23"/>
  <c r="K757" i="23"/>
  <c r="J757" i="23"/>
  <c r="I757" i="23"/>
  <c r="K756" i="23"/>
  <c r="J756" i="23"/>
  <c r="I756" i="23"/>
  <c r="K755" i="23"/>
  <c r="J755" i="23"/>
  <c r="I755" i="23"/>
  <c r="K754" i="23"/>
  <c r="J754" i="23"/>
  <c r="I754" i="23"/>
  <c r="K753" i="23"/>
  <c r="J753" i="23"/>
  <c r="I753" i="23"/>
  <c r="K752" i="23"/>
  <c r="J752" i="23"/>
  <c r="I752" i="23"/>
  <c r="K751" i="23"/>
  <c r="J751" i="23"/>
  <c r="I751" i="23"/>
  <c r="K750" i="23"/>
  <c r="J750" i="23"/>
  <c r="I750" i="23"/>
  <c r="K749" i="23"/>
  <c r="J749" i="23"/>
  <c r="I749" i="23"/>
  <c r="K748" i="23"/>
  <c r="J748" i="23"/>
  <c r="I748" i="23"/>
  <c r="K747" i="23"/>
  <c r="J747" i="23"/>
  <c r="I747" i="23"/>
  <c r="K746" i="23"/>
  <c r="J746" i="23"/>
  <c r="I746" i="23"/>
  <c r="K745" i="23"/>
  <c r="J745" i="23"/>
  <c r="I745" i="23"/>
  <c r="K744" i="23"/>
  <c r="J744" i="23"/>
  <c r="I744" i="23"/>
  <c r="K743" i="23"/>
  <c r="J743" i="23"/>
  <c r="I743" i="23"/>
  <c r="K742" i="23"/>
  <c r="J742" i="23"/>
  <c r="I742" i="23"/>
  <c r="K741" i="23"/>
  <c r="J741" i="23"/>
  <c r="I741" i="23"/>
  <c r="K740" i="23"/>
  <c r="J740" i="23"/>
  <c r="I740" i="23"/>
  <c r="K739" i="23"/>
  <c r="J739" i="23"/>
  <c r="I739" i="23"/>
  <c r="K738" i="23"/>
  <c r="J738" i="23"/>
  <c r="I738" i="23"/>
  <c r="K737" i="23"/>
  <c r="J737" i="23"/>
  <c r="I737" i="23"/>
  <c r="K736" i="23"/>
  <c r="J736" i="23"/>
  <c r="I736" i="23"/>
  <c r="K735" i="23"/>
  <c r="J735" i="23"/>
  <c r="I735" i="23"/>
  <c r="K734" i="23"/>
  <c r="J734" i="23"/>
  <c r="I734" i="23"/>
  <c r="K733" i="23"/>
  <c r="J733" i="23"/>
  <c r="I733" i="23"/>
  <c r="K732" i="23"/>
  <c r="J732" i="23"/>
  <c r="I732" i="23"/>
  <c r="K731" i="23"/>
  <c r="J731" i="23"/>
  <c r="I731" i="23"/>
  <c r="K730" i="23"/>
  <c r="J730" i="23"/>
  <c r="I730" i="23"/>
  <c r="K729" i="23"/>
  <c r="J729" i="23"/>
  <c r="I729" i="23"/>
  <c r="K728" i="23"/>
  <c r="J728" i="23"/>
  <c r="I728" i="23"/>
  <c r="K727" i="23"/>
  <c r="J727" i="23"/>
  <c r="I727" i="23"/>
  <c r="K726" i="23"/>
  <c r="J726" i="23"/>
  <c r="I726" i="23"/>
  <c r="K725" i="23"/>
  <c r="J725" i="23"/>
  <c r="I725" i="23"/>
  <c r="K724" i="23"/>
  <c r="J724" i="23"/>
  <c r="I724" i="23"/>
  <c r="K723" i="23"/>
  <c r="J723" i="23"/>
  <c r="I723" i="23"/>
  <c r="K722" i="23"/>
  <c r="J722" i="23"/>
  <c r="I722" i="23"/>
  <c r="K721" i="23"/>
  <c r="J721" i="23"/>
  <c r="I721" i="23"/>
  <c r="K720" i="23"/>
  <c r="J720" i="23"/>
  <c r="I720" i="23"/>
  <c r="K719" i="23"/>
  <c r="J719" i="23"/>
  <c r="I719" i="23"/>
  <c r="K718" i="23"/>
  <c r="J718" i="23"/>
  <c r="I718" i="23"/>
  <c r="K717" i="23"/>
  <c r="J717" i="23"/>
  <c r="I717" i="23"/>
  <c r="K716" i="23"/>
  <c r="J716" i="23"/>
  <c r="I716" i="23"/>
  <c r="K715" i="23"/>
  <c r="J715" i="23"/>
  <c r="I715" i="23"/>
  <c r="K714" i="23"/>
  <c r="J714" i="23"/>
  <c r="I714" i="23"/>
  <c r="K713" i="23"/>
  <c r="J713" i="23"/>
  <c r="I713" i="23"/>
  <c r="K712" i="23"/>
  <c r="J712" i="23"/>
  <c r="I712" i="23"/>
  <c r="K711" i="23"/>
  <c r="J711" i="23"/>
  <c r="I711" i="23"/>
  <c r="K710" i="23"/>
  <c r="J710" i="23"/>
  <c r="I710" i="23"/>
  <c r="K709" i="23"/>
  <c r="J709" i="23"/>
  <c r="I709" i="23"/>
  <c r="K708" i="23"/>
  <c r="J708" i="23"/>
  <c r="I708" i="23"/>
  <c r="K707" i="23"/>
  <c r="J707" i="23"/>
  <c r="I707" i="23"/>
  <c r="K706" i="23"/>
  <c r="J706" i="23"/>
  <c r="I706" i="23"/>
  <c r="K705" i="23"/>
  <c r="J705" i="23"/>
  <c r="I705" i="23"/>
  <c r="K704" i="23"/>
  <c r="J704" i="23"/>
  <c r="I704" i="23"/>
  <c r="K703" i="23"/>
  <c r="J703" i="23"/>
  <c r="I703" i="23"/>
  <c r="K702" i="23"/>
  <c r="J702" i="23"/>
  <c r="I702" i="23"/>
  <c r="K701" i="23"/>
  <c r="J701" i="23"/>
  <c r="I701" i="23"/>
  <c r="K700" i="23"/>
  <c r="J700" i="23"/>
  <c r="I700" i="23"/>
  <c r="K699" i="23"/>
  <c r="J699" i="23"/>
  <c r="I699" i="23"/>
  <c r="K698" i="23"/>
  <c r="J698" i="23"/>
  <c r="I698" i="23"/>
  <c r="K697" i="23"/>
  <c r="J697" i="23"/>
  <c r="I697" i="23"/>
  <c r="K696" i="23"/>
  <c r="J696" i="23"/>
  <c r="I696" i="23"/>
  <c r="K695" i="23"/>
  <c r="J695" i="23"/>
  <c r="I695" i="23"/>
  <c r="K694" i="23"/>
  <c r="J694" i="23"/>
  <c r="I694" i="23"/>
  <c r="K693" i="23"/>
  <c r="J693" i="23"/>
  <c r="I693" i="23"/>
  <c r="K692" i="23"/>
  <c r="J692" i="23"/>
  <c r="I692" i="23"/>
  <c r="K691" i="23"/>
  <c r="J691" i="23"/>
  <c r="I691" i="23"/>
  <c r="K690" i="23"/>
  <c r="J690" i="23"/>
  <c r="I690" i="23"/>
  <c r="K689" i="23"/>
  <c r="J689" i="23"/>
  <c r="I689" i="23"/>
  <c r="K688" i="23"/>
  <c r="J688" i="23"/>
  <c r="I688" i="23"/>
  <c r="K687" i="23"/>
  <c r="J687" i="23"/>
  <c r="I687" i="23"/>
  <c r="K686" i="23"/>
  <c r="J686" i="23"/>
  <c r="I686" i="23"/>
  <c r="K685" i="23"/>
  <c r="J685" i="23"/>
  <c r="I685" i="23"/>
  <c r="K684" i="23"/>
  <c r="J684" i="23"/>
  <c r="I684" i="23"/>
  <c r="K683" i="23"/>
  <c r="J683" i="23"/>
  <c r="I683" i="23"/>
  <c r="K682" i="23"/>
  <c r="J682" i="23"/>
  <c r="I682" i="23"/>
  <c r="K681" i="23"/>
  <c r="J681" i="23"/>
  <c r="I681" i="23"/>
  <c r="K680" i="23"/>
  <c r="J680" i="23"/>
  <c r="I680" i="23"/>
  <c r="K679" i="23"/>
  <c r="J679" i="23"/>
  <c r="I679" i="23"/>
  <c r="K678" i="23"/>
  <c r="J678" i="23"/>
  <c r="I678" i="23"/>
  <c r="K677" i="23"/>
  <c r="J677" i="23"/>
  <c r="I677" i="23"/>
  <c r="K676" i="23"/>
  <c r="J676" i="23"/>
  <c r="I676" i="23"/>
  <c r="K675" i="23"/>
  <c r="J675" i="23"/>
  <c r="I675" i="23"/>
  <c r="K674" i="23"/>
  <c r="J674" i="23"/>
  <c r="I674" i="23"/>
  <c r="K673" i="23"/>
  <c r="J673" i="23"/>
  <c r="I673" i="23"/>
  <c r="K672" i="23"/>
  <c r="J672" i="23"/>
  <c r="I672" i="23"/>
  <c r="K671" i="23"/>
  <c r="J671" i="23"/>
  <c r="I671" i="23"/>
  <c r="K670" i="23"/>
  <c r="J670" i="23"/>
  <c r="I670" i="23"/>
  <c r="K669" i="23"/>
  <c r="J669" i="23"/>
  <c r="I669" i="23"/>
  <c r="K668" i="23"/>
  <c r="J668" i="23"/>
  <c r="I668" i="23"/>
  <c r="K667" i="23"/>
  <c r="J667" i="23"/>
  <c r="I667" i="23"/>
  <c r="K666" i="23"/>
  <c r="J666" i="23"/>
  <c r="I666" i="23"/>
  <c r="K665" i="23"/>
  <c r="J665" i="23"/>
  <c r="I665" i="23"/>
  <c r="K664" i="23"/>
  <c r="J664" i="23"/>
  <c r="I664" i="23"/>
  <c r="K663" i="23"/>
  <c r="J663" i="23"/>
  <c r="I663" i="23"/>
  <c r="K662" i="23"/>
  <c r="J662" i="23"/>
  <c r="I662" i="23"/>
  <c r="K661" i="23"/>
  <c r="J661" i="23"/>
  <c r="I661" i="23"/>
  <c r="K660" i="23"/>
  <c r="J660" i="23"/>
  <c r="I660" i="23"/>
  <c r="K659" i="23"/>
  <c r="J659" i="23"/>
  <c r="I659" i="23"/>
  <c r="K658" i="23"/>
  <c r="J658" i="23"/>
  <c r="I658" i="23"/>
  <c r="K657" i="23"/>
  <c r="J657" i="23"/>
  <c r="I657" i="23"/>
  <c r="K656" i="23"/>
  <c r="J656" i="23"/>
  <c r="I656" i="23"/>
  <c r="K655" i="23"/>
  <c r="J655" i="23"/>
  <c r="I655" i="23"/>
  <c r="K654" i="23"/>
  <c r="J654" i="23"/>
  <c r="I654" i="23"/>
  <c r="K653" i="23"/>
  <c r="J653" i="23"/>
  <c r="I653" i="23"/>
  <c r="K652" i="23"/>
  <c r="J652" i="23"/>
  <c r="I652" i="23"/>
  <c r="K651" i="23"/>
  <c r="J651" i="23"/>
  <c r="I651" i="23"/>
  <c r="K650" i="23"/>
  <c r="J650" i="23"/>
  <c r="I650" i="23"/>
  <c r="K649" i="23"/>
  <c r="J649" i="23"/>
  <c r="I649" i="23"/>
  <c r="K648" i="23"/>
  <c r="J648" i="23"/>
  <c r="I648" i="23"/>
  <c r="K647" i="23"/>
  <c r="J647" i="23"/>
  <c r="I647" i="23"/>
  <c r="K646" i="23"/>
  <c r="J646" i="23"/>
  <c r="I646" i="23"/>
  <c r="K645" i="23"/>
  <c r="J645" i="23"/>
  <c r="I645" i="23"/>
  <c r="K644" i="23"/>
  <c r="J644" i="23"/>
  <c r="I644" i="23"/>
  <c r="K643" i="23"/>
  <c r="J643" i="23"/>
  <c r="I643" i="23"/>
  <c r="K642" i="23"/>
  <c r="J642" i="23"/>
  <c r="I642" i="23"/>
  <c r="K641" i="23"/>
  <c r="J641" i="23"/>
  <c r="I641" i="23"/>
  <c r="K640" i="23"/>
  <c r="J640" i="23"/>
  <c r="I640" i="23"/>
  <c r="K639" i="23"/>
  <c r="J639" i="23"/>
  <c r="I639" i="23"/>
  <c r="K638" i="23"/>
  <c r="J638" i="23"/>
  <c r="I638" i="23"/>
  <c r="K637" i="23"/>
  <c r="J637" i="23"/>
  <c r="I637" i="23"/>
  <c r="K636" i="23"/>
  <c r="J636" i="23"/>
  <c r="I636" i="23"/>
  <c r="K635" i="23"/>
  <c r="J635" i="23"/>
  <c r="I635" i="23"/>
  <c r="K634" i="23"/>
  <c r="J634" i="23"/>
  <c r="I634" i="23"/>
  <c r="K633" i="23"/>
  <c r="J633" i="23"/>
  <c r="I633" i="23"/>
  <c r="K632" i="23"/>
  <c r="J632" i="23"/>
  <c r="I632" i="23"/>
  <c r="K631" i="23"/>
  <c r="J631" i="23"/>
  <c r="I631" i="23"/>
  <c r="K630" i="23"/>
  <c r="J630" i="23"/>
  <c r="I630" i="23"/>
  <c r="K629" i="23"/>
  <c r="J629" i="23"/>
  <c r="I629" i="23"/>
  <c r="K628" i="23"/>
  <c r="J628" i="23"/>
  <c r="I628" i="23"/>
  <c r="K627" i="23"/>
  <c r="J627" i="23"/>
  <c r="I627" i="23"/>
  <c r="K626" i="23"/>
  <c r="J626" i="23"/>
  <c r="I626" i="23"/>
  <c r="K625" i="23"/>
  <c r="J625" i="23"/>
  <c r="I625" i="23"/>
  <c r="K624" i="23"/>
  <c r="J624" i="23"/>
  <c r="I624" i="23"/>
  <c r="K623" i="23"/>
  <c r="J623" i="23"/>
  <c r="I623" i="23"/>
  <c r="K622" i="23"/>
  <c r="J622" i="23"/>
  <c r="I622" i="23"/>
  <c r="K621" i="23"/>
  <c r="J621" i="23"/>
  <c r="I621" i="23"/>
  <c r="K620" i="23"/>
  <c r="J620" i="23"/>
  <c r="I620" i="23"/>
  <c r="K619" i="23"/>
  <c r="J619" i="23"/>
  <c r="I619" i="23"/>
  <c r="K618" i="23"/>
  <c r="J618" i="23"/>
  <c r="I618" i="23"/>
  <c r="K617" i="23"/>
  <c r="J617" i="23"/>
  <c r="I617" i="23"/>
  <c r="K616" i="23"/>
  <c r="J616" i="23"/>
  <c r="I616" i="23"/>
  <c r="K615" i="23"/>
  <c r="J615" i="23"/>
  <c r="I615" i="23"/>
  <c r="K614" i="23"/>
  <c r="J614" i="23"/>
  <c r="I614" i="23"/>
  <c r="K613" i="23"/>
  <c r="J613" i="23"/>
  <c r="I613" i="23"/>
  <c r="K612" i="23"/>
  <c r="J612" i="23"/>
  <c r="I612" i="23"/>
  <c r="K611" i="23"/>
  <c r="J611" i="23"/>
  <c r="I611" i="23"/>
  <c r="K610" i="23"/>
  <c r="J610" i="23"/>
  <c r="I610" i="23"/>
  <c r="K609" i="23"/>
  <c r="J609" i="23"/>
  <c r="I609" i="23"/>
  <c r="K608" i="23"/>
  <c r="J608" i="23"/>
  <c r="I608" i="23"/>
  <c r="K607" i="23"/>
  <c r="J607" i="23"/>
  <c r="I607" i="23"/>
  <c r="K606" i="23"/>
  <c r="J606" i="23"/>
  <c r="I606" i="23"/>
  <c r="K605" i="23"/>
  <c r="J605" i="23"/>
  <c r="I605" i="23"/>
  <c r="K604" i="23"/>
  <c r="J604" i="23"/>
  <c r="I604" i="23"/>
  <c r="K603" i="23"/>
  <c r="J603" i="23"/>
  <c r="I603" i="23"/>
  <c r="K602" i="23"/>
  <c r="J602" i="23"/>
  <c r="I602" i="23"/>
  <c r="K601" i="23"/>
  <c r="J601" i="23"/>
  <c r="I601" i="23"/>
  <c r="K600" i="23"/>
  <c r="J600" i="23"/>
  <c r="I600" i="23"/>
  <c r="K599" i="23"/>
  <c r="J599" i="23"/>
  <c r="I599" i="23"/>
  <c r="K598" i="23"/>
  <c r="J598" i="23"/>
  <c r="I598" i="23"/>
  <c r="K597" i="23"/>
  <c r="J597" i="23"/>
  <c r="I597" i="23"/>
  <c r="K596" i="23"/>
  <c r="J596" i="23"/>
  <c r="I596" i="23"/>
  <c r="K595" i="23"/>
  <c r="J595" i="23"/>
  <c r="I595" i="23"/>
  <c r="K594" i="23"/>
  <c r="J594" i="23"/>
  <c r="I594" i="23"/>
  <c r="K593" i="23"/>
  <c r="J593" i="23"/>
  <c r="I593" i="23"/>
  <c r="K592" i="23"/>
  <c r="J592" i="23"/>
  <c r="I592" i="23"/>
  <c r="K591" i="23"/>
  <c r="J591" i="23"/>
  <c r="I591" i="23"/>
  <c r="K590" i="23"/>
  <c r="J590" i="23"/>
  <c r="I590" i="23"/>
  <c r="K589" i="23"/>
  <c r="J589" i="23"/>
  <c r="I589" i="23"/>
  <c r="K588" i="23"/>
  <c r="J588" i="23"/>
  <c r="I588" i="23"/>
  <c r="K587" i="23"/>
  <c r="J587" i="23"/>
  <c r="I587" i="23"/>
  <c r="K586" i="23"/>
  <c r="J586" i="23"/>
  <c r="I586" i="23"/>
  <c r="K585" i="23"/>
  <c r="J585" i="23"/>
  <c r="I585" i="23"/>
  <c r="K584" i="23"/>
  <c r="J584" i="23"/>
  <c r="I584" i="23"/>
  <c r="K583" i="23"/>
  <c r="J583" i="23"/>
  <c r="I583" i="23"/>
  <c r="K582" i="23"/>
  <c r="J582" i="23"/>
  <c r="I582" i="23"/>
  <c r="K581" i="23"/>
  <c r="J581" i="23"/>
  <c r="I581" i="23"/>
  <c r="K580" i="23"/>
  <c r="J580" i="23"/>
  <c r="I580" i="23"/>
  <c r="K579" i="23"/>
  <c r="J579" i="23"/>
  <c r="I579" i="23"/>
  <c r="K578" i="23"/>
  <c r="J578" i="23"/>
  <c r="I578" i="23"/>
  <c r="K577" i="23"/>
  <c r="J577" i="23"/>
  <c r="I577" i="23"/>
  <c r="K576" i="23"/>
  <c r="J576" i="23"/>
  <c r="I576" i="23"/>
  <c r="K575" i="23"/>
  <c r="J575" i="23"/>
  <c r="I575" i="23"/>
  <c r="K574" i="23"/>
  <c r="J574" i="23"/>
  <c r="I574" i="23"/>
  <c r="K573" i="23"/>
  <c r="J573" i="23"/>
  <c r="I573" i="23"/>
  <c r="K572" i="23"/>
  <c r="J572" i="23"/>
  <c r="I572" i="23"/>
  <c r="K571" i="23"/>
  <c r="J571" i="23"/>
  <c r="I571" i="23"/>
  <c r="K570" i="23"/>
  <c r="J570" i="23"/>
  <c r="I570" i="23"/>
  <c r="K569" i="23"/>
  <c r="J569" i="23"/>
  <c r="I569" i="23"/>
  <c r="K568" i="23"/>
  <c r="J568" i="23"/>
  <c r="I568" i="23"/>
  <c r="K567" i="23"/>
  <c r="J567" i="23"/>
  <c r="I567" i="23"/>
  <c r="K566" i="23"/>
  <c r="J566" i="23"/>
  <c r="I566" i="23"/>
  <c r="K565" i="23"/>
  <c r="J565" i="23"/>
  <c r="I565" i="23"/>
  <c r="K564" i="23"/>
  <c r="J564" i="23"/>
  <c r="I564" i="23"/>
  <c r="K563" i="23"/>
  <c r="J563" i="23"/>
  <c r="I563" i="23"/>
  <c r="K562" i="23"/>
  <c r="J562" i="23"/>
  <c r="I562" i="23"/>
  <c r="K561" i="23"/>
  <c r="J561" i="23"/>
  <c r="I561" i="23"/>
  <c r="K560" i="23"/>
  <c r="J560" i="23"/>
  <c r="I560" i="23"/>
  <c r="K559" i="23"/>
  <c r="J559" i="23"/>
  <c r="I559" i="23"/>
  <c r="K558" i="23"/>
  <c r="J558" i="23"/>
  <c r="I558" i="23"/>
  <c r="K557" i="23"/>
  <c r="J557" i="23"/>
  <c r="I557" i="23"/>
  <c r="K556" i="23"/>
  <c r="J556" i="23"/>
  <c r="I556" i="23"/>
  <c r="K555" i="23"/>
  <c r="J555" i="23"/>
  <c r="I555" i="23"/>
  <c r="K554" i="23"/>
  <c r="J554" i="23"/>
  <c r="I554" i="23"/>
  <c r="K553" i="23"/>
  <c r="J553" i="23"/>
  <c r="I553" i="23"/>
  <c r="K552" i="23"/>
  <c r="J552" i="23"/>
  <c r="I552" i="23"/>
  <c r="K551" i="23"/>
  <c r="J551" i="23"/>
  <c r="I551" i="23"/>
  <c r="K550" i="23"/>
  <c r="J550" i="23"/>
  <c r="I550" i="23"/>
  <c r="K549" i="23"/>
  <c r="J549" i="23"/>
  <c r="I549" i="23"/>
  <c r="K548" i="23"/>
  <c r="J548" i="23"/>
  <c r="I548" i="23"/>
  <c r="K547" i="23"/>
  <c r="J547" i="23"/>
  <c r="I547" i="23"/>
  <c r="K546" i="23"/>
  <c r="J546" i="23"/>
  <c r="I546" i="23"/>
  <c r="K545" i="23"/>
  <c r="J545" i="23"/>
  <c r="I545" i="23"/>
  <c r="K544" i="23"/>
  <c r="J544" i="23"/>
  <c r="I544" i="23"/>
  <c r="K543" i="23"/>
  <c r="J543" i="23"/>
  <c r="I543" i="23"/>
  <c r="K542" i="23"/>
  <c r="J542" i="23"/>
  <c r="I542" i="23"/>
  <c r="K541" i="23"/>
  <c r="J541" i="23"/>
  <c r="I541" i="23"/>
  <c r="K540" i="23"/>
  <c r="J540" i="23"/>
  <c r="I540" i="23"/>
  <c r="K539" i="23"/>
  <c r="J539" i="23"/>
  <c r="I539" i="23"/>
  <c r="K538" i="23"/>
  <c r="J538" i="23"/>
  <c r="I538" i="23"/>
  <c r="K537" i="23"/>
  <c r="J537" i="23"/>
  <c r="I537" i="23"/>
  <c r="K536" i="23"/>
  <c r="J536" i="23"/>
  <c r="I536" i="23"/>
  <c r="K535" i="23"/>
  <c r="J535" i="23"/>
  <c r="I535" i="23"/>
  <c r="K534" i="23"/>
  <c r="J534" i="23"/>
  <c r="I534" i="23"/>
  <c r="K533" i="23"/>
  <c r="J533" i="23"/>
  <c r="I533" i="23"/>
  <c r="K532" i="23"/>
  <c r="J532" i="23"/>
  <c r="I532" i="23"/>
  <c r="K531" i="23"/>
  <c r="J531" i="23"/>
  <c r="I531" i="23"/>
  <c r="K530" i="23"/>
  <c r="J530" i="23"/>
  <c r="I530" i="23"/>
  <c r="K529" i="23"/>
  <c r="J529" i="23"/>
  <c r="I529" i="23"/>
  <c r="K528" i="23"/>
  <c r="J528" i="23"/>
  <c r="I528" i="23"/>
  <c r="K527" i="23"/>
  <c r="J527" i="23"/>
  <c r="I527" i="23"/>
  <c r="K526" i="23"/>
  <c r="J526" i="23"/>
  <c r="I526" i="23"/>
  <c r="K525" i="23"/>
  <c r="J525" i="23"/>
  <c r="I525" i="23"/>
  <c r="K524" i="23"/>
  <c r="J524" i="23"/>
  <c r="I524" i="23"/>
  <c r="K523" i="23"/>
  <c r="J523" i="23"/>
  <c r="I523" i="23"/>
  <c r="K522" i="23"/>
  <c r="J522" i="23"/>
  <c r="I522" i="23"/>
  <c r="K521" i="23"/>
  <c r="J521" i="23"/>
  <c r="I521" i="23"/>
  <c r="K520" i="23"/>
  <c r="J520" i="23"/>
  <c r="I520" i="23"/>
  <c r="K519" i="23"/>
  <c r="J519" i="23"/>
  <c r="I519" i="23"/>
  <c r="K518" i="23"/>
  <c r="J518" i="23"/>
  <c r="I518" i="23"/>
  <c r="K517" i="23"/>
  <c r="J517" i="23"/>
  <c r="I517" i="23"/>
  <c r="K516" i="23"/>
  <c r="J516" i="23"/>
  <c r="I516" i="23"/>
  <c r="K515" i="23"/>
  <c r="J515" i="23"/>
  <c r="I515" i="23"/>
  <c r="K514" i="23"/>
  <c r="J514" i="23"/>
  <c r="I514" i="23"/>
  <c r="K513" i="23"/>
  <c r="J513" i="23"/>
  <c r="I513" i="23"/>
  <c r="K512" i="23"/>
  <c r="J512" i="23"/>
  <c r="I512" i="23"/>
  <c r="K511" i="23"/>
  <c r="J511" i="23"/>
  <c r="I511" i="23"/>
  <c r="K510" i="23"/>
  <c r="J510" i="23"/>
  <c r="I510" i="23"/>
  <c r="K509" i="23"/>
  <c r="J509" i="23"/>
  <c r="I509" i="23"/>
  <c r="K508" i="23"/>
  <c r="J508" i="23"/>
  <c r="I508" i="23"/>
  <c r="K507" i="23"/>
  <c r="J507" i="23"/>
  <c r="I507" i="23"/>
  <c r="K506" i="23"/>
  <c r="J506" i="23"/>
  <c r="I506" i="23"/>
  <c r="K505" i="23"/>
  <c r="J505" i="23"/>
  <c r="I505" i="23"/>
  <c r="K504" i="23"/>
  <c r="J504" i="23"/>
  <c r="I504" i="23"/>
  <c r="K503" i="23"/>
  <c r="J503" i="23"/>
  <c r="I503" i="23"/>
  <c r="K502" i="23"/>
  <c r="J502" i="23"/>
  <c r="I502" i="23"/>
  <c r="K501" i="23"/>
  <c r="J501" i="23"/>
  <c r="I501" i="23"/>
  <c r="K500" i="23"/>
  <c r="J500" i="23"/>
  <c r="I500" i="23"/>
  <c r="K499" i="23"/>
  <c r="J499" i="23"/>
  <c r="I499" i="23"/>
  <c r="K498" i="23"/>
  <c r="J498" i="23"/>
  <c r="I498" i="23"/>
  <c r="K497" i="23"/>
  <c r="J497" i="23"/>
  <c r="I497" i="23"/>
  <c r="K496" i="23"/>
  <c r="J496" i="23"/>
  <c r="I496" i="23"/>
  <c r="K495" i="23"/>
  <c r="J495" i="23"/>
  <c r="I495" i="23"/>
  <c r="K494" i="23"/>
  <c r="J494" i="23"/>
  <c r="I494" i="23"/>
  <c r="K493" i="23"/>
  <c r="J493" i="23"/>
  <c r="I493" i="23"/>
  <c r="K492" i="23"/>
  <c r="J492" i="23"/>
  <c r="I492" i="23"/>
  <c r="K491" i="23"/>
  <c r="J491" i="23"/>
  <c r="I491" i="23"/>
  <c r="K490" i="23"/>
  <c r="J490" i="23"/>
  <c r="I490" i="23"/>
  <c r="K489" i="23"/>
  <c r="J489" i="23"/>
  <c r="I489" i="23"/>
  <c r="K488" i="23"/>
  <c r="J488" i="23"/>
  <c r="I488" i="23"/>
  <c r="K487" i="23"/>
  <c r="J487" i="23"/>
  <c r="I487" i="23"/>
  <c r="K486" i="23"/>
  <c r="J486" i="23"/>
  <c r="I486" i="23"/>
  <c r="K485" i="23"/>
  <c r="J485" i="23"/>
  <c r="I485" i="23"/>
  <c r="K484" i="23"/>
  <c r="J484" i="23"/>
  <c r="I484" i="23"/>
  <c r="K483" i="23"/>
  <c r="J483" i="23"/>
  <c r="I483" i="23"/>
  <c r="K482" i="23"/>
  <c r="J482" i="23"/>
  <c r="I482" i="23"/>
  <c r="K481" i="23"/>
  <c r="J481" i="23"/>
  <c r="I481" i="23"/>
  <c r="K480" i="23"/>
  <c r="J480" i="23"/>
  <c r="I480" i="23"/>
  <c r="K479" i="23"/>
  <c r="J479" i="23"/>
  <c r="I479" i="23"/>
  <c r="K478" i="23"/>
  <c r="J478" i="23"/>
  <c r="I478" i="23"/>
  <c r="K477" i="23"/>
  <c r="J477" i="23"/>
  <c r="I477" i="23"/>
  <c r="K476" i="23"/>
  <c r="J476" i="23"/>
  <c r="I476" i="23"/>
  <c r="K475" i="23"/>
  <c r="J475" i="23"/>
  <c r="I475" i="23"/>
  <c r="K474" i="23"/>
  <c r="J474" i="23"/>
  <c r="I474" i="23"/>
  <c r="K473" i="23"/>
  <c r="J473" i="23"/>
  <c r="I473" i="23"/>
  <c r="K472" i="23"/>
  <c r="J472" i="23"/>
  <c r="I472" i="23"/>
  <c r="K471" i="23"/>
  <c r="J471" i="23"/>
  <c r="I471" i="23"/>
  <c r="K470" i="23"/>
  <c r="J470" i="23"/>
  <c r="I470" i="23"/>
  <c r="K469" i="23"/>
  <c r="J469" i="23"/>
  <c r="I469" i="23"/>
  <c r="K468" i="23"/>
  <c r="J468" i="23"/>
  <c r="I468" i="23"/>
  <c r="K467" i="23"/>
  <c r="J467" i="23"/>
  <c r="I467" i="23"/>
  <c r="K466" i="23"/>
  <c r="J466" i="23"/>
  <c r="I466" i="23"/>
  <c r="K465" i="23"/>
  <c r="J465" i="23"/>
  <c r="I465" i="23"/>
  <c r="K464" i="23"/>
  <c r="J464" i="23"/>
  <c r="I464" i="23"/>
  <c r="K463" i="23"/>
  <c r="J463" i="23"/>
  <c r="I463" i="23"/>
  <c r="K462" i="23"/>
  <c r="J462" i="23"/>
  <c r="I462" i="23"/>
  <c r="K461" i="23"/>
  <c r="J461" i="23"/>
  <c r="I461" i="23"/>
  <c r="K460" i="23"/>
  <c r="J460" i="23"/>
  <c r="I460" i="23"/>
  <c r="K459" i="23"/>
  <c r="J459" i="23"/>
  <c r="I459" i="23"/>
  <c r="K458" i="23"/>
  <c r="J458" i="23"/>
  <c r="I458" i="23"/>
  <c r="K457" i="23"/>
  <c r="J457" i="23"/>
  <c r="I457" i="23"/>
  <c r="K456" i="23"/>
  <c r="J456" i="23"/>
  <c r="I456" i="23"/>
  <c r="K455" i="23"/>
  <c r="J455" i="23"/>
  <c r="I455" i="23"/>
  <c r="K454" i="23"/>
  <c r="J454" i="23"/>
  <c r="I454" i="23"/>
  <c r="K453" i="23"/>
  <c r="J453" i="23"/>
  <c r="I453" i="23"/>
  <c r="K452" i="23"/>
  <c r="J452" i="23"/>
  <c r="I452" i="23"/>
  <c r="K451" i="23"/>
  <c r="J451" i="23"/>
  <c r="I451" i="23"/>
  <c r="K450" i="23"/>
  <c r="J450" i="23"/>
  <c r="I450" i="23"/>
  <c r="K449" i="23"/>
  <c r="J449" i="23"/>
  <c r="I449" i="23"/>
  <c r="K448" i="23"/>
  <c r="J448" i="23"/>
  <c r="I448" i="23"/>
  <c r="K447" i="23"/>
  <c r="J447" i="23"/>
  <c r="I447" i="23"/>
  <c r="K446" i="23"/>
  <c r="J446" i="23"/>
  <c r="I446" i="23"/>
  <c r="K445" i="23"/>
  <c r="J445" i="23"/>
  <c r="I445" i="23"/>
  <c r="K444" i="23"/>
  <c r="J444" i="23"/>
  <c r="I444" i="23"/>
  <c r="K443" i="23"/>
  <c r="J443" i="23"/>
  <c r="I443" i="23"/>
  <c r="K442" i="23"/>
  <c r="J442" i="23"/>
  <c r="I442" i="23"/>
  <c r="K441" i="23"/>
  <c r="J441" i="23"/>
  <c r="I441" i="23"/>
  <c r="K440" i="23"/>
  <c r="J440" i="23"/>
  <c r="I440" i="23"/>
  <c r="K439" i="23"/>
  <c r="J439" i="23"/>
  <c r="I439" i="23"/>
  <c r="K438" i="23"/>
  <c r="J438" i="23"/>
  <c r="I438" i="23"/>
  <c r="K437" i="23"/>
  <c r="J437" i="23"/>
  <c r="I437" i="23"/>
  <c r="K436" i="23"/>
  <c r="J436" i="23"/>
  <c r="I436" i="23"/>
  <c r="K435" i="23"/>
  <c r="J435" i="23"/>
  <c r="I435" i="23"/>
  <c r="K434" i="23"/>
  <c r="J434" i="23"/>
  <c r="I434" i="23"/>
  <c r="K433" i="23"/>
  <c r="J433" i="23"/>
  <c r="I433" i="23"/>
  <c r="K432" i="23"/>
  <c r="J432" i="23"/>
  <c r="I432" i="23"/>
  <c r="K431" i="23"/>
  <c r="J431" i="23"/>
  <c r="I431" i="23"/>
  <c r="K430" i="23"/>
  <c r="J430" i="23"/>
  <c r="I430" i="23"/>
  <c r="K429" i="23"/>
  <c r="J429" i="23"/>
  <c r="I429" i="23"/>
  <c r="K428" i="23"/>
  <c r="J428" i="23"/>
  <c r="I428" i="23"/>
  <c r="K427" i="23"/>
  <c r="J427" i="23"/>
  <c r="I427" i="23"/>
  <c r="K426" i="23"/>
  <c r="J426" i="23"/>
  <c r="I426" i="23"/>
  <c r="K425" i="23"/>
  <c r="J425" i="23"/>
  <c r="I425" i="23"/>
  <c r="K424" i="23"/>
  <c r="J424" i="23"/>
  <c r="I424" i="23"/>
  <c r="K423" i="23"/>
  <c r="J423" i="23"/>
  <c r="I423" i="23"/>
  <c r="K422" i="23"/>
  <c r="J422" i="23"/>
  <c r="I422" i="23"/>
  <c r="K421" i="23"/>
  <c r="J421" i="23"/>
  <c r="I421" i="23"/>
  <c r="K420" i="23"/>
  <c r="J420" i="23"/>
  <c r="I420" i="23"/>
  <c r="K419" i="23"/>
  <c r="J419" i="23"/>
  <c r="I419" i="23"/>
  <c r="K418" i="23"/>
  <c r="J418" i="23"/>
  <c r="I418" i="23"/>
  <c r="K417" i="23"/>
  <c r="J417" i="23"/>
  <c r="I417" i="23"/>
  <c r="K416" i="23"/>
  <c r="J416" i="23"/>
  <c r="I416" i="23"/>
  <c r="K415" i="23"/>
  <c r="J415" i="23"/>
  <c r="I415" i="23"/>
  <c r="K414" i="23"/>
  <c r="J414" i="23"/>
  <c r="I414" i="23"/>
  <c r="K413" i="23"/>
  <c r="J413" i="23"/>
  <c r="I413" i="23"/>
  <c r="K412" i="23"/>
  <c r="J412" i="23"/>
  <c r="I412" i="23"/>
  <c r="K411" i="23"/>
  <c r="J411" i="23"/>
  <c r="I411" i="23"/>
  <c r="K410" i="23"/>
  <c r="J410" i="23"/>
  <c r="I410" i="23"/>
  <c r="K409" i="23"/>
  <c r="J409" i="23"/>
  <c r="I409" i="23"/>
  <c r="K408" i="23"/>
  <c r="J408" i="23"/>
  <c r="I408" i="23"/>
  <c r="K407" i="23"/>
  <c r="J407" i="23"/>
  <c r="I407" i="23"/>
  <c r="K406" i="23"/>
  <c r="J406" i="23"/>
  <c r="I406" i="23"/>
  <c r="K405" i="23"/>
  <c r="J405" i="23"/>
  <c r="I405" i="23"/>
  <c r="K404" i="23"/>
  <c r="J404" i="23"/>
  <c r="I404" i="23"/>
  <c r="K403" i="23"/>
  <c r="J403" i="23"/>
  <c r="I403" i="23"/>
  <c r="K402" i="23"/>
  <c r="J402" i="23"/>
  <c r="I402" i="23"/>
  <c r="K401" i="23"/>
  <c r="J401" i="23"/>
  <c r="I401" i="23"/>
  <c r="K400" i="23"/>
  <c r="J400" i="23"/>
  <c r="I400" i="23"/>
  <c r="K399" i="23"/>
  <c r="J399" i="23"/>
  <c r="I399" i="23"/>
  <c r="K398" i="23"/>
  <c r="J398" i="23"/>
  <c r="I398" i="23"/>
  <c r="K397" i="23"/>
  <c r="J397" i="23"/>
  <c r="I397" i="23"/>
  <c r="K396" i="23"/>
  <c r="J396" i="23"/>
  <c r="I396" i="23"/>
  <c r="K395" i="23"/>
  <c r="J395" i="23"/>
  <c r="I395" i="23"/>
  <c r="K394" i="23"/>
  <c r="J394" i="23"/>
  <c r="I394" i="23"/>
  <c r="K393" i="23"/>
  <c r="J393" i="23"/>
  <c r="I393" i="23"/>
  <c r="K392" i="23"/>
  <c r="J392" i="23"/>
  <c r="I392" i="23"/>
  <c r="K391" i="23"/>
  <c r="J391" i="23"/>
  <c r="I391" i="23"/>
  <c r="K390" i="23"/>
  <c r="J390" i="23"/>
  <c r="I390" i="23"/>
  <c r="K389" i="23"/>
  <c r="J389" i="23"/>
  <c r="I389" i="23"/>
  <c r="K388" i="23"/>
  <c r="J388" i="23"/>
  <c r="I388" i="23"/>
  <c r="K387" i="23"/>
  <c r="J387" i="23"/>
  <c r="I387" i="23"/>
  <c r="K386" i="23"/>
  <c r="J386" i="23"/>
  <c r="I386" i="23"/>
  <c r="K385" i="23"/>
  <c r="J385" i="23"/>
  <c r="I385" i="23"/>
  <c r="K384" i="23"/>
  <c r="J384" i="23"/>
  <c r="I384" i="23"/>
  <c r="K383" i="23"/>
  <c r="J383" i="23"/>
  <c r="I383" i="23"/>
  <c r="K382" i="23"/>
  <c r="J382" i="23"/>
  <c r="I382" i="23"/>
  <c r="K381" i="23"/>
  <c r="J381" i="23"/>
  <c r="I381" i="23"/>
  <c r="K380" i="23"/>
  <c r="J380" i="23"/>
  <c r="I380" i="23"/>
  <c r="K379" i="23"/>
  <c r="J379" i="23"/>
  <c r="I379" i="23"/>
  <c r="K378" i="23"/>
  <c r="J378" i="23"/>
  <c r="I378" i="23"/>
  <c r="K377" i="23"/>
  <c r="J377" i="23"/>
  <c r="I377" i="23"/>
  <c r="K376" i="23"/>
  <c r="J376" i="23"/>
  <c r="I376" i="23"/>
  <c r="K375" i="23"/>
  <c r="J375" i="23"/>
  <c r="I375" i="23"/>
  <c r="K374" i="23"/>
  <c r="J374" i="23"/>
  <c r="I374" i="23"/>
  <c r="K373" i="23"/>
  <c r="J373" i="23"/>
  <c r="I373" i="23"/>
  <c r="K372" i="23"/>
  <c r="J372" i="23"/>
  <c r="I372" i="23"/>
  <c r="K371" i="23"/>
  <c r="J371" i="23"/>
  <c r="I371" i="23"/>
  <c r="K370" i="23"/>
  <c r="J370" i="23"/>
  <c r="I370" i="23"/>
  <c r="K369" i="23"/>
  <c r="J369" i="23"/>
  <c r="I369" i="23"/>
  <c r="K368" i="23"/>
  <c r="J368" i="23"/>
  <c r="I368" i="23"/>
  <c r="K367" i="23"/>
  <c r="J367" i="23"/>
  <c r="I367" i="23"/>
  <c r="K366" i="23"/>
  <c r="J366" i="23"/>
  <c r="I366" i="23"/>
  <c r="K365" i="23"/>
  <c r="J365" i="23"/>
  <c r="I365" i="23"/>
  <c r="K364" i="23"/>
  <c r="J364" i="23"/>
  <c r="I364" i="23"/>
  <c r="K363" i="23"/>
  <c r="J363" i="23"/>
  <c r="I363" i="23"/>
  <c r="K362" i="23"/>
  <c r="J362" i="23"/>
  <c r="I362" i="23"/>
  <c r="K361" i="23"/>
  <c r="J361" i="23"/>
  <c r="I361" i="23"/>
  <c r="K360" i="23"/>
  <c r="J360" i="23"/>
  <c r="I360" i="23"/>
  <c r="K359" i="23"/>
  <c r="J359" i="23"/>
  <c r="I359" i="23"/>
  <c r="K358" i="23"/>
  <c r="J358" i="23"/>
  <c r="I358" i="23"/>
  <c r="K357" i="23"/>
  <c r="J357" i="23"/>
  <c r="I357" i="23"/>
  <c r="K356" i="23"/>
  <c r="J356" i="23"/>
  <c r="I356" i="23"/>
  <c r="K355" i="23"/>
  <c r="J355" i="23"/>
  <c r="I355" i="23"/>
  <c r="K354" i="23"/>
  <c r="J354" i="23"/>
  <c r="I354" i="23"/>
  <c r="K353" i="23"/>
  <c r="J353" i="23"/>
  <c r="I353" i="23"/>
  <c r="K352" i="23"/>
  <c r="J352" i="23"/>
  <c r="I352" i="23"/>
  <c r="K351" i="23"/>
  <c r="J351" i="23"/>
  <c r="I351" i="23"/>
  <c r="K350" i="23"/>
  <c r="J350" i="23"/>
  <c r="I350" i="23"/>
  <c r="K349" i="23"/>
  <c r="J349" i="23"/>
  <c r="I349" i="23"/>
  <c r="K348" i="23"/>
  <c r="J348" i="23"/>
  <c r="I348" i="23"/>
  <c r="K347" i="23"/>
  <c r="J347" i="23"/>
  <c r="I347" i="23"/>
  <c r="K346" i="23"/>
  <c r="J346" i="23"/>
  <c r="I346" i="23"/>
  <c r="K345" i="23"/>
  <c r="J345" i="23"/>
  <c r="I345" i="23"/>
  <c r="K344" i="23"/>
  <c r="J344" i="23"/>
  <c r="I344" i="23"/>
  <c r="K343" i="23"/>
  <c r="J343" i="23"/>
  <c r="I343" i="23"/>
  <c r="K342" i="23"/>
  <c r="J342" i="23"/>
  <c r="I342" i="23"/>
  <c r="K341" i="23"/>
  <c r="J341" i="23"/>
  <c r="I341" i="23"/>
  <c r="K340" i="23"/>
  <c r="J340" i="23"/>
  <c r="I340" i="23"/>
  <c r="K339" i="23"/>
  <c r="J339" i="23"/>
  <c r="I339" i="23"/>
  <c r="K338" i="23"/>
  <c r="J338" i="23"/>
  <c r="I338" i="23"/>
  <c r="K337" i="23"/>
  <c r="J337" i="23"/>
  <c r="I337" i="23"/>
  <c r="K336" i="23"/>
  <c r="J336" i="23"/>
  <c r="I336" i="23"/>
  <c r="K335" i="23"/>
  <c r="J335" i="23"/>
  <c r="I335" i="23"/>
  <c r="K334" i="23"/>
  <c r="J334" i="23"/>
  <c r="I334" i="23"/>
  <c r="K333" i="23"/>
  <c r="J333" i="23"/>
  <c r="I333" i="23"/>
  <c r="K332" i="23"/>
  <c r="J332" i="23"/>
  <c r="I332" i="23"/>
  <c r="K331" i="23"/>
  <c r="J331" i="23"/>
  <c r="I331" i="23"/>
  <c r="K330" i="23"/>
  <c r="J330" i="23"/>
  <c r="I330" i="23"/>
  <c r="K329" i="23"/>
  <c r="J329" i="23"/>
  <c r="I329" i="23"/>
  <c r="K328" i="23"/>
  <c r="J328" i="23"/>
  <c r="I328" i="23"/>
  <c r="K327" i="23"/>
  <c r="J327" i="23"/>
  <c r="I327" i="23"/>
  <c r="K326" i="23"/>
  <c r="J326" i="23"/>
  <c r="I326" i="23"/>
  <c r="K325" i="23"/>
  <c r="J325" i="23"/>
  <c r="I325" i="23"/>
  <c r="K324" i="23"/>
  <c r="J324" i="23"/>
  <c r="I324" i="23"/>
  <c r="K323" i="23"/>
  <c r="J323" i="23"/>
  <c r="I323" i="23"/>
  <c r="K322" i="23"/>
  <c r="J322" i="23"/>
  <c r="I322" i="23"/>
  <c r="K321" i="23"/>
  <c r="J321" i="23"/>
  <c r="I321" i="23"/>
  <c r="K320" i="23"/>
  <c r="J320" i="23"/>
  <c r="I320" i="23"/>
  <c r="K319" i="23"/>
  <c r="J319" i="23"/>
  <c r="I319" i="23"/>
  <c r="K318" i="23"/>
  <c r="J318" i="23"/>
  <c r="I318" i="23"/>
  <c r="K317" i="23"/>
  <c r="J317" i="23"/>
  <c r="I317" i="23"/>
  <c r="K316" i="23"/>
  <c r="J316" i="23"/>
  <c r="I316" i="23"/>
  <c r="K315" i="23"/>
  <c r="J315" i="23"/>
  <c r="I315" i="23"/>
  <c r="K314" i="23"/>
  <c r="J314" i="23"/>
  <c r="I314" i="23"/>
  <c r="K313" i="23"/>
  <c r="J313" i="23"/>
  <c r="I313" i="23"/>
  <c r="K312" i="23"/>
  <c r="J312" i="23"/>
  <c r="I312" i="23"/>
  <c r="K311" i="23"/>
  <c r="J311" i="23"/>
  <c r="I311" i="23"/>
  <c r="K310" i="23"/>
  <c r="J310" i="23"/>
  <c r="I310" i="23"/>
  <c r="K309" i="23"/>
  <c r="J309" i="23"/>
  <c r="I309" i="23"/>
  <c r="K308" i="23"/>
  <c r="J308" i="23"/>
  <c r="I308" i="23"/>
  <c r="K307" i="23"/>
  <c r="J307" i="23"/>
  <c r="I307" i="23"/>
  <c r="K306" i="23"/>
  <c r="J306" i="23"/>
  <c r="I306" i="23"/>
  <c r="K305" i="23"/>
  <c r="J305" i="23"/>
  <c r="I305" i="23"/>
  <c r="K304" i="23"/>
  <c r="J304" i="23"/>
  <c r="I304" i="23"/>
  <c r="K303" i="23"/>
  <c r="J303" i="23"/>
  <c r="I303" i="23"/>
  <c r="K302" i="23"/>
  <c r="J302" i="23"/>
  <c r="I302" i="23"/>
  <c r="K301" i="23"/>
  <c r="J301" i="23"/>
  <c r="I301" i="23"/>
  <c r="K300" i="23"/>
  <c r="J300" i="23"/>
  <c r="I300" i="23"/>
  <c r="K299" i="23"/>
  <c r="J299" i="23"/>
  <c r="I299" i="23"/>
  <c r="K298" i="23"/>
  <c r="J298" i="23"/>
  <c r="I298" i="23"/>
  <c r="K297" i="23"/>
  <c r="J297" i="23"/>
  <c r="I297" i="23"/>
  <c r="K296" i="23"/>
  <c r="J296" i="23"/>
  <c r="I296" i="23"/>
  <c r="K295" i="23"/>
  <c r="J295" i="23"/>
  <c r="I295" i="23"/>
  <c r="K294" i="23"/>
  <c r="J294" i="23"/>
  <c r="I294" i="23"/>
  <c r="K293" i="23"/>
  <c r="J293" i="23"/>
  <c r="I293" i="23"/>
  <c r="K292" i="23"/>
  <c r="J292" i="23"/>
  <c r="I292" i="23"/>
  <c r="K291" i="23"/>
  <c r="J291" i="23"/>
  <c r="I291" i="23"/>
  <c r="K290" i="23"/>
  <c r="J290" i="23"/>
  <c r="I290" i="23"/>
  <c r="K289" i="23"/>
  <c r="J289" i="23"/>
  <c r="I289" i="23"/>
  <c r="K288" i="23"/>
  <c r="J288" i="23"/>
  <c r="I288" i="23"/>
  <c r="K287" i="23"/>
  <c r="J287" i="23"/>
  <c r="I287" i="23"/>
  <c r="K286" i="23"/>
  <c r="J286" i="23"/>
  <c r="I286" i="23"/>
  <c r="K285" i="23"/>
  <c r="J285" i="23"/>
  <c r="I285" i="23"/>
  <c r="K284" i="23"/>
  <c r="J284" i="23"/>
  <c r="I284" i="23"/>
  <c r="K283" i="23"/>
  <c r="J283" i="23"/>
  <c r="I283" i="23"/>
  <c r="K282" i="23"/>
  <c r="J282" i="23"/>
  <c r="I282" i="23"/>
  <c r="K281" i="23"/>
  <c r="J281" i="23"/>
  <c r="I281" i="23"/>
  <c r="K280" i="23"/>
  <c r="J280" i="23"/>
  <c r="I280" i="23"/>
  <c r="K279" i="23"/>
  <c r="J279" i="23"/>
  <c r="I279" i="23"/>
  <c r="K278" i="23"/>
  <c r="J278" i="23"/>
  <c r="I278" i="23"/>
  <c r="K277" i="23"/>
  <c r="J277" i="23"/>
  <c r="I277" i="23"/>
  <c r="K276" i="23"/>
  <c r="J276" i="23"/>
  <c r="I276" i="23"/>
  <c r="K275" i="23"/>
  <c r="J275" i="23"/>
  <c r="I275" i="23"/>
  <c r="K274" i="23"/>
  <c r="J274" i="23"/>
  <c r="I274" i="23"/>
  <c r="K273" i="23"/>
  <c r="J273" i="23"/>
  <c r="I273" i="23"/>
  <c r="K272" i="23"/>
  <c r="J272" i="23"/>
  <c r="I272" i="23"/>
  <c r="K271" i="23"/>
  <c r="J271" i="23"/>
  <c r="I271" i="23"/>
  <c r="K270" i="23"/>
  <c r="J270" i="23"/>
  <c r="I270" i="23"/>
  <c r="K269" i="23"/>
  <c r="J269" i="23"/>
  <c r="I269" i="23"/>
  <c r="K268" i="23"/>
  <c r="J268" i="23"/>
  <c r="I268" i="23"/>
  <c r="K267" i="23"/>
  <c r="J267" i="23"/>
  <c r="I267" i="23"/>
  <c r="K266" i="23"/>
  <c r="J266" i="23"/>
  <c r="I266" i="23"/>
  <c r="K265" i="23"/>
  <c r="J265" i="23"/>
  <c r="I265" i="23"/>
  <c r="K264" i="23"/>
  <c r="J264" i="23"/>
  <c r="I264" i="23"/>
  <c r="K263" i="23"/>
  <c r="J263" i="23"/>
  <c r="I263" i="23"/>
  <c r="K262" i="23"/>
  <c r="J262" i="23"/>
  <c r="I262" i="23"/>
  <c r="K261" i="23"/>
  <c r="J261" i="23"/>
  <c r="I261" i="23"/>
  <c r="K260" i="23"/>
  <c r="J260" i="23"/>
  <c r="I260" i="23"/>
  <c r="K259" i="23"/>
  <c r="J259" i="23"/>
  <c r="I259" i="23"/>
  <c r="K258" i="23"/>
  <c r="J258" i="23"/>
  <c r="I258" i="23"/>
  <c r="K257" i="23"/>
  <c r="J257" i="23"/>
  <c r="I257" i="23"/>
  <c r="K256" i="23"/>
  <c r="J256" i="23"/>
  <c r="I256" i="23"/>
  <c r="K255" i="23"/>
  <c r="J255" i="23"/>
  <c r="I255" i="23"/>
  <c r="K254" i="23"/>
  <c r="J254" i="23"/>
  <c r="I254" i="23"/>
  <c r="K253" i="23"/>
  <c r="J253" i="23"/>
  <c r="I253" i="23"/>
  <c r="K252" i="23"/>
  <c r="J252" i="23"/>
  <c r="I252" i="23"/>
  <c r="K251" i="23"/>
  <c r="J251" i="23"/>
  <c r="I251" i="23"/>
  <c r="K250" i="23"/>
  <c r="J250" i="23"/>
  <c r="I250" i="23"/>
  <c r="K249" i="23"/>
  <c r="J249" i="23"/>
  <c r="I249" i="23"/>
  <c r="K248" i="23"/>
  <c r="J248" i="23"/>
  <c r="I248" i="23"/>
  <c r="K247" i="23"/>
  <c r="J247" i="23"/>
  <c r="I247" i="23"/>
  <c r="K246" i="23"/>
  <c r="J246" i="23"/>
  <c r="I246" i="23"/>
  <c r="K245" i="23"/>
  <c r="J245" i="23"/>
  <c r="I245" i="23"/>
  <c r="K244" i="23"/>
  <c r="J244" i="23"/>
  <c r="I244" i="23"/>
  <c r="K243" i="23"/>
  <c r="J243" i="23"/>
  <c r="I243" i="23"/>
  <c r="K242" i="23"/>
  <c r="J242" i="23"/>
  <c r="I242" i="23"/>
  <c r="K241" i="23"/>
  <c r="J241" i="23"/>
  <c r="I241" i="23"/>
  <c r="K240" i="23"/>
  <c r="J240" i="23"/>
  <c r="I240" i="23"/>
  <c r="K239" i="23"/>
  <c r="J239" i="23"/>
  <c r="I239" i="23"/>
  <c r="K238" i="23"/>
  <c r="J238" i="23"/>
  <c r="I238" i="23"/>
  <c r="K237" i="23"/>
  <c r="J237" i="23"/>
  <c r="I237" i="23"/>
  <c r="K236" i="23"/>
  <c r="J236" i="23"/>
  <c r="I236" i="23"/>
  <c r="K235" i="23"/>
  <c r="J235" i="23"/>
  <c r="I235" i="23"/>
  <c r="K234" i="23"/>
  <c r="J234" i="23"/>
  <c r="I234" i="23"/>
  <c r="K233" i="23"/>
  <c r="J233" i="23"/>
  <c r="I233" i="23"/>
  <c r="K232" i="23"/>
  <c r="J232" i="23"/>
  <c r="I232" i="23"/>
  <c r="K231" i="23"/>
  <c r="J231" i="23"/>
  <c r="I231" i="23"/>
  <c r="K230" i="23"/>
  <c r="J230" i="23"/>
  <c r="I230" i="23"/>
  <c r="K229" i="23"/>
  <c r="J229" i="23"/>
  <c r="I229" i="23"/>
  <c r="K228" i="23"/>
  <c r="J228" i="23"/>
  <c r="I228" i="23"/>
  <c r="K227" i="23"/>
  <c r="J227" i="23"/>
  <c r="I227" i="23"/>
  <c r="K226" i="23"/>
  <c r="J226" i="23"/>
  <c r="I226" i="23"/>
  <c r="K225" i="23"/>
  <c r="J225" i="23"/>
  <c r="I225" i="23"/>
  <c r="K224" i="23"/>
  <c r="J224" i="23"/>
  <c r="I224" i="23"/>
  <c r="K223" i="23"/>
  <c r="J223" i="23"/>
  <c r="I223" i="23"/>
  <c r="K222" i="23"/>
  <c r="J222" i="23"/>
  <c r="I222" i="23"/>
  <c r="K221" i="23"/>
  <c r="J221" i="23"/>
  <c r="I221" i="23"/>
  <c r="K220" i="23"/>
  <c r="J220" i="23"/>
  <c r="I220" i="23"/>
  <c r="K219" i="23"/>
  <c r="J219" i="23"/>
  <c r="I219" i="23"/>
  <c r="K218" i="23"/>
  <c r="J218" i="23"/>
  <c r="I218" i="23"/>
  <c r="K217" i="23"/>
  <c r="J217" i="23"/>
  <c r="I217" i="23"/>
  <c r="K216" i="23"/>
  <c r="J216" i="23"/>
  <c r="I216" i="23"/>
  <c r="K215" i="23"/>
  <c r="J215" i="23"/>
  <c r="I215" i="23"/>
  <c r="K214" i="23"/>
  <c r="J214" i="23"/>
  <c r="I214" i="23"/>
  <c r="K213" i="23"/>
  <c r="J213" i="23"/>
  <c r="I213" i="23"/>
  <c r="K212" i="23"/>
  <c r="J212" i="23"/>
  <c r="I212" i="23"/>
  <c r="K211" i="23"/>
  <c r="J211" i="23"/>
  <c r="I211" i="23"/>
  <c r="K210" i="23"/>
  <c r="J210" i="23"/>
  <c r="I210" i="23"/>
  <c r="K209" i="23"/>
  <c r="J209" i="23"/>
  <c r="I209" i="23"/>
  <c r="K208" i="23"/>
  <c r="J208" i="23"/>
  <c r="I208" i="23"/>
  <c r="K207" i="23"/>
  <c r="J207" i="23"/>
  <c r="I207" i="23"/>
  <c r="K206" i="23"/>
  <c r="J206" i="23"/>
  <c r="I206" i="23"/>
  <c r="K205" i="23"/>
  <c r="J205" i="23"/>
  <c r="I205" i="23"/>
  <c r="K204" i="23"/>
  <c r="J204" i="23"/>
  <c r="I204" i="23"/>
  <c r="K203" i="23"/>
  <c r="J203" i="23"/>
  <c r="I203" i="23"/>
  <c r="K202" i="23"/>
  <c r="J202" i="23"/>
  <c r="I202" i="23"/>
  <c r="K201" i="23"/>
  <c r="J201" i="23"/>
  <c r="I201" i="23"/>
  <c r="K200" i="23"/>
  <c r="J200" i="23"/>
  <c r="I200" i="23"/>
  <c r="K199" i="23"/>
  <c r="J199" i="23"/>
  <c r="I199" i="23"/>
  <c r="K198" i="23"/>
  <c r="J198" i="23"/>
  <c r="I198" i="23"/>
  <c r="K197" i="23"/>
  <c r="J197" i="23"/>
  <c r="I197" i="23"/>
  <c r="K196" i="23"/>
  <c r="J196" i="23"/>
  <c r="I196" i="23"/>
  <c r="K195" i="23"/>
  <c r="J195" i="23"/>
  <c r="I195" i="23"/>
  <c r="K194" i="23"/>
  <c r="J194" i="23"/>
  <c r="I194" i="23"/>
  <c r="K193" i="23"/>
  <c r="J193" i="23"/>
  <c r="I193" i="23"/>
  <c r="K192" i="23"/>
  <c r="J192" i="23"/>
  <c r="I192" i="23"/>
  <c r="K191" i="23"/>
  <c r="J191" i="23"/>
  <c r="I191" i="23"/>
  <c r="K190" i="23"/>
  <c r="J190" i="23"/>
  <c r="I190" i="23"/>
  <c r="K189" i="23"/>
  <c r="J189" i="23"/>
  <c r="I189" i="23"/>
  <c r="K188" i="23"/>
  <c r="J188" i="23"/>
  <c r="I188" i="23"/>
  <c r="K187" i="23"/>
  <c r="J187" i="23"/>
  <c r="I187" i="23"/>
  <c r="K186" i="23"/>
  <c r="J186" i="23"/>
  <c r="I186" i="23"/>
  <c r="K185" i="23"/>
  <c r="J185" i="23"/>
  <c r="I185" i="23"/>
  <c r="K184" i="23"/>
  <c r="J184" i="23"/>
  <c r="I184" i="23"/>
  <c r="K183" i="23"/>
  <c r="J183" i="23"/>
  <c r="I183" i="23"/>
  <c r="K182" i="23"/>
  <c r="J182" i="23"/>
  <c r="I182" i="23"/>
  <c r="K181" i="23"/>
  <c r="J181" i="23"/>
  <c r="I181" i="23"/>
  <c r="K180" i="23"/>
  <c r="J180" i="23"/>
  <c r="I180" i="23"/>
  <c r="K179" i="23"/>
  <c r="J179" i="23"/>
  <c r="I179" i="23"/>
  <c r="K178" i="23"/>
  <c r="J178" i="23"/>
  <c r="I178" i="23"/>
  <c r="K177" i="23"/>
  <c r="J177" i="23"/>
  <c r="I177" i="23"/>
  <c r="K176" i="23"/>
  <c r="J176" i="23"/>
  <c r="I176" i="23"/>
  <c r="K175" i="23"/>
  <c r="J175" i="23"/>
  <c r="I175" i="23"/>
  <c r="K174" i="23"/>
  <c r="J174" i="23"/>
  <c r="I174" i="23"/>
  <c r="K173" i="23"/>
  <c r="J173" i="23"/>
  <c r="I173" i="23"/>
  <c r="K172" i="23"/>
  <c r="J172" i="23"/>
  <c r="I172" i="23"/>
  <c r="K171" i="23"/>
  <c r="J171" i="23"/>
  <c r="I171" i="23"/>
  <c r="K170" i="23"/>
  <c r="J170" i="23"/>
  <c r="I170" i="23"/>
  <c r="K169" i="23"/>
  <c r="J169" i="23"/>
  <c r="I169" i="23"/>
  <c r="K168" i="23"/>
  <c r="J168" i="23"/>
  <c r="I168" i="23"/>
  <c r="K167" i="23"/>
  <c r="J167" i="23"/>
  <c r="I167" i="23"/>
  <c r="K166" i="23"/>
  <c r="J166" i="23"/>
  <c r="I166" i="23"/>
  <c r="K165" i="23"/>
  <c r="J165" i="23"/>
  <c r="I165" i="23"/>
  <c r="K164" i="23"/>
  <c r="J164" i="23"/>
  <c r="I164" i="23"/>
  <c r="K163" i="23"/>
  <c r="J163" i="23"/>
  <c r="I163" i="23"/>
  <c r="K162" i="23"/>
  <c r="J162" i="23"/>
  <c r="I162" i="23"/>
  <c r="K161" i="23"/>
  <c r="J161" i="23"/>
  <c r="I161" i="23"/>
  <c r="K160" i="23"/>
  <c r="J160" i="23"/>
  <c r="I160" i="23"/>
  <c r="K159" i="23"/>
  <c r="J159" i="23"/>
  <c r="I159" i="23"/>
  <c r="K158" i="23"/>
  <c r="J158" i="23"/>
  <c r="I158" i="23"/>
  <c r="K157" i="23"/>
  <c r="J157" i="23"/>
  <c r="I157" i="23"/>
  <c r="K156" i="23"/>
  <c r="J156" i="23"/>
  <c r="I156" i="23"/>
  <c r="K155" i="23"/>
  <c r="J155" i="23"/>
  <c r="I155" i="23"/>
  <c r="K154" i="23"/>
  <c r="J154" i="23"/>
  <c r="I154" i="23"/>
  <c r="K153" i="23"/>
  <c r="J153" i="23"/>
  <c r="I153" i="23"/>
  <c r="K152" i="23"/>
  <c r="J152" i="23"/>
  <c r="I152" i="23"/>
  <c r="K151" i="23"/>
  <c r="J151" i="23"/>
  <c r="I151" i="23"/>
  <c r="K150" i="23"/>
  <c r="J150" i="23"/>
  <c r="I150" i="23"/>
  <c r="K149" i="23"/>
  <c r="J149" i="23"/>
  <c r="I149" i="23"/>
  <c r="K148" i="23"/>
  <c r="J148" i="23"/>
  <c r="I148" i="23"/>
  <c r="K147" i="23"/>
  <c r="J147" i="23"/>
  <c r="I147" i="23"/>
  <c r="K146" i="23"/>
  <c r="J146" i="23"/>
  <c r="I146" i="23"/>
  <c r="K145" i="23"/>
  <c r="J145" i="23"/>
  <c r="I145" i="23"/>
  <c r="K144" i="23"/>
  <c r="J144" i="23"/>
  <c r="I144" i="23"/>
  <c r="K143" i="23"/>
  <c r="J143" i="23"/>
  <c r="I143" i="23"/>
  <c r="K142" i="23"/>
  <c r="J142" i="23"/>
  <c r="I142" i="23"/>
  <c r="K141" i="23"/>
  <c r="J141" i="23"/>
  <c r="I141" i="23"/>
  <c r="K140" i="23"/>
  <c r="J140" i="23"/>
  <c r="I140" i="23"/>
  <c r="K139" i="23"/>
  <c r="J139" i="23"/>
  <c r="I139" i="23"/>
  <c r="K138" i="23"/>
  <c r="J138" i="23"/>
  <c r="I138" i="23"/>
  <c r="K137" i="23"/>
  <c r="J137" i="23"/>
  <c r="I137" i="23"/>
  <c r="K136" i="23"/>
  <c r="J136" i="23"/>
  <c r="I136" i="23"/>
  <c r="K135" i="23"/>
  <c r="J135" i="23"/>
  <c r="I135" i="23"/>
  <c r="K134" i="23"/>
  <c r="J134" i="23"/>
  <c r="I134" i="23"/>
  <c r="K133" i="23"/>
  <c r="J133" i="23"/>
  <c r="I133" i="23"/>
  <c r="K132" i="23"/>
  <c r="J132" i="23"/>
  <c r="I132" i="23"/>
  <c r="K131" i="23"/>
  <c r="J131" i="23"/>
  <c r="I131" i="23"/>
  <c r="K130" i="23"/>
  <c r="J130" i="23"/>
  <c r="I130" i="23"/>
  <c r="K129" i="23"/>
  <c r="J129" i="23"/>
  <c r="I129" i="23"/>
  <c r="K128" i="23"/>
  <c r="J128" i="23"/>
  <c r="I128" i="23"/>
  <c r="K127" i="23"/>
  <c r="J127" i="23"/>
  <c r="I127" i="23"/>
  <c r="K126" i="23"/>
  <c r="J126" i="23"/>
  <c r="I126" i="23"/>
  <c r="K125" i="23"/>
  <c r="J125" i="23"/>
  <c r="I125" i="23"/>
  <c r="K124" i="23"/>
  <c r="J124" i="23"/>
  <c r="I124" i="23"/>
  <c r="K123" i="23"/>
  <c r="J123" i="23"/>
  <c r="I123" i="23"/>
  <c r="K122" i="23"/>
  <c r="J122" i="23"/>
  <c r="I122" i="23"/>
  <c r="K121" i="23"/>
  <c r="J121" i="23"/>
  <c r="I121" i="23"/>
  <c r="K120" i="23"/>
  <c r="J120" i="23"/>
  <c r="I120" i="23"/>
  <c r="K119" i="23"/>
  <c r="J119" i="23"/>
  <c r="I119" i="23"/>
  <c r="K118" i="23"/>
  <c r="J118" i="23"/>
  <c r="I118" i="23"/>
  <c r="K117" i="23"/>
  <c r="J117" i="23"/>
  <c r="I117" i="23"/>
  <c r="K116" i="23"/>
  <c r="J116" i="23"/>
  <c r="I116" i="23"/>
  <c r="K115" i="23"/>
  <c r="J115" i="23"/>
  <c r="I115" i="23"/>
  <c r="K114" i="23"/>
  <c r="J114" i="23"/>
  <c r="I114" i="23"/>
  <c r="K113" i="23"/>
  <c r="J113" i="23"/>
  <c r="I113" i="23"/>
  <c r="K112" i="23"/>
  <c r="J112" i="23"/>
  <c r="I112" i="23"/>
  <c r="K111" i="23"/>
  <c r="J111" i="23"/>
  <c r="I111" i="23"/>
  <c r="K110" i="23"/>
  <c r="J110" i="23"/>
  <c r="I110" i="23"/>
  <c r="K109" i="23"/>
  <c r="J109" i="23"/>
  <c r="I109" i="23"/>
  <c r="K108" i="23"/>
  <c r="J108" i="23"/>
  <c r="I108" i="23"/>
  <c r="K107" i="23"/>
  <c r="J107" i="23"/>
  <c r="I107" i="23"/>
  <c r="K106" i="23"/>
  <c r="J106" i="23"/>
  <c r="I106" i="23"/>
  <c r="K105" i="23"/>
  <c r="J105" i="23"/>
  <c r="I105" i="23"/>
  <c r="K104" i="23"/>
  <c r="J104" i="23"/>
  <c r="I104" i="23"/>
  <c r="K103" i="23"/>
  <c r="J103" i="23"/>
  <c r="I103" i="23"/>
  <c r="K102" i="23"/>
  <c r="J102" i="23"/>
  <c r="I102" i="23"/>
  <c r="K101" i="23"/>
  <c r="J101" i="23"/>
  <c r="I101" i="23"/>
  <c r="K100" i="23"/>
  <c r="J100" i="23"/>
  <c r="I100" i="23"/>
  <c r="K99" i="23"/>
  <c r="J99" i="23"/>
  <c r="I99" i="23"/>
  <c r="K98" i="23"/>
  <c r="J98" i="23"/>
  <c r="I98" i="23"/>
  <c r="K97" i="23"/>
  <c r="J97" i="23"/>
  <c r="I97" i="23"/>
  <c r="K96" i="23"/>
  <c r="J96" i="23"/>
  <c r="I96" i="23"/>
  <c r="K95" i="23"/>
  <c r="J95" i="23"/>
  <c r="I95" i="23"/>
  <c r="K94" i="23"/>
  <c r="J94" i="23"/>
  <c r="I94" i="23"/>
  <c r="K93" i="23"/>
  <c r="J93" i="23"/>
  <c r="I93" i="23"/>
  <c r="K92" i="23"/>
  <c r="J92" i="23"/>
  <c r="I92" i="23"/>
  <c r="K91" i="23"/>
  <c r="J91" i="23"/>
  <c r="I91" i="23"/>
  <c r="K90" i="23"/>
  <c r="J90" i="23"/>
  <c r="I90" i="23"/>
  <c r="K89" i="23"/>
  <c r="J89" i="23"/>
  <c r="I89" i="23"/>
  <c r="K88" i="23"/>
  <c r="J88" i="23"/>
  <c r="I88" i="23"/>
  <c r="K87" i="23"/>
  <c r="J87" i="23"/>
  <c r="I87" i="23"/>
  <c r="K86" i="23"/>
  <c r="J86" i="23"/>
  <c r="I86" i="23"/>
  <c r="K85" i="23"/>
  <c r="J85" i="23"/>
  <c r="I85" i="23"/>
  <c r="K84" i="23"/>
  <c r="J84" i="23"/>
  <c r="I84" i="23"/>
  <c r="K83" i="23"/>
  <c r="J83" i="23"/>
  <c r="I83" i="23"/>
  <c r="K82" i="23"/>
  <c r="J82" i="23"/>
  <c r="I82" i="23"/>
  <c r="K81" i="23"/>
  <c r="J81" i="23"/>
  <c r="I81" i="23"/>
  <c r="K80" i="23"/>
  <c r="J80" i="23"/>
  <c r="I80" i="23"/>
  <c r="K79" i="23"/>
  <c r="J79" i="23"/>
  <c r="I79" i="23"/>
  <c r="K78" i="23"/>
  <c r="J78" i="23"/>
  <c r="I78" i="23"/>
  <c r="K77" i="23"/>
  <c r="J77" i="23"/>
  <c r="I77" i="23"/>
  <c r="K76" i="23"/>
  <c r="J76" i="23"/>
  <c r="I76" i="23"/>
  <c r="K75" i="23"/>
  <c r="J75" i="23"/>
  <c r="I75" i="23"/>
  <c r="K74" i="23"/>
  <c r="J74" i="23"/>
  <c r="I74" i="23"/>
  <c r="K73" i="23"/>
  <c r="J73" i="23"/>
  <c r="I73" i="23"/>
  <c r="K72" i="23"/>
  <c r="J72" i="23"/>
  <c r="I72" i="23"/>
  <c r="K71" i="23"/>
  <c r="J71" i="23"/>
  <c r="I71" i="23"/>
  <c r="K70" i="23"/>
  <c r="J70" i="23"/>
  <c r="I70" i="23"/>
  <c r="K69" i="23"/>
  <c r="J69" i="23"/>
  <c r="I69" i="23"/>
  <c r="K68" i="23"/>
  <c r="J68" i="23"/>
  <c r="I68" i="23"/>
  <c r="K67" i="23"/>
  <c r="J67" i="23"/>
  <c r="I67" i="23"/>
  <c r="K66" i="23"/>
  <c r="J66" i="23"/>
  <c r="I66" i="23"/>
  <c r="K65" i="23"/>
  <c r="J65" i="23"/>
  <c r="I65" i="23"/>
  <c r="K64" i="23"/>
  <c r="J64" i="23"/>
  <c r="I64" i="23"/>
  <c r="K63" i="23"/>
  <c r="J63" i="23"/>
  <c r="I63" i="23"/>
  <c r="K62" i="23"/>
  <c r="J62" i="23"/>
  <c r="I62" i="23"/>
  <c r="K61" i="23"/>
  <c r="J61" i="23"/>
  <c r="I61" i="23"/>
  <c r="K60" i="23"/>
  <c r="J60" i="23"/>
  <c r="I60" i="23"/>
  <c r="K59" i="23"/>
  <c r="J59" i="23"/>
  <c r="I59" i="23"/>
  <c r="K58" i="23"/>
  <c r="J58" i="23"/>
  <c r="I58" i="23"/>
  <c r="K57" i="23"/>
  <c r="J57" i="23"/>
  <c r="I57" i="23"/>
  <c r="K56" i="23"/>
  <c r="J56" i="23"/>
  <c r="I56" i="23"/>
  <c r="K55" i="23"/>
  <c r="J55" i="23"/>
  <c r="I55" i="23"/>
  <c r="K54" i="23"/>
  <c r="J54" i="23"/>
  <c r="I54" i="23"/>
  <c r="K53" i="23"/>
  <c r="J53" i="23"/>
  <c r="I53" i="23"/>
  <c r="K52" i="23"/>
  <c r="J52" i="23"/>
  <c r="I52" i="23"/>
  <c r="K51" i="23"/>
  <c r="J51" i="23"/>
  <c r="I51" i="23"/>
  <c r="K50" i="23"/>
  <c r="J50" i="23"/>
  <c r="I50" i="23"/>
  <c r="K49" i="23"/>
  <c r="J49" i="23"/>
  <c r="I49" i="23"/>
  <c r="K48" i="23"/>
  <c r="J48" i="23"/>
  <c r="I48" i="23"/>
  <c r="K47" i="23"/>
  <c r="J47" i="23"/>
  <c r="I47" i="23"/>
  <c r="K46" i="23"/>
  <c r="J46" i="23"/>
  <c r="I46" i="23"/>
  <c r="K45" i="23"/>
  <c r="J45" i="23"/>
  <c r="I45" i="23"/>
  <c r="K44" i="23"/>
  <c r="J44" i="23"/>
  <c r="I44" i="23"/>
  <c r="K43" i="23"/>
  <c r="J43" i="23"/>
  <c r="I43" i="23"/>
  <c r="K42" i="23"/>
  <c r="J42" i="23"/>
  <c r="I42" i="23"/>
  <c r="K41" i="23"/>
  <c r="J41" i="23"/>
  <c r="I41" i="23"/>
  <c r="K40" i="23"/>
  <c r="J40" i="23"/>
  <c r="I40" i="23"/>
  <c r="K39" i="23"/>
  <c r="J39" i="23"/>
  <c r="I39" i="23"/>
  <c r="K38" i="23"/>
  <c r="J38" i="23"/>
  <c r="I38" i="23"/>
  <c r="K37" i="23"/>
  <c r="J37" i="23"/>
  <c r="I37" i="23"/>
  <c r="K36" i="23"/>
  <c r="J36" i="23"/>
  <c r="I36" i="23"/>
  <c r="K35" i="23"/>
  <c r="J35" i="23"/>
  <c r="I35" i="23"/>
  <c r="K34" i="23"/>
  <c r="J34" i="23"/>
  <c r="I34" i="23"/>
  <c r="K33" i="23"/>
  <c r="J33" i="23"/>
  <c r="I33" i="23"/>
  <c r="K32" i="23"/>
  <c r="J32" i="23"/>
  <c r="I32" i="23"/>
  <c r="K31" i="23"/>
  <c r="J31" i="23"/>
  <c r="I31" i="23"/>
  <c r="K30" i="23"/>
  <c r="J30" i="23"/>
  <c r="I30" i="23"/>
  <c r="K29" i="23"/>
  <c r="J29" i="23"/>
  <c r="I29" i="23"/>
  <c r="K28" i="23"/>
  <c r="J28" i="23"/>
  <c r="I28" i="23"/>
  <c r="K27" i="23"/>
  <c r="J27" i="23"/>
  <c r="I27" i="23"/>
  <c r="K26" i="23"/>
  <c r="J26" i="23"/>
  <c r="I26" i="23"/>
  <c r="K25" i="23"/>
  <c r="J25" i="23"/>
  <c r="I25" i="23"/>
  <c r="K24" i="23"/>
  <c r="J24" i="23"/>
  <c r="I24" i="23"/>
  <c r="K23" i="23"/>
  <c r="J23" i="23"/>
  <c r="I23" i="23"/>
  <c r="K22" i="23"/>
  <c r="J22" i="23"/>
  <c r="I22" i="23"/>
  <c r="K21" i="23"/>
  <c r="J21" i="23"/>
  <c r="I21" i="23"/>
  <c r="K20" i="23"/>
  <c r="J20" i="23"/>
  <c r="I20" i="23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J4" i="23"/>
  <c r="I4" i="23"/>
  <c r="K3" i="23"/>
  <c r="J3" i="23"/>
  <c r="I3" i="23"/>
  <c r="K2" i="23"/>
  <c r="J2" i="23"/>
  <c r="I2" i="23"/>
  <c r="K1876" i="22"/>
  <c r="J1876" i="22"/>
  <c r="I1876" i="22"/>
  <c r="K1875" i="22"/>
  <c r="J1875" i="22"/>
  <c r="I1875" i="22"/>
  <c r="K1874" i="22"/>
  <c r="J1874" i="22"/>
  <c r="I1874" i="22"/>
  <c r="K1873" i="22"/>
  <c r="J1873" i="22"/>
  <c r="I1873" i="22"/>
  <c r="K1872" i="22"/>
  <c r="J1872" i="22"/>
  <c r="I1872" i="22"/>
  <c r="K1871" i="22"/>
  <c r="J1871" i="22"/>
  <c r="I1871" i="22"/>
  <c r="K1870" i="22"/>
  <c r="J1870" i="22"/>
  <c r="I1870" i="22"/>
  <c r="K1869" i="22"/>
  <c r="J1869" i="22"/>
  <c r="I1869" i="22"/>
  <c r="K1868" i="22"/>
  <c r="J1868" i="22"/>
  <c r="I1868" i="22"/>
  <c r="K1867" i="22"/>
  <c r="J1867" i="22"/>
  <c r="I1867" i="22"/>
  <c r="K1866" i="22"/>
  <c r="J1866" i="22"/>
  <c r="I1866" i="22"/>
  <c r="K1865" i="22"/>
  <c r="J1865" i="22"/>
  <c r="I1865" i="22"/>
  <c r="K1864" i="22"/>
  <c r="J1864" i="22"/>
  <c r="I1864" i="22"/>
  <c r="K1863" i="22"/>
  <c r="J1863" i="22"/>
  <c r="I1863" i="22"/>
  <c r="K1862" i="22"/>
  <c r="J1862" i="22"/>
  <c r="I1862" i="22"/>
  <c r="K1861" i="22"/>
  <c r="J1861" i="22"/>
  <c r="I1861" i="22"/>
  <c r="K1860" i="22"/>
  <c r="J1860" i="22"/>
  <c r="I1860" i="22"/>
  <c r="K1859" i="22"/>
  <c r="J1859" i="22"/>
  <c r="I1859" i="22"/>
  <c r="K1858" i="22"/>
  <c r="J1858" i="22"/>
  <c r="I1858" i="22"/>
  <c r="K1857" i="22"/>
  <c r="J1857" i="22"/>
  <c r="I1857" i="22"/>
  <c r="K1856" i="22"/>
  <c r="J1856" i="22"/>
  <c r="I1856" i="22"/>
  <c r="K1855" i="22"/>
  <c r="J1855" i="22"/>
  <c r="I1855" i="22"/>
  <c r="K1854" i="22"/>
  <c r="J1854" i="22"/>
  <c r="I1854" i="22"/>
  <c r="K1853" i="22"/>
  <c r="J1853" i="22"/>
  <c r="I1853" i="22"/>
  <c r="K1852" i="22"/>
  <c r="J1852" i="22"/>
  <c r="I1852" i="22"/>
  <c r="K1851" i="22"/>
  <c r="J1851" i="22"/>
  <c r="I1851" i="22"/>
  <c r="K1850" i="22"/>
  <c r="J1850" i="22"/>
  <c r="I1850" i="22"/>
  <c r="K1849" i="22"/>
  <c r="J1849" i="22"/>
  <c r="I1849" i="22"/>
  <c r="K1848" i="22"/>
  <c r="J1848" i="22"/>
  <c r="I1848" i="22"/>
  <c r="K1847" i="22"/>
  <c r="J1847" i="22"/>
  <c r="I1847" i="22"/>
  <c r="K1846" i="22"/>
  <c r="J1846" i="22"/>
  <c r="I1846" i="22"/>
  <c r="K1845" i="22"/>
  <c r="J1845" i="22"/>
  <c r="I1845" i="22"/>
  <c r="K1844" i="22"/>
  <c r="J1844" i="22"/>
  <c r="I1844" i="22"/>
  <c r="K1843" i="22"/>
  <c r="J1843" i="22"/>
  <c r="I1843" i="22"/>
  <c r="K1842" i="22"/>
  <c r="J1842" i="22"/>
  <c r="I1842" i="22"/>
  <c r="K1841" i="22"/>
  <c r="J1841" i="22"/>
  <c r="I1841" i="22"/>
  <c r="K1840" i="22"/>
  <c r="J1840" i="22"/>
  <c r="I1840" i="22"/>
  <c r="K1839" i="22"/>
  <c r="J1839" i="22"/>
  <c r="I1839" i="22"/>
  <c r="K1838" i="22"/>
  <c r="J1838" i="22"/>
  <c r="I1838" i="22"/>
  <c r="K1837" i="22"/>
  <c r="J1837" i="22"/>
  <c r="I1837" i="22"/>
  <c r="K1836" i="22"/>
  <c r="J1836" i="22"/>
  <c r="I1836" i="22"/>
  <c r="K1835" i="22"/>
  <c r="J1835" i="22"/>
  <c r="I1835" i="22"/>
  <c r="K1834" i="22"/>
  <c r="J1834" i="22"/>
  <c r="I1834" i="22"/>
  <c r="K1833" i="22"/>
  <c r="J1833" i="22"/>
  <c r="I1833" i="22"/>
  <c r="K1832" i="22"/>
  <c r="J1832" i="22"/>
  <c r="I1832" i="22"/>
  <c r="K1831" i="22"/>
  <c r="J1831" i="22"/>
  <c r="I1831" i="22"/>
  <c r="K1830" i="22"/>
  <c r="J1830" i="22"/>
  <c r="I1830" i="22"/>
  <c r="K1829" i="22"/>
  <c r="J1829" i="22"/>
  <c r="I1829" i="22"/>
  <c r="K1828" i="22"/>
  <c r="J1828" i="22"/>
  <c r="I1828" i="22"/>
  <c r="K1827" i="22"/>
  <c r="J1827" i="22"/>
  <c r="I1827" i="22"/>
  <c r="K1826" i="22"/>
  <c r="J1826" i="22"/>
  <c r="I1826" i="22"/>
  <c r="K1825" i="22"/>
  <c r="J1825" i="22"/>
  <c r="I1825" i="22"/>
  <c r="K1824" i="22"/>
  <c r="J1824" i="22"/>
  <c r="I1824" i="22"/>
  <c r="K1823" i="22"/>
  <c r="J1823" i="22"/>
  <c r="I1823" i="22"/>
  <c r="K1822" i="22"/>
  <c r="J1822" i="22"/>
  <c r="I1822" i="22"/>
  <c r="K1821" i="22"/>
  <c r="J1821" i="22"/>
  <c r="I1821" i="22"/>
  <c r="K1820" i="22"/>
  <c r="J1820" i="22"/>
  <c r="I1820" i="22"/>
  <c r="K1819" i="22"/>
  <c r="J1819" i="22"/>
  <c r="I1819" i="22"/>
  <c r="K1818" i="22"/>
  <c r="J1818" i="22"/>
  <c r="I1818" i="22"/>
  <c r="K1817" i="22"/>
  <c r="J1817" i="22"/>
  <c r="I1817" i="22"/>
  <c r="K1816" i="22"/>
  <c r="J1816" i="22"/>
  <c r="I1816" i="22"/>
  <c r="K1815" i="22"/>
  <c r="J1815" i="22"/>
  <c r="I1815" i="22"/>
  <c r="K1814" i="22"/>
  <c r="J1814" i="22"/>
  <c r="I1814" i="22"/>
  <c r="K1813" i="22"/>
  <c r="J1813" i="22"/>
  <c r="I1813" i="22"/>
  <c r="K1812" i="22"/>
  <c r="J1812" i="22"/>
  <c r="I1812" i="22"/>
  <c r="K1811" i="22"/>
  <c r="J1811" i="22"/>
  <c r="I1811" i="22"/>
  <c r="K1810" i="22"/>
  <c r="J1810" i="22"/>
  <c r="I1810" i="22"/>
  <c r="K1809" i="22"/>
  <c r="J1809" i="22"/>
  <c r="I1809" i="22"/>
  <c r="K1808" i="22"/>
  <c r="J1808" i="22"/>
  <c r="I1808" i="22"/>
  <c r="K1807" i="22"/>
  <c r="J1807" i="22"/>
  <c r="I1807" i="22"/>
  <c r="K1806" i="22"/>
  <c r="J1806" i="22"/>
  <c r="I1806" i="22"/>
  <c r="K1805" i="22"/>
  <c r="J1805" i="22"/>
  <c r="I1805" i="22"/>
  <c r="K1804" i="22"/>
  <c r="J1804" i="22"/>
  <c r="I1804" i="22"/>
  <c r="K1803" i="22"/>
  <c r="J1803" i="22"/>
  <c r="I1803" i="22"/>
  <c r="K1802" i="22"/>
  <c r="J1802" i="22"/>
  <c r="I1802" i="22"/>
  <c r="K1801" i="22"/>
  <c r="J1801" i="22"/>
  <c r="I1801" i="22"/>
  <c r="K1800" i="22"/>
  <c r="J1800" i="22"/>
  <c r="I1800" i="22"/>
  <c r="K1799" i="22"/>
  <c r="J1799" i="22"/>
  <c r="I1799" i="22"/>
  <c r="K1798" i="22"/>
  <c r="J1798" i="22"/>
  <c r="I1798" i="22"/>
  <c r="K1797" i="22"/>
  <c r="J1797" i="22"/>
  <c r="I1797" i="22"/>
  <c r="K1796" i="22"/>
  <c r="J1796" i="22"/>
  <c r="I1796" i="22"/>
  <c r="K1795" i="22"/>
  <c r="J1795" i="22"/>
  <c r="I1795" i="22"/>
  <c r="K1794" i="22"/>
  <c r="J1794" i="22"/>
  <c r="I1794" i="22"/>
  <c r="K1793" i="22"/>
  <c r="J1793" i="22"/>
  <c r="I1793" i="22"/>
  <c r="K1792" i="22"/>
  <c r="J1792" i="22"/>
  <c r="I1792" i="22"/>
  <c r="K1791" i="22"/>
  <c r="J1791" i="22"/>
  <c r="I1791" i="22"/>
  <c r="K1790" i="22"/>
  <c r="J1790" i="22"/>
  <c r="I1790" i="22"/>
  <c r="K1789" i="22"/>
  <c r="J1789" i="22"/>
  <c r="I1789" i="22"/>
  <c r="K1788" i="22"/>
  <c r="J1788" i="22"/>
  <c r="I1788" i="22"/>
  <c r="K1787" i="22"/>
  <c r="J1787" i="22"/>
  <c r="I1787" i="22"/>
  <c r="K1786" i="22"/>
  <c r="J1786" i="22"/>
  <c r="I1786" i="22"/>
  <c r="K1785" i="22"/>
  <c r="J1785" i="22"/>
  <c r="I1785" i="22"/>
  <c r="K1784" i="22"/>
  <c r="J1784" i="22"/>
  <c r="I1784" i="22"/>
  <c r="K1783" i="22"/>
  <c r="J1783" i="22"/>
  <c r="I1783" i="22"/>
  <c r="K1782" i="22"/>
  <c r="J1782" i="22"/>
  <c r="I1782" i="22"/>
  <c r="K1781" i="22"/>
  <c r="J1781" i="22"/>
  <c r="I1781" i="22"/>
  <c r="K1780" i="22"/>
  <c r="J1780" i="22"/>
  <c r="I1780" i="22"/>
  <c r="K1779" i="22"/>
  <c r="J1779" i="22"/>
  <c r="I1779" i="22"/>
  <c r="K1778" i="22"/>
  <c r="J1778" i="22"/>
  <c r="I1778" i="22"/>
  <c r="K1777" i="22"/>
  <c r="J1777" i="22"/>
  <c r="I1777" i="22"/>
  <c r="K1776" i="22"/>
  <c r="J1776" i="22"/>
  <c r="I1776" i="22"/>
  <c r="K1775" i="22"/>
  <c r="J1775" i="22"/>
  <c r="I1775" i="22"/>
  <c r="K1774" i="22"/>
  <c r="J1774" i="22"/>
  <c r="I1774" i="22"/>
  <c r="K1773" i="22"/>
  <c r="J1773" i="22"/>
  <c r="I1773" i="22"/>
  <c r="K1772" i="22"/>
  <c r="J1772" i="22"/>
  <c r="I1772" i="22"/>
  <c r="K1771" i="22"/>
  <c r="J1771" i="22"/>
  <c r="I1771" i="22"/>
  <c r="K1770" i="22"/>
  <c r="J1770" i="22"/>
  <c r="I1770" i="22"/>
  <c r="K1769" i="22"/>
  <c r="J1769" i="22"/>
  <c r="I1769" i="22"/>
  <c r="K1768" i="22"/>
  <c r="J1768" i="22"/>
  <c r="I1768" i="22"/>
  <c r="K1767" i="22"/>
  <c r="J1767" i="22"/>
  <c r="I1767" i="22"/>
  <c r="K1766" i="22"/>
  <c r="J1766" i="22"/>
  <c r="I1766" i="22"/>
  <c r="K1765" i="22"/>
  <c r="J1765" i="22"/>
  <c r="I1765" i="22"/>
  <c r="K1764" i="22"/>
  <c r="J1764" i="22"/>
  <c r="I1764" i="22"/>
  <c r="K1763" i="22"/>
  <c r="J1763" i="22"/>
  <c r="I1763" i="22"/>
  <c r="K1762" i="22"/>
  <c r="J1762" i="22"/>
  <c r="I1762" i="22"/>
  <c r="K1761" i="22"/>
  <c r="J1761" i="22"/>
  <c r="I1761" i="22"/>
  <c r="K1760" i="22"/>
  <c r="J1760" i="22"/>
  <c r="I1760" i="22"/>
  <c r="K1759" i="22"/>
  <c r="J1759" i="22"/>
  <c r="I1759" i="22"/>
  <c r="K1758" i="22"/>
  <c r="J1758" i="22"/>
  <c r="I1758" i="22"/>
  <c r="K1757" i="22"/>
  <c r="J1757" i="22"/>
  <c r="I1757" i="22"/>
  <c r="K1756" i="22"/>
  <c r="J1756" i="22"/>
  <c r="I1756" i="22"/>
  <c r="K1755" i="22"/>
  <c r="J1755" i="22"/>
  <c r="I1755" i="22"/>
  <c r="K1754" i="22"/>
  <c r="J1754" i="22"/>
  <c r="I1754" i="22"/>
  <c r="K1753" i="22"/>
  <c r="J1753" i="22"/>
  <c r="I1753" i="22"/>
  <c r="K1752" i="22"/>
  <c r="J1752" i="22"/>
  <c r="I1752" i="22"/>
  <c r="K1751" i="22"/>
  <c r="J1751" i="22"/>
  <c r="I1751" i="22"/>
  <c r="K1750" i="22"/>
  <c r="J1750" i="22"/>
  <c r="I1750" i="22"/>
  <c r="K1749" i="22"/>
  <c r="J1749" i="22"/>
  <c r="I1749" i="22"/>
  <c r="K1748" i="22"/>
  <c r="J1748" i="22"/>
  <c r="I1748" i="22"/>
  <c r="K1747" i="22"/>
  <c r="J1747" i="22"/>
  <c r="I1747" i="22"/>
  <c r="K1746" i="22"/>
  <c r="J1746" i="22"/>
  <c r="I1746" i="22"/>
  <c r="K1745" i="22"/>
  <c r="J1745" i="22"/>
  <c r="I1745" i="22"/>
  <c r="K1744" i="22"/>
  <c r="J1744" i="22"/>
  <c r="I1744" i="22"/>
  <c r="K1743" i="22"/>
  <c r="J1743" i="22"/>
  <c r="I1743" i="22"/>
  <c r="K1742" i="22"/>
  <c r="J1742" i="22"/>
  <c r="I1742" i="22"/>
  <c r="K1741" i="22"/>
  <c r="J1741" i="22"/>
  <c r="I1741" i="22"/>
  <c r="K1740" i="22"/>
  <c r="J1740" i="22"/>
  <c r="I1740" i="22"/>
  <c r="K1739" i="22"/>
  <c r="J1739" i="22"/>
  <c r="I1739" i="22"/>
  <c r="K1738" i="22"/>
  <c r="J1738" i="22"/>
  <c r="I1738" i="22"/>
  <c r="K1737" i="22"/>
  <c r="J1737" i="22"/>
  <c r="I1737" i="22"/>
  <c r="K1736" i="22"/>
  <c r="J1736" i="22"/>
  <c r="I1736" i="22"/>
  <c r="K1735" i="22"/>
  <c r="J1735" i="22"/>
  <c r="I1735" i="22"/>
  <c r="K1734" i="22"/>
  <c r="J1734" i="22"/>
  <c r="I1734" i="22"/>
  <c r="K1733" i="22"/>
  <c r="J1733" i="22"/>
  <c r="I1733" i="22"/>
  <c r="K1732" i="22"/>
  <c r="J1732" i="22"/>
  <c r="I1732" i="22"/>
  <c r="K1731" i="22"/>
  <c r="J1731" i="22"/>
  <c r="I1731" i="22"/>
  <c r="K1730" i="22"/>
  <c r="J1730" i="22"/>
  <c r="I1730" i="22"/>
  <c r="K1729" i="22"/>
  <c r="J1729" i="22"/>
  <c r="I1729" i="22"/>
  <c r="K1728" i="22"/>
  <c r="J1728" i="22"/>
  <c r="I1728" i="22"/>
  <c r="K1727" i="22"/>
  <c r="J1727" i="22"/>
  <c r="I1727" i="22"/>
  <c r="K1726" i="22"/>
  <c r="J1726" i="22"/>
  <c r="I1726" i="22"/>
  <c r="K1725" i="22"/>
  <c r="J1725" i="22"/>
  <c r="I1725" i="22"/>
  <c r="K1724" i="22"/>
  <c r="J1724" i="22"/>
  <c r="I1724" i="22"/>
  <c r="K1723" i="22"/>
  <c r="J1723" i="22"/>
  <c r="I1723" i="22"/>
  <c r="K1722" i="22"/>
  <c r="J1722" i="22"/>
  <c r="I1722" i="22"/>
  <c r="K1721" i="22"/>
  <c r="J1721" i="22"/>
  <c r="I1721" i="22"/>
  <c r="K1720" i="22"/>
  <c r="J1720" i="22"/>
  <c r="I1720" i="22"/>
  <c r="K1719" i="22"/>
  <c r="J1719" i="22"/>
  <c r="I1719" i="22"/>
  <c r="K1718" i="22"/>
  <c r="J1718" i="22"/>
  <c r="I1718" i="22"/>
  <c r="K1717" i="22"/>
  <c r="J1717" i="22"/>
  <c r="I1717" i="22"/>
  <c r="K1716" i="22"/>
  <c r="J1716" i="22"/>
  <c r="I1716" i="22"/>
  <c r="K1715" i="22"/>
  <c r="J1715" i="22"/>
  <c r="I1715" i="22"/>
  <c r="K1714" i="22"/>
  <c r="J1714" i="22"/>
  <c r="I1714" i="22"/>
  <c r="K1713" i="22"/>
  <c r="J1713" i="22"/>
  <c r="I1713" i="22"/>
  <c r="K1712" i="22"/>
  <c r="J1712" i="22"/>
  <c r="I1712" i="22"/>
  <c r="K1711" i="22"/>
  <c r="J1711" i="22"/>
  <c r="I1711" i="22"/>
  <c r="K1710" i="22"/>
  <c r="J1710" i="22"/>
  <c r="I1710" i="22"/>
  <c r="K1709" i="22"/>
  <c r="J1709" i="22"/>
  <c r="I1709" i="22"/>
  <c r="K1708" i="22"/>
  <c r="J1708" i="22"/>
  <c r="I1708" i="22"/>
  <c r="K1707" i="22"/>
  <c r="J1707" i="22"/>
  <c r="I1707" i="22"/>
  <c r="K1706" i="22"/>
  <c r="J1706" i="22"/>
  <c r="I1706" i="22"/>
  <c r="K1705" i="22"/>
  <c r="J1705" i="22"/>
  <c r="I1705" i="22"/>
  <c r="K1704" i="22"/>
  <c r="J1704" i="22"/>
  <c r="I1704" i="22"/>
  <c r="K1703" i="22"/>
  <c r="J1703" i="22"/>
  <c r="I1703" i="22"/>
  <c r="K1702" i="22"/>
  <c r="J1702" i="22"/>
  <c r="I1702" i="22"/>
  <c r="K1701" i="22"/>
  <c r="J1701" i="22"/>
  <c r="I1701" i="22"/>
  <c r="K1700" i="22"/>
  <c r="J1700" i="22"/>
  <c r="I1700" i="22"/>
  <c r="K1699" i="22"/>
  <c r="J1699" i="22"/>
  <c r="I1699" i="22"/>
  <c r="K1698" i="22"/>
  <c r="J1698" i="22"/>
  <c r="I1698" i="22"/>
  <c r="K1697" i="22"/>
  <c r="J1697" i="22"/>
  <c r="I1697" i="22"/>
  <c r="K1696" i="22"/>
  <c r="J1696" i="22"/>
  <c r="I1696" i="22"/>
  <c r="K1695" i="22"/>
  <c r="J1695" i="22"/>
  <c r="I1695" i="22"/>
  <c r="K1694" i="22"/>
  <c r="J1694" i="22"/>
  <c r="I1694" i="22"/>
  <c r="K1693" i="22"/>
  <c r="J1693" i="22"/>
  <c r="I1693" i="22"/>
  <c r="K1692" i="22"/>
  <c r="J1692" i="22"/>
  <c r="I1692" i="22"/>
  <c r="K1691" i="22"/>
  <c r="J1691" i="22"/>
  <c r="I1691" i="22"/>
  <c r="K1690" i="22"/>
  <c r="J1690" i="22"/>
  <c r="I1690" i="22"/>
  <c r="K1689" i="22"/>
  <c r="J1689" i="22"/>
  <c r="I1689" i="22"/>
  <c r="K1688" i="22"/>
  <c r="J1688" i="22"/>
  <c r="I1688" i="22"/>
  <c r="K1687" i="22"/>
  <c r="J1687" i="22"/>
  <c r="I1687" i="22"/>
  <c r="K1686" i="22"/>
  <c r="J1686" i="22"/>
  <c r="I1686" i="22"/>
  <c r="K1685" i="22"/>
  <c r="J1685" i="22"/>
  <c r="I1685" i="22"/>
  <c r="K1684" i="22"/>
  <c r="J1684" i="22"/>
  <c r="I1684" i="22"/>
  <c r="K1683" i="22"/>
  <c r="J1683" i="22"/>
  <c r="I1683" i="22"/>
  <c r="K1682" i="22"/>
  <c r="J1682" i="22"/>
  <c r="I1682" i="22"/>
  <c r="K1681" i="22"/>
  <c r="J1681" i="22"/>
  <c r="I1681" i="22"/>
  <c r="K1680" i="22"/>
  <c r="J1680" i="22"/>
  <c r="I1680" i="22"/>
  <c r="K1679" i="22"/>
  <c r="J1679" i="22"/>
  <c r="I1679" i="22"/>
  <c r="K1678" i="22"/>
  <c r="J1678" i="22"/>
  <c r="I1678" i="22"/>
  <c r="K1677" i="22"/>
  <c r="J1677" i="22"/>
  <c r="I1677" i="22"/>
  <c r="K1676" i="22"/>
  <c r="J1676" i="22"/>
  <c r="I1676" i="22"/>
  <c r="K1675" i="22"/>
  <c r="J1675" i="22"/>
  <c r="I1675" i="22"/>
  <c r="K1674" i="22"/>
  <c r="J1674" i="22"/>
  <c r="I1674" i="22"/>
  <c r="K1673" i="22"/>
  <c r="J1673" i="22"/>
  <c r="I1673" i="22"/>
  <c r="K1672" i="22"/>
  <c r="J1672" i="22"/>
  <c r="I1672" i="22"/>
  <c r="K1671" i="22"/>
  <c r="J1671" i="22"/>
  <c r="I1671" i="22"/>
  <c r="K1670" i="22"/>
  <c r="J1670" i="22"/>
  <c r="I1670" i="22"/>
  <c r="K1669" i="22"/>
  <c r="J1669" i="22"/>
  <c r="I1669" i="22"/>
  <c r="K1668" i="22"/>
  <c r="J1668" i="22"/>
  <c r="I1668" i="22"/>
  <c r="K1667" i="22"/>
  <c r="J1667" i="22"/>
  <c r="I1667" i="22"/>
  <c r="K1666" i="22"/>
  <c r="J1666" i="22"/>
  <c r="I1666" i="22"/>
  <c r="K1665" i="22"/>
  <c r="J1665" i="22"/>
  <c r="I1665" i="22"/>
  <c r="K1664" i="22"/>
  <c r="J1664" i="22"/>
  <c r="I1664" i="22"/>
  <c r="K1663" i="22"/>
  <c r="J1663" i="22"/>
  <c r="I1663" i="22"/>
  <c r="K1662" i="22"/>
  <c r="J1662" i="22"/>
  <c r="I1662" i="22"/>
  <c r="K1661" i="22"/>
  <c r="J1661" i="22"/>
  <c r="I1661" i="22"/>
  <c r="K1660" i="22"/>
  <c r="J1660" i="22"/>
  <c r="I1660" i="22"/>
  <c r="K1659" i="22"/>
  <c r="J1659" i="22"/>
  <c r="I1659" i="22"/>
  <c r="K1658" i="22"/>
  <c r="J1658" i="22"/>
  <c r="I1658" i="22"/>
  <c r="K1657" i="22"/>
  <c r="J1657" i="22"/>
  <c r="I1657" i="22"/>
  <c r="K1656" i="22"/>
  <c r="J1656" i="22"/>
  <c r="I1656" i="22"/>
  <c r="K1655" i="22"/>
  <c r="J1655" i="22"/>
  <c r="I1655" i="22"/>
  <c r="K1654" i="22"/>
  <c r="J1654" i="22"/>
  <c r="I1654" i="22"/>
  <c r="K1653" i="22"/>
  <c r="J1653" i="22"/>
  <c r="I1653" i="22"/>
  <c r="K1652" i="22"/>
  <c r="J1652" i="22"/>
  <c r="I1652" i="22"/>
  <c r="K1651" i="22"/>
  <c r="J1651" i="22"/>
  <c r="I1651" i="22"/>
  <c r="K1650" i="22"/>
  <c r="J1650" i="22"/>
  <c r="I1650" i="22"/>
  <c r="K1649" i="22"/>
  <c r="J1649" i="22"/>
  <c r="I1649" i="22"/>
  <c r="K1648" i="22"/>
  <c r="J1648" i="22"/>
  <c r="I1648" i="22"/>
  <c r="K1647" i="22"/>
  <c r="J1647" i="22"/>
  <c r="I1647" i="22"/>
  <c r="K1646" i="22"/>
  <c r="J1646" i="22"/>
  <c r="I1646" i="22"/>
  <c r="K1645" i="22"/>
  <c r="J1645" i="22"/>
  <c r="I1645" i="22"/>
  <c r="K1644" i="22"/>
  <c r="J1644" i="22"/>
  <c r="I1644" i="22"/>
  <c r="K1643" i="22"/>
  <c r="J1643" i="22"/>
  <c r="I1643" i="22"/>
  <c r="K1642" i="22"/>
  <c r="J1642" i="22"/>
  <c r="I1642" i="22"/>
  <c r="K1641" i="22"/>
  <c r="J1641" i="22"/>
  <c r="I1641" i="22"/>
  <c r="K1640" i="22"/>
  <c r="J1640" i="22"/>
  <c r="I1640" i="22"/>
  <c r="K1639" i="22"/>
  <c r="J1639" i="22"/>
  <c r="I1639" i="22"/>
  <c r="K1638" i="22"/>
  <c r="J1638" i="22"/>
  <c r="I1638" i="22"/>
  <c r="K1637" i="22"/>
  <c r="J1637" i="22"/>
  <c r="I1637" i="22"/>
  <c r="K1636" i="22"/>
  <c r="J1636" i="22"/>
  <c r="I1636" i="22"/>
  <c r="K1635" i="22"/>
  <c r="J1635" i="22"/>
  <c r="I1635" i="22"/>
  <c r="K1634" i="22"/>
  <c r="J1634" i="22"/>
  <c r="I1634" i="22"/>
  <c r="K1633" i="22"/>
  <c r="J1633" i="22"/>
  <c r="I1633" i="22"/>
  <c r="K1632" i="22"/>
  <c r="J1632" i="22"/>
  <c r="I1632" i="22"/>
  <c r="K1631" i="22"/>
  <c r="J1631" i="22"/>
  <c r="I1631" i="22"/>
  <c r="K1630" i="22"/>
  <c r="J1630" i="22"/>
  <c r="I1630" i="22"/>
  <c r="K1629" i="22"/>
  <c r="J1629" i="22"/>
  <c r="I1629" i="22"/>
  <c r="K1628" i="22"/>
  <c r="J1628" i="22"/>
  <c r="I1628" i="22"/>
  <c r="K1627" i="22"/>
  <c r="J1627" i="22"/>
  <c r="I1627" i="22"/>
  <c r="K1626" i="22"/>
  <c r="J1626" i="22"/>
  <c r="I1626" i="22"/>
  <c r="K1625" i="22"/>
  <c r="J1625" i="22"/>
  <c r="I1625" i="22"/>
  <c r="K1624" i="22"/>
  <c r="J1624" i="22"/>
  <c r="I1624" i="22"/>
  <c r="K1623" i="22"/>
  <c r="J1623" i="22"/>
  <c r="I1623" i="22"/>
  <c r="K1622" i="22"/>
  <c r="J1622" i="22"/>
  <c r="I1622" i="22"/>
  <c r="K1621" i="22"/>
  <c r="J1621" i="22"/>
  <c r="I1621" i="22"/>
  <c r="K1620" i="22"/>
  <c r="J1620" i="22"/>
  <c r="I1620" i="22"/>
  <c r="K1619" i="22"/>
  <c r="J1619" i="22"/>
  <c r="I1619" i="22"/>
  <c r="K1618" i="22"/>
  <c r="J1618" i="22"/>
  <c r="I1618" i="22"/>
  <c r="K1617" i="22"/>
  <c r="J1617" i="22"/>
  <c r="I1617" i="22"/>
  <c r="K1616" i="22"/>
  <c r="J1616" i="22"/>
  <c r="I1616" i="22"/>
  <c r="K1615" i="22"/>
  <c r="J1615" i="22"/>
  <c r="I1615" i="22"/>
  <c r="K1614" i="22"/>
  <c r="J1614" i="22"/>
  <c r="I1614" i="22"/>
  <c r="K1613" i="22"/>
  <c r="J1613" i="22"/>
  <c r="I1613" i="22"/>
  <c r="K1612" i="22"/>
  <c r="J1612" i="22"/>
  <c r="I1612" i="22"/>
  <c r="K1611" i="22"/>
  <c r="J1611" i="22"/>
  <c r="I1611" i="22"/>
  <c r="K1610" i="22"/>
  <c r="J1610" i="22"/>
  <c r="I1610" i="22"/>
  <c r="K1609" i="22"/>
  <c r="J1609" i="22"/>
  <c r="I1609" i="22"/>
  <c r="K1608" i="22"/>
  <c r="J1608" i="22"/>
  <c r="I1608" i="22"/>
  <c r="K1607" i="22"/>
  <c r="J1607" i="22"/>
  <c r="I1607" i="22"/>
  <c r="K1606" i="22"/>
  <c r="J1606" i="22"/>
  <c r="I1606" i="22"/>
  <c r="K1605" i="22"/>
  <c r="J1605" i="22"/>
  <c r="I1605" i="22"/>
  <c r="K1604" i="22"/>
  <c r="J1604" i="22"/>
  <c r="I1604" i="22"/>
  <c r="K1603" i="22"/>
  <c r="J1603" i="22"/>
  <c r="I1603" i="22"/>
  <c r="K1602" i="22"/>
  <c r="J1602" i="22"/>
  <c r="I1602" i="22"/>
  <c r="K1601" i="22"/>
  <c r="J1601" i="22"/>
  <c r="I1601" i="22"/>
  <c r="K1600" i="22"/>
  <c r="J1600" i="22"/>
  <c r="I1600" i="22"/>
  <c r="K1599" i="22"/>
  <c r="J1599" i="22"/>
  <c r="I1599" i="22"/>
  <c r="K1598" i="22"/>
  <c r="J1598" i="22"/>
  <c r="I1598" i="22"/>
  <c r="K1597" i="22"/>
  <c r="J1597" i="22"/>
  <c r="I1597" i="22"/>
  <c r="K1596" i="22"/>
  <c r="J1596" i="22"/>
  <c r="I1596" i="22"/>
  <c r="K1595" i="22"/>
  <c r="J1595" i="22"/>
  <c r="I1595" i="22"/>
  <c r="K1594" i="22"/>
  <c r="J1594" i="22"/>
  <c r="I1594" i="22"/>
  <c r="K1593" i="22"/>
  <c r="J1593" i="22"/>
  <c r="I1593" i="22"/>
  <c r="K1592" i="22"/>
  <c r="J1592" i="22"/>
  <c r="I1592" i="22"/>
  <c r="K1591" i="22"/>
  <c r="J1591" i="22"/>
  <c r="I1591" i="22"/>
  <c r="K1590" i="22"/>
  <c r="J1590" i="22"/>
  <c r="I1590" i="22"/>
  <c r="K1589" i="22"/>
  <c r="J1589" i="22"/>
  <c r="I1589" i="22"/>
  <c r="K1588" i="22"/>
  <c r="J1588" i="22"/>
  <c r="I1588" i="22"/>
  <c r="K1587" i="22"/>
  <c r="J1587" i="22"/>
  <c r="I1587" i="22"/>
  <c r="K1586" i="22"/>
  <c r="J1586" i="22"/>
  <c r="I1586" i="22"/>
  <c r="K1585" i="22"/>
  <c r="J1585" i="22"/>
  <c r="I1585" i="22"/>
  <c r="K1584" i="22"/>
  <c r="J1584" i="22"/>
  <c r="I1584" i="22"/>
  <c r="K1583" i="22"/>
  <c r="J1583" i="22"/>
  <c r="I1583" i="22"/>
  <c r="K1582" i="22"/>
  <c r="J1582" i="22"/>
  <c r="I1582" i="22"/>
  <c r="K1581" i="22"/>
  <c r="J1581" i="22"/>
  <c r="I1581" i="22"/>
  <c r="K1580" i="22"/>
  <c r="J1580" i="22"/>
  <c r="I1580" i="22"/>
  <c r="K1579" i="22"/>
  <c r="J1579" i="22"/>
  <c r="I1579" i="22"/>
  <c r="K1578" i="22"/>
  <c r="J1578" i="22"/>
  <c r="I1578" i="22"/>
  <c r="K1577" i="22"/>
  <c r="J1577" i="22"/>
  <c r="I1577" i="22"/>
  <c r="K1576" i="22"/>
  <c r="J1576" i="22"/>
  <c r="I1576" i="22"/>
  <c r="K1575" i="22"/>
  <c r="J1575" i="22"/>
  <c r="I1575" i="22"/>
  <c r="K1574" i="22"/>
  <c r="J1574" i="22"/>
  <c r="I1574" i="22"/>
  <c r="K1573" i="22"/>
  <c r="J1573" i="22"/>
  <c r="I1573" i="22"/>
  <c r="K1572" i="22"/>
  <c r="J1572" i="22"/>
  <c r="I1572" i="22"/>
  <c r="K1571" i="22"/>
  <c r="J1571" i="22"/>
  <c r="I1571" i="22"/>
  <c r="K1570" i="22"/>
  <c r="J1570" i="22"/>
  <c r="I1570" i="22"/>
  <c r="K1569" i="22"/>
  <c r="J1569" i="22"/>
  <c r="I1569" i="22"/>
  <c r="K1568" i="22"/>
  <c r="J1568" i="22"/>
  <c r="I1568" i="22"/>
  <c r="K1567" i="22"/>
  <c r="J1567" i="22"/>
  <c r="I1567" i="22"/>
  <c r="K1566" i="22"/>
  <c r="J1566" i="22"/>
  <c r="I1566" i="22"/>
  <c r="K1565" i="22"/>
  <c r="J1565" i="22"/>
  <c r="I1565" i="22"/>
  <c r="K1564" i="22"/>
  <c r="J1564" i="22"/>
  <c r="I1564" i="22"/>
  <c r="K1563" i="22"/>
  <c r="J1563" i="22"/>
  <c r="I1563" i="22"/>
  <c r="K1562" i="22"/>
  <c r="J1562" i="22"/>
  <c r="I1562" i="22"/>
  <c r="K1561" i="22"/>
  <c r="J1561" i="22"/>
  <c r="I1561" i="22"/>
  <c r="K1560" i="22"/>
  <c r="J1560" i="22"/>
  <c r="I1560" i="22"/>
  <c r="K1559" i="22"/>
  <c r="J1559" i="22"/>
  <c r="I1559" i="22"/>
  <c r="K1558" i="22"/>
  <c r="J1558" i="22"/>
  <c r="I1558" i="22"/>
  <c r="K1557" i="22"/>
  <c r="J1557" i="22"/>
  <c r="I1557" i="22"/>
  <c r="K1556" i="22"/>
  <c r="J1556" i="22"/>
  <c r="I1556" i="22"/>
  <c r="K1555" i="22"/>
  <c r="J1555" i="22"/>
  <c r="I1555" i="22"/>
  <c r="K1554" i="22"/>
  <c r="J1554" i="22"/>
  <c r="I1554" i="22"/>
  <c r="K1553" i="22"/>
  <c r="J1553" i="22"/>
  <c r="I1553" i="22"/>
  <c r="K1552" i="22"/>
  <c r="J1552" i="22"/>
  <c r="I1552" i="22"/>
  <c r="K1551" i="22"/>
  <c r="J1551" i="22"/>
  <c r="I1551" i="22"/>
  <c r="K1550" i="22"/>
  <c r="J1550" i="22"/>
  <c r="I1550" i="22"/>
  <c r="K1549" i="22"/>
  <c r="J1549" i="22"/>
  <c r="I1549" i="22"/>
  <c r="K1548" i="22"/>
  <c r="J1548" i="22"/>
  <c r="I1548" i="22"/>
  <c r="K1547" i="22"/>
  <c r="J1547" i="22"/>
  <c r="I1547" i="22"/>
  <c r="K1546" i="22"/>
  <c r="J1546" i="22"/>
  <c r="I1546" i="22"/>
  <c r="K1545" i="22"/>
  <c r="J1545" i="22"/>
  <c r="I1545" i="22"/>
  <c r="K1544" i="22"/>
  <c r="J1544" i="22"/>
  <c r="I1544" i="22"/>
  <c r="K1543" i="22"/>
  <c r="J1543" i="22"/>
  <c r="I1543" i="22"/>
  <c r="K1542" i="22"/>
  <c r="J1542" i="22"/>
  <c r="I1542" i="22"/>
  <c r="K1541" i="22"/>
  <c r="J1541" i="22"/>
  <c r="I1541" i="22"/>
  <c r="K1540" i="22"/>
  <c r="J1540" i="22"/>
  <c r="I1540" i="22"/>
  <c r="K1539" i="22"/>
  <c r="J1539" i="22"/>
  <c r="I1539" i="22"/>
  <c r="K1538" i="22"/>
  <c r="J1538" i="22"/>
  <c r="I1538" i="22"/>
  <c r="K1537" i="22"/>
  <c r="J1537" i="22"/>
  <c r="I1537" i="22"/>
  <c r="K1536" i="22"/>
  <c r="J1536" i="22"/>
  <c r="I1536" i="22"/>
  <c r="K1535" i="22"/>
  <c r="J1535" i="22"/>
  <c r="I1535" i="22"/>
  <c r="K1534" i="22"/>
  <c r="J1534" i="22"/>
  <c r="I1534" i="22"/>
  <c r="K1533" i="22"/>
  <c r="J1533" i="22"/>
  <c r="I1533" i="22"/>
  <c r="K1532" i="22"/>
  <c r="J1532" i="22"/>
  <c r="I1532" i="22"/>
  <c r="K1531" i="22"/>
  <c r="J1531" i="22"/>
  <c r="I1531" i="22"/>
  <c r="K1530" i="22"/>
  <c r="J1530" i="22"/>
  <c r="I1530" i="22"/>
  <c r="K1529" i="22"/>
  <c r="J1529" i="22"/>
  <c r="I1529" i="22"/>
  <c r="K1528" i="22"/>
  <c r="J1528" i="22"/>
  <c r="I1528" i="22"/>
  <c r="K1527" i="22"/>
  <c r="J1527" i="22"/>
  <c r="I1527" i="22"/>
  <c r="K1526" i="22"/>
  <c r="J1526" i="22"/>
  <c r="I1526" i="22"/>
  <c r="K1525" i="22"/>
  <c r="J1525" i="22"/>
  <c r="I1525" i="22"/>
  <c r="K1524" i="22"/>
  <c r="J1524" i="22"/>
  <c r="I1524" i="22"/>
  <c r="K1523" i="22"/>
  <c r="J1523" i="22"/>
  <c r="I1523" i="22"/>
  <c r="K1522" i="22"/>
  <c r="J1522" i="22"/>
  <c r="I1522" i="22"/>
  <c r="K1521" i="22"/>
  <c r="J1521" i="22"/>
  <c r="I1521" i="22"/>
  <c r="K1520" i="22"/>
  <c r="J1520" i="22"/>
  <c r="I1520" i="22"/>
  <c r="K1519" i="22"/>
  <c r="J1519" i="22"/>
  <c r="I1519" i="22"/>
  <c r="K1518" i="22"/>
  <c r="J1518" i="22"/>
  <c r="I1518" i="22"/>
  <c r="K1517" i="22"/>
  <c r="J1517" i="22"/>
  <c r="I1517" i="22"/>
  <c r="K1516" i="22"/>
  <c r="J1516" i="22"/>
  <c r="I1516" i="22"/>
  <c r="K1515" i="22"/>
  <c r="J1515" i="22"/>
  <c r="I1515" i="22"/>
  <c r="K1514" i="22"/>
  <c r="J1514" i="22"/>
  <c r="I1514" i="22"/>
  <c r="K1513" i="22"/>
  <c r="J1513" i="22"/>
  <c r="I1513" i="22"/>
  <c r="K1512" i="22"/>
  <c r="J1512" i="22"/>
  <c r="I1512" i="22"/>
  <c r="K1511" i="22"/>
  <c r="J1511" i="22"/>
  <c r="I1511" i="22"/>
  <c r="K1510" i="22"/>
  <c r="J1510" i="22"/>
  <c r="I1510" i="22"/>
  <c r="K1509" i="22"/>
  <c r="J1509" i="22"/>
  <c r="I1509" i="22"/>
  <c r="K1508" i="22"/>
  <c r="J1508" i="22"/>
  <c r="I1508" i="22"/>
  <c r="K1507" i="22"/>
  <c r="J1507" i="22"/>
  <c r="I1507" i="22"/>
  <c r="K1506" i="22"/>
  <c r="J1506" i="22"/>
  <c r="I1506" i="22"/>
  <c r="K1505" i="22"/>
  <c r="J1505" i="22"/>
  <c r="I1505" i="22"/>
  <c r="K1504" i="22"/>
  <c r="J1504" i="22"/>
  <c r="I1504" i="22"/>
  <c r="K1503" i="22"/>
  <c r="J1503" i="22"/>
  <c r="I1503" i="22"/>
  <c r="K1502" i="22"/>
  <c r="J1502" i="22"/>
  <c r="I1502" i="22"/>
  <c r="K1501" i="22"/>
  <c r="J1501" i="22"/>
  <c r="I1501" i="22"/>
  <c r="K1500" i="22"/>
  <c r="J1500" i="22"/>
  <c r="I1500" i="22"/>
  <c r="K1499" i="22"/>
  <c r="J1499" i="22"/>
  <c r="I1499" i="22"/>
  <c r="K1498" i="22"/>
  <c r="J1498" i="22"/>
  <c r="I1498" i="22"/>
  <c r="K1497" i="22"/>
  <c r="J1497" i="22"/>
  <c r="I1497" i="22"/>
  <c r="K1496" i="22"/>
  <c r="J1496" i="22"/>
  <c r="I1496" i="22"/>
  <c r="K1495" i="22"/>
  <c r="J1495" i="22"/>
  <c r="I1495" i="22"/>
  <c r="K1494" i="22"/>
  <c r="J1494" i="22"/>
  <c r="I1494" i="22"/>
  <c r="K1493" i="22"/>
  <c r="J1493" i="22"/>
  <c r="I1493" i="22"/>
  <c r="K1492" i="22"/>
  <c r="J1492" i="22"/>
  <c r="I1492" i="22"/>
  <c r="K1491" i="22"/>
  <c r="J1491" i="22"/>
  <c r="I1491" i="22"/>
  <c r="K1490" i="22"/>
  <c r="J1490" i="22"/>
  <c r="I1490" i="22"/>
  <c r="K1489" i="22"/>
  <c r="J1489" i="22"/>
  <c r="I1489" i="22"/>
  <c r="K1488" i="22"/>
  <c r="J1488" i="22"/>
  <c r="I1488" i="22"/>
  <c r="K1487" i="22"/>
  <c r="J1487" i="22"/>
  <c r="I1487" i="22"/>
  <c r="K1486" i="22"/>
  <c r="J1486" i="22"/>
  <c r="I1486" i="22"/>
  <c r="K1485" i="22"/>
  <c r="J1485" i="22"/>
  <c r="I1485" i="22"/>
  <c r="K1484" i="22"/>
  <c r="J1484" i="22"/>
  <c r="I1484" i="22"/>
  <c r="K1483" i="22"/>
  <c r="J1483" i="22"/>
  <c r="I1483" i="22"/>
  <c r="K1482" i="22"/>
  <c r="J1482" i="22"/>
  <c r="I1482" i="22"/>
  <c r="K1481" i="22"/>
  <c r="J1481" i="22"/>
  <c r="I1481" i="22"/>
  <c r="K1480" i="22"/>
  <c r="J1480" i="22"/>
  <c r="I1480" i="22"/>
  <c r="K1479" i="22"/>
  <c r="J1479" i="22"/>
  <c r="I1479" i="22"/>
  <c r="K1478" i="22"/>
  <c r="J1478" i="22"/>
  <c r="I1478" i="22"/>
  <c r="K1477" i="22"/>
  <c r="J1477" i="22"/>
  <c r="I1477" i="22"/>
  <c r="K1476" i="22"/>
  <c r="J1476" i="22"/>
  <c r="I1476" i="22"/>
  <c r="K1475" i="22"/>
  <c r="J1475" i="22"/>
  <c r="I1475" i="22"/>
  <c r="K1474" i="22"/>
  <c r="J1474" i="22"/>
  <c r="I1474" i="22"/>
  <c r="K1473" i="22"/>
  <c r="J1473" i="22"/>
  <c r="I1473" i="22"/>
  <c r="K1472" i="22"/>
  <c r="J1472" i="22"/>
  <c r="I1472" i="22"/>
  <c r="K1471" i="22"/>
  <c r="J1471" i="22"/>
  <c r="I1471" i="22"/>
  <c r="K1470" i="22"/>
  <c r="J1470" i="22"/>
  <c r="I1470" i="22"/>
  <c r="K1469" i="22"/>
  <c r="J1469" i="22"/>
  <c r="I1469" i="22"/>
  <c r="K1468" i="22"/>
  <c r="J1468" i="22"/>
  <c r="I1468" i="22"/>
  <c r="K1467" i="22"/>
  <c r="J1467" i="22"/>
  <c r="I1467" i="22"/>
  <c r="K1466" i="22"/>
  <c r="J1466" i="22"/>
  <c r="I1466" i="22"/>
  <c r="K1465" i="22"/>
  <c r="J1465" i="22"/>
  <c r="I1465" i="22"/>
  <c r="K1464" i="22"/>
  <c r="J1464" i="22"/>
  <c r="I1464" i="22"/>
  <c r="K1463" i="22"/>
  <c r="J1463" i="22"/>
  <c r="I1463" i="22"/>
  <c r="K1462" i="22"/>
  <c r="J1462" i="22"/>
  <c r="I1462" i="22"/>
  <c r="K1461" i="22"/>
  <c r="J1461" i="22"/>
  <c r="I1461" i="22"/>
  <c r="K1460" i="22"/>
  <c r="J1460" i="22"/>
  <c r="I1460" i="22"/>
  <c r="K1459" i="22"/>
  <c r="J1459" i="22"/>
  <c r="I1459" i="22"/>
  <c r="K1458" i="22"/>
  <c r="J1458" i="22"/>
  <c r="I1458" i="22"/>
  <c r="K1457" i="22"/>
  <c r="J1457" i="22"/>
  <c r="I1457" i="22"/>
  <c r="K1456" i="22"/>
  <c r="J1456" i="22"/>
  <c r="I1456" i="22"/>
  <c r="K1455" i="22"/>
  <c r="J1455" i="22"/>
  <c r="I1455" i="22"/>
  <c r="K1454" i="22"/>
  <c r="J1454" i="22"/>
  <c r="I1454" i="22"/>
  <c r="K1453" i="22"/>
  <c r="J1453" i="22"/>
  <c r="I1453" i="22"/>
  <c r="K1452" i="22"/>
  <c r="J1452" i="22"/>
  <c r="I1452" i="22"/>
  <c r="K1451" i="22"/>
  <c r="J1451" i="22"/>
  <c r="I1451" i="22"/>
  <c r="K1450" i="22"/>
  <c r="J1450" i="22"/>
  <c r="I1450" i="22"/>
  <c r="K1449" i="22"/>
  <c r="J1449" i="22"/>
  <c r="I1449" i="22"/>
  <c r="K1448" i="22"/>
  <c r="J1448" i="22"/>
  <c r="I1448" i="22"/>
  <c r="K1447" i="22"/>
  <c r="J1447" i="22"/>
  <c r="I1447" i="22"/>
  <c r="K1446" i="22"/>
  <c r="J1446" i="22"/>
  <c r="I1446" i="22"/>
  <c r="K1445" i="22"/>
  <c r="J1445" i="22"/>
  <c r="I1445" i="22"/>
  <c r="K1444" i="22"/>
  <c r="J1444" i="22"/>
  <c r="I1444" i="22"/>
  <c r="K1443" i="22"/>
  <c r="J1443" i="22"/>
  <c r="I1443" i="22"/>
  <c r="K1442" i="22"/>
  <c r="J1442" i="22"/>
  <c r="I1442" i="22"/>
  <c r="K1441" i="22"/>
  <c r="J1441" i="22"/>
  <c r="I1441" i="22"/>
  <c r="K1440" i="22"/>
  <c r="J1440" i="22"/>
  <c r="I1440" i="22"/>
  <c r="K1439" i="22"/>
  <c r="J1439" i="22"/>
  <c r="I1439" i="22"/>
  <c r="K1438" i="22"/>
  <c r="J1438" i="22"/>
  <c r="I1438" i="22"/>
  <c r="K1437" i="22"/>
  <c r="J1437" i="22"/>
  <c r="I1437" i="22"/>
  <c r="K1436" i="22"/>
  <c r="J1436" i="22"/>
  <c r="I1436" i="22"/>
  <c r="K1435" i="22"/>
  <c r="J1435" i="22"/>
  <c r="I1435" i="22"/>
  <c r="K1434" i="22"/>
  <c r="J1434" i="22"/>
  <c r="I1434" i="22"/>
  <c r="K1433" i="22"/>
  <c r="J1433" i="22"/>
  <c r="I1433" i="22"/>
  <c r="K1432" i="22"/>
  <c r="J1432" i="22"/>
  <c r="I1432" i="22"/>
  <c r="K1431" i="22"/>
  <c r="J1431" i="22"/>
  <c r="I1431" i="22"/>
  <c r="K1430" i="22"/>
  <c r="J1430" i="22"/>
  <c r="I1430" i="22"/>
  <c r="K1429" i="22"/>
  <c r="J1429" i="22"/>
  <c r="I1429" i="22"/>
  <c r="K1428" i="22"/>
  <c r="J1428" i="22"/>
  <c r="I1428" i="22"/>
  <c r="K1427" i="22"/>
  <c r="J1427" i="22"/>
  <c r="I1427" i="22"/>
  <c r="K1426" i="22"/>
  <c r="J1426" i="22"/>
  <c r="I1426" i="22"/>
  <c r="K1425" i="22"/>
  <c r="J1425" i="22"/>
  <c r="I1425" i="22"/>
  <c r="K1424" i="22"/>
  <c r="J1424" i="22"/>
  <c r="I1424" i="22"/>
  <c r="K1423" i="22"/>
  <c r="J1423" i="22"/>
  <c r="I1423" i="22"/>
  <c r="K1422" i="22"/>
  <c r="J1422" i="22"/>
  <c r="I1422" i="22"/>
  <c r="K1421" i="22"/>
  <c r="J1421" i="22"/>
  <c r="I1421" i="22"/>
  <c r="K1420" i="22"/>
  <c r="J1420" i="22"/>
  <c r="I1420" i="22"/>
  <c r="K1419" i="22"/>
  <c r="J1419" i="22"/>
  <c r="I1419" i="22"/>
  <c r="K1418" i="22"/>
  <c r="J1418" i="22"/>
  <c r="I1418" i="22"/>
  <c r="K1417" i="22"/>
  <c r="J1417" i="22"/>
  <c r="I1417" i="22"/>
  <c r="K1416" i="22"/>
  <c r="J1416" i="22"/>
  <c r="I1416" i="22"/>
  <c r="K1415" i="22"/>
  <c r="J1415" i="22"/>
  <c r="I1415" i="22"/>
  <c r="K1414" i="22"/>
  <c r="J1414" i="22"/>
  <c r="I1414" i="22"/>
  <c r="K1413" i="22"/>
  <c r="J1413" i="22"/>
  <c r="I1413" i="22"/>
  <c r="K1412" i="22"/>
  <c r="J1412" i="22"/>
  <c r="I1412" i="22"/>
  <c r="K1411" i="22"/>
  <c r="J1411" i="22"/>
  <c r="I1411" i="22"/>
  <c r="K1410" i="22"/>
  <c r="J1410" i="22"/>
  <c r="I1410" i="22"/>
  <c r="K1409" i="22"/>
  <c r="J1409" i="22"/>
  <c r="I1409" i="22"/>
  <c r="K1408" i="22"/>
  <c r="J1408" i="22"/>
  <c r="I1408" i="22"/>
  <c r="K1407" i="22"/>
  <c r="J1407" i="22"/>
  <c r="I1407" i="22"/>
  <c r="K1406" i="22"/>
  <c r="J1406" i="22"/>
  <c r="I1406" i="22"/>
  <c r="K1405" i="22"/>
  <c r="J1405" i="22"/>
  <c r="I1405" i="22"/>
  <c r="K1404" i="22"/>
  <c r="J1404" i="22"/>
  <c r="I1404" i="22"/>
  <c r="K1403" i="22"/>
  <c r="J1403" i="22"/>
  <c r="I1403" i="22"/>
  <c r="K1402" i="22"/>
  <c r="J1402" i="22"/>
  <c r="I1402" i="22"/>
  <c r="K1401" i="22"/>
  <c r="J1401" i="22"/>
  <c r="I1401" i="22"/>
  <c r="K1400" i="22"/>
  <c r="J1400" i="22"/>
  <c r="I1400" i="22"/>
  <c r="K1399" i="22"/>
  <c r="J1399" i="22"/>
  <c r="I1399" i="22"/>
  <c r="K1398" i="22"/>
  <c r="J1398" i="22"/>
  <c r="I1398" i="22"/>
  <c r="K1397" i="22"/>
  <c r="J1397" i="22"/>
  <c r="I1397" i="22"/>
  <c r="K1396" i="22"/>
  <c r="J1396" i="22"/>
  <c r="I1396" i="22"/>
  <c r="K1395" i="22"/>
  <c r="J1395" i="22"/>
  <c r="I1395" i="22"/>
  <c r="K1394" i="22"/>
  <c r="J1394" i="22"/>
  <c r="I1394" i="22"/>
  <c r="K1393" i="22"/>
  <c r="J1393" i="22"/>
  <c r="I1393" i="22"/>
  <c r="K1392" i="22"/>
  <c r="J1392" i="22"/>
  <c r="I1392" i="22"/>
  <c r="K1391" i="22"/>
  <c r="J1391" i="22"/>
  <c r="I1391" i="22"/>
  <c r="K1390" i="22"/>
  <c r="J1390" i="22"/>
  <c r="I1390" i="22"/>
  <c r="K1389" i="22"/>
  <c r="J1389" i="22"/>
  <c r="I1389" i="22"/>
  <c r="K1388" i="22"/>
  <c r="J1388" i="22"/>
  <c r="I1388" i="22"/>
  <c r="K1387" i="22"/>
  <c r="J1387" i="22"/>
  <c r="I1387" i="22"/>
  <c r="K1386" i="22"/>
  <c r="J1386" i="22"/>
  <c r="I1386" i="22"/>
  <c r="K1385" i="22"/>
  <c r="J1385" i="22"/>
  <c r="I1385" i="22"/>
  <c r="K1384" i="22"/>
  <c r="J1384" i="22"/>
  <c r="I1384" i="22"/>
  <c r="K1383" i="22"/>
  <c r="J1383" i="22"/>
  <c r="I1383" i="22"/>
  <c r="K1382" i="22"/>
  <c r="J1382" i="22"/>
  <c r="I1382" i="22"/>
  <c r="K1381" i="22"/>
  <c r="J1381" i="22"/>
  <c r="I1381" i="22"/>
  <c r="K1380" i="22"/>
  <c r="J1380" i="22"/>
  <c r="I1380" i="22"/>
  <c r="K1379" i="22"/>
  <c r="J1379" i="22"/>
  <c r="I1379" i="22"/>
  <c r="K1378" i="22"/>
  <c r="J1378" i="22"/>
  <c r="I1378" i="22"/>
  <c r="K1377" i="22"/>
  <c r="J1377" i="22"/>
  <c r="I1377" i="22"/>
  <c r="K1376" i="22"/>
  <c r="J1376" i="22"/>
  <c r="I1376" i="22"/>
  <c r="K1375" i="22"/>
  <c r="J1375" i="22"/>
  <c r="I1375" i="22"/>
  <c r="K1374" i="22"/>
  <c r="J1374" i="22"/>
  <c r="I1374" i="22"/>
  <c r="K1373" i="22"/>
  <c r="J1373" i="22"/>
  <c r="I1373" i="22"/>
  <c r="K1372" i="22"/>
  <c r="J1372" i="22"/>
  <c r="I1372" i="22"/>
  <c r="K1371" i="22"/>
  <c r="J1371" i="22"/>
  <c r="I1371" i="22"/>
  <c r="K1370" i="22"/>
  <c r="J1370" i="22"/>
  <c r="I1370" i="22"/>
  <c r="K1369" i="22"/>
  <c r="J1369" i="22"/>
  <c r="I1369" i="22"/>
  <c r="K1368" i="22"/>
  <c r="J1368" i="22"/>
  <c r="I1368" i="22"/>
  <c r="K1367" i="22"/>
  <c r="J1367" i="22"/>
  <c r="I1367" i="22"/>
  <c r="K1366" i="22"/>
  <c r="J1366" i="22"/>
  <c r="I1366" i="22"/>
  <c r="K1365" i="22"/>
  <c r="J1365" i="22"/>
  <c r="I1365" i="22"/>
  <c r="K1364" i="22"/>
  <c r="J1364" i="22"/>
  <c r="I1364" i="22"/>
  <c r="K1363" i="22"/>
  <c r="J1363" i="22"/>
  <c r="I1363" i="22"/>
  <c r="K1362" i="22"/>
  <c r="J1362" i="22"/>
  <c r="I1362" i="22"/>
  <c r="K1361" i="22"/>
  <c r="J1361" i="22"/>
  <c r="I1361" i="22"/>
  <c r="K1360" i="22"/>
  <c r="J1360" i="22"/>
  <c r="I1360" i="22"/>
  <c r="K1359" i="22"/>
  <c r="J1359" i="22"/>
  <c r="I1359" i="22"/>
  <c r="K1358" i="22"/>
  <c r="J1358" i="22"/>
  <c r="I1358" i="22"/>
  <c r="K1357" i="22"/>
  <c r="J1357" i="22"/>
  <c r="I1357" i="22"/>
  <c r="K1356" i="22"/>
  <c r="J1356" i="22"/>
  <c r="I1356" i="22"/>
  <c r="K1355" i="22"/>
  <c r="J1355" i="22"/>
  <c r="I1355" i="22"/>
  <c r="K1354" i="22"/>
  <c r="J1354" i="22"/>
  <c r="I1354" i="22"/>
  <c r="K1353" i="22"/>
  <c r="J1353" i="22"/>
  <c r="I1353" i="22"/>
  <c r="K1352" i="22"/>
  <c r="J1352" i="22"/>
  <c r="I1352" i="22"/>
  <c r="K1351" i="22"/>
  <c r="J1351" i="22"/>
  <c r="I1351" i="22"/>
  <c r="K1350" i="22"/>
  <c r="J1350" i="22"/>
  <c r="I1350" i="22"/>
  <c r="K1349" i="22"/>
  <c r="J1349" i="22"/>
  <c r="I1349" i="22"/>
  <c r="K1348" i="22"/>
  <c r="J1348" i="22"/>
  <c r="I1348" i="22"/>
  <c r="K1347" i="22"/>
  <c r="J1347" i="22"/>
  <c r="I1347" i="22"/>
  <c r="K1346" i="22"/>
  <c r="J1346" i="22"/>
  <c r="I1346" i="22"/>
  <c r="K1345" i="22"/>
  <c r="J1345" i="22"/>
  <c r="I1345" i="22"/>
  <c r="K1344" i="22"/>
  <c r="J1344" i="22"/>
  <c r="I1344" i="22"/>
  <c r="K1343" i="22"/>
  <c r="J1343" i="22"/>
  <c r="I1343" i="22"/>
  <c r="K1342" i="22"/>
  <c r="J1342" i="22"/>
  <c r="I1342" i="22"/>
  <c r="K1341" i="22"/>
  <c r="J1341" i="22"/>
  <c r="I1341" i="22"/>
  <c r="K1340" i="22"/>
  <c r="J1340" i="22"/>
  <c r="I1340" i="22"/>
  <c r="K1339" i="22"/>
  <c r="J1339" i="22"/>
  <c r="I1339" i="22"/>
  <c r="K1338" i="22"/>
  <c r="J1338" i="22"/>
  <c r="I1338" i="22"/>
  <c r="K1337" i="22"/>
  <c r="J1337" i="22"/>
  <c r="I1337" i="22"/>
  <c r="K1336" i="22"/>
  <c r="J1336" i="22"/>
  <c r="I1336" i="22"/>
  <c r="K1335" i="22"/>
  <c r="J1335" i="22"/>
  <c r="I1335" i="22"/>
  <c r="K1334" i="22"/>
  <c r="J1334" i="22"/>
  <c r="I1334" i="22"/>
  <c r="K1333" i="22"/>
  <c r="J1333" i="22"/>
  <c r="I1333" i="22"/>
  <c r="K1332" i="22"/>
  <c r="J1332" i="22"/>
  <c r="I1332" i="22"/>
  <c r="K1331" i="22"/>
  <c r="J1331" i="22"/>
  <c r="I1331" i="22"/>
  <c r="K1330" i="22"/>
  <c r="J1330" i="22"/>
  <c r="I1330" i="22"/>
  <c r="K1329" i="22"/>
  <c r="J1329" i="22"/>
  <c r="I1329" i="22"/>
  <c r="K1328" i="22"/>
  <c r="J1328" i="22"/>
  <c r="I1328" i="22"/>
  <c r="K1327" i="22"/>
  <c r="J1327" i="22"/>
  <c r="I1327" i="22"/>
  <c r="K1326" i="22"/>
  <c r="J1326" i="22"/>
  <c r="I1326" i="22"/>
  <c r="K1325" i="22"/>
  <c r="J1325" i="22"/>
  <c r="I1325" i="22"/>
  <c r="K1324" i="22"/>
  <c r="J1324" i="22"/>
  <c r="I1324" i="22"/>
  <c r="K1323" i="22"/>
  <c r="J1323" i="22"/>
  <c r="I1323" i="22"/>
  <c r="K1322" i="22"/>
  <c r="J1322" i="22"/>
  <c r="I1322" i="22"/>
  <c r="K1321" i="22"/>
  <c r="J1321" i="22"/>
  <c r="I1321" i="22"/>
  <c r="K1320" i="22"/>
  <c r="J1320" i="22"/>
  <c r="I1320" i="22"/>
  <c r="K1319" i="22"/>
  <c r="J1319" i="22"/>
  <c r="I1319" i="22"/>
  <c r="K1318" i="22"/>
  <c r="J1318" i="22"/>
  <c r="I1318" i="22"/>
  <c r="K1317" i="22"/>
  <c r="J1317" i="22"/>
  <c r="I1317" i="22"/>
  <c r="K1316" i="22"/>
  <c r="J1316" i="22"/>
  <c r="I1316" i="22"/>
  <c r="K1315" i="22"/>
  <c r="J1315" i="22"/>
  <c r="I1315" i="22"/>
  <c r="K1314" i="22"/>
  <c r="J1314" i="22"/>
  <c r="I1314" i="22"/>
  <c r="K1313" i="22"/>
  <c r="J1313" i="22"/>
  <c r="I1313" i="22"/>
  <c r="K1312" i="22"/>
  <c r="J1312" i="22"/>
  <c r="I1312" i="22"/>
  <c r="K1311" i="22"/>
  <c r="J1311" i="22"/>
  <c r="I1311" i="22"/>
  <c r="K1310" i="22"/>
  <c r="J1310" i="22"/>
  <c r="I1310" i="22"/>
  <c r="K1309" i="22"/>
  <c r="J1309" i="22"/>
  <c r="I1309" i="22"/>
  <c r="K1308" i="22"/>
  <c r="J1308" i="22"/>
  <c r="I1308" i="22"/>
  <c r="K1307" i="22"/>
  <c r="J1307" i="22"/>
  <c r="I1307" i="22"/>
  <c r="K1306" i="22"/>
  <c r="J1306" i="22"/>
  <c r="I1306" i="22"/>
  <c r="K1305" i="22"/>
  <c r="J1305" i="22"/>
  <c r="I1305" i="22"/>
  <c r="K1304" i="22"/>
  <c r="J1304" i="22"/>
  <c r="I1304" i="22"/>
  <c r="K1303" i="22"/>
  <c r="J1303" i="22"/>
  <c r="I1303" i="22"/>
  <c r="K1302" i="22"/>
  <c r="J1302" i="22"/>
  <c r="I1302" i="22"/>
  <c r="K1301" i="22"/>
  <c r="J1301" i="22"/>
  <c r="I1301" i="22"/>
  <c r="K1300" i="22"/>
  <c r="J1300" i="22"/>
  <c r="I1300" i="22"/>
  <c r="K1299" i="22"/>
  <c r="J1299" i="22"/>
  <c r="I1299" i="22"/>
  <c r="K1298" i="22"/>
  <c r="J1298" i="22"/>
  <c r="I1298" i="22"/>
  <c r="K1297" i="22"/>
  <c r="J1297" i="22"/>
  <c r="I1297" i="22"/>
  <c r="K1296" i="22"/>
  <c r="J1296" i="22"/>
  <c r="I1296" i="22"/>
  <c r="K1295" i="22"/>
  <c r="J1295" i="22"/>
  <c r="I1295" i="22"/>
  <c r="K1294" i="22"/>
  <c r="J1294" i="22"/>
  <c r="I1294" i="22"/>
  <c r="K1293" i="22"/>
  <c r="J1293" i="22"/>
  <c r="I1293" i="22"/>
  <c r="K1292" i="22"/>
  <c r="J1292" i="22"/>
  <c r="I1292" i="22"/>
  <c r="K1291" i="22"/>
  <c r="J1291" i="22"/>
  <c r="I1291" i="22"/>
  <c r="K1290" i="22"/>
  <c r="J1290" i="22"/>
  <c r="I1290" i="22"/>
  <c r="K1289" i="22"/>
  <c r="J1289" i="22"/>
  <c r="I1289" i="22"/>
  <c r="K1288" i="22"/>
  <c r="J1288" i="22"/>
  <c r="I1288" i="22"/>
  <c r="K1287" i="22"/>
  <c r="J1287" i="22"/>
  <c r="I1287" i="22"/>
  <c r="K1286" i="22"/>
  <c r="J1286" i="22"/>
  <c r="I1286" i="22"/>
  <c r="K1285" i="22"/>
  <c r="J1285" i="22"/>
  <c r="I1285" i="22"/>
  <c r="K1284" i="22"/>
  <c r="J1284" i="22"/>
  <c r="I1284" i="22"/>
  <c r="K1283" i="22"/>
  <c r="J1283" i="22"/>
  <c r="I1283" i="22"/>
  <c r="K1282" i="22"/>
  <c r="J1282" i="22"/>
  <c r="I1282" i="22"/>
  <c r="K1281" i="22"/>
  <c r="J1281" i="22"/>
  <c r="I1281" i="22"/>
  <c r="K1280" i="22"/>
  <c r="J1280" i="22"/>
  <c r="I1280" i="22"/>
  <c r="K1279" i="22"/>
  <c r="J1279" i="22"/>
  <c r="I1279" i="22"/>
  <c r="K1278" i="22"/>
  <c r="J1278" i="22"/>
  <c r="I1278" i="22"/>
  <c r="K1277" i="22"/>
  <c r="J1277" i="22"/>
  <c r="I1277" i="22"/>
  <c r="K1276" i="22"/>
  <c r="J1276" i="22"/>
  <c r="I1276" i="22"/>
  <c r="K1275" i="22"/>
  <c r="J1275" i="22"/>
  <c r="I1275" i="22"/>
  <c r="K1274" i="22"/>
  <c r="J1274" i="22"/>
  <c r="I1274" i="22"/>
  <c r="K1273" i="22"/>
  <c r="J1273" i="22"/>
  <c r="I1273" i="22"/>
  <c r="K1272" i="22"/>
  <c r="J1272" i="22"/>
  <c r="I1272" i="22"/>
  <c r="K1271" i="22"/>
  <c r="J1271" i="22"/>
  <c r="I1271" i="22"/>
  <c r="K1270" i="22"/>
  <c r="J1270" i="22"/>
  <c r="I1270" i="22"/>
  <c r="K1269" i="22"/>
  <c r="J1269" i="22"/>
  <c r="I1269" i="22"/>
  <c r="K1268" i="22"/>
  <c r="J1268" i="22"/>
  <c r="I1268" i="22"/>
  <c r="K1267" i="22"/>
  <c r="J1267" i="22"/>
  <c r="I1267" i="22"/>
  <c r="K1266" i="22"/>
  <c r="J1266" i="22"/>
  <c r="I1266" i="22"/>
  <c r="K1265" i="22"/>
  <c r="J1265" i="22"/>
  <c r="I1265" i="22"/>
  <c r="K1264" i="22"/>
  <c r="J1264" i="22"/>
  <c r="I1264" i="22"/>
  <c r="K1263" i="22"/>
  <c r="J1263" i="22"/>
  <c r="I1263" i="22"/>
  <c r="K1262" i="22"/>
  <c r="J1262" i="22"/>
  <c r="I1262" i="22"/>
  <c r="K1261" i="22"/>
  <c r="J1261" i="22"/>
  <c r="I1261" i="22"/>
  <c r="K1260" i="22"/>
  <c r="J1260" i="22"/>
  <c r="I1260" i="22"/>
  <c r="K1259" i="22"/>
  <c r="J1259" i="22"/>
  <c r="I1259" i="22"/>
  <c r="K1258" i="22"/>
  <c r="J1258" i="22"/>
  <c r="I1258" i="22"/>
  <c r="K1257" i="22"/>
  <c r="J1257" i="22"/>
  <c r="I1257" i="22"/>
  <c r="K1256" i="22"/>
  <c r="J1256" i="22"/>
  <c r="I1256" i="22"/>
  <c r="K1255" i="22"/>
  <c r="J1255" i="22"/>
  <c r="I1255" i="22"/>
  <c r="K1254" i="22"/>
  <c r="J1254" i="22"/>
  <c r="I1254" i="22"/>
  <c r="K1253" i="22"/>
  <c r="J1253" i="22"/>
  <c r="I1253" i="22"/>
  <c r="K1252" i="22"/>
  <c r="J1252" i="22"/>
  <c r="I1252" i="22"/>
  <c r="K1251" i="22"/>
  <c r="J1251" i="22"/>
  <c r="I1251" i="22"/>
  <c r="K1250" i="22"/>
  <c r="J1250" i="22"/>
  <c r="I1250" i="22"/>
  <c r="K1249" i="22"/>
  <c r="J1249" i="22"/>
  <c r="I1249" i="22"/>
  <c r="K1248" i="22"/>
  <c r="J1248" i="22"/>
  <c r="I1248" i="22"/>
  <c r="K1247" i="22"/>
  <c r="J1247" i="22"/>
  <c r="I1247" i="22"/>
  <c r="K1246" i="22"/>
  <c r="J1246" i="22"/>
  <c r="I1246" i="22"/>
  <c r="K1245" i="22"/>
  <c r="J1245" i="22"/>
  <c r="I1245" i="22"/>
  <c r="K1244" i="22"/>
  <c r="J1244" i="22"/>
  <c r="I1244" i="22"/>
  <c r="K1243" i="22"/>
  <c r="J1243" i="22"/>
  <c r="I1243" i="22"/>
  <c r="K1242" i="22"/>
  <c r="J1242" i="22"/>
  <c r="I1242" i="22"/>
  <c r="K1241" i="22"/>
  <c r="J1241" i="22"/>
  <c r="I1241" i="22"/>
  <c r="K1240" i="22"/>
  <c r="J1240" i="22"/>
  <c r="I1240" i="22"/>
  <c r="K1239" i="22"/>
  <c r="J1239" i="22"/>
  <c r="I1239" i="22"/>
  <c r="K1238" i="22"/>
  <c r="J1238" i="22"/>
  <c r="I1238" i="22"/>
  <c r="K1237" i="22"/>
  <c r="J1237" i="22"/>
  <c r="I1237" i="22"/>
  <c r="K1236" i="22"/>
  <c r="J1236" i="22"/>
  <c r="I1236" i="22"/>
  <c r="K1235" i="22"/>
  <c r="J1235" i="22"/>
  <c r="I1235" i="22"/>
  <c r="K1234" i="22"/>
  <c r="J1234" i="22"/>
  <c r="I1234" i="22"/>
  <c r="K1233" i="22"/>
  <c r="J1233" i="22"/>
  <c r="I1233" i="22"/>
  <c r="K1232" i="22"/>
  <c r="J1232" i="22"/>
  <c r="I1232" i="22"/>
  <c r="K1231" i="22"/>
  <c r="J1231" i="22"/>
  <c r="I1231" i="22"/>
  <c r="K1230" i="22"/>
  <c r="J1230" i="22"/>
  <c r="I1230" i="22"/>
  <c r="K1229" i="22"/>
  <c r="J1229" i="22"/>
  <c r="I1229" i="22"/>
  <c r="K1228" i="22"/>
  <c r="J1228" i="22"/>
  <c r="I1228" i="22"/>
  <c r="K1227" i="22"/>
  <c r="J1227" i="22"/>
  <c r="I1227" i="22"/>
  <c r="K1226" i="22"/>
  <c r="J1226" i="22"/>
  <c r="I1226" i="22"/>
  <c r="K1225" i="22"/>
  <c r="J1225" i="22"/>
  <c r="I1225" i="22"/>
  <c r="K1224" i="22"/>
  <c r="J1224" i="22"/>
  <c r="I1224" i="22"/>
  <c r="K1223" i="22"/>
  <c r="J1223" i="22"/>
  <c r="I1223" i="22"/>
  <c r="K1222" i="22"/>
  <c r="J1222" i="22"/>
  <c r="I1222" i="22"/>
  <c r="K1221" i="22"/>
  <c r="J1221" i="22"/>
  <c r="I1221" i="22"/>
  <c r="K1220" i="22"/>
  <c r="J1220" i="22"/>
  <c r="I1220" i="22"/>
  <c r="K1219" i="22"/>
  <c r="J1219" i="22"/>
  <c r="I1219" i="22"/>
  <c r="K1218" i="22"/>
  <c r="J1218" i="22"/>
  <c r="I1218" i="22"/>
  <c r="K1217" i="22"/>
  <c r="J1217" i="22"/>
  <c r="I1217" i="22"/>
  <c r="K1216" i="22"/>
  <c r="J1216" i="22"/>
  <c r="I1216" i="22"/>
  <c r="K1215" i="22"/>
  <c r="J1215" i="22"/>
  <c r="I1215" i="22"/>
  <c r="K1214" i="22"/>
  <c r="J1214" i="22"/>
  <c r="I1214" i="22"/>
  <c r="K1213" i="22"/>
  <c r="J1213" i="22"/>
  <c r="I1213" i="22"/>
  <c r="K1212" i="22"/>
  <c r="J1212" i="22"/>
  <c r="I1212" i="22"/>
  <c r="K1211" i="22"/>
  <c r="J1211" i="22"/>
  <c r="I1211" i="22"/>
  <c r="K1210" i="22"/>
  <c r="J1210" i="22"/>
  <c r="I1210" i="22"/>
  <c r="K1209" i="22"/>
  <c r="J1209" i="22"/>
  <c r="I1209" i="22"/>
  <c r="K1208" i="22"/>
  <c r="J1208" i="22"/>
  <c r="I1208" i="22"/>
  <c r="K1207" i="22"/>
  <c r="J1207" i="22"/>
  <c r="I1207" i="22"/>
  <c r="K1206" i="22"/>
  <c r="J1206" i="22"/>
  <c r="I1206" i="22"/>
  <c r="K1205" i="22"/>
  <c r="J1205" i="22"/>
  <c r="I1205" i="22"/>
  <c r="K1204" i="22"/>
  <c r="J1204" i="22"/>
  <c r="I1204" i="22"/>
  <c r="K1203" i="22"/>
  <c r="J1203" i="22"/>
  <c r="I1203" i="22"/>
  <c r="K1202" i="22"/>
  <c r="J1202" i="22"/>
  <c r="I1202" i="22"/>
  <c r="K1201" i="22"/>
  <c r="J1201" i="22"/>
  <c r="I1201" i="22"/>
  <c r="K1200" i="22"/>
  <c r="J1200" i="22"/>
  <c r="I1200" i="22"/>
  <c r="K1199" i="22"/>
  <c r="J1199" i="22"/>
  <c r="I1199" i="22"/>
  <c r="K1198" i="22"/>
  <c r="J1198" i="22"/>
  <c r="I1198" i="22"/>
  <c r="K1197" i="22"/>
  <c r="J1197" i="22"/>
  <c r="I1197" i="22"/>
  <c r="K1196" i="22"/>
  <c r="J1196" i="22"/>
  <c r="I1196" i="22"/>
  <c r="K1195" i="22"/>
  <c r="J1195" i="22"/>
  <c r="I1195" i="22"/>
  <c r="K1194" i="22"/>
  <c r="J1194" i="22"/>
  <c r="I1194" i="22"/>
  <c r="K1193" i="22"/>
  <c r="J1193" i="22"/>
  <c r="I1193" i="22"/>
  <c r="K1192" i="22"/>
  <c r="J1192" i="22"/>
  <c r="I1192" i="22"/>
  <c r="K1191" i="22"/>
  <c r="J1191" i="22"/>
  <c r="I1191" i="22"/>
  <c r="K1190" i="22"/>
  <c r="J1190" i="22"/>
  <c r="I1190" i="22"/>
  <c r="K1189" i="22"/>
  <c r="J1189" i="22"/>
  <c r="I1189" i="22"/>
  <c r="K1188" i="22"/>
  <c r="J1188" i="22"/>
  <c r="I1188" i="22"/>
  <c r="K1187" i="22"/>
  <c r="J1187" i="22"/>
  <c r="I1187" i="22"/>
  <c r="K1186" i="22"/>
  <c r="J1186" i="22"/>
  <c r="I1186" i="22"/>
  <c r="K1185" i="22"/>
  <c r="J1185" i="22"/>
  <c r="I1185" i="22"/>
  <c r="K1184" i="22"/>
  <c r="J1184" i="22"/>
  <c r="I1184" i="22"/>
  <c r="K1183" i="22"/>
  <c r="J1183" i="22"/>
  <c r="I1183" i="22"/>
  <c r="K1182" i="22"/>
  <c r="J1182" i="22"/>
  <c r="I1182" i="22"/>
  <c r="K1181" i="22"/>
  <c r="J1181" i="22"/>
  <c r="I1181" i="22"/>
  <c r="K1180" i="22"/>
  <c r="J1180" i="22"/>
  <c r="I1180" i="22"/>
  <c r="K1179" i="22"/>
  <c r="J1179" i="22"/>
  <c r="I1179" i="22"/>
  <c r="K1178" i="22"/>
  <c r="J1178" i="22"/>
  <c r="I1178" i="22"/>
  <c r="K1177" i="22"/>
  <c r="J1177" i="22"/>
  <c r="I1177" i="22"/>
  <c r="K1176" i="22"/>
  <c r="J1176" i="22"/>
  <c r="I1176" i="22"/>
  <c r="K1175" i="22"/>
  <c r="J1175" i="22"/>
  <c r="I1175" i="22"/>
  <c r="K1174" i="22"/>
  <c r="J1174" i="22"/>
  <c r="I1174" i="22"/>
  <c r="K1173" i="22"/>
  <c r="J1173" i="22"/>
  <c r="I1173" i="22"/>
  <c r="K1172" i="22"/>
  <c r="J1172" i="22"/>
  <c r="I1172" i="22"/>
  <c r="K1171" i="22"/>
  <c r="J1171" i="22"/>
  <c r="I1171" i="22"/>
  <c r="K1170" i="22"/>
  <c r="J1170" i="22"/>
  <c r="I1170" i="22"/>
  <c r="K1169" i="22"/>
  <c r="J1169" i="22"/>
  <c r="I1169" i="22"/>
  <c r="K1168" i="22"/>
  <c r="J1168" i="22"/>
  <c r="I1168" i="22"/>
  <c r="K1167" i="22"/>
  <c r="J1167" i="22"/>
  <c r="I1167" i="22"/>
  <c r="K1166" i="22"/>
  <c r="J1166" i="22"/>
  <c r="I1166" i="22"/>
  <c r="K1165" i="22"/>
  <c r="J1165" i="22"/>
  <c r="I1165" i="22"/>
  <c r="K1164" i="22"/>
  <c r="J1164" i="22"/>
  <c r="I1164" i="22"/>
  <c r="K1163" i="22"/>
  <c r="J1163" i="22"/>
  <c r="I1163" i="22"/>
  <c r="K1162" i="22"/>
  <c r="J1162" i="22"/>
  <c r="I1162" i="22"/>
  <c r="K1161" i="22"/>
  <c r="J1161" i="22"/>
  <c r="I1161" i="22"/>
  <c r="K1160" i="22"/>
  <c r="J1160" i="22"/>
  <c r="I1160" i="22"/>
  <c r="K1159" i="22"/>
  <c r="J1159" i="22"/>
  <c r="I1159" i="22"/>
  <c r="K1158" i="22"/>
  <c r="J1158" i="22"/>
  <c r="I1158" i="22"/>
  <c r="K1157" i="22"/>
  <c r="J1157" i="22"/>
  <c r="I1157" i="22"/>
  <c r="K1156" i="22"/>
  <c r="J1156" i="22"/>
  <c r="I1156" i="22"/>
  <c r="K1155" i="22"/>
  <c r="J1155" i="22"/>
  <c r="I1155" i="22"/>
  <c r="K1154" i="22"/>
  <c r="J1154" i="22"/>
  <c r="I1154" i="22"/>
  <c r="K1153" i="22"/>
  <c r="J1153" i="22"/>
  <c r="I1153" i="22"/>
  <c r="K1152" i="22"/>
  <c r="J1152" i="22"/>
  <c r="I1152" i="22"/>
  <c r="K1151" i="22"/>
  <c r="J1151" i="22"/>
  <c r="I1151" i="22"/>
  <c r="K1150" i="22"/>
  <c r="J1150" i="22"/>
  <c r="I1150" i="22"/>
  <c r="K1149" i="22"/>
  <c r="J1149" i="22"/>
  <c r="I1149" i="22"/>
  <c r="K1148" i="22"/>
  <c r="J1148" i="22"/>
  <c r="I1148" i="22"/>
  <c r="K1147" i="22"/>
  <c r="J1147" i="22"/>
  <c r="I1147" i="22"/>
  <c r="K1146" i="22"/>
  <c r="J1146" i="22"/>
  <c r="I1146" i="22"/>
  <c r="K1145" i="22"/>
  <c r="J1145" i="22"/>
  <c r="I1145" i="22"/>
  <c r="K1144" i="22"/>
  <c r="J1144" i="22"/>
  <c r="I1144" i="22"/>
  <c r="K1143" i="22"/>
  <c r="J1143" i="22"/>
  <c r="I1143" i="22"/>
  <c r="K1142" i="22"/>
  <c r="J1142" i="22"/>
  <c r="I1142" i="22"/>
  <c r="K1141" i="22"/>
  <c r="J1141" i="22"/>
  <c r="I1141" i="22"/>
  <c r="K1140" i="22"/>
  <c r="J1140" i="22"/>
  <c r="I1140" i="22"/>
  <c r="K1139" i="22"/>
  <c r="J1139" i="22"/>
  <c r="I1139" i="22"/>
  <c r="K1138" i="22"/>
  <c r="J1138" i="22"/>
  <c r="I1138" i="22"/>
  <c r="K1137" i="22"/>
  <c r="J1137" i="22"/>
  <c r="I1137" i="22"/>
  <c r="K1136" i="22"/>
  <c r="J1136" i="22"/>
  <c r="I1136" i="22"/>
  <c r="K1135" i="22"/>
  <c r="J1135" i="22"/>
  <c r="I1135" i="22"/>
  <c r="K1134" i="22"/>
  <c r="J1134" i="22"/>
  <c r="I1134" i="22"/>
  <c r="K1133" i="22"/>
  <c r="J1133" i="22"/>
  <c r="I1133" i="22"/>
  <c r="K1132" i="22"/>
  <c r="J1132" i="22"/>
  <c r="I1132" i="22"/>
  <c r="K1131" i="22"/>
  <c r="J1131" i="22"/>
  <c r="I1131" i="22"/>
  <c r="K1130" i="22"/>
  <c r="J1130" i="22"/>
  <c r="I1130" i="22"/>
  <c r="K1129" i="22"/>
  <c r="J1129" i="22"/>
  <c r="I1129" i="22"/>
  <c r="K1128" i="22"/>
  <c r="J1128" i="22"/>
  <c r="I1128" i="22"/>
  <c r="K1127" i="22"/>
  <c r="J1127" i="22"/>
  <c r="I1127" i="22"/>
  <c r="K1126" i="22"/>
  <c r="J1126" i="22"/>
  <c r="I1126" i="22"/>
  <c r="K1125" i="22"/>
  <c r="J1125" i="22"/>
  <c r="I1125" i="22"/>
  <c r="K1124" i="22"/>
  <c r="J1124" i="22"/>
  <c r="I1124" i="22"/>
  <c r="K1123" i="22"/>
  <c r="J1123" i="22"/>
  <c r="I1123" i="22"/>
  <c r="K1122" i="22"/>
  <c r="J1122" i="22"/>
  <c r="I1122" i="22"/>
  <c r="K1121" i="22"/>
  <c r="J1121" i="22"/>
  <c r="I1121" i="22"/>
  <c r="K1120" i="22"/>
  <c r="J1120" i="22"/>
  <c r="I1120" i="22"/>
  <c r="K1119" i="22"/>
  <c r="J1119" i="22"/>
  <c r="I1119" i="22"/>
  <c r="K1118" i="22"/>
  <c r="J1118" i="22"/>
  <c r="I1118" i="22"/>
  <c r="K1117" i="22"/>
  <c r="J1117" i="22"/>
  <c r="I1117" i="22"/>
  <c r="K1116" i="22"/>
  <c r="J1116" i="22"/>
  <c r="I1116" i="22"/>
  <c r="K1115" i="22"/>
  <c r="J1115" i="22"/>
  <c r="I1115" i="22"/>
  <c r="K1114" i="22"/>
  <c r="J1114" i="22"/>
  <c r="I1114" i="22"/>
  <c r="K1113" i="22"/>
  <c r="J1113" i="22"/>
  <c r="I1113" i="22"/>
  <c r="K1112" i="22"/>
  <c r="J1112" i="22"/>
  <c r="I1112" i="22"/>
  <c r="K1111" i="22"/>
  <c r="J1111" i="22"/>
  <c r="I1111" i="22"/>
  <c r="K1110" i="22"/>
  <c r="J1110" i="22"/>
  <c r="I1110" i="22"/>
  <c r="K1109" i="22"/>
  <c r="J1109" i="22"/>
  <c r="I1109" i="22"/>
  <c r="K1108" i="22"/>
  <c r="J1108" i="22"/>
  <c r="I1108" i="22"/>
  <c r="K1107" i="22"/>
  <c r="J1107" i="22"/>
  <c r="I1107" i="22"/>
  <c r="K1106" i="22"/>
  <c r="J1106" i="22"/>
  <c r="I1106" i="22"/>
  <c r="K1105" i="22"/>
  <c r="J1105" i="22"/>
  <c r="I1105" i="22"/>
  <c r="K1104" i="22"/>
  <c r="J1104" i="22"/>
  <c r="I1104" i="22"/>
  <c r="K1103" i="22"/>
  <c r="J1103" i="22"/>
  <c r="I1103" i="22"/>
  <c r="K1102" i="22"/>
  <c r="J1102" i="22"/>
  <c r="I1102" i="22"/>
  <c r="K1101" i="22"/>
  <c r="J1101" i="22"/>
  <c r="I1101" i="22"/>
  <c r="K1100" i="22"/>
  <c r="J1100" i="22"/>
  <c r="I1100" i="22"/>
  <c r="K1099" i="22"/>
  <c r="J1099" i="22"/>
  <c r="I1099" i="22"/>
  <c r="K1098" i="22"/>
  <c r="J1098" i="22"/>
  <c r="I1098" i="22"/>
  <c r="K1097" i="22"/>
  <c r="J1097" i="22"/>
  <c r="I1097" i="22"/>
  <c r="K1096" i="22"/>
  <c r="J1096" i="22"/>
  <c r="I1096" i="22"/>
  <c r="K1095" i="22"/>
  <c r="J1095" i="22"/>
  <c r="I1095" i="22"/>
  <c r="K1094" i="22"/>
  <c r="J1094" i="22"/>
  <c r="I1094" i="22"/>
  <c r="K1093" i="22"/>
  <c r="J1093" i="22"/>
  <c r="I1093" i="22"/>
  <c r="K1092" i="22"/>
  <c r="J1092" i="22"/>
  <c r="I1092" i="22"/>
  <c r="K1091" i="22"/>
  <c r="J1091" i="22"/>
  <c r="I1091" i="22"/>
  <c r="K1090" i="22"/>
  <c r="J1090" i="22"/>
  <c r="I1090" i="22"/>
  <c r="K1089" i="22"/>
  <c r="J1089" i="22"/>
  <c r="I1089" i="22"/>
  <c r="K1088" i="22"/>
  <c r="J1088" i="22"/>
  <c r="I1088" i="22"/>
  <c r="K1087" i="22"/>
  <c r="J1087" i="22"/>
  <c r="I1087" i="22"/>
  <c r="K1086" i="22"/>
  <c r="J1086" i="22"/>
  <c r="I1086" i="22"/>
  <c r="K1085" i="22"/>
  <c r="J1085" i="22"/>
  <c r="I1085" i="22"/>
  <c r="K1084" i="22"/>
  <c r="J1084" i="22"/>
  <c r="I1084" i="22"/>
  <c r="K1083" i="22"/>
  <c r="J1083" i="22"/>
  <c r="I1083" i="22"/>
  <c r="K1082" i="22"/>
  <c r="J1082" i="22"/>
  <c r="I1082" i="22"/>
  <c r="K1081" i="22"/>
  <c r="J1081" i="22"/>
  <c r="I1081" i="22"/>
  <c r="K1080" i="22"/>
  <c r="J1080" i="22"/>
  <c r="I1080" i="22"/>
  <c r="K1079" i="22"/>
  <c r="J1079" i="22"/>
  <c r="I1079" i="22"/>
  <c r="K1078" i="22"/>
  <c r="J1078" i="22"/>
  <c r="I1078" i="22"/>
  <c r="K1077" i="22"/>
  <c r="J1077" i="22"/>
  <c r="I1077" i="22"/>
  <c r="K1076" i="22"/>
  <c r="J1076" i="22"/>
  <c r="I1076" i="22"/>
  <c r="K1075" i="22"/>
  <c r="J1075" i="22"/>
  <c r="I1075" i="22"/>
  <c r="K1074" i="22"/>
  <c r="J1074" i="22"/>
  <c r="I1074" i="22"/>
  <c r="K1073" i="22"/>
  <c r="J1073" i="22"/>
  <c r="I1073" i="22"/>
  <c r="K1072" i="22"/>
  <c r="J1072" i="22"/>
  <c r="I1072" i="22"/>
  <c r="K1071" i="22"/>
  <c r="J1071" i="22"/>
  <c r="I1071" i="22"/>
  <c r="K1070" i="22"/>
  <c r="J1070" i="22"/>
  <c r="I1070" i="22"/>
  <c r="K1069" i="22"/>
  <c r="J1069" i="22"/>
  <c r="I1069" i="22"/>
  <c r="K1068" i="22"/>
  <c r="J1068" i="22"/>
  <c r="I1068" i="22"/>
  <c r="K1067" i="22"/>
  <c r="J1067" i="22"/>
  <c r="I1067" i="22"/>
  <c r="K1066" i="22"/>
  <c r="J1066" i="22"/>
  <c r="I1066" i="22"/>
  <c r="K1065" i="22"/>
  <c r="J1065" i="22"/>
  <c r="I1065" i="22"/>
  <c r="K1064" i="22"/>
  <c r="J1064" i="22"/>
  <c r="I1064" i="22"/>
  <c r="K1063" i="22"/>
  <c r="J1063" i="22"/>
  <c r="I1063" i="22"/>
  <c r="K1062" i="22"/>
  <c r="J1062" i="22"/>
  <c r="I1062" i="22"/>
  <c r="K1061" i="22"/>
  <c r="J1061" i="22"/>
  <c r="I1061" i="22"/>
  <c r="K1060" i="22"/>
  <c r="J1060" i="22"/>
  <c r="I1060" i="22"/>
  <c r="K1059" i="22"/>
  <c r="J1059" i="22"/>
  <c r="I1059" i="22"/>
  <c r="K1058" i="22"/>
  <c r="J1058" i="22"/>
  <c r="I1058" i="22"/>
  <c r="K1057" i="22"/>
  <c r="J1057" i="22"/>
  <c r="I1057" i="22"/>
  <c r="K1056" i="22"/>
  <c r="J1056" i="22"/>
  <c r="I1056" i="22"/>
  <c r="K1055" i="22"/>
  <c r="J1055" i="22"/>
  <c r="I1055" i="22"/>
  <c r="K1054" i="22"/>
  <c r="J1054" i="22"/>
  <c r="I1054" i="22"/>
  <c r="K1053" i="22"/>
  <c r="J1053" i="22"/>
  <c r="I1053" i="22"/>
  <c r="K1052" i="22"/>
  <c r="J1052" i="22"/>
  <c r="I1052" i="22"/>
  <c r="K1051" i="22"/>
  <c r="J1051" i="22"/>
  <c r="I1051" i="22"/>
  <c r="K1050" i="22"/>
  <c r="J1050" i="22"/>
  <c r="I1050" i="22"/>
  <c r="K1049" i="22"/>
  <c r="J1049" i="22"/>
  <c r="I1049" i="22"/>
  <c r="K1048" i="22"/>
  <c r="J1048" i="22"/>
  <c r="I1048" i="22"/>
  <c r="K1047" i="22"/>
  <c r="J1047" i="22"/>
  <c r="I1047" i="22"/>
  <c r="K1046" i="22"/>
  <c r="J1046" i="22"/>
  <c r="I1046" i="22"/>
  <c r="K1045" i="22"/>
  <c r="J1045" i="22"/>
  <c r="I1045" i="22"/>
  <c r="K1044" i="22"/>
  <c r="J1044" i="22"/>
  <c r="I1044" i="22"/>
  <c r="K1043" i="22"/>
  <c r="J1043" i="22"/>
  <c r="I1043" i="22"/>
  <c r="K1042" i="22"/>
  <c r="J1042" i="22"/>
  <c r="I1042" i="22"/>
  <c r="K1041" i="22"/>
  <c r="J1041" i="22"/>
  <c r="I1041" i="22"/>
  <c r="K1040" i="22"/>
  <c r="J1040" i="22"/>
  <c r="I1040" i="22"/>
  <c r="K1039" i="22"/>
  <c r="J1039" i="22"/>
  <c r="I1039" i="22"/>
  <c r="K1038" i="22"/>
  <c r="J1038" i="22"/>
  <c r="I1038" i="22"/>
  <c r="K1037" i="22"/>
  <c r="J1037" i="22"/>
  <c r="I1037" i="22"/>
  <c r="K1036" i="22"/>
  <c r="J1036" i="22"/>
  <c r="I1036" i="22"/>
  <c r="K1035" i="22"/>
  <c r="J1035" i="22"/>
  <c r="I1035" i="22"/>
  <c r="K1034" i="22"/>
  <c r="J1034" i="22"/>
  <c r="I1034" i="22"/>
  <c r="K1033" i="22"/>
  <c r="J1033" i="22"/>
  <c r="I1033" i="22"/>
  <c r="K1032" i="22"/>
  <c r="J1032" i="22"/>
  <c r="I1032" i="22"/>
  <c r="K1031" i="22"/>
  <c r="J1031" i="22"/>
  <c r="I1031" i="22"/>
  <c r="K1030" i="22"/>
  <c r="J1030" i="22"/>
  <c r="I1030" i="22"/>
  <c r="K1029" i="22"/>
  <c r="J1029" i="22"/>
  <c r="I1029" i="22"/>
  <c r="K1028" i="22"/>
  <c r="J1028" i="22"/>
  <c r="I1028" i="22"/>
  <c r="K1027" i="22"/>
  <c r="J1027" i="22"/>
  <c r="I1027" i="22"/>
  <c r="K1026" i="22"/>
  <c r="J1026" i="22"/>
  <c r="I1026" i="22"/>
  <c r="K1025" i="22"/>
  <c r="J1025" i="22"/>
  <c r="I1025" i="22"/>
  <c r="K1024" i="22"/>
  <c r="J1024" i="22"/>
  <c r="I1024" i="22"/>
  <c r="K1023" i="22"/>
  <c r="J1023" i="22"/>
  <c r="I1023" i="22"/>
  <c r="K1022" i="22"/>
  <c r="J1022" i="22"/>
  <c r="I1022" i="22"/>
  <c r="K1021" i="22"/>
  <c r="J1021" i="22"/>
  <c r="I1021" i="22"/>
  <c r="K1020" i="22"/>
  <c r="J1020" i="22"/>
  <c r="I1020" i="22"/>
  <c r="K1019" i="22"/>
  <c r="J1019" i="22"/>
  <c r="I1019" i="22"/>
  <c r="K1018" i="22"/>
  <c r="J1018" i="22"/>
  <c r="I1018" i="22"/>
  <c r="K1017" i="22"/>
  <c r="J1017" i="22"/>
  <c r="I1017" i="22"/>
  <c r="K1016" i="22"/>
  <c r="J1016" i="22"/>
  <c r="I1016" i="22"/>
  <c r="K1015" i="22"/>
  <c r="J1015" i="22"/>
  <c r="I1015" i="22"/>
  <c r="K1014" i="22"/>
  <c r="J1014" i="22"/>
  <c r="I1014" i="22"/>
  <c r="K1013" i="22"/>
  <c r="J1013" i="22"/>
  <c r="I1013" i="22"/>
  <c r="K1012" i="22"/>
  <c r="J1012" i="22"/>
  <c r="I1012" i="22"/>
  <c r="K1011" i="22"/>
  <c r="J1011" i="22"/>
  <c r="I1011" i="22"/>
  <c r="K1010" i="22"/>
  <c r="J1010" i="22"/>
  <c r="I1010" i="22"/>
  <c r="K1009" i="22"/>
  <c r="J1009" i="22"/>
  <c r="I1009" i="22"/>
  <c r="K1008" i="22"/>
  <c r="J1008" i="22"/>
  <c r="I1008" i="22"/>
  <c r="K1007" i="22"/>
  <c r="J1007" i="22"/>
  <c r="I1007" i="22"/>
  <c r="K1006" i="22"/>
  <c r="J1006" i="22"/>
  <c r="I1006" i="22"/>
  <c r="K1005" i="22"/>
  <c r="J1005" i="22"/>
  <c r="I1005" i="22"/>
  <c r="K1004" i="22"/>
  <c r="J1004" i="22"/>
  <c r="I1004" i="22"/>
  <c r="K1003" i="22"/>
  <c r="J1003" i="22"/>
  <c r="I1003" i="22"/>
  <c r="K1002" i="22"/>
  <c r="J1002" i="22"/>
  <c r="I1002" i="22"/>
  <c r="K1001" i="22"/>
  <c r="J1001" i="22"/>
  <c r="I1001" i="22"/>
  <c r="K1000" i="22"/>
  <c r="J1000" i="22"/>
  <c r="I1000" i="22"/>
  <c r="K999" i="22"/>
  <c r="J999" i="22"/>
  <c r="I999" i="22"/>
  <c r="K998" i="22"/>
  <c r="J998" i="22"/>
  <c r="I998" i="22"/>
  <c r="K997" i="22"/>
  <c r="J997" i="22"/>
  <c r="I997" i="22"/>
  <c r="K996" i="22"/>
  <c r="J996" i="22"/>
  <c r="I996" i="22"/>
  <c r="K995" i="22"/>
  <c r="J995" i="22"/>
  <c r="I995" i="22"/>
  <c r="K994" i="22"/>
  <c r="J994" i="22"/>
  <c r="I994" i="22"/>
  <c r="K993" i="22"/>
  <c r="J993" i="22"/>
  <c r="I993" i="22"/>
  <c r="K992" i="22"/>
  <c r="J992" i="22"/>
  <c r="I992" i="22"/>
  <c r="K991" i="22"/>
  <c r="J991" i="22"/>
  <c r="I991" i="22"/>
  <c r="K990" i="22"/>
  <c r="J990" i="22"/>
  <c r="I990" i="22"/>
  <c r="K989" i="22"/>
  <c r="J989" i="22"/>
  <c r="I989" i="22"/>
  <c r="K988" i="22"/>
  <c r="J988" i="22"/>
  <c r="I988" i="22"/>
  <c r="K987" i="22"/>
  <c r="J987" i="22"/>
  <c r="I987" i="22"/>
  <c r="K986" i="22"/>
  <c r="J986" i="22"/>
  <c r="I986" i="22"/>
  <c r="K985" i="22"/>
  <c r="J985" i="22"/>
  <c r="I985" i="22"/>
  <c r="K984" i="22"/>
  <c r="J984" i="22"/>
  <c r="I984" i="22"/>
  <c r="K983" i="22"/>
  <c r="J983" i="22"/>
  <c r="I983" i="22"/>
  <c r="K982" i="22"/>
  <c r="J982" i="22"/>
  <c r="I982" i="22"/>
  <c r="K981" i="22"/>
  <c r="J981" i="22"/>
  <c r="I981" i="22"/>
  <c r="K980" i="22"/>
  <c r="J980" i="22"/>
  <c r="I980" i="22"/>
  <c r="K979" i="22"/>
  <c r="J979" i="22"/>
  <c r="I979" i="22"/>
  <c r="K978" i="22"/>
  <c r="J978" i="22"/>
  <c r="I978" i="22"/>
  <c r="K977" i="22"/>
  <c r="J977" i="22"/>
  <c r="I977" i="22"/>
  <c r="K976" i="22"/>
  <c r="J976" i="22"/>
  <c r="I976" i="22"/>
  <c r="K975" i="22"/>
  <c r="J975" i="22"/>
  <c r="I975" i="22"/>
  <c r="K974" i="22"/>
  <c r="J974" i="22"/>
  <c r="I974" i="22"/>
  <c r="K973" i="22"/>
  <c r="J973" i="22"/>
  <c r="I973" i="22"/>
  <c r="K972" i="22"/>
  <c r="J972" i="22"/>
  <c r="I972" i="22"/>
  <c r="K971" i="22"/>
  <c r="J971" i="22"/>
  <c r="I971" i="22"/>
  <c r="K970" i="22"/>
  <c r="J970" i="22"/>
  <c r="I970" i="22"/>
  <c r="K969" i="22"/>
  <c r="J969" i="22"/>
  <c r="I969" i="22"/>
  <c r="K968" i="22"/>
  <c r="J968" i="22"/>
  <c r="I968" i="22"/>
  <c r="K967" i="22"/>
  <c r="J967" i="22"/>
  <c r="I967" i="22"/>
  <c r="K966" i="22"/>
  <c r="J966" i="22"/>
  <c r="I966" i="22"/>
  <c r="K965" i="22"/>
  <c r="J965" i="22"/>
  <c r="I965" i="22"/>
  <c r="K964" i="22"/>
  <c r="J964" i="22"/>
  <c r="I964" i="22"/>
  <c r="K963" i="22"/>
  <c r="J963" i="22"/>
  <c r="I963" i="22"/>
  <c r="K962" i="22"/>
  <c r="J962" i="22"/>
  <c r="I962" i="22"/>
  <c r="K961" i="22"/>
  <c r="J961" i="22"/>
  <c r="I961" i="22"/>
  <c r="K960" i="22"/>
  <c r="J960" i="22"/>
  <c r="I960" i="22"/>
  <c r="K959" i="22"/>
  <c r="J959" i="22"/>
  <c r="I959" i="22"/>
  <c r="K958" i="22"/>
  <c r="J958" i="22"/>
  <c r="I958" i="22"/>
  <c r="K957" i="22"/>
  <c r="J957" i="22"/>
  <c r="I957" i="22"/>
  <c r="K956" i="22"/>
  <c r="J956" i="22"/>
  <c r="I956" i="22"/>
  <c r="K955" i="22"/>
  <c r="J955" i="22"/>
  <c r="I955" i="22"/>
  <c r="K954" i="22"/>
  <c r="J954" i="22"/>
  <c r="I954" i="22"/>
  <c r="K953" i="22"/>
  <c r="J953" i="22"/>
  <c r="I953" i="22"/>
  <c r="K952" i="22"/>
  <c r="J952" i="22"/>
  <c r="I952" i="22"/>
  <c r="K951" i="22"/>
  <c r="J951" i="22"/>
  <c r="I951" i="22"/>
  <c r="K950" i="22"/>
  <c r="J950" i="22"/>
  <c r="I950" i="22"/>
  <c r="K949" i="22"/>
  <c r="J949" i="22"/>
  <c r="I949" i="22"/>
  <c r="K948" i="22"/>
  <c r="J948" i="22"/>
  <c r="I948" i="22"/>
  <c r="K947" i="22"/>
  <c r="J947" i="22"/>
  <c r="I947" i="22"/>
  <c r="K946" i="22"/>
  <c r="J946" i="22"/>
  <c r="I946" i="22"/>
  <c r="K945" i="22"/>
  <c r="J945" i="22"/>
  <c r="I945" i="22"/>
  <c r="K944" i="22"/>
  <c r="J944" i="22"/>
  <c r="I944" i="22"/>
  <c r="K943" i="22"/>
  <c r="J943" i="22"/>
  <c r="I943" i="22"/>
  <c r="K942" i="22"/>
  <c r="J942" i="22"/>
  <c r="I942" i="22"/>
  <c r="K941" i="22"/>
  <c r="J941" i="22"/>
  <c r="I941" i="22"/>
  <c r="K940" i="22"/>
  <c r="J940" i="22"/>
  <c r="I940" i="22"/>
  <c r="K939" i="22"/>
  <c r="J939" i="22"/>
  <c r="I939" i="22"/>
  <c r="K938" i="22"/>
  <c r="J938" i="22"/>
  <c r="I938" i="22"/>
  <c r="K937" i="22"/>
  <c r="J937" i="22"/>
  <c r="I937" i="22"/>
  <c r="K936" i="22"/>
  <c r="J936" i="22"/>
  <c r="I936" i="22"/>
  <c r="K935" i="22"/>
  <c r="J935" i="22"/>
  <c r="I935" i="22"/>
  <c r="K934" i="22"/>
  <c r="J934" i="22"/>
  <c r="I934" i="22"/>
  <c r="K933" i="22"/>
  <c r="J933" i="22"/>
  <c r="I933" i="22"/>
  <c r="K932" i="22"/>
  <c r="J932" i="22"/>
  <c r="I932" i="22"/>
  <c r="K931" i="22"/>
  <c r="J931" i="22"/>
  <c r="I931" i="22"/>
  <c r="K930" i="22"/>
  <c r="J930" i="22"/>
  <c r="I930" i="22"/>
  <c r="K929" i="22"/>
  <c r="J929" i="22"/>
  <c r="I929" i="22"/>
  <c r="K928" i="22"/>
  <c r="J928" i="22"/>
  <c r="I928" i="22"/>
  <c r="K927" i="22"/>
  <c r="J927" i="22"/>
  <c r="I927" i="22"/>
  <c r="K926" i="22"/>
  <c r="J926" i="22"/>
  <c r="I926" i="22"/>
  <c r="K925" i="22"/>
  <c r="J925" i="22"/>
  <c r="I925" i="22"/>
  <c r="K924" i="22"/>
  <c r="J924" i="22"/>
  <c r="I924" i="22"/>
  <c r="K923" i="22"/>
  <c r="J923" i="22"/>
  <c r="I923" i="22"/>
  <c r="K922" i="22"/>
  <c r="J922" i="22"/>
  <c r="I922" i="22"/>
  <c r="K921" i="22"/>
  <c r="J921" i="22"/>
  <c r="I921" i="22"/>
  <c r="K920" i="22"/>
  <c r="J920" i="22"/>
  <c r="I920" i="22"/>
  <c r="K919" i="22"/>
  <c r="J919" i="22"/>
  <c r="I919" i="22"/>
  <c r="K918" i="22"/>
  <c r="J918" i="22"/>
  <c r="I918" i="22"/>
  <c r="K917" i="22"/>
  <c r="J917" i="22"/>
  <c r="I917" i="22"/>
  <c r="K916" i="22"/>
  <c r="J916" i="22"/>
  <c r="I916" i="22"/>
  <c r="K915" i="22"/>
  <c r="J915" i="22"/>
  <c r="I915" i="22"/>
  <c r="K914" i="22"/>
  <c r="J914" i="22"/>
  <c r="I914" i="22"/>
  <c r="K913" i="22"/>
  <c r="J913" i="22"/>
  <c r="I913" i="22"/>
  <c r="K912" i="22"/>
  <c r="J912" i="22"/>
  <c r="I912" i="22"/>
  <c r="K911" i="22"/>
  <c r="J911" i="22"/>
  <c r="I911" i="22"/>
  <c r="K910" i="22"/>
  <c r="J910" i="22"/>
  <c r="I910" i="22"/>
  <c r="K909" i="22"/>
  <c r="J909" i="22"/>
  <c r="I909" i="22"/>
  <c r="K908" i="22"/>
  <c r="J908" i="22"/>
  <c r="I908" i="22"/>
  <c r="K907" i="22"/>
  <c r="J907" i="22"/>
  <c r="I907" i="22"/>
  <c r="K906" i="22"/>
  <c r="J906" i="22"/>
  <c r="I906" i="22"/>
  <c r="K905" i="22"/>
  <c r="J905" i="22"/>
  <c r="I905" i="22"/>
  <c r="K904" i="22"/>
  <c r="J904" i="22"/>
  <c r="I904" i="22"/>
  <c r="K903" i="22"/>
  <c r="J903" i="22"/>
  <c r="I903" i="22"/>
  <c r="K902" i="22"/>
  <c r="J902" i="22"/>
  <c r="I902" i="22"/>
  <c r="K901" i="22"/>
  <c r="J901" i="22"/>
  <c r="I901" i="22"/>
  <c r="K900" i="22"/>
  <c r="J900" i="22"/>
  <c r="I900" i="22"/>
  <c r="K899" i="22"/>
  <c r="J899" i="22"/>
  <c r="I899" i="22"/>
  <c r="K898" i="22"/>
  <c r="J898" i="22"/>
  <c r="I898" i="22"/>
  <c r="K897" i="22"/>
  <c r="J897" i="22"/>
  <c r="I897" i="22"/>
  <c r="K896" i="22"/>
  <c r="J896" i="22"/>
  <c r="I896" i="22"/>
  <c r="K895" i="22"/>
  <c r="J895" i="22"/>
  <c r="I895" i="22"/>
  <c r="K894" i="22"/>
  <c r="J894" i="22"/>
  <c r="I894" i="22"/>
  <c r="K893" i="22"/>
  <c r="J893" i="22"/>
  <c r="I893" i="22"/>
  <c r="K892" i="22"/>
  <c r="J892" i="22"/>
  <c r="I892" i="22"/>
  <c r="K891" i="22"/>
  <c r="J891" i="22"/>
  <c r="I891" i="22"/>
  <c r="K890" i="22"/>
  <c r="J890" i="22"/>
  <c r="I890" i="22"/>
  <c r="K889" i="22"/>
  <c r="J889" i="22"/>
  <c r="I889" i="22"/>
  <c r="K888" i="22"/>
  <c r="J888" i="22"/>
  <c r="I888" i="22"/>
  <c r="K887" i="22"/>
  <c r="J887" i="22"/>
  <c r="I887" i="22"/>
  <c r="K886" i="22"/>
  <c r="J886" i="22"/>
  <c r="I886" i="22"/>
  <c r="K885" i="22"/>
  <c r="J885" i="22"/>
  <c r="I885" i="22"/>
  <c r="K884" i="22"/>
  <c r="J884" i="22"/>
  <c r="I884" i="22"/>
  <c r="K883" i="22"/>
  <c r="J883" i="22"/>
  <c r="I883" i="22"/>
  <c r="K882" i="22"/>
  <c r="J882" i="22"/>
  <c r="I882" i="22"/>
  <c r="K881" i="22"/>
  <c r="J881" i="22"/>
  <c r="I881" i="22"/>
  <c r="K880" i="22"/>
  <c r="J880" i="22"/>
  <c r="I880" i="22"/>
  <c r="K879" i="22"/>
  <c r="J879" i="22"/>
  <c r="I879" i="22"/>
  <c r="K878" i="22"/>
  <c r="J878" i="22"/>
  <c r="I878" i="22"/>
  <c r="K877" i="22"/>
  <c r="J877" i="22"/>
  <c r="I877" i="22"/>
  <c r="K876" i="22"/>
  <c r="J876" i="22"/>
  <c r="I876" i="22"/>
  <c r="K875" i="22"/>
  <c r="J875" i="22"/>
  <c r="I875" i="22"/>
  <c r="K874" i="22"/>
  <c r="J874" i="22"/>
  <c r="I874" i="22"/>
  <c r="K873" i="22"/>
  <c r="J873" i="22"/>
  <c r="I873" i="22"/>
  <c r="K872" i="22"/>
  <c r="J872" i="22"/>
  <c r="I872" i="22"/>
  <c r="K871" i="22"/>
  <c r="J871" i="22"/>
  <c r="I871" i="22"/>
  <c r="K870" i="22"/>
  <c r="J870" i="22"/>
  <c r="I870" i="22"/>
  <c r="K869" i="22"/>
  <c r="J869" i="22"/>
  <c r="I869" i="22"/>
  <c r="K868" i="22"/>
  <c r="J868" i="22"/>
  <c r="I868" i="22"/>
  <c r="K867" i="22"/>
  <c r="J867" i="22"/>
  <c r="I867" i="22"/>
  <c r="K866" i="22"/>
  <c r="J866" i="22"/>
  <c r="I866" i="22"/>
  <c r="K865" i="22"/>
  <c r="J865" i="22"/>
  <c r="I865" i="22"/>
  <c r="K864" i="22"/>
  <c r="J864" i="22"/>
  <c r="I864" i="22"/>
  <c r="K863" i="22"/>
  <c r="J863" i="22"/>
  <c r="I863" i="22"/>
  <c r="K862" i="22"/>
  <c r="J862" i="22"/>
  <c r="I862" i="22"/>
  <c r="K861" i="22"/>
  <c r="J861" i="22"/>
  <c r="I861" i="22"/>
  <c r="K860" i="22"/>
  <c r="J860" i="22"/>
  <c r="I860" i="22"/>
  <c r="K859" i="22"/>
  <c r="J859" i="22"/>
  <c r="I859" i="22"/>
  <c r="K858" i="22"/>
  <c r="J858" i="22"/>
  <c r="I858" i="22"/>
  <c r="K857" i="22"/>
  <c r="J857" i="22"/>
  <c r="I857" i="22"/>
  <c r="K856" i="22"/>
  <c r="J856" i="22"/>
  <c r="I856" i="22"/>
  <c r="K855" i="22"/>
  <c r="J855" i="22"/>
  <c r="I855" i="22"/>
  <c r="K854" i="22"/>
  <c r="J854" i="22"/>
  <c r="I854" i="22"/>
  <c r="K853" i="22"/>
  <c r="J853" i="22"/>
  <c r="I853" i="22"/>
  <c r="K852" i="22"/>
  <c r="J852" i="22"/>
  <c r="I852" i="22"/>
  <c r="K851" i="22"/>
  <c r="J851" i="22"/>
  <c r="I851" i="22"/>
  <c r="K850" i="22"/>
  <c r="J850" i="22"/>
  <c r="I850" i="22"/>
  <c r="K849" i="22"/>
  <c r="J849" i="22"/>
  <c r="I849" i="22"/>
  <c r="K848" i="22"/>
  <c r="J848" i="22"/>
  <c r="I848" i="22"/>
  <c r="K847" i="22"/>
  <c r="J847" i="22"/>
  <c r="I847" i="22"/>
  <c r="K846" i="22"/>
  <c r="J846" i="22"/>
  <c r="I846" i="22"/>
  <c r="K845" i="22"/>
  <c r="J845" i="22"/>
  <c r="I845" i="22"/>
  <c r="K844" i="22"/>
  <c r="J844" i="22"/>
  <c r="I844" i="22"/>
  <c r="K843" i="22"/>
  <c r="J843" i="22"/>
  <c r="I843" i="22"/>
  <c r="K842" i="22"/>
  <c r="J842" i="22"/>
  <c r="I842" i="22"/>
  <c r="K841" i="22"/>
  <c r="J841" i="22"/>
  <c r="I841" i="22"/>
  <c r="K840" i="22"/>
  <c r="J840" i="22"/>
  <c r="I840" i="22"/>
  <c r="K839" i="22"/>
  <c r="J839" i="22"/>
  <c r="I839" i="22"/>
  <c r="K838" i="22"/>
  <c r="J838" i="22"/>
  <c r="I838" i="22"/>
  <c r="K837" i="22"/>
  <c r="J837" i="22"/>
  <c r="I837" i="22"/>
  <c r="K836" i="22"/>
  <c r="J836" i="22"/>
  <c r="I836" i="22"/>
  <c r="K835" i="22"/>
  <c r="J835" i="22"/>
  <c r="I835" i="22"/>
  <c r="K834" i="22"/>
  <c r="J834" i="22"/>
  <c r="I834" i="22"/>
  <c r="K833" i="22"/>
  <c r="J833" i="22"/>
  <c r="I833" i="22"/>
  <c r="K832" i="22"/>
  <c r="J832" i="22"/>
  <c r="I832" i="22"/>
  <c r="K831" i="22"/>
  <c r="J831" i="22"/>
  <c r="I831" i="22"/>
  <c r="K830" i="22"/>
  <c r="J830" i="22"/>
  <c r="I830" i="22"/>
  <c r="K829" i="22"/>
  <c r="J829" i="22"/>
  <c r="I829" i="22"/>
  <c r="K828" i="22"/>
  <c r="J828" i="22"/>
  <c r="I828" i="22"/>
  <c r="K827" i="22"/>
  <c r="J827" i="22"/>
  <c r="I827" i="22"/>
  <c r="K826" i="22"/>
  <c r="J826" i="22"/>
  <c r="I826" i="22"/>
  <c r="K825" i="22"/>
  <c r="J825" i="22"/>
  <c r="I825" i="22"/>
  <c r="K824" i="22"/>
  <c r="J824" i="22"/>
  <c r="I824" i="22"/>
  <c r="K823" i="22"/>
  <c r="J823" i="22"/>
  <c r="I823" i="22"/>
  <c r="K822" i="22"/>
  <c r="J822" i="22"/>
  <c r="I822" i="22"/>
  <c r="K821" i="22"/>
  <c r="J821" i="22"/>
  <c r="I821" i="22"/>
  <c r="K820" i="22"/>
  <c r="J820" i="22"/>
  <c r="I820" i="22"/>
  <c r="K819" i="22"/>
  <c r="J819" i="22"/>
  <c r="I819" i="22"/>
  <c r="K818" i="22"/>
  <c r="J818" i="22"/>
  <c r="I818" i="22"/>
  <c r="K817" i="22"/>
  <c r="J817" i="22"/>
  <c r="I817" i="22"/>
  <c r="K816" i="22"/>
  <c r="J816" i="22"/>
  <c r="I816" i="22"/>
  <c r="K815" i="22"/>
  <c r="J815" i="22"/>
  <c r="I815" i="22"/>
  <c r="K814" i="22"/>
  <c r="J814" i="22"/>
  <c r="I814" i="22"/>
  <c r="K813" i="22"/>
  <c r="J813" i="22"/>
  <c r="I813" i="22"/>
  <c r="K812" i="22"/>
  <c r="J812" i="22"/>
  <c r="I812" i="22"/>
  <c r="K811" i="22"/>
  <c r="J811" i="22"/>
  <c r="I811" i="22"/>
  <c r="K810" i="22"/>
  <c r="J810" i="22"/>
  <c r="I810" i="22"/>
  <c r="K809" i="22"/>
  <c r="J809" i="22"/>
  <c r="I809" i="22"/>
  <c r="K808" i="22"/>
  <c r="J808" i="22"/>
  <c r="I808" i="22"/>
  <c r="K807" i="22"/>
  <c r="J807" i="22"/>
  <c r="I807" i="22"/>
  <c r="K806" i="22"/>
  <c r="J806" i="22"/>
  <c r="I806" i="22"/>
  <c r="K805" i="22"/>
  <c r="J805" i="22"/>
  <c r="I805" i="22"/>
  <c r="K804" i="22"/>
  <c r="J804" i="22"/>
  <c r="I804" i="22"/>
  <c r="K803" i="22"/>
  <c r="J803" i="22"/>
  <c r="I803" i="22"/>
  <c r="K802" i="22"/>
  <c r="J802" i="22"/>
  <c r="I802" i="22"/>
  <c r="K801" i="22"/>
  <c r="J801" i="22"/>
  <c r="I801" i="22"/>
  <c r="K800" i="22"/>
  <c r="J800" i="22"/>
  <c r="I800" i="22"/>
  <c r="K799" i="22"/>
  <c r="J799" i="22"/>
  <c r="I799" i="22"/>
  <c r="K798" i="22"/>
  <c r="J798" i="22"/>
  <c r="I798" i="22"/>
  <c r="K797" i="22"/>
  <c r="J797" i="22"/>
  <c r="I797" i="22"/>
  <c r="K796" i="22"/>
  <c r="J796" i="22"/>
  <c r="I796" i="22"/>
  <c r="K795" i="22"/>
  <c r="J795" i="22"/>
  <c r="I795" i="22"/>
  <c r="K794" i="22"/>
  <c r="J794" i="22"/>
  <c r="I794" i="22"/>
  <c r="K793" i="22"/>
  <c r="J793" i="22"/>
  <c r="I793" i="22"/>
  <c r="K792" i="22"/>
  <c r="J792" i="22"/>
  <c r="I792" i="22"/>
  <c r="K791" i="22"/>
  <c r="J791" i="22"/>
  <c r="I791" i="22"/>
  <c r="K790" i="22"/>
  <c r="J790" i="22"/>
  <c r="I790" i="22"/>
  <c r="K789" i="22"/>
  <c r="J789" i="22"/>
  <c r="I789" i="22"/>
  <c r="K788" i="22"/>
  <c r="J788" i="22"/>
  <c r="I788" i="22"/>
  <c r="K787" i="22"/>
  <c r="J787" i="22"/>
  <c r="I787" i="22"/>
  <c r="K786" i="22"/>
  <c r="J786" i="22"/>
  <c r="I786" i="22"/>
  <c r="K785" i="22"/>
  <c r="J785" i="22"/>
  <c r="I785" i="22"/>
  <c r="K784" i="22"/>
  <c r="J784" i="22"/>
  <c r="I784" i="22"/>
  <c r="K783" i="22"/>
  <c r="J783" i="22"/>
  <c r="I783" i="22"/>
  <c r="K782" i="22"/>
  <c r="J782" i="22"/>
  <c r="I782" i="22"/>
  <c r="K781" i="22"/>
  <c r="J781" i="22"/>
  <c r="I781" i="22"/>
  <c r="K780" i="22"/>
  <c r="J780" i="22"/>
  <c r="I780" i="22"/>
  <c r="K779" i="22"/>
  <c r="J779" i="22"/>
  <c r="I779" i="22"/>
  <c r="K778" i="22"/>
  <c r="J778" i="22"/>
  <c r="I778" i="22"/>
  <c r="K777" i="22"/>
  <c r="J777" i="22"/>
  <c r="I777" i="22"/>
  <c r="K776" i="22"/>
  <c r="J776" i="22"/>
  <c r="I776" i="22"/>
  <c r="K775" i="22"/>
  <c r="J775" i="22"/>
  <c r="I775" i="22"/>
  <c r="K774" i="22"/>
  <c r="J774" i="22"/>
  <c r="I774" i="22"/>
  <c r="K773" i="22"/>
  <c r="J773" i="22"/>
  <c r="I773" i="22"/>
  <c r="K772" i="22"/>
  <c r="J772" i="22"/>
  <c r="I772" i="22"/>
  <c r="K771" i="22"/>
  <c r="J771" i="22"/>
  <c r="I771" i="22"/>
  <c r="K770" i="22"/>
  <c r="J770" i="22"/>
  <c r="I770" i="22"/>
  <c r="K769" i="22"/>
  <c r="J769" i="22"/>
  <c r="I769" i="22"/>
  <c r="K768" i="22"/>
  <c r="J768" i="22"/>
  <c r="I768" i="22"/>
  <c r="K767" i="22"/>
  <c r="J767" i="22"/>
  <c r="I767" i="22"/>
  <c r="K766" i="22"/>
  <c r="J766" i="22"/>
  <c r="I766" i="22"/>
  <c r="K765" i="22"/>
  <c r="J765" i="22"/>
  <c r="I765" i="22"/>
  <c r="K764" i="22"/>
  <c r="J764" i="22"/>
  <c r="I764" i="22"/>
  <c r="K763" i="22"/>
  <c r="J763" i="22"/>
  <c r="I763" i="22"/>
  <c r="K762" i="22"/>
  <c r="J762" i="22"/>
  <c r="I762" i="22"/>
  <c r="K761" i="22"/>
  <c r="J761" i="22"/>
  <c r="I761" i="22"/>
  <c r="K760" i="22"/>
  <c r="J760" i="22"/>
  <c r="I760" i="22"/>
  <c r="K759" i="22"/>
  <c r="J759" i="22"/>
  <c r="I759" i="22"/>
  <c r="K758" i="22"/>
  <c r="J758" i="22"/>
  <c r="I758" i="22"/>
  <c r="K757" i="22"/>
  <c r="J757" i="22"/>
  <c r="I757" i="22"/>
  <c r="K756" i="22"/>
  <c r="J756" i="22"/>
  <c r="I756" i="22"/>
  <c r="K755" i="22"/>
  <c r="J755" i="22"/>
  <c r="I755" i="22"/>
  <c r="K754" i="22"/>
  <c r="J754" i="22"/>
  <c r="I754" i="22"/>
  <c r="K753" i="22"/>
  <c r="J753" i="22"/>
  <c r="I753" i="22"/>
  <c r="K752" i="22"/>
  <c r="J752" i="22"/>
  <c r="I752" i="22"/>
  <c r="K751" i="22"/>
  <c r="J751" i="22"/>
  <c r="I751" i="22"/>
  <c r="K750" i="22"/>
  <c r="J750" i="22"/>
  <c r="I750" i="22"/>
  <c r="K749" i="22"/>
  <c r="J749" i="22"/>
  <c r="I749" i="22"/>
  <c r="K748" i="22"/>
  <c r="J748" i="22"/>
  <c r="I748" i="22"/>
  <c r="K747" i="22"/>
  <c r="J747" i="22"/>
  <c r="I747" i="22"/>
  <c r="K746" i="22"/>
  <c r="J746" i="22"/>
  <c r="I746" i="22"/>
  <c r="K745" i="22"/>
  <c r="J745" i="22"/>
  <c r="I745" i="22"/>
  <c r="K744" i="22"/>
  <c r="J744" i="22"/>
  <c r="I744" i="22"/>
  <c r="K743" i="22"/>
  <c r="J743" i="22"/>
  <c r="I743" i="22"/>
  <c r="K742" i="22"/>
  <c r="J742" i="22"/>
  <c r="I742" i="22"/>
  <c r="K741" i="22"/>
  <c r="J741" i="22"/>
  <c r="I741" i="22"/>
  <c r="K740" i="22"/>
  <c r="J740" i="22"/>
  <c r="I740" i="22"/>
  <c r="K739" i="22"/>
  <c r="J739" i="22"/>
  <c r="I739" i="22"/>
  <c r="K738" i="22"/>
  <c r="J738" i="22"/>
  <c r="I738" i="22"/>
  <c r="K737" i="22"/>
  <c r="J737" i="22"/>
  <c r="I737" i="22"/>
  <c r="K736" i="22"/>
  <c r="J736" i="22"/>
  <c r="I736" i="22"/>
  <c r="K735" i="22"/>
  <c r="J735" i="22"/>
  <c r="I735" i="22"/>
  <c r="K734" i="22"/>
  <c r="J734" i="22"/>
  <c r="I734" i="22"/>
  <c r="K733" i="22"/>
  <c r="J733" i="22"/>
  <c r="I733" i="22"/>
  <c r="K732" i="22"/>
  <c r="J732" i="22"/>
  <c r="I732" i="22"/>
  <c r="K731" i="22"/>
  <c r="J731" i="22"/>
  <c r="I731" i="22"/>
  <c r="K730" i="22"/>
  <c r="J730" i="22"/>
  <c r="I730" i="22"/>
  <c r="K729" i="22"/>
  <c r="J729" i="22"/>
  <c r="I729" i="22"/>
  <c r="K728" i="22"/>
  <c r="J728" i="22"/>
  <c r="I728" i="22"/>
  <c r="K727" i="22"/>
  <c r="J727" i="22"/>
  <c r="I727" i="22"/>
  <c r="K726" i="22"/>
  <c r="J726" i="22"/>
  <c r="I726" i="22"/>
  <c r="K725" i="22"/>
  <c r="J725" i="22"/>
  <c r="I725" i="22"/>
  <c r="K724" i="22"/>
  <c r="J724" i="22"/>
  <c r="I724" i="22"/>
  <c r="K723" i="22"/>
  <c r="J723" i="22"/>
  <c r="I723" i="22"/>
  <c r="K722" i="22"/>
  <c r="J722" i="22"/>
  <c r="I722" i="22"/>
  <c r="K721" i="22"/>
  <c r="J721" i="22"/>
  <c r="I721" i="22"/>
  <c r="K720" i="22"/>
  <c r="J720" i="22"/>
  <c r="I720" i="22"/>
  <c r="K719" i="22"/>
  <c r="J719" i="22"/>
  <c r="I719" i="22"/>
  <c r="K718" i="22"/>
  <c r="J718" i="22"/>
  <c r="I718" i="22"/>
  <c r="K717" i="22"/>
  <c r="J717" i="22"/>
  <c r="I717" i="22"/>
  <c r="K716" i="22"/>
  <c r="J716" i="22"/>
  <c r="I716" i="22"/>
  <c r="K715" i="22"/>
  <c r="J715" i="22"/>
  <c r="I715" i="22"/>
  <c r="K714" i="22"/>
  <c r="J714" i="22"/>
  <c r="I714" i="22"/>
  <c r="K713" i="22"/>
  <c r="J713" i="22"/>
  <c r="I713" i="22"/>
  <c r="K712" i="22"/>
  <c r="J712" i="22"/>
  <c r="I712" i="22"/>
  <c r="K711" i="22"/>
  <c r="J711" i="22"/>
  <c r="I711" i="22"/>
  <c r="K710" i="22"/>
  <c r="J710" i="22"/>
  <c r="I710" i="22"/>
  <c r="K709" i="22"/>
  <c r="J709" i="22"/>
  <c r="I709" i="22"/>
  <c r="K708" i="22"/>
  <c r="J708" i="22"/>
  <c r="I708" i="22"/>
  <c r="K707" i="22"/>
  <c r="J707" i="22"/>
  <c r="I707" i="22"/>
  <c r="K706" i="22"/>
  <c r="J706" i="22"/>
  <c r="I706" i="22"/>
  <c r="K705" i="22"/>
  <c r="J705" i="22"/>
  <c r="I705" i="22"/>
  <c r="K704" i="22"/>
  <c r="J704" i="22"/>
  <c r="I704" i="22"/>
  <c r="K703" i="22"/>
  <c r="J703" i="22"/>
  <c r="I703" i="22"/>
  <c r="K702" i="22"/>
  <c r="J702" i="22"/>
  <c r="I702" i="22"/>
  <c r="K701" i="22"/>
  <c r="J701" i="22"/>
  <c r="I701" i="22"/>
  <c r="K700" i="22"/>
  <c r="J700" i="22"/>
  <c r="I700" i="22"/>
  <c r="K699" i="22"/>
  <c r="J699" i="22"/>
  <c r="I699" i="22"/>
  <c r="K698" i="22"/>
  <c r="J698" i="22"/>
  <c r="I698" i="22"/>
  <c r="K697" i="22"/>
  <c r="J697" i="22"/>
  <c r="I697" i="22"/>
  <c r="K696" i="22"/>
  <c r="J696" i="22"/>
  <c r="I696" i="22"/>
  <c r="K695" i="22"/>
  <c r="J695" i="22"/>
  <c r="I695" i="22"/>
  <c r="K694" i="22"/>
  <c r="J694" i="22"/>
  <c r="I694" i="22"/>
  <c r="K693" i="22"/>
  <c r="J693" i="22"/>
  <c r="I693" i="22"/>
  <c r="K692" i="22"/>
  <c r="J692" i="22"/>
  <c r="I692" i="22"/>
  <c r="K691" i="22"/>
  <c r="J691" i="22"/>
  <c r="I691" i="22"/>
  <c r="K690" i="22"/>
  <c r="J690" i="22"/>
  <c r="I690" i="22"/>
  <c r="K689" i="22"/>
  <c r="J689" i="22"/>
  <c r="I689" i="22"/>
  <c r="K688" i="22"/>
  <c r="J688" i="22"/>
  <c r="I688" i="22"/>
  <c r="K687" i="22"/>
  <c r="J687" i="22"/>
  <c r="I687" i="22"/>
  <c r="K686" i="22"/>
  <c r="J686" i="22"/>
  <c r="I686" i="22"/>
  <c r="K685" i="22"/>
  <c r="J685" i="22"/>
  <c r="I685" i="22"/>
  <c r="K684" i="22"/>
  <c r="J684" i="22"/>
  <c r="I684" i="22"/>
  <c r="K683" i="22"/>
  <c r="J683" i="22"/>
  <c r="I683" i="22"/>
  <c r="K682" i="22"/>
  <c r="J682" i="22"/>
  <c r="I682" i="22"/>
  <c r="K681" i="22"/>
  <c r="J681" i="22"/>
  <c r="I681" i="22"/>
  <c r="K680" i="22"/>
  <c r="J680" i="22"/>
  <c r="I680" i="22"/>
  <c r="K679" i="22"/>
  <c r="J679" i="22"/>
  <c r="I679" i="22"/>
  <c r="K678" i="22"/>
  <c r="J678" i="22"/>
  <c r="I678" i="22"/>
  <c r="K677" i="22"/>
  <c r="J677" i="22"/>
  <c r="I677" i="22"/>
  <c r="K676" i="22"/>
  <c r="J676" i="22"/>
  <c r="I676" i="22"/>
  <c r="K675" i="22"/>
  <c r="J675" i="22"/>
  <c r="I675" i="22"/>
  <c r="K674" i="22"/>
  <c r="J674" i="22"/>
  <c r="I674" i="22"/>
  <c r="K673" i="22"/>
  <c r="J673" i="22"/>
  <c r="I673" i="22"/>
  <c r="K672" i="22"/>
  <c r="J672" i="22"/>
  <c r="I672" i="22"/>
  <c r="K671" i="22"/>
  <c r="J671" i="22"/>
  <c r="I671" i="22"/>
  <c r="K670" i="22"/>
  <c r="J670" i="22"/>
  <c r="I670" i="22"/>
  <c r="K669" i="22"/>
  <c r="J669" i="22"/>
  <c r="I669" i="22"/>
  <c r="K668" i="22"/>
  <c r="J668" i="22"/>
  <c r="I668" i="22"/>
  <c r="K667" i="22"/>
  <c r="J667" i="22"/>
  <c r="I667" i="22"/>
  <c r="K666" i="22"/>
  <c r="J666" i="22"/>
  <c r="I666" i="22"/>
  <c r="K665" i="22"/>
  <c r="J665" i="22"/>
  <c r="I665" i="22"/>
  <c r="K664" i="22"/>
  <c r="J664" i="22"/>
  <c r="I664" i="22"/>
  <c r="K663" i="22"/>
  <c r="J663" i="22"/>
  <c r="I663" i="22"/>
  <c r="K662" i="22"/>
  <c r="J662" i="22"/>
  <c r="I662" i="22"/>
  <c r="K661" i="22"/>
  <c r="J661" i="22"/>
  <c r="I661" i="22"/>
  <c r="K660" i="22"/>
  <c r="J660" i="22"/>
  <c r="I660" i="22"/>
  <c r="K659" i="22"/>
  <c r="J659" i="22"/>
  <c r="I659" i="22"/>
  <c r="K658" i="22"/>
  <c r="J658" i="22"/>
  <c r="I658" i="22"/>
  <c r="K657" i="22"/>
  <c r="J657" i="22"/>
  <c r="I657" i="22"/>
  <c r="K656" i="22"/>
  <c r="J656" i="22"/>
  <c r="I656" i="22"/>
  <c r="K655" i="22"/>
  <c r="J655" i="22"/>
  <c r="I655" i="22"/>
  <c r="K654" i="22"/>
  <c r="J654" i="22"/>
  <c r="I654" i="22"/>
  <c r="K653" i="22"/>
  <c r="J653" i="22"/>
  <c r="I653" i="22"/>
  <c r="K652" i="22"/>
  <c r="J652" i="22"/>
  <c r="I652" i="22"/>
  <c r="K651" i="22"/>
  <c r="J651" i="22"/>
  <c r="I651" i="22"/>
  <c r="K650" i="22"/>
  <c r="J650" i="22"/>
  <c r="I650" i="22"/>
  <c r="K649" i="22"/>
  <c r="J649" i="22"/>
  <c r="I649" i="22"/>
  <c r="K648" i="22"/>
  <c r="J648" i="22"/>
  <c r="I648" i="22"/>
  <c r="K647" i="22"/>
  <c r="J647" i="22"/>
  <c r="I647" i="22"/>
  <c r="K646" i="22"/>
  <c r="J646" i="22"/>
  <c r="I646" i="22"/>
  <c r="K645" i="22"/>
  <c r="J645" i="22"/>
  <c r="I645" i="22"/>
  <c r="K644" i="22"/>
  <c r="J644" i="22"/>
  <c r="I644" i="22"/>
  <c r="K643" i="22"/>
  <c r="J643" i="22"/>
  <c r="I643" i="22"/>
  <c r="K642" i="22"/>
  <c r="J642" i="22"/>
  <c r="I642" i="22"/>
  <c r="K641" i="22"/>
  <c r="J641" i="22"/>
  <c r="I641" i="22"/>
  <c r="K640" i="22"/>
  <c r="J640" i="22"/>
  <c r="I640" i="22"/>
  <c r="K639" i="22"/>
  <c r="J639" i="22"/>
  <c r="I639" i="22"/>
  <c r="K638" i="22"/>
  <c r="J638" i="22"/>
  <c r="I638" i="22"/>
  <c r="K637" i="22"/>
  <c r="J637" i="22"/>
  <c r="I637" i="22"/>
  <c r="K636" i="22"/>
  <c r="J636" i="22"/>
  <c r="I636" i="22"/>
  <c r="K635" i="22"/>
  <c r="J635" i="22"/>
  <c r="I635" i="22"/>
  <c r="K634" i="22"/>
  <c r="J634" i="22"/>
  <c r="I634" i="22"/>
  <c r="K633" i="22"/>
  <c r="J633" i="22"/>
  <c r="I633" i="22"/>
  <c r="K632" i="22"/>
  <c r="J632" i="22"/>
  <c r="I632" i="22"/>
  <c r="K631" i="22"/>
  <c r="J631" i="22"/>
  <c r="I631" i="22"/>
  <c r="K630" i="22"/>
  <c r="J630" i="22"/>
  <c r="I630" i="22"/>
  <c r="K629" i="22"/>
  <c r="J629" i="22"/>
  <c r="I629" i="22"/>
  <c r="K628" i="22"/>
  <c r="J628" i="22"/>
  <c r="I628" i="22"/>
  <c r="K627" i="22"/>
  <c r="J627" i="22"/>
  <c r="I627" i="22"/>
  <c r="K626" i="22"/>
  <c r="J626" i="22"/>
  <c r="I626" i="22"/>
  <c r="K625" i="22"/>
  <c r="J625" i="22"/>
  <c r="I625" i="22"/>
  <c r="K624" i="22"/>
  <c r="J624" i="22"/>
  <c r="I624" i="22"/>
  <c r="K623" i="22"/>
  <c r="J623" i="22"/>
  <c r="I623" i="22"/>
  <c r="K622" i="22"/>
  <c r="J622" i="22"/>
  <c r="I622" i="22"/>
  <c r="K621" i="22"/>
  <c r="J621" i="22"/>
  <c r="I621" i="22"/>
  <c r="K620" i="22"/>
  <c r="J620" i="22"/>
  <c r="I620" i="22"/>
  <c r="K619" i="22"/>
  <c r="J619" i="22"/>
  <c r="I619" i="22"/>
  <c r="K618" i="22"/>
  <c r="J618" i="22"/>
  <c r="I618" i="22"/>
  <c r="K617" i="22"/>
  <c r="J617" i="22"/>
  <c r="I617" i="22"/>
  <c r="K616" i="22"/>
  <c r="J616" i="22"/>
  <c r="I616" i="22"/>
  <c r="K615" i="22"/>
  <c r="J615" i="22"/>
  <c r="I615" i="22"/>
  <c r="K614" i="22"/>
  <c r="J614" i="22"/>
  <c r="I614" i="22"/>
  <c r="K613" i="22"/>
  <c r="J613" i="22"/>
  <c r="I613" i="22"/>
  <c r="K612" i="22"/>
  <c r="J612" i="22"/>
  <c r="I612" i="22"/>
  <c r="K611" i="22"/>
  <c r="J611" i="22"/>
  <c r="I611" i="22"/>
  <c r="K610" i="22"/>
  <c r="J610" i="22"/>
  <c r="I610" i="22"/>
  <c r="K609" i="22"/>
  <c r="J609" i="22"/>
  <c r="I609" i="22"/>
  <c r="K608" i="22"/>
  <c r="J608" i="22"/>
  <c r="I608" i="22"/>
  <c r="K607" i="22"/>
  <c r="J607" i="22"/>
  <c r="I607" i="22"/>
  <c r="K606" i="22"/>
  <c r="J606" i="22"/>
  <c r="I606" i="22"/>
  <c r="K605" i="22"/>
  <c r="J605" i="22"/>
  <c r="I605" i="22"/>
  <c r="K604" i="22"/>
  <c r="J604" i="22"/>
  <c r="I604" i="22"/>
  <c r="K603" i="22"/>
  <c r="J603" i="22"/>
  <c r="I603" i="22"/>
  <c r="K602" i="22"/>
  <c r="J602" i="22"/>
  <c r="I602" i="22"/>
  <c r="K601" i="22"/>
  <c r="J601" i="22"/>
  <c r="I601" i="22"/>
  <c r="K600" i="22"/>
  <c r="J600" i="22"/>
  <c r="I600" i="22"/>
  <c r="K599" i="22"/>
  <c r="J599" i="22"/>
  <c r="I599" i="22"/>
  <c r="K598" i="22"/>
  <c r="J598" i="22"/>
  <c r="I598" i="22"/>
  <c r="K597" i="22"/>
  <c r="J597" i="22"/>
  <c r="I597" i="22"/>
  <c r="K596" i="22"/>
  <c r="J596" i="22"/>
  <c r="I596" i="22"/>
  <c r="K595" i="22"/>
  <c r="J595" i="22"/>
  <c r="I595" i="22"/>
  <c r="K594" i="22"/>
  <c r="J594" i="22"/>
  <c r="I594" i="22"/>
  <c r="K593" i="22"/>
  <c r="J593" i="22"/>
  <c r="I593" i="22"/>
  <c r="K592" i="22"/>
  <c r="J592" i="22"/>
  <c r="I592" i="22"/>
  <c r="K591" i="22"/>
  <c r="J591" i="22"/>
  <c r="I591" i="22"/>
  <c r="K590" i="22"/>
  <c r="J590" i="22"/>
  <c r="I590" i="22"/>
  <c r="K589" i="22"/>
  <c r="J589" i="22"/>
  <c r="I589" i="22"/>
  <c r="K588" i="22"/>
  <c r="J588" i="22"/>
  <c r="I588" i="22"/>
  <c r="K587" i="22"/>
  <c r="J587" i="22"/>
  <c r="I587" i="22"/>
  <c r="K586" i="22"/>
  <c r="J586" i="22"/>
  <c r="I586" i="22"/>
  <c r="K585" i="22"/>
  <c r="J585" i="22"/>
  <c r="I585" i="22"/>
  <c r="K584" i="22"/>
  <c r="J584" i="22"/>
  <c r="I584" i="22"/>
  <c r="K583" i="22"/>
  <c r="J583" i="22"/>
  <c r="I583" i="22"/>
  <c r="K582" i="22"/>
  <c r="J582" i="22"/>
  <c r="I582" i="22"/>
  <c r="K581" i="22"/>
  <c r="J581" i="22"/>
  <c r="I581" i="22"/>
  <c r="K580" i="22"/>
  <c r="J580" i="22"/>
  <c r="I580" i="22"/>
  <c r="K579" i="22"/>
  <c r="J579" i="22"/>
  <c r="I579" i="22"/>
  <c r="K578" i="22"/>
  <c r="J578" i="22"/>
  <c r="I578" i="22"/>
  <c r="K577" i="22"/>
  <c r="J577" i="22"/>
  <c r="I577" i="22"/>
  <c r="K576" i="22"/>
  <c r="J576" i="22"/>
  <c r="I576" i="22"/>
  <c r="K575" i="22"/>
  <c r="J575" i="22"/>
  <c r="I575" i="22"/>
  <c r="K574" i="22"/>
  <c r="J574" i="22"/>
  <c r="I574" i="22"/>
  <c r="K573" i="22"/>
  <c r="J573" i="22"/>
  <c r="I573" i="22"/>
  <c r="K572" i="22"/>
  <c r="J572" i="22"/>
  <c r="I572" i="22"/>
  <c r="K571" i="22"/>
  <c r="J571" i="22"/>
  <c r="I571" i="22"/>
  <c r="K570" i="22"/>
  <c r="J570" i="22"/>
  <c r="I570" i="22"/>
  <c r="K569" i="22"/>
  <c r="J569" i="22"/>
  <c r="I569" i="22"/>
  <c r="K568" i="22"/>
  <c r="J568" i="22"/>
  <c r="I568" i="22"/>
  <c r="K567" i="22"/>
  <c r="J567" i="22"/>
  <c r="I567" i="22"/>
  <c r="K566" i="22"/>
  <c r="J566" i="22"/>
  <c r="I566" i="22"/>
  <c r="K565" i="22"/>
  <c r="J565" i="22"/>
  <c r="I565" i="22"/>
  <c r="K564" i="22"/>
  <c r="J564" i="22"/>
  <c r="I564" i="22"/>
  <c r="K563" i="22"/>
  <c r="J563" i="22"/>
  <c r="I563" i="22"/>
  <c r="K562" i="22"/>
  <c r="J562" i="22"/>
  <c r="I562" i="22"/>
  <c r="K561" i="22"/>
  <c r="J561" i="22"/>
  <c r="I561" i="22"/>
  <c r="K560" i="22"/>
  <c r="J560" i="22"/>
  <c r="I560" i="22"/>
  <c r="K559" i="22"/>
  <c r="J559" i="22"/>
  <c r="I559" i="22"/>
  <c r="K558" i="22"/>
  <c r="J558" i="22"/>
  <c r="I558" i="22"/>
  <c r="K557" i="22"/>
  <c r="J557" i="22"/>
  <c r="I557" i="22"/>
  <c r="K556" i="22"/>
  <c r="J556" i="22"/>
  <c r="I556" i="22"/>
  <c r="K555" i="22"/>
  <c r="J555" i="22"/>
  <c r="I555" i="22"/>
  <c r="K554" i="22"/>
  <c r="J554" i="22"/>
  <c r="I554" i="22"/>
  <c r="K553" i="22"/>
  <c r="J553" i="22"/>
  <c r="I553" i="22"/>
  <c r="K552" i="22"/>
  <c r="J552" i="22"/>
  <c r="I552" i="22"/>
  <c r="K551" i="22"/>
  <c r="J551" i="22"/>
  <c r="I551" i="22"/>
  <c r="K550" i="22"/>
  <c r="J550" i="22"/>
  <c r="I550" i="22"/>
  <c r="K549" i="22"/>
  <c r="J549" i="22"/>
  <c r="I549" i="22"/>
  <c r="K548" i="22"/>
  <c r="J548" i="22"/>
  <c r="I548" i="22"/>
  <c r="K547" i="22"/>
  <c r="J547" i="22"/>
  <c r="I547" i="22"/>
  <c r="K546" i="22"/>
  <c r="J546" i="22"/>
  <c r="I546" i="22"/>
  <c r="K545" i="22"/>
  <c r="J545" i="22"/>
  <c r="I545" i="22"/>
  <c r="K544" i="22"/>
  <c r="J544" i="22"/>
  <c r="I544" i="22"/>
  <c r="K543" i="22"/>
  <c r="J543" i="22"/>
  <c r="I543" i="22"/>
  <c r="K542" i="22"/>
  <c r="J542" i="22"/>
  <c r="I542" i="22"/>
  <c r="K541" i="22"/>
  <c r="J541" i="22"/>
  <c r="I541" i="22"/>
  <c r="K540" i="22"/>
  <c r="J540" i="22"/>
  <c r="I540" i="22"/>
  <c r="K539" i="22"/>
  <c r="J539" i="22"/>
  <c r="I539" i="22"/>
  <c r="K538" i="22"/>
  <c r="J538" i="22"/>
  <c r="I538" i="22"/>
  <c r="K537" i="22"/>
  <c r="J537" i="22"/>
  <c r="I537" i="22"/>
  <c r="K536" i="22"/>
  <c r="J536" i="22"/>
  <c r="I536" i="22"/>
  <c r="K535" i="22"/>
  <c r="J535" i="22"/>
  <c r="I535" i="22"/>
  <c r="K534" i="22"/>
  <c r="J534" i="22"/>
  <c r="I534" i="22"/>
  <c r="K533" i="22"/>
  <c r="J533" i="22"/>
  <c r="I533" i="22"/>
  <c r="K532" i="22"/>
  <c r="J532" i="22"/>
  <c r="I532" i="22"/>
  <c r="K531" i="22"/>
  <c r="J531" i="22"/>
  <c r="I531" i="22"/>
  <c r="K530" i="22"/>
  <c r="J530" i="22"/>
  <c r="I530" i="22"/>
  <c r="K529" i="22"/>
  <c r="J529" i="22"/>
  <c r="I529" i="22"/>
  <c r="K528" i="22"/>
  <c r="J528" i="22"/>
  <c r="I528" i="22"/>
  <c r="K527" i="22"/>
  <c r="J527" i="22"/>
  <c r="I527" i="22"/>
  <c r="K526" i="22"/>
  <c r="J526" i="22"/>
  <c r="I526" i="22"/>
  <c r="K525" i="22"/>
  <c r="J525" i="22"/>
  <c r="I525" i="22"/>
  <c r="K524" i="22"/>
  <c r="J524" i="22"/>
  <c r="I524" i="22"/>
  <c r="K523" i="22"/>
  <c r="J523" i="22"/>
  <c r="I523" i="22"/>
  <c r="K522" i="22"/>
  <c r="J522" i="22"/>
  <c r="I522" i="22"/>
  <c r="K521" i="22"/>
  <c r="J521" i="22"/>
  <c r="I521" i="22"/>
  <c r="K520" i="22"/>
  <c r="J520" i="22"/>
  <c r="I520" i="22"/>
  <c r="K519" i="22"/>
  <c r="J519" i="22"/>
  <c r="I519" i="22"/>
  <c r="K518" i="22"/>
  <c r="J518" i="22"/>
  <c r="I518" i="22"/>
  <c r="K517" i="22"/>
  <c r="J517" i="22"/>
  <c r="I517" i="22"/>
  <c r="K516" i="22"/>
  <c r="J516" i="22"/>
  <c r="I516" i="22"/>
  <c r="K515" i="22"/>
  <c r="J515" i="22"/>
  <c r="I515" i="22"/>
  <c r="K514" i="22"/>
  <c r="J514" i="22"/>
  <c r="I514" i="22"/>
  <c r="K513" i="22"/>
  <c r="J513" i="22"/>
  <c r="I513" i="22"/>
  <c r="K512" i="22"/>
  <c r="J512" i="22"/>
  <c r="I512" i="22"/>
  <c r="K511" i="22"/>
  <c r="J511" i="22"/>
  <c r="I511" i="22"/>
  <c r="K510" i="22"/>
  <c r="J510" i="22"/>
  <c r="I510" i="22"/>
  <c r="K509" i="22"/>
  <c r="J509" i="22"/>
  <c r="I509" i="22"/>
  <c r="K508" i="22"/>
  <c r="J508" i="22"/>
  <c r="I508" i="22"/>
  <c r="K507" i="22"/>
  <c r="J507" i="22"/>
  <c r="I507" i="22"/>
  <c r="K506" i="22"/>
  <c r="J506" i="22"/>
  <c r="I506" i="22"/>
  <c r="K505" i="22"/>
  <c r="J505" i="22"/>
  <c r="I505" i="22"/>
  <c r="K504" i="22"/>
  <c r="J504" i="22"/>
  <c r="I504" i="22"/>
  <c r="K503" i="22"/>
  <c r="J503" i="22"/>
  <c r="I503" i="22"/>
  <c r="K502" i="22"/>
  <c r="J502" i="22"/>
  <c r="I502" i="22"/>
  <c r="K501" i="22"/>
  <c r="J501" i="22"/>
  <c r="I501" i="22"/>
  <c r="K500" i="22"/>
  <c r="J500" i="22"/>
  <c r="I500" i="22"/>
  <c r="K499" i="22"/>
  <c r="J499" i="22"/>
  <c r="I499" i="22"/>
  <c r="K498" i="22"/>
  <c r="J498" i="22"/>
  <c r="I498" i="22"/>
  <c r="K497" i="22"/>
  <c r="J497" i="22"/>
  <c r="I497" i="22"/>
  <c r="K496" i="22"/>
  <c r="J496" i="22"/>
  <c r="I496" i="22"/>
  <c r="K495" i="22"/>
  <c r="J495" i="22"/>
  <c r="I495" i="22"/>
  <c r="K494" i="22"/>
  <c r="J494" i="22"/>
  <c r="I494" i="22"/>
  <c r="K493" i="22"/>
  <c r="J493" i="22"/>
  <c r="I493" i="22"/>
  <c r="K492" i="22"/>
  <c r="J492" i="22"/>
  <c r="I492" i="22"/>
  <c r="K491" i="22"/>
  <c r="J491" i="22"/>
  <c r="I491" i="22"/>
  <c r="K490" i="22"/>
  <c r="J490" i="22"/>
  <c r="I490" i="22"/>
  <c r="K489" i="22"/>
  <c r="J489" i="22"/>
  <c r="I489" i="22"/>
  <c r="K488" i="22"/>
  <c r="J488" i="22"/>
  <c r="I488" i="22"/>
  <c r="K487" i="22"/>
  <c r="J487" i="22"/>
  <c r="I487" i="22"/>
  <c r="K486" i="22"/>
  <c r="J486" i="22"/>
  <c r="I486" i="22"/>
  <c r="K485" i="22"/>
  <c r="J485" i="22"/>
  <c r="I485" i="22"/>
  <c r="K484" i="22"/>
  <c r="J484" i="22"/>
  <c r="I484" i="22"/>
  <c r="K483" i="22"/>
  <c r="J483" i="22"/>
  <c r="I483" i="22"/>
  <c r="K482" i="22"/>
  <c r="J482" i="22"/>
  <c r="I482" i="22"/>
  <c r="K481" i="22"/>
  <c r="J481" i="22"/>
  <c r="I481" i="22"/>
  <c r="K480" i="22"/>
  <c r="J480" i="22"/>
  <c r="I480" i="22"/>
  <c r="K479" i="22"/>
  <c r="J479" i="22"/>
  <c r="I479" i="22"/>
  <c r="K478" i="22"/>
  <c r="J478" i="22"/>
  <c r="I478" i="22"/>
  <c r="K477" i="22"/>
  <c r="J477" i="22"/>
  <c r="I477" i="22"/>
  <c r="K476" i="22"/>
  <c r="J476" i="22"/>
  <c r="I476" i="22"/>
  <c r="K475" i="22"/>
  <c r="J475" i="22"/>
  <c r="I475" i="22"/>
  <c r="K474" i="22"/>
  <c r="J474" i="22"/>
  <c r="I474" i="22"/>
  <c r="K473" i="22"/>
  <c r="J473" i="22"/>
  <c r="I473" i="22"/>
  <c r="K472" i="22"/>
  <c r="J472" i="22"/>
  <c r="I472" i="22"/>
  <c r="K471" i="22"/>
  <c r="J471" i="22"/>
  <c r="I471" i="22"/>
  <c r="K470" i="22"/>
  <c r="J470" i="22"/>
  <c r="I470" i="22"/>
  <c r="K469" i="22"/>
  <c r="J469" i="22"/>
  <c r="I469" i="22"/>
  <c r="K468" i="22"/>
  <c r="J468" i="22"/>
  <c r="I468" i="22"/>
  <c r="K467" i="22"/>
  <c r="J467" i="22"/>
  <c r="I467" i="22"/>
  <c r="K466" i="22"/>
  <c r="J466" i="22"/>
  <c r="I466" i="22"/>
  <c r="K465" i="22"/>
  <c r="J465" i="22"/>
  <c r="I465" i="22"/>
  <c r="K464" i="22"/>
  <c r="J464" i="22"/>
  <c r="I464" i="22"/>
  <c r="K463" i="22"/>
  <c r="J463" i="22"/>
  <c r="I463" i="22"/>
  <c r="K462" i="22"/>
  <c r="J462" i="22"/>
  <c r="I462" i="22"/>
  <c r="K461" i="22"/>
  <c r="J461" i="22"/>
  <c r="I461" i="22"/>
  <c r="K460" i="22"/>
  <c r="J460" i="22"/>
  <c r="I460" i="22"/>
  <c r="K459" i="22"/>
  <c r="J459" i="22"/>
  <c r="I459" i="22"/>
  <c r="K458" i="22"/>
  <c r="J458" i="22"/>
  <c r="I458" i="22"/>
  <c r="K457" i="22"/>
  <c r="J457" i="22"/>
  <c r="I457" i="22"/>
  <c r="K456" i="22"/>
  <c r="J456" i="22"/>
  <c r="I456" i="22"/>
  <c r="K455" i="22"/>
  <c r="J455" i="22"/>
  <c r="I455" i="22"/>
  <c r="K454" i="22"/>
  <c r="J454" i="22"/>
  <c r="I454" i="22"/>
  <c r="K453" i="22"/>
  <c r="J453" i="22"/>
  <c r="I453" i="22"/>
  <c r="K452" i="22"/>
  <c r="J452" i="22"/>
  <c r="I452" i="22"/>
  <c r="K451" i="22"/>
  <c r="J451" i="22"/>
  <c r="I451" i="22"/>
  <c r="K450" i="22"/>
  <c r="J450" i="22"/>
  <c r="I450" i="22"/>
  <c r="K449" i="22"/>
  <c r="J449" i="22"/>
  <c r="I449" i="22"/>
  <c r="K448" i="22"/>
  <c r="J448" i="22"/>
  <c r="I448" i="22"/>
  <c r="K447" i="22"/>
  <c r="J447" i="22"/>
  <c r="I447" i="22"/>
  <c r="K446" i="22"/>
  <c r="J446" i="22"/>
  <c r="I446" i="22"/>
  <c r="K445" i="22"/>
  <c r="J445" i="22"/>
  <c r="I445" i="22"/>
  <c r="K444" i="22"/>
  <c r="J444" i="22"/>
  <c r="I444" i="22"/>
  <c r="K443" i="22"/>
  <c r="J443" i="22"/>
  <c r="I443" i="22"/>
  <c r="K442" i="22"/>
  <c r="J442" i="22"/>
  <c r="I442" i="22"/>
  <c r="K441" i="22"/>
  <c r="J441" i="22"/>
  <c r="I441" i="22"/>
  <c r="K440" i="22"/>
  <c r="J440" i="22"/>
  <c r="I440" i="22"/>
  <c r="K439" i="22"/>
  <c r="J439" i="22"/>
  <c r="I439" i="22"/>
  <c r="K438" i="22"/>
  <c r="J438" i="22"/>
  <c r="I438" i="22"/>
  <c r="K437" i="22"/>
  <c r="J437" i="22"/>
  <c r="I437" i="22"/>
  <c r="K436" i="22"/>
  <c r="J436" i="22"/>
  <c r="I436" i="22"/>
  <c r="K435" i="22"/>
  <c r="J435" i="22"/>
  <c r="I435" i="22"/>
  <c r="K434" i="22"/>
  <c r="J434" i="22"/>
  <c r="I434" i="22"/>
  <c r="K433" i="22"/>
  <c r="J433" i="22"/>
  <c r="I433" i="22"/>
  <c r="K432" i="22"/>
  <c r="J432" i="22"/>
  <c r="I432" i="22"/>
  <c r="K431" i="22"/>
  <c r="J431" i="22"/>
  <c r="I431" i="22"/>
  <c r="K430" i="22"/>
  <c r="J430" i="22"/>
  <c r="I430" i="22"/>
  <c r="K429" i="22"/>
  <c r="J429" i="22"/>
  <c r="I429" i="22"/>
  <c r="K428" i="22"/>
  <c r="J428" i="22"/>
  <c r="I428" i="22"/>
  <c r="K427" i="22"/>
  <c r="J427" i="22"/>
  <c r="I427" i="22"/>
  <c r="K426" i="22"/>
  <c r="J426" i="22"/>
  <c r="I426" i="22"/>
  <c r="K425" i="22"/>
  <c r="J425" i="22"/>
  <c r="I425" i="22"/>
  <c r="K424" i="22"/>
  <c r="J424" i="22"/>
  <c r="I424" i="22"/>
  <c r="K423" i="22"/>
  <c r="J423" i="22"/>
  <c r="I423" i="22"/>
  <c r="K422" i="22"/>
  <c r="J422" i="22"/>
  <c r="I422" i="22"/>
  <c r="K421" i="22"/>
  <c r="J421" i="22"/>
  <c r="I421" i="22"/>
  <c r="K420" i="22"/>
  <c r="J420" i="22"/>
  <c r="I420" i="22"/>
  <c r="K419" i="22"/>
  <c r="J419" i="22"/>
  <c r="I419" i="22"/>
  <c r="K418" i="22"/>
  <c r="J418" i="22"/>
  <c r="I418" i="22"/>
  <c r="K417" i="22"/>
  <c r="J417" i="22"/>
  <c r="I417" i="22"/>
  <c r="K416" i="22"/>
  <c r="J416" i="22"/>
  <c r="I416" i="22"/>
  <c r="K415" i="22"/>
  <c r="J415" i="22"/>
  <c r="I415" i="22"/>
  <c r="K414" i="22"/>
  <c r="J414" i="22"/>
  <c r="I414" i="22"/>
  <c r="K413" i="22"/>
  <c r="J413" i="22"/>
  <c r="I413" i="22"/>
  <c r="K412" i="22"/>
  <c r="J412" i="22"/>
  <c r="I412" i="22"/>
  <c r="K411" i="22"/>
  <c r="J411" i="22"/>
  <c r="I411" i="22"/>
  <c r="K410" i="22"/>
  <c r="J410" i="22"/>
  <c r="I410" i="22"/>
  <c r="K409" i="22"/>
  <c r="J409" i="22"/>
  <c r="I409" i="22"/>
  <c r="K408" i="22"/>
  <c r="J408" i="22"/>
  <c r="I408" i="22"/>
  <c r="K407" i="22"/>
  <c r="J407" i="22"/>
  <c r="I407" i="22"/>
  <c r="K406" i="22"/>
  <c r="J406" i="22"/>
  <c r="I406" i="22"/>
  <c r="K405" i="22"/>
  <c r="J405" i="22"/>
  <c r="I405" i="22"/>
  <c r="K404" i="22"/>
  <c r="J404" i="22"/>
  <c r="I404" i="22"/>
  <c r="K403" i="22"/>
  <c r="J403" i="22"/>
  <c r="I403" i="22"/>
  <c r="K402" i="22"/>
  <c r="J402" i="22"/>
  <c r="I402" i="22"/>
  <c r="K401" i="22"/>
  <c r="J401" i="22"/>
  <c r="I401" i="22"/>
  <c r="K400" i="22"/>
  <c r="J400" i="22"/>
  <c r="I400" i="22"/>
  <c r="K399" i="22"/>
  <c r="J399" i="22"/>
  <c r="I399" i="22"/>
  <c r="K398" i="22"/>
  <c r="J398" i="22"/>
  <c r="I398" i="22"/>
  <c r="K397" i="22"/>
  <c r="J397" i="22"/>
  <c r="I397" i="22"/>
  <c r="K396" i="22"/>
  <c r="J396" i="22"/>
  <c r="I396" i="22"/>
  <c r="K395" i="22"/>
  <c r="J395" i="22"/>
  <c r="I395" i="22"/>
  <c r="K394" i="22"/>
  <c r="J394" i="22"/>
  <c r="I394" i="22"/>
  <c r="K393" i="22"/>
  <c r="J393" i="22"/>
  <c r="I393" i="22"/>
  <c r="K392" i="22"/>
  <c r="J392" i="22"/>
  <c r="I392" i="22"/>
  <c r="K391" i="22"/>
  <c r="J391" i="22"/>
  <c r="I391" i="22"/>
  <c r="K390" i="22"/>
  <c r="J390" i="22"/>
  <c r="I390" i="22"/>
  <c r="K389" i="22"/>
  <c r="J389" i="22"/>
  <c r="I389" i="22"/>
  <c r="K388" i="22"/>
  <c r="J388" i="22"/>
  <c r="I388" i="22"/>
  <c r="K387" i="22"/>
  <c r="J387" i="22"/>
  <c r="I387" i="22"/>
  <c r="K386" i="22"/>
  <c r="J386" i="22"/>
  <c r="I386" i="22"/>
  <c r="K385" i="22"/>
  <c r="J385" i="22"/>
  <c r="I385" i="22"/>
  <c r="K384" i="22"/>
  <c r="J384" i="22"/>
  <c r="I384" i="22"/>
  <c r="K383" i="22"/>
  <c r="J383" i="22"/>
  <c r="I383" i="22"/>
  <c r="K382" i="22"/>
  <c r="J382" i="22"/>
  <c r="I382" i="22"/>
  <c r="K381" i="22"/>
  <c r="J381" i="22"/>
  <c r="I381" i="22"/>
  <c r="K380" i="22"/>
  <c r="J380" i="22"/>
  <c r="I380" i="22"/>
  <c r="K379" i="22"/>
  <c r="J379" i="22"/>
  <c r="I379" i="22"/>
  <c r="K378" i="22"/>
  <c r="J378" i="22"/>
  <c r="I378" i="22"/>
  <c r="K377" i="22"/>
  <c r="J377" i="22"/>
  <c r="I377" i="22"/>
  <c r="K376" i="22"/>
  <c r="J376" i="22"/>
  <c r="I376" i="22"/>
  <c r="K375" i="22"/>
  <c r="J375" i="22"/>
  <c r="I375" i="22"/>
  <c r="K374" i="22"/>
  <c r="J374" i="22"/>
  <c r="I374" i="22"/>
  <c r="K373" i="22"/>
  <c r="J373" i="22"/>
  <c r="I373" i="22"/>
  <c r="K372" i="22"/>
  <c r="J372" i="22"/>
  <c r="I372" i="22"/>
  <c r="K371" i="22"/>
  <c r="J371" i="22"/>
  <c r="I371" i="22"/>
  <c r="K370" i="22"/>
  <c r="J370" i="22"/>
  <c r="I370" i="22"/>
  <c r="K369" i="22"/>
  <c r="J369" i="22"/>
  <c r="I369" i="22"/>
  <c r="K368" i="22"/>
  <c r="J368" i="22"/>
  <c r="I368" i="22"/>
  <c r="K367" i="22"/>
  <c r="J367" i="22"/>
  <c r="I367" i="22"/>
  <c r="K366" i="22"/>
  <c r="J366" i="22"/>
  <c r="I366" i="22"/>
  <c r="K365" i="22"/>
  <c r="J365" i="22"/>
  <c r="I365" i="22"/>
  <c r="K364" i="22"/>
  <c r="J364" i="22"/>
  <c r="I364" i="22"/>
  <c r="K363" i="22"/>
  <c r="J363" i="22"/>
  <c r="I363" i="22"/>
  <c r="K362" i="22"/>
  <c r="J362" i="22"/>
  <c r="I362" i="22"/>
  <c r="K361" i="22"/>
  <c r="J361" i="22"/>
  <c r="I361" i="22"/>
  <c r="K360" i="22"/>
  <c r="J360" i="22"/>
  <c r="I360" i="22"/>
  <c r="K359" i="22"/>
  <c r="J359" i="22"/>
  <c r="I359" i="22"/>
  <c r="K358" i="22"/>
  <c r="J358" i="22"/>
  <c r="I358" i="22"/>
  <c r="K357" i="22"/>
  <c r="J357" i="22"/>
  <c r="I357" i="22"/>
  <c r="K356" i="22"/>
  <c r="J356" i="22"/>
  <c r="I356" i="22"/>
  <c r="K355" i="22"/>
  <c r="J355" i="22"/>
  <c r="I355" i="22"/>
  <c r="K354" i="22"/>
  <c r="J354" i="22"/>
  <c r="I354" i="22"/>
  <c r="K353" i="22"/>
  <c r="J353" i="22"/>
  <c r="I353" i="22"/>
  <c r="K352" i="22"/>
  <c r="J352" i="22"/>
  <c r="I352" i="22"/>
  <c r="K351" i="22"/>
  <c r="J351" i="22"/>
  <c r="I351" i="22"/>
  <c r="K350" i="22"/>
  <c r="J350" i="22"/>
  <c r="I350" i="22"/>
  <c r="K349" i="22"/>
  <c r="J349" i="22"/>
  <c r="I349" i="22"/>
  <c r="K348" i="22"/>
  <c r="J348" i="22"/>
  <c r="I348" i="22"/>
  <c r="K347" i="22"/>
  <c r="J347" i="22"/>
  <c r="I347" i="22"/>
  <c r="K346" i="22"/>
  <c r="J346" i="22"/>
  <c r="I346" i="22"/>
  <c r="K345" i="22"/>
  <c r="J345" i="22"/>
  <c r="I345" i="22"/>
  <c r="K344" i="22"/>
  <c r="J344" i="22"/>
  <c r="I344" i="22"/>
  <c r="K343" i="22"/>
  <c r="J343" i="22"/>
  <c r="I343" i="22"/>
  <c r="K342" i="22"/>
  <c r="J342" i="22"/>
  <c r="I342" i="22"/>
  <c r="K341" i="22"/>
  <c r="J341" i="22"/>
  <c r="I341" i="22"/>
  <c r="K340" i="22"/>
  <c r="J340" i="22"/>
  <c r="I340" i="22"/>
  <c r="K339" i="22"/>
  <c r="J339" i="22"/>
  <c r="I339" i="22"/>
  <c r="K338" i="22"/>
  <c r="J338" i="22"/>
  <c r="I338" i="22"/>
  <c r="K337" i="22"/>
  <c r="J337" i="22"/>
  <c r="I337" i="22"/>
  <c r="K336" i="22"/>
  <c r="J336" i="22"/>
  <c r="I336" i="22"/>
  <c r="K335" i="22"/>
  <c r="J335" i="22"/>
  <c r="I335" i="22"/>
  <c r="K334" i="22"/>
  <c r="J334" i="22"/>
  <c r="I334" i="22"/>
  <c r="K333" i="22"/>
  <c r="J333" i="22"/>
  <c r="I333" i="22"/>
  <c r="K332" i="22"/>
  <c r="J332" i="22"/>
  <c r="I332" i="22"/>
  <c r="K331" i="22"/>
  <c r="J331" i="22"/>
  <c r="I331" i="22"/>
  <c r="K330" i="22"/>
  <c r="J330" i="22"/>
  <c r="I330" i="22"/>
  <c r="K329" i="22"/>
  <c r="J329" i="22"/>
  <c r="I329" i="22"/>
  <c r="K328" i="22"/>
  <c r="J328" i="22"/>
  <c r="I328" i="22"/>
  <c r="K327" i="22"/>
  <c r="J327" i="22"/>
  <c r="I327" i="22"/>
  <c r="K326" i="22"/>
  <c r="J326" i="22"/>
  <c r="I326" i="22"/>
  <c r="K325" i="22"/>
  <c r="J325" i="22"/>
  <c r="I325" i="22"/>
  <c r="K324" i="22"/>
  <c r="J324" i="22"/>
  <c r="I324" i="22"/>
  <c r="K323" i="22"/>
  <c r="J323" i="22"/>
  <c r="I323" i="22"/>
  <c r="K322" i="22"/>
  <c r="J322" i="22"/>
  <c r="I322" i="22"/>
  <c r="K321" i="22"/>
  <c r="J321" i="22"/>
  <c r="I321" i="22"/>
  <c r="K320" i="22"/>
  <c r="J320" i="22"/>
  <c r="I320" i="22"/>
  <c r="K319" i="22"/>
  <c r="J319" i="22"/>
  <c r="I319" i="22"/>
  <c r="K318" i="22"/>
  <c r="J318" i="22"/>
  <c r="I318" i="22"/>
  <c r="K317" i="22"/>
  <c r="J317" i="22"/>
  <c r="I317" i="22"/>
  <c r="K316" i="22"/>
  <c r="J316" i="22"/>
  <c r="I316" i="22"/>
  <c r="K315" i="22"/>
  <c r="J315" i="22"/>
  <c r="I315" i="22"/>
  <c r="K314" i="22"/>
  <c r="J314" i="22"/>
  <c r="I314" i="22"/>
  <c r="K313" i="22"/>
  <c r="J313" i="22"/>
  <c r="I313" i="22"/>
  <c r="K312" i="22"/>
  <c r="J312" i="22"/>
  <c r="I312" i="22"/>
  <c r="K311" i="22"/>
  <c r="J311" i="22"/>
  <c r="I311" i="22"/>
  <c r="K310" i="22"/>
  <c r="J310" i="22"/>
  <c r="I310" i="22"/>
  <c r="K309" i="22"/>
  <c r="J309" i="22"/>
  <c r="I309" i="22"/>
  <c r="K308" i="22"/>
  <c r="J308" i="22"/>
  <c r="I308" i="22"/>
  <c r="K307" i="22"/>
  <c r="J307" i="22"/>
  <c r="I307" i="22"/>
  <c r="K306" i="22"/>
  <c r="J306" i="22"/>
  <c r="I306" i="22"/>
  <c r="K305" i="22"/>
  <c r="J305" i="22"/>
  <c r="I305" i="22"/>
  <c r="K304" i="22"/>
  <c r="J304" i="22"/>
  <c r="I304" i="22"/>
  <c r="K303" i="22"/>
  <c r="J303" i="22"/>
  <c r="I303" i="22"/>
  <c r="K302" i="22"/>
  <c r="J302" i="22"/>
  <c r="I302" i="22"/>
  <c r="K301" i="22"/>
  <c r="J301" i="22"/>
  <c r="I301" i="22"/>
  <c r="K300" i="22"/>
  <c r="J300" i="22"/>
  <c r="I300" i="22"/>
  <c r="K299" i="22"/>
  <c r="J299" i="22"/>
  <c r="I299" i="22"/>
  <c r="K298" i="22"/>
  <c r="J298" i="22"/>
  <c r="I298" i="22"/>
  <c r="K297" i="22"/>
  <c r="J297" i="22"/>
  <c r="I297" i="22"/>
  <c r="K296" i="22"/>
  <c r="J296" i="22"/>
  <c r="I296" i="22"/>
  <c r="K295" i="22"/>
  <c r="J295" i="22"/>
  <c r="I295" i="22"/>
  <c r="K294" i="22"/>
  <c r="J294" i="22"/>
  <c r="I294" i="22"/>
  <c r="K293" i="22"/>
  <c r="J293" i="22"/>
  <c r="I293" i="22"/>
  <c r="K292" i="22"/>
  <c r="J292" i="22"/>
  <c r="I292" i="22"/>
  <c r="K291" i="22"/>
  <c r="J291" i="22"/>
  <c r="I291" i="22"/>
  <c r="K290" i="22"/>
  <c r="J290" i="22"/>
  <c r="I290" i="22"/>
  <c r="K289" i="22"/>
  <c r="J289" i="22"/>
  <c r="I289" i="22"/>
  <c r="K288" i="22"/>
  <c r="J288" i="22"/>
  <c r="I288" i="22"/>
  <c r="K287" i="22"/>
  <c r="J287" i="22"/>
  <c r="I287" i="22"/>
  <c r="K286" i="22"/>
  <c r="J286" i="22"/>
  <c r="I286" i="22"/>
  <c r="K285" i="22"/>
  <c r="J285" i="22"/>
  <c r="I285" i="22"/>
  <c r="K284" i="22"/>
  <c r="J284" i="22"/>
  <c r="I284" i="22"/>
  <c r="K283" i="22"/>
  <c r="J283" i="22"/>
  <c r="I283" i="22"/>
  <c r="K282" i="22"/>
  <c r="J282" i="22"/>
  <c r="I282" i="22"/>
  <c r="K281" i="22"/>
  <c r="J281" i="22"/>
  <c r="I281" i="22"/>
  <c r="K280" i="22"/>
  <c r="J280" i="22"/>
  <c r="I280" i="22"/>
  <c r="K279" i="22"/>
  <c r="J279" i="22"/>
  <c r="I279" i="22"/>
  <c r="K278" i="22"/>
  <c r="J278" i="22"/>
  <c r="I278" i="22"/>
  <c r="K277" i="22"/>
  <c r="J277" i="22"/>
  <c r="I277" i="22"/>
  <c r="K276" i="22"/>
  <c r="J276" i="22"/>
  <c r="I276" i="22"/>
  <c r="K275" i="22"/>
  <c r="J275" i="22"/>
  <c r="I275" i="22"/>
  <c r="K274" i="22"/>
  <c r="J274" i="22"/>
  <c r="I274" i="22"/>
  <c r="K273" i="22"/>
  <c r="J273" i="22"/>
  <c r="I273" i="22"/>
  <c r="K272" i="22"/>
  <c r="J272" i="22"/>
  <c r="I272" i="22"/>
  <c r="K271" i="22"/>
  <c r="J271" i="22"/>
  <c r="I271" i="22"/>
  <c r="K270" i="22"/>
  <c r="J270" i="22"/>
  <c r="I270" i="22"/>
  <c r="K269" i="22"/>
  <c r="J269" i="22"/>
  <c r="I269" i="22"/>
  <c r="K268" i="22"/>
  <c r="J268" i="22"/>
  <c r="I268" i="22"/>
  <c r="K267" i="22"/>
  <c r="J267" i="22"/>
  <c r="I267" i="22"/>
  <c r="K266" i="22"/>
  <c r="J266" i="22"/>
  <c r="I266" i="22"/>
  <c r="K265" i="22"/>
  <c r="J265" i="22"/>
  <c r="I265" i="22"/>
  <c r="K264" i="22"/>
  <c r="J264" i="22"/>
  <c r="I264" i="22"/>
  <c r="K263" i="22"/>
  <c r="J263" i="22"/>
  <c r="I263" i="22"/>
  <c r="K262" i="22"/>
  <c r="J262" i="22"/>
  <c r="I262" i="22"/>
  <c r="K261" i="22"/>
  <c r="J261" i="22"/>
  <c r="I261" i="22"/>
  <c r="K260" i="22"/>
  <c r="J260" i="22"/>
  <c r="I260" i="22"/>
  <c r="K259" i="22"/>
  <c r="J259" i="22"/>
  <c r="I259" i="22"/>
  <c r="K258" i="22"/>
  <c r="J258" i="22"/>
  <c r="I258" i="22"/>
  <c r="K257" i="22"/>
  <c r="J257" i="22"/>
  <c r="I257" i="22"/>
  <c r="K256" i="22"/>
  <c r="J256" i="22"/>
  <c r="I256" i="22"/>
  <c r="K255" i="22"/>
  <c r="J255" i="22"/>
  <c r="I255" i="22"/>
  <c r="K254" i="22"/>
  <c r="J254" i="22"/>
  <c r="I254" i="22"/>
  <c r="K253" i="22"/>
  <c r="J253" i="22"/>
  <c r="I253" i="22"/>
  <c r="K252" i="22"/>
  <c r="J252" i="22"/>
  <c r="I252" i="22"/>
  <c r="K251" i="22"/>
  <c r="J251" i="22"/>
  <c r="I251" i="22"/>
  <c r="K250" i="22"/>
  <c r="J250" i="22"/>
  <c r="I250" i="22"/>
  <c r="K249" i="22"/>
  <c r="J249" i="22"/>
  <c r="I249" i="22"/>
  <c r="K248" i="22"/>
  <c r="J248" i="22"/>
  <c r="I248" i="22"/>
  <c r="K247" i="22"/>
  <c r="J247" i="22"/>
  <c r="I247" i="22"/>
  <c r="K246" i="22"/>
  <c r="J246" i="22"/>
  <c r="I246" i="22"/>
  <c r="K245" i="22"/>
  <c r="J245" i="22"/>
  <c r="I245" i="22"/>
  <c r="K244" i="22"/>
  <c r="J244" i="22"/>
  <c r="I244" i="22"/>
  <c r="K243" i="22"/>
  <c r="J243" i="22"/>
  <c r="I243" i="22"/>
  <c r="K242" i="22"/>
  <c r="J242" i="22"/>
  <c r="I242" i="22"/>
  <c r="K241" i="22"/>
  <c r="J241" i="22"/>
  <c r="I241" i="22"/>
  <c r="K240" i="22"/>
  <c r="J240" i="22"/>
  <c r="I240" i="22"/>
  <c r="K239" i="22"/>
  <c r="J239" i="22"/>
  <c r="I239" i="22"/>
  <c r="K238" i="22"/>
  <c r="J238" i="22"/>
  <c r="I238" i="22"/>
  <c r="K237" i="22"/>
  <c r="J237" i="22"/>
  <c r="I237" i="22"/>
  <c r="K236" i="22"/>
  <c r="J236" i="22"/>
  <c r="I236" i="22"/>
  <c r="K235" i="22"/>
  <c r="J235" i="22"/>
  <c r="I235" i="22"/>
  <c r="K234" i="22"/>
  <c r="J234" i="22"/>
  <c r="I234" i="22"/>
  <c r="K233" i="22"/>
  <c r="J233" i="22"/>
  <c r="I233" i="22"/>
  <c r="K232" i="22"/>
  <c r="J232" i="22"/>
  <c r="I232" i="22"/>
  <c r="K231" i="22"/>
  <c r="J231" i="22"/>
  <c r="I231" i="22"/>
  <c r="K230" i="22"/>
  <c r="J230" i="22"/>
  <c r="I230" i="22"/>
  <c r="K229" i="22"/>
  <c r="J229" i="22"/>
  <c r="I229" i="22"/>
  <c r="K228" i="22"/>
  <c r="J228" i="22"/>
  <c r="I228" i="22"/>
  <c r="K227" i="22"/>
  <c r="J227" i="22"/>
  <c r="I227" i="22"/>
  <c r="K226" i="22"/>
  <c r="J226" i="22"/>
  <c r="I226" i="22"/>
  <c r="K225" i="22"/>
  <c r="J225" i="22"/>
  <c r="I225" i="22"/>
  <c r="K224" i="22"/>
  <c r="J224" i="22"/>
  <c r="I224" i="22"/>
  <c r="K223" i="22"/>
  <c r="J223" i="22"/>
  <c r="I223" i="22"/>
  <c r="K222" i="22"/>
  <c r="J222" i="22"/>
  <c r="I222" i="22"/>
  <c r="K221" i="22"/>
  <c r="J221" i="22"/>
  <c r="I221" i="22"/>
  <c r="K220" i="22"/>
  <c r="J220" i="22"/>
  <c r="I220" i="22"/>
  <c r="K219" i="22"/>
  <c r="J219" i="22"/>
  <c r="I219" i="22"/>
  <c r="K218" i="22"/>
  <c r="J218" i="22"/>
  <c r="I218" i="22"/>
  <c r="K217" i="22"/>
  <c r="J217" i="22"/>
  <c r="I217" i="22"/>
  <c r="K216" i="22"/>
  <c r="J216" i="22"/>
  <c r="I216" i="22"/>
  <c r="K215" i="22"/>
  <c r="J215" i="22"/>
  <c r="I215" i="22"/>
  <c r="K214" i="22"/>
  <c r="J214" i="22"/>
  <c r="I214" i="22"/>
  <c r="K213" i="22"/>
  <c r="J213" i="22"/>
  <c r="I213" i="22"/>
  <c r="K212" i="22"/>
  <c r="J212" i="22"/>
  <c r="I212" i="22"/>
  <c r="K211" i="22"/>
  <c r="J211" i="22"/>
  <c r="I211" i="22"/>
  <c r="K210" i="22"/>
  <c r="J210" i="22"/>
  <c r="I210" i="22"/>
  <c r="K209" i="22"/>
  <c r="J209" i="22"/>
  <c r="I209" i="22"/>
  <c r="K208" i="22"/>
  <c r="J208" i="22"/>
  <c r="I208" i="22"/>
  <c r="K207" i="22"/>
  <c r="J207" i="22"/>
  <c r="I207" i="22"/>
  <c r="K206" i="22"/>
  <c r="J206" i="22"/>
  <c r="I206" i="22"/>
  <c r="K205" i="22"/>
  <c r="J205" i="22"/>
  <c r="I205" i="22"/>
  <c r="K204" i="22"/>
  <c r="J204" i="22"/>
  <c r="I204" i="22"/>
  <c r="K203" i="22"/>
  <c r="J203" i="22"/>
  <c r="I203" i="22"/>
  <c r="K202" i="22"/>
  <c r="J202" i="22"/>
  <c r="I202" i="22"/>
  <c r="K201" i="22"/>
  <c r="J201" i="22"/>
  <c r="I201" i="22"/>
  <c r="K200" i="22"/>
  <c r="J200" i="22"/>
  <c r="I200" i="22"/>
  <c r="K199" i="22"/>
  <c r="J199" i="22"/>
  <c r="I199" i="22"/>
  <c r="K198" i="22"/>
  <c r="J198" i="22"/>
  <c r="I198" i="22"/>
  <c r="K197" i="22"/>
  <c r="J197" i="22"/>
  <c r="I197" i="22"/>
  <c r="K196" i="22"/>
  <c r="J196" i="22"/>
  <c r="I196" i="22"/>
  <c r="K195" i="22"/>
  <c r="J195" i="22"/>
  <c r="I195" i="22"/>
  <c r="K194" i="22"/>
  <c r="J194" i="22"/>
  <c r="I194" i="22"/>
  <c r="K193" i="22"/>
  <c r="J193" i="22"/>
  <c r="I193" i="22"/>
  <c r="K192" i="22"/>
  <c r="J192" i="22"/>
  <c r="I192" i="22"/>
  <c r="K191" i="22"/>
  <c r="J191" i="22"/>
  <c r="I191" i="22"/>
  <c r="K190" i="22"/>
  <c r="J190" i="22"/>
  <c r="I190" i="22"/>
  <c r="K189" i="22"/>
  <c r="J189" i="22"/>
  <c r="I189" i="22"/>
  <c r="K188" i="22"/>
  <c r="J188" i="22"/>
  <c r="I188" i="22"/>
  <c r="K187" i="22"/>
  <c r="J187" i="22"/>
  <c r="I187" i="22"/>
  <c r="K186" i="22"/>
  <c r="J186" i="22"/>
  <c r="I186" i="22"/>
  <c r="K185" i="22"/>
  <c r="J185" i="22"/>
  <c r="I185" i="22"/>
  <c r="K184" i="22"/>
  <c r="J184" i="22"/>
  <c r="I184" i="22"/>
  <c r="K183" i="22"/>
  <c r="J183" i="22"/>
  <c r="I183" i="22"/>
  <c r="K182" i="22"/>
  <c r="J182" i="22"/>
  <c r="I182" i="22"/>
  <c r="K181" i="22"/>
  <c r="J181" i="22"/>
  <c r="I181" i="22"/>
  <c r="K180" i="22"/>
  <c r="J180" i="22"/>
  <c r="I180" i="22"/>
  <c r="K179" i="22"/>
  <c r="J179" i="22"/>
  <c r="I179" i="22"/>
  <c r="K178" i="22"/>
  <c r="J178" i="22"/>
  <c r="I178" i="22"/>
  <c r="K177" i="22"/>
  <c r="J177" i="22"/>
  <c r="I177" i="22"/>
  <c r="K176" i="22"/>
  <c r="J176" i="22"/>
  <c r="I176" i="22"/>
  <c r="K175" i="22"/>
  <c r="J175" i="22"/>
  <c r="I175" i="22"/>
  <c r="K174" i="22"/>
  <c r="J174" i="22"/>
  <c r="I174" i="22"/>
  <c r="K173" i="22"/>
  <c r="J173" i="22"/>
  <c r="I173" i="22"/>
  <c r="K172" i="22"/>
  <c r="J172" i="22"/>
  <c r="I172" i="22"/>
  <c r="K171" i="22"/>
  <c r="J171" i="22"/>
  <c r="I171" i="22"/>
  <c r="K170" i="22"/>
  <c r="J170" i="22"/>
  <c r="I170" i="22"/>
  <c r="K169" i="22"/>
  <c r="J169" i="22"/>
  <c r="I169" i="22"/>
  <c r="K168" i="22"/>
  <c r="J168" i="22"/>
  <c r="I168" i="22"/>
  <c r="K167" i="22"/>
  <c r="J167" i="22"/>
  <c r="I167" i="22"/>
  <c r="K166" i="22"/>
  <c r="J166" i="22"/>
  <c r="I166" i="22"/>
  <c r="K165" i="22"/>
  <c r="J165" i="22"/>
  <c r="I165" i="22"/>
  <c r="K164" i="22"/>
  <c r="J164" i="22"/>
  <c r="I164" i="22"/>
  <c r="K163" i="22"/>
  <c r="J163" i="22"/>
  <c r="I163" i="22"/>
  <c r="K162" i="22"/>
  <c r="J162" i="22"/>
  <c r="I162" i="22"/>
  <c r="K161" i="22"/>
  <c r="J161" i="22"/>
  <c r="I161" i="22"/>
  <c r="K160" i="22"/>
  <c r="J160" i="22"/>
  <c r="I160" i="22"/>
  <c r="K159" i="22"/>
  <c r="J159" i="22"/>
  <c r="I159" i="22"/>
  <c r="K158" i="22"/>
  <c r="J158" i="22"/>
  <c r="I158" i="22"/>
  <c r="K157" i="22"/>
  <c r="J157" i="22"/>
  <c r="I157" i="22"/>
  <c r="K156" i="22"/>
  <c r="J156" i="22"/>
  <c r="I156" i="22"/>
  <c r="K155" i="22"/>
  <c r="J155" i="22"/>
  <c r="I155" i="22"/>
  <c r="K154" i="22"/>
  <c r="J154" i="22"/>
  <c r="I154" i="22"/>
  <c r="K153" i="22"/>
  <c r="J153" i="22"/>
  <c r="I153" i="22"/>
  <c r="K152" i="22"/>
  <c r="J152" i="22"/>
  <c r="I152" i="22"/>
  <c r="K151" i="22"/>
  <c r="J151" i="22"/>
  <c r="I151" i="22"/>
  <c r="K150" i="22"/>
  <c r="J150" i="22"/>
  <c r="I150" i="22"/>
  <c r="K149" i="22"/>
  <c r="J149" i="22"/>
  <c r="I149" i="22"/>
  <c r="K148" i="22"/>
  <c r="J148" i="22"/>
  <c r="I148" i="22"/>
  <c r="K147" i="22"/>
  <c r="J147" i="22"/>
  <c r="I147" i="22"/>
  <c r="K146" i="22"/>
  <c r="J146" i="22"/>
  <c r="I146" i="22"/>
  <c r="K145" i="22"/>
  <c r="J145" i="22"/>
  <c r="I145" i="22"/>
  <c r="K144" i="22"/>
  <c r="J144" i="22"/>
  <c r="I144" i="22"/>
  <c r="K143" i="22"/>
  <c r="J143" i="22"/>
  <c r="I143" i="22"/>
  <c r="K142" i="22"/>
  <c r="J142" i="22"/>
  <c r="I142" i="22"/>
  <c r="K141" i="22"/>
  <c r="J141" i="22"/>
  <c r="I141" i="22"/>
  <c r="K140" i="22"/>
  <c r="J140" i="22"/>
  <c r="I140" i="22"/>
  <c r="K139" i="22"/>
  <c r="J139" i="22"/>
  <c r="I139" i="22"/>
  <c r="K138" i="22"/>
  <c r="J138" i="22"/>
  <c r="I138" i="22"/>
  <c r="K137" i="22"/>
  <c r="J137" i="22"/>
  <c r="I137" i="22"/>
  <c r="K136" i="22"/>
  <c r="J136" i="22"/>
  <c r="I136" i="22"/>
  <c r="K135" i="22"/>
  <c r="J135" i="22"/>
  <c r="I135" i="22"/>
  <c r="K134" i="22"/>
  <c r="J134" i="22"/>
  <c r="I134" i="22"/>
  <c r="K133" i="22"/>
  <c r="J133" i="22"/>
  <c r="I133" i="22"/>
  <c r="K132" i="22"/>
  <c r="J132" i="22"/>
  <c r="I132" i="22"/>
  <c r="K131" i="22"/>
  <c r="J131" i="22"/>
  <c r="I131" i="22"/>
  <c r="K130" i="22"/>
  <c r="J130" i="22"/>
  <c r="I130" i="22"/>
  <c r="K129" i="22"/>
  <c r="J129" i="22"/>
  <c r="I129" i="22"/>
  <c r="K128" i="22"/>
  <c r="J128" i="22"/>
  <c r="I128" i="22"/>
  <c r="K127" i="22"/>
  <c r="J127" i="22"/>
  <c r="I127" i="22"/>
  <c r="K126" i="22"/>
  <c r="J126" i="22"/>
  <c r="I126" i="22"/>
  <c r="K125" i="22"/>
  <c r="J125" i="22"/>
  <c r="I125" i="22"/>
  <c r="K124" i="22"/>
  <c r="J124" i="22"/>
  <c r="I124" i="22"/>
  <c r="K123" i="22"/>
  <c r="J123" i="22"/>
  <c r="I123" i="22"/>
  <c r="K122" i="22"/>
  <c r="J122" i="22"/>
  <c r="I122" i="22"/>
  <c r="K121" i="22"/>
  <c r="J121" i="22"/>
  <c r="I121" i="22"/>
  <c r="K120" i="22"/>
  <c r="J120" i="22"/>
  <c r="I120" i="22"/>
  <c r="K119" i="22"/>
  <c r="J119" i="22"/>
  <c r="I119" i="22"/>
  <c r="K118" i="22"/>
  <c r="J118" i="22"/>
  <c r="I118" i="22"/>
  <c r="K117" i="22"/>
  <c r="J117" i="22"/>
  <c r="I117" i="22"/>
  <c r="K116" i="22"/>
  <c r="J116" i="22"/>
  <c r="I116" i="22"/>
  <c r="K115" i="22"/>
  <c r="J115" i="22"/>
  <c r="I115" i="22"/>
  <c r="K114" i="22"/>
  <c r="J114" i="22"/>
  <c r="I114" i="22"/>
  <c r="K113" i="22"/>
  <c r="J113" i="22"/>
  <c r="I113" i="22"/>
  <c r="K112" i="22"/>
  <c r="J112" i="22"/>
  <c r="I112" i="22"/>
  <c r="K111" i="22"/>
  <c r="J111" i="22"/>
  <c r="I111" i="22"/>
  <c r="K110" i="22"/>
  <c r="J110" i="22"/>
  <c r="I110" i="22"/>
  <c r="K109" i="22"/>
  <c r="J109" i="22"/>
  <c r="I109" i="22"/>
  <c r="K108" i="22"/>
  <c r="J108" i="22"/>
  <c r="I108" i="22"/>
  <c r="K107" i="22"/>
  <c r="J107" i="22"/>
  <c r="I107" i="22"/>
  <c r="K106" i="22"/>
  <c r="J106" i="22"/>
  <c r="I106" i="22"/>
  <c r="K105" i="22"/>
  <c r="J105" i="22"/>
  <c r="I105" i="22"/>
  <c r="K104" i="22"/>
  <c r="J104" i="22"/>
  <c r="I104" i="22"/>
  <c r="K103" i="22"/>
  <c r="J103" i="22"/>
  <c r="I103" i="22"/>
  <c r="K102" i="22"/>
  <c r="J102" i="22"/>
  <c r="I102" i="22"/>
  <c r="K101" i="22"/>
  <c r="J101" i="22"/>
  <c r="I101" i="22"/>
  <c r="K100" i="22"/>
  <c r="J100" i="22"/>
  <c r="I100" i="22"/>
  <c r="K99" i="22"/>
  <c r="J99" i="22"/>
  <c r="I99" i="22"/>
  <c r="K98" i="22"/>
  <c r="J98" i="22"/>
  <c r="I98" i="22"/>
  <c r="K97" i="22"/>
  <c r="J97" i="22"/>
  <c r="I97" i="22"/>
  <c r="K96" i="22"/>
  <c r="J96" i="22"/>
  <c r="I96" i="22"/>
  <c r="K95" i="22"/>
  <c r="J95" i="22"/>
  <c r="I95" i="22"/>
  <c r="K94" i="22"/>
  <c r="J94" i="22"/>
  <c r="I94" i="22"/>
  <c r="K93" i="22"/>
  <c r="J93" i="22"/>
  <c r="I93" i="22"/>
  <c r="K92" i="22"/>
  <c r="J92" i="22"/>
  <c r="I92" i="22"/>
  <c r="K91" i="22"/>
  <c r="J91" i="22"/>
  <c r="I91" i="22"/>
  <c r="K90" i="22"/>
  <c r="J90" i="22"/>
  <c r="I90" i="22"/>
  <c r="K89" i="22"/>
  <c r="J89" i="22"/>
  <c r="I89" i="22"/>
  <c r="K88" i="22"/>
  <c r="J88" i="22"/>
  <c r="I88" i="22"/>
  <c r="K87" i="22"/>
  <c r="J87" i="22"/>
  <c r="I87" i="22"/>
  <c r="K86" i="22"/>
  <c r="J86" i="22"/>
  <c r="I86" i="22"/>
  <c r="K85" i="22"/>
  <c r="J85" i="22"/>
  <c r="I85" i="22"/>
  <c r="K84" i="22"/>
  <c r="J84" i="22"/>
  <c r="I84" i="22"/>
  <c r="K83" i="22"/>
  <c r="J83" i="22"/>
  <c r="I83" i="22"/>
  <c r="K82" i="22"/>
  <c r="J82" i="22"/>
  <c r="I82" i="22"/>
  <c r="K81" i="22"/>
  <c r="J81" i="22"/>
  <c r="I81" i="22"/>
  <c r="K80" i="22"/>
  <c r="J80" i="22"/>
  <c r="I80" i="22"/>
  <c r="K79" i="22"/>
  <c r="J79" i="22"/>
  <c r="I79" i="22"/>
  <c r="K78" i="22"/>
  <c r="J78" i="22"/>
  <c r="I78" i="22"/>
  <c r="K77" i="22"/>
  <c r="J77" i="22"/>
  <c r="I77" i="22"/>
  <c r="K76" i="22"/>
  <c r="J76" i="22"/>
  <c r="I76" i="22"/>
  <c r="K75" i="22"/>
  <c r="J75" i="22"/>
  <c r="I75" i="22"/>
  <c r="K74" i="22"/>
  <c r="J74" i="22"/>
  <c r="I74" i="22"/>
  <c r="K73" i="22"/>
  <c r="J73" i="22"/>
  <c r="I73" i="22"/>
  <c r="K72" i="22"/>
  <c r="J72" i="22"/>
  <c r="I72" i="22"/>
  <c r="K71" i="22"/>
  <c r="J71" i="22"/>
  <c r="I71" i="22"/>
  <c r="K70" i="22"/>
  <c r="J70" i="22"/>
  <c r="I70" i="22"/>
  <c r="K69" i="22"/>
  <c r="J69" i="22"/>
  <c r="I69" i="22"/>
  <c r="K68" i="22"/>
  <c r="J68" i="22"/>
  <c r="I68" i="22"/>
  <c r="K67" i="22"/>
  <c r="J67" i="22"/>
  <c r="I67" i="22"/>
  <c r="K66" i="22"/>
  <c r="J66" i="22"/>
  <c r="I66" i="22"/>
  <c r="K65" i="22"/>
  <c r="J65" i="22"/>
  <c r="I65" i="22"/>
  <c r="K64" i="22"/>
  <c r="J64" i="22"/>
  <c r="I64" i="22"/>
  <c r="K63" i="22"/>
  <c r="J63" i="22"/>
  <c r="I63" i="22"/>
  <c r="K62" i="22"/>
  <c r="J62" i="22"/>
  <c r="I62" i="22"/>
  <c r="K61" i="22"/>
  <c r="J61" i="22"/>
  <c r="I61" i="22"/>
  <c r="K60" i="22"/>
  <c r="J60" i="22"/>
  <c r="I60" i="22"/>
  <c r="K59" i="22"/>
  <c r="J59" i="22"/>
  <c r="I59" i="22"/>
  <c r="K58" i="22"/>
  <c r="J58" i="22"/>
  <c r="I58" i="22"/>
  <c r="K57" i="22"/>
  <c r="J57" i="22"/>
  <c r="I57" i="22"/>
  <c r="K56" i="22"/>
  <c r="J56" i="22"/>
  <c r="I56" i="22"/>
  <c r="K55" i="22"/>
  <c r="J55" i="22"/>
  <c r="I55" i="22"/>
  <c r="K54" i="22"/>
  <c r="J54" i="22"/>
  <c r="I54" i="22"/>
  <c r="K53" i="22"/>
  <c r="J53" i="22"/>
  <c r="I53" i="22"/>
  <c r="K52" i="22"/>
  <c r="J52" i="22"/>
  <c r="I52" i="22"/>
  <c r="K51" i="22"/>
  <c r="J51" i="22"/>
  <c r="I51" i="22"/>
  <c r="K50" i="22"/>
  <c r="J50" i="22"/>
  <c r="I50" i="22"/>
  <c r="K49" i="22"/>
  <c r="J49" i="22"/>
  <c r="I49" i="22"/>
  <c r="K48" i="22"/>
  <c r="J48" i="22"/>
  <c r="I48" i="22"/>
  <c r="K47" i="22"/>
  <c r="J47" i="22"/>
  <c r="I47" i="22"/>
  <c r="K46" i="22"/>
  <c r="J46" i="22"/>
  <c r="I46" i="22"/>
  <c r="K45" i="22"/>
  <c r="J45" i="22"/>
  <c r="I45" i="22"/>
  <c r="K44" i="22"/>
  <c r="J44" i="22"/>
  <c r="I44" i="22"/>
  <c r="K43" i="22"/>
  <c r="J43" i="22"/>
  <c r="I43" i="22"/>
  <c r="K42" i="22"/>
  <c r="J42" i="22"/>
  <c r="I42" i="22"/>
  <c r="K41" i="22"/>
  <c r="J41" i="22"/>
  <c r="I41" i="22"/>
  <c r="K40" i="22"/>
  <c r="J40" i="22"/>
  <c r="I40" i="22"/>
  <c r="K39" i="22"/>
  <c r="J39" i="22"/>
  <c r="I39" i="22"/>
  <c r="K38" i="22"/>
  <c r="J38" i="22"/>
  <c r="I38" i="22"/>
  <c r="K37" i="22"/>
  <c r="J37" i="22"/>
  <c r="I37" i="22"/>
  <c r="K36" i="22"/>
  <c r="J36" i="22"/>
  <c r="I36" i="22"/>
  <c r="K35" i="22"/>
  <c r="J35" i="22"/>
  <c r="I35" i="22"/>
  <c r="K34" i="22"/>
  <c r="J34" i="22"/>
  <c r="I34" i="22"/>
  <c r="K33" i="22"/>
  <c r="J33" i="22"/>
  <c r="I33" i="22"/>
  <c r="K32" i="22"/>
  <c r="J32" i="22"/>
  <c r="I32" i="22"/>
  <c r="K31" i="22"/>
  <c r="J31" i="22"/>
  <c r="I31" i="22"/>
  <c r="K30" i="22"/>
  <c r="J30" i="22"/>
  <c r="I30" i="22"/>
  <c r="K29" i="22"/>
  <c r="J29" i="22"/>
  <c r="I29" i="22"/>
  <c r="K28" i="22"/>
  <c r="J28" i="22"/>
  <c r="I28" i="22"/>
  <c r="K27" i="22"/>
  <c r="J27" i="22"/>
  <c r="I27" i="22"/>
  <c r="K26" i="22"/>
  <c r="J26" i="22"/>
  <c r="I26" i="22"/>
  <c r="K25" i="22"/>
  <c r="J25" i="22"/>
  <c r="I25" i="22"/>
  <c r="K24" i="22"/>
  <c r="J24" i="22"/>
  <c r="I24" i="22"/>
  <c r="K23" i="22"/>
  <c r="J23" i="22"/>
  <c r="I23" i="22"/>
  <c r="K22" i="22"/>
  <c r="J22" i="22"/>
  <c r="I22" i="22"/>
  <c r="K21" i="22"/>
  <c r="J21" i="22"/>
  <c r="I21" i="22"/>
  <c r="K20" i="22"/>
  <c r="J20" i="22"/>
  <c r="I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J4" i="22"/>
  <c r="I4" i="22"/>
  <c r="K3" i="22"/>
  <c r="J3" i="22"/>
  <c r="I3" i="22"/>
  <c r="K2" i="22"/>
  <c r="J2" i="22"/>
  <c r="I2" i="22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3" i="21"/>
  <c r="I664" i="21"/>
  <c r="I665" i="21"/>
  <c r="I666" i="21"/>
  <c r="I667" i="21"/>
  <c r="I668" i="21"/>
  <c r="I669" i="21"/>
  <c r="I670" i="21"/>
  <c r="I671" i="21"/>
  <c r="I672" i="21"/>
  <c r="I673" i="21"/>
  <c r="I674" i="21"/>
  <c r="I675" i="21"/>
  <c r="I676" i="21"/>
  <c r="I677" i="21"/>
  <c r="I678" i="21"/>
  <c r="I679" i="21"/>
  <c r="I680" i="21"/>
  <c r="I681" i="21"/>
  <c r="I682" i="21"/>
  <c r="I683" i="21"/>
  <c r="I684" i="21"/>
  <c r="I685" i="21"/>
  <c r="I686" i="21"/>
  <c r="I687" i="21"/>
  <c r="I688" i="21"/>
  <c r="I689" i="21"/>
  <c r="I690" i="21"/>
  <c r="I691" i="21"/>
  <c r="I692" i="21"/>
  <c r="I693" i="21"/>
  <c r="I694" i="21"/>
  <c r="I695" i="21"/>
  <c r="I696" i="21"/>
  <c r="I697" i="21"/>
  <c r="I698" i="21"/>
  <c r="I699" i="21"/>
  <c r="I700" i="21"/>
  <c r="I701" i="21"/>
  <c r="I702" i="21"/>
  <c r="I703" i="21"/>
  <c r="I704" i="21"/>
  <c r="I705" i="21"/>
  <c r="I706" i="21"/>
  <c r="I707" i="21"/>
  <c r="I708" i="21"/>
  <c r="I709" i="21"/>
  <c r="I710" i="21"/>
  <c r="I711" i="21"/>
  <c r="I712" i="21"/>
  <c r="I713" i="21"/>
  <c r="I714" i="21"/>
  <c r="I715" i="21"/>
  <c r="I716" i="21"/>
  <c r="I717" i="21"/>
  <c r="I718" i="21"/>
  <c r="I719" i="21"/>
  <c r="I720" i="21"/>
  <c r="I721" i="21"/>
  <c r="I722" i="21"/>
  <c r="I723" i="21"/>
  <c r="I724" i="21"/>
  <c r="I725" i="21"/>
  <c r="I726" i="21"/>
  <c r="I727" i="21"/>
  <c r="I728" i="21"/>
  <c r="I729" i="21"/>
  <c r="I730" i="21"/>
  <c r="I731" i="21"/>
  <c r="I732" i="21"/>
  <c r="I733" i="21"/>
  <c r="I734" i="21"/>
  <c r="I735" i="21"/>
  <c r="I736" i="21"/>
  <c r="I737" i="21"/>
  <c r="I738" i="21"/>
  <c r="I739" i="21"/>
  <c r="I740" i="21"/>
  <c r="I741" i="21"/>
  <c r="I742" i="21"/>
  <c r="I743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I786" i="21"/>
  <c r="I787" i="21"/>
  <c r="I788" i="21"/>
  <c r="I789" i="21"/>
  <c r="I790" i="21"/>
  <c r="I791" i="21"/>
  <c r="I792" i="21"/>
  <c r="I793" i="21"/>
  <c r="I794" i="21"/>
  <c r="I795" i="21"/>
  <c r="I796" i="21"/>
  <c r="I797" i="21"/>
  <c r="I798" i="21"/>
  <c r="I799" i="21"/>
  <c r="I800" i="21"/>
  <c r="I801" i="21"/>
  <c r="I802" i="21"/>
  <c r="I803" i="21"/>
  <c r="I804" i="21"/>
  <c r="I805" i="21"/>
  <c r="I806" i="21"/>
  <c r="I807" i="21"/>
  <c r="I808" i="21"/>
  <c r="I809" i="21"/>
  <c r="I810" i="21"/>
  <c r="I811" i="21"/>
  <c r="I812" i="21"/>
  <c r="I813" i="21"/>
  <c r="I814" i="21"/>
  <c r="I815" i="21"/>
  <c r="I816" i="21"/>
  <c r="I817" i="21"/>
  <c r="I818" i="21"/>
  <c r="I819" i="21"/>
  <c r="I820" i="21"/>
  <c r="I821" i="21"/>
  <c r="I822" i="21"/>
  <c r="I823" i="21"/>
  <c r="I824" i="21"/>
  <c r="I825" i="21"/>
  <c r="I826" i="21"/>
  <c r="I827" i="21"/>
  <c r="I828" i="21"/>
  <c r="I829" i="21"/>
  <c r="I830" i="21"/>
  <c r="I831" i="21"/>
  <c r="I832" i="21"/>
  <c r="I833" i="21"/>
  <c r="I834" i="21"/>
  <c r="I835" i="21"/>
  <c r="I836" i="21"/>
  <c r="I837" i="21"/>
  <c r="I838" i="21"/>
  <c r="I839" i="21"/>
  <c r="I840" i="21"/>
  <c r="I841" i="21"/>
  <c r="I842" i="21"/>
  <c r="I843" i="21"/>
  <c r="I844" i="21"/>
  <c r="I845" i="21"/>
  <c r="I846" i="21"/>
  <c r="I847" i="21"/>
  <c r="I848" i="21"/>
  <c r="I849" i="21"/>
  <c r="I850" i="21"/>
  <c r="I851" i="21"/>
  <c r="I852" i="21"/>
  <c r="I853" i="21"/>
  <c r="I854" i="21"/>
  <c r="I855" i="21"/>
  <c r="I856" i="21"/>
  <c r="I857" i="21"/>
  <c r="I858" i="21"/>
  <c r="I859" i="21"/>
  <c r="I860" i="21"/>
  <c r="I861" i="21"/>
  <c r="I862" i="21"/>
  <c r="I863" i="21"/>
  <c r="I864" i="21"/>
  <c r="I865" i="21"/>
  <c r="I866" i="21"/>
  <c r="I867" i="21"/>
  <c r="I868" i="21"/>
  <c r="I869" i="21"/>
  <c r="I870" i="21"/>
  <c r="I871" i="21"/>
  <c r="I872" i="21"/>
  <c r="I873" i="21"/>
  <c r="I874" i="21"/>
  <c r="I875" i="21"/>
  <c r="I876" i="21"/>
  <c r="I877" i="21"/>
  <c r="I878" i="21"/>
  <c r="I879" i="21"/>
  <c r="I880" i="21"/>
  <c r="I881" i="21"/>
  <c r="I882" i="21"/>
  <c r="I883" i="21"/>
  <c r="I884" i="21"/>
  <c r="I885" i="21"/>
  <c r="I886" i="21"/>
  <c r="I887" i="21"/>
  <c r="I888" i="21"/>
  <c r="I889" i="21"/>
  <c r="I890" i="21"/>
  <c r="I891" i="21"/>
  <c r="I892" i="21"/>
  <c r="I893" i="21"/>
  <c r="I894" i="21"/>
  <c r="I895" i="21"/>
  <c r="I896" i="21"/>
  <c r="I897" i="21"/>
  <c r="I898" i="21"/>
  <c r="I899" i="21"/>
  <c r="I900" i="21"/>
  <c r="I901" i="21"/>
  <c r="I902" i="21"/>
  <c r="I903" i="21"/>
  <c r="I904" i="21"/>
  <c r="I905" i="21"/>
  <c r="I906" i="21"/>
  <c r="I907" i="21"/>
  <c r="I908" i="21"/>
  <c r="I909" i="21"/>
  <c r="I910" i="21"/>
  <c r="I911" i="21"/>
  <c r="I912" i="21"/>
  <c r="I913" i="21"/>
  <c r="I914" i="21"/>
  <c r="I915" i="21"/>
  <c r="I916" i="21"/>
  <c r="I917" i="21"/>
  <c r="I918" i="21"/>
  <c r="I919" i="21"/>
  <c r="I920" i="21"/>
  <c r="I921" i="21"/>
  <c r="I922" i="21"/>
  <c r="I923" i="21"/>
  <c r="I924" i="21"/>
  <c r="I925" i="21"/>
  <c r="I926" i="21"/>
  <c r="I927" i="21"/>
  <c r="I928" i="21"/>
  <c r="I929" i="21"/>
  <c r="I930" i="21"/>
  <c r="I931" i="21"/>
  <c r="I932" i="21"/>
  <c r="I933" i="21"/>
  <c r="I934" i="21"/>
  <c r="I935" i="21"/>
  <c r="I936" i="21"/>
  <c r="I937" i="21"/>
  <c r="I938" i="21"/>
  <c r="I939" i="21"/>
  <c r="I940" i="21"/>
  <c r="I941" i="21"/>
  <c r="I942" i="21"/>
  <c r="I943" i="21"/>
  <c r="I944" i="21"/>
  <c r="I945" i="21"/>
  <c r="I946" i="21"/>
  <c r="I947" i="21"/>
  <c r="I948" i="21"/>
  <c r="I949" i="21"/>
  <c r="I950" i="21"/>
  <c r="I951" i="21"/>
  <c r="I952" i="21"/>
  <c r="I953" i="21"/>
  <c r="I954" i="21"/>
  <c r="I955" i="21"/>
  <c r="I956" i="21"/>
  <c r="I957" i="21"/>
  <c r="I958" i="21"/>
  <c r="I959" i="21"/>
  <c r="I960" i="21"/>
  <c r="I961" i="21"/>
  <c r="I962" i="21"/>
  <c r="I963" i="21"/>
  <c r="I964" i="21"/>
  <c r="I965" i="21"/>
  <c r="I966" i="21"/>
  <c r="I967" i="21"/>
  <c r="I968" i="21"/>
  <c r="I969" i="21"/>
  <c r="I970" i="21"/>
  <c r="I971" i="21"/>
  <c r="I972" i="21"/>
  <c r="I973" i="21"/>
  <c r="I974" i="21"/>
  <c r="I975" i="21"/>
  <c r="I976" i="21"/>
  <c r="I977" i="21"/>
  <c r="I978" i="21"/>
  <c r="I979" i="21"/>
  <c r="I980" i="21"/>
  <c r="I981" i="21"/>
  <c r="I982" i="21"/>
  <c r="I983" i="21"/>
  <c r="I984" i="21"/>
  <c r="I985" i="21"/>
  <c r="I986" i="21"/>
  <c r="I987" i="21"/>
  <c r="I988" i="21"/>
  <c r="I989" i="21"/>
  <c r="I990" i="21"/>
  <c r="I991" i="21"/>
  <c r="I992" i="21"/>
  <c r="I993" i="21"/>
  <c r="I994" i="21"/>
  <c r="I995" i="21"/>
  <c r="I996" i="21"/>
  <c r="I997" i="21"/>
  <c r="I998" i="21"/>
  <c r="I999" i="21"/>
  <c r="I1000" i="21"/>
  <c r="I1001" i="21"/>
  <c r="I1002" i="21"/>
  <c r="I1003" i="21"/>
  <c r="I1004" i="21"/>
  <c r="I1005" i="21"/>
  <c r="I1006" i="21"/>
  <c r="I1007" i="21"/>
  <c r="I1008" i="21"/>
  <c r="I1009" i="21"/>
  <c r="I1010" i="21"/>
  <c r="I1011" i="21"/>
  <c r="I1012" i="21"/>
  <c r="I1013" i="21"/>
  <c r="I1014" i="21"/>
  <c r="I1015" i="21"/>
  <c r="I1016" i="21"/>
  <c r="I1017" i="21"/>
  <c r="I1018" i="21"/>
  <c r="I1019" i="21"/>
  <c r="I1020" i="21"/>
  <c r="I1021" i="21"/>
  <c r="I1022" i="21"/>
  <c r="I1023" i="21"/>
  <c r="I1024" i="21"/>
  <c r="I1025" i="21"/>
  <c r="I1026" i="21"/>
  <c r="I1027" i="21"/>
  <c r="I1028" i="21"/>
  <c r="I1029" i="21"/>
  <c r="I1030" i="21"/>
  <c r="I1031" i="21"/>
  <c r="I1032" i="21"/>
  <c r="I1033" i="21"/>
  <c r="I1034" i="21"/>
  <c r="I1035" i="21"/>
  <c r="I1036" i="21"/>
  <c r="I1037" i="21"/>
  <c r="I1038" i="21"/>
  <c r="I1039" i="21"/>
  <c r="I1040" i="21"/>
  <c r="I1041" i="21"/>
  <c r="I1042" i="21"/>
  <c r="I1043" i="21"/>
  <c r="I1044" i="21"/>
  <c r="I1045" i="21"/>
  <c r="I1046" i="21"/>
  <c r="I1047" i="21"/>
  <c r="I1048" i="21"/>
  <c r="I1049" i="21"/>
  <c r="I1050" i="21"/>
  <c r="I1051" i="21"/>
  <c r="I1052" i="21"/>
  <c r="I1053" i="21"/>
  <c r="I1054" i="21"/>
  <c r="I1055" i="21"/>
  <c r="I1056" i="21"/>
  <c r="I1057" i="21"/>
  <c r="I1058" i="21"/>
  <c r="I1059" i="21"/>
  <c r="I1060" i="21"/>
  <c r="I1061" i="21"/>
  <c r="I1062" i="21"/>
  <c r="I1063" i="21"/>
  <c r="I1064" i="21"/>
  <c r="I1065" i="21"/>
  <c r="I1066" i="21"/>
  <c r="I1067" i="21"/>
  <c r="I1068" i="21"/>
  <c r="I1069" i="21"/>
  <c r="I1070" i="21"/>
  <c r="I1071" i="21"/>
  <c r="I1072" i="21"/>
  <c r="I1073" i="21"/>
  <c r="I1074" i="21"/>
  <c r="I1075" i="21"/>
  <c r="I1076" i="21"/>
  <c r="I1077" i="21"/>
  <c r="I1078" i="21"/>
  <c r="I1079" i="21"/>
  <c r="I1080" i="21"/>
  <c r="I1081" i="21"/>
  <c r="I1082" i="21"/>
  <c r="I1083" i="21"/>
  <c r="I1084" i="21"/>
  <c r="I1085" i="21"/>
  <c r="I1086" i="21"/>
  <c r="I1087" i="21"/>
  <c r="I1088" i="21"/>
  <c r="I1089" i="21"/>
  <c r="I1090" i="21"/>
  <c r="I1091" i="21"/>
  <c r="I1092" i="21"/>
  <c r="I1093" i="21"/>
  <c r="I1094" i="21"/>
  <c r="I1095" i="21"/>
  <c r="I1096" i="21"/>
  <c r="I1097" i="21"/>
  <c r="I1098" i="21"/>
  <c r="I1099" i="21"/>
  <c r="I1100" i="21"/>
  <c r="I1101" i="21"/>
  <c r="I1102" i="21"/>
  <c r="I1103" i="21"/>
  <c r="I1104" i="21"/>
  <c r="I1105" i="21"/>
  <c r="I1106" i="21"/>
  <c r="I1107" i="21"/>
  <c r="I1108" i="21"/>
  <c r="I1109" i="21"/>
  <c r="I1110" i="21"/>
  <c r="I1111" i="21"/>
  <c r="I1112" i="21"/>
  <c r="I1113" i="21"/>
  <c r="I1114" i="21"/>
  <c r="I1115" i="21"/>
  <c r="I1116" i="21"/>
  <c r="I1117" i="21"/>
  <c r="I1118" i="21"/>
  <c r="I1119" i="21"/>
  <c r="I1120" i="21"/>
  <c r="I1121" i="21"/>
  <c r="I1122" i="21"/>
  <c r="I1123" i="21"/>
  <c r="I1124" i="21"/>
  <c r="I1125" i="21"/>
  <c r="I1126" i="21"/>
  <c r="I1127" i="21"/>
  <c r="I1128" i="21"/>
  <c r="I1129" i="21"/>
  <c r="I1130" i="21"/>
  <c r="I1131" i="21"/>
  <c r="I1132" i="21"/>
  <c r="I1133" i="21"/>
  <c r="I1134" i="21"/>
  <c r="I1135" i="21"/>
  <c r="I1136" i="21"/>
  <c r="I1137" i="21"/>
  <c r="I1138" i="21"/>
  <c r="I1139" i="21"/>
  <c r="I1140" i="21"/>
  <c r="I1141" i="21"/>
  <c r="I1142" i="21"/>
  <c r="I1143" i="21"/>
  <c r="I1144" i="21"/>
  <c r="I1145" i="21"/>
  <c r="I1146" i="21"/>
  <c r="I1147" i="21"/>
  <c r="I1148" i="21"/>
  <c r="I1149" i="21"/>
  <c r="I1150" i="21"/>
  <c r="I1151" i="21"/>
  <c r="I1152" i="21"/>
  <c r="I1153" i="21"/>
  <c r="I1154" i="21"/>
  <c r="I1155" i="21"/>
  <c r="I1156" i="21"/>
  <c r="I1157" i="21"/>
  <c r="I1158" i="21"/>
  <c r="I1159" i="21"/>
  <c r="I1160" i="21"/>
  <c r="I1161" i="21"/>
  <c r="I1162" i="21"/>
  <c r="I1163" i="21"/>
  <c r="I1164" i="21"/>
  <c r="I1165" i="21"/>
  <c r="I1166" i="21"/>
  <c r="I1167" i="21"/>
  <c r="I1168" i="21"/>
  <c r="I1169" i="21"/>
  <c r="I1170" i="21"/>
  <c r="I1171" i="21"/>
  <c r="I1172" i="21"/>
  <c r="I1173" i="21"/>
  <c r="I1174" i="21"/>
  <c r="I1175" i="21"/>
  <c r="I1176" i="21"/>
  <c r="I1177" i="21"/>
  <c r="I1178" i="21"/>
  <c r="I1179" i="21"/>
  <c r="I1180" i="21"/>
  <c r="I1181" i="21"/>
  <c r="I1182" i="21"/>
  <c r="I1183" i="21"/>
  <c r="I1184" i="21"/>
  <c r="I1185" i="21"/>
  <c r="I1186" i="21"/>
  <c r="I1187" i="21"/>
  <c r="I1188" i="21"/>
  <c r="I1189" i="21"/>
  <c r="I1190" i="21"/>
  <c r="I1191" i="21"/>
  <c r="I1192" i="21"/>
  <c r="I1193" i="21"/>
  <c r="I1194" i="21"/>
  <c r="I1195" i="21"/>
  <c r="I1196" i="21"/>
  <c r="I1197" i="21"/>
  <c r="I1198" i="21"/>
  <c r="I1199" i="21"/>
  <c r="I1200" i="21"/>
  <c r="I1201" i="21"/>
  <c r="I1202" i="21"/>
  <c r="I1203" i="21"/>
  <c r="I1204" i="21"/>
  <c r="I1205" i="21"/>
  <c r="I1206" i="21"/>
  <c r="I1207" i="21"/>
  <c r="I1208" i="21"/>
  <c r="I1209" i="21"/>
  <c r="I1210" i="21"/>
  <c r="I1211" i="21"/>
  <c r="I1212" i="21"/>
  <c r="I1213" i="21"/>
  <c r="I1214" i="21"/>
  <c r="I1215" i="21"/>
  <c r="I1216" i="21"/>
  <c r="I1217" i="21"/>
  <c r="I1218" i="21"/>
  <c r="I1219" i="21"/>
  <c r="I1220" i="21"/>
  <c r="I1221" i="21"/>
  <c r="I1222" i="21"/>
  <c r="I1223" i="21"/>
  <c r="I1224" i="21"/>
  <c r="I1225" i="21"/>
  <c r="I1226" i="21"/>
  <c r="I1227" i="21"/>
  <c r="I1228" i="21"/>
  <c r="I1229" i="21"/>
  <c r="I1230" i="21"/>
  <c r="I1231" i="21"/>
  <c r="I1232" i="21"/>
  <c r="I1233" i="21"/>
  <c r="I1234" i="21"/>
  <c r="I1235" i="21"/>
  <c r="I1236" i="21"/>
  <c r="I1237" i="21"/>
  <c r="I1238" i="21"/>
  <c r="I1239" i="21"/>
  <c r="I1240" i="21"/>
  <c r="I1241" i="21"/>
  <c r="I1242" i="21"/>
  <c r="I1243" i="21"/>
  <c r="I1244" i="21"/>
  <c r="I1245" i="21"/>
  <c r="I1246" i="21"/>
  <c r="I1247" i="21"/>
  <c r="I1248" i="21"/>
  <c r="I1249" i="21"/>
  <c r="I1250" i="21"/>
  <c r="I1251" i="21"/>
  <c r="I1252" i="21"/>
  <c r="I1253" i="21"/>
  <c r="I1254" i="21"/>
  <c r="I1255" i="21"/>
  <c r="I1256" i="21"/>
  <c r="I1257" i="21"/>
  <c r="I1258" i="21"/>
  <c r="I1259" i="21"/>
  <c r="I1260" i="21"/>
  <c r="I1261" i="21"/>
  <c r="I1262" i="21"/>
  <c r="I1263" i="21"/>
  <c r="I1264" i="21"/>
  <c r="I1265" i="21"/>
  <c r="I1266" i="21"/>
  <c r="I1267" i="21"/>
  <c r="I1268" i="21"/>
  <c r="I1269" i="21"/>
  <c r="I1270" i="21"/>
  <c r="I1271" i="21"/>
  <c r="I1272" i="21"/>
  <c r="I1273" i="21"/>
  <c r="I1274" i="21"/>
  <c r="I1275" i="21"/>
  <c r="I1276" i="21"/>
  <c r="I1277" i="21"/>
  <c r="I1278" i="21"/>
  <c r="I1279" i="21"/>
  <c r="I1280" i="21"/>
  <c r="I1281" i="21"/>
  <c r="I1282" i="21"/>
  <c r="I1283" i="21"/>
  <c r="I1284" i="21"/>
  <c r="I1285" i="21"/>
  <c r="I1286" i="21"/>
  <c r="I1287" i="21"/>
  <c r="I1288" i="21"/>
  <c r="I1289" i="21"/>
  <c r="I1290" i="21"/>
  <c r="I1291" i="21"/>
  <c r="I1292" i="21"/>
  <c r="I1293" i="21"/>
  <c r="I1294" i="21"/>
  <c r="I1295" i="21"/>
  <c r="I1296" i="21"/>
  <c r="I1297" i="21"/>
  <c r="I1298" i="21"/>
  <c r="I1299" i="21"/>
  <c r="I1300" i="21"/>
  <c r="I1301" i="21"/>
  <c r="I1302" i="21"/>
  <c r="I1303" i="21"/>
  <c r="I1304" i="21"/>
  <c r="I1305" i="21"/>
  <c r="I1306" i="21"/>
  <c r="I1307" i="21"/>
  <c r="I1308" i="21"/>
  <c r="I1309" i="21"/>
  <c r="I1310" i="21"/>
  <c r="I1311" i="21"/>
  <c r="I1312" i="21"/>
  <c r="I1313" i="21"/>
  <c r="I1314" i="21"/>
  <c r="I1315" i="21"/>
  <c r="I1316" i="21"/>
  <c r="I1317" i="21"/>
  <c r="I1318" i="21"/>
  <c r="I1319" i="21"/>
  <c r="I1320" i="21"/>
  <c r="I1321" i="21"/>
  <c r="I1322" i="21"/>
  <c r="I1323" i="21"/>
  <c r="I1324" i="21"/>
  <c r="I1325" i="21"/>
  <c r="I1326" i="21"/>
  <c r="I1327" i="21"/>
  <c r="I1328" i="21"/>
  <c r="I1329" i="21"/>
  <c r="I1330" i="21"/>
  <c r="I1331" i="21"/>
  <c r="I1332" i="21"/>
  <c r="I1333" i="21"/>
  <c r="I1334" i="21"/>
  <c r="I1335" i="21"/>
  <c r="I1336" i="21"/>
  <c r="I1337" i="21"/>
  <c r="I1338" i="21"/>
  <c r="I1339" i="21"/>
  <c r="I1340" i="21"/>
  <c r="I1341" i="21"/>
  <c r="I1342" i="21"/>
  <c r="I1343" i="21"/>
  <c r="I1344" i="21"/>
  <c r="I1345" i="21"/>
  <c r="I1346" i="21"/>
  <c r="I1347" i="21"/>
  <c r="I1348" i="21"/>
  <c r="I1349" i="21"/>
  <c r="I1350" i="21"/>
  <c r="I1351" i="21"/>
  <c r="I1352" i="21"/>
  <c r="I1353" i="21"/>
  <c r="I1354" i="21"/>
  <c r="I1355" i="21"/>
  <c r="I1356" i="21"/>
  <c r="I1357" i="21"/>
  <c r="I1358" i="21"/>
  <c r="I1359" i="21"/>
  <c r="I1360" i="21"/>
  <c r="I1361" i="21"/>
  <c r="I1362" i="21"/>
  <c r="I1363" i="21"/>
  <c r="I1364" i="21"/>
  <c r="I1365" i="21"/>
  <c r="I1366" i="21"/>
  <c r="I1367" i="21"/>
  <c r="I1368" i="21"/>
  <c r="I1369" i="21"/>
  <c r="I1370" i="21"/>
  <c r="I1371" i="21"/>
  <c r="I1372" i="21"/>
  <c r="I1373" i="21"/>
  <c r="I1374" i="21"/>
  <c r="I1375" i="21"/>
  <c r="I1376" i="21"/>
  <c r="I1377" i="21"/>
  <c r="I1378" i="21"/>
  <c r="I1379" i="21"/>
  <c r="I1380" i="21"/>
  <c r="I1381" i="21"/>
  <c r="I1382" i="21"/>
  <c r="I1383" i="21"/>
  <c r="I1384" i="21"/>
  <c r="I1385" i="21"/>
  <c r="I1386" i="21"/>
  <c r="I1387" i="21"/>
  <c r="I1388" i="21"/>
  <c r="I1389" i="21"/>
  <c r="I1390" i="21"/>
  <c r="I1391" i="21"/>
  <c r="I1392" i="21"/>
  <c r="I1393" i="21"/>
  <c r="I1394" i="21"/>
  <c r="I1395" i="21"/>
  <c r="I1396" i="21"/>
  <c r="I1397" i="21"/>
  <c r="I1398" i="21"/>
  <c r="I1399" i="21"/>
  <c r="I1400" i="21"/>
  <c r="I1401" i="21"/>
  <c r="I1402" i="21"/>
  <c r="I1403" i="21"/>
  <c r="I1404" i="21"/>
  <c r="I1405" i="21"/>
  <c r="I1406" i="21"/>
  <c r="I1407" i="21"/>
  <c r="I1408" i="21"/>
  <c r="I1409" i="21"/>
  <c r="I1410" i="21"/>
  <c r="I1411" i="21"/>
  <c r="I1412" i="21"/>
  <c r="I1413" i="21"/>
  <c r="I1414" i="21"/>
  <c r="I1415" i="21"/>
  <c r="I1416" i="21"/>
  <c r="I1417" i="21"/>
  <c r="I1418" i="21"/>
  <c r="I1419" i="21"/>
  <c r="I1420" i="21"/>
  <c r="I1421" i="21"/>
  <c r="I1422" i="21"/>
  <c r="I1423" i="21"/>
  <c r="I1424" i="21"/>
  <c r="I1425" i="21"/>
  <c r="I1426" i="21"/>
  <c r="I1427" i="21"/>
  <c r="I1428" i="21"/>
  <c r="I1429" i="21"/>
  <c r="I1430" i="21"/>
  <c r="I1431" i="21"/>
  <c r="I1432" i="21"/>
  <c r="I1433" i="21"/>
  <c r="I1434" i="21"/>
  <c r="I1435" i="21"/>
  <c r="I1436" i="21"/>
  <c r="I1437" i="21"/>
  <c r="I1438" i="21"/>
  <c r="I1439" i="21"/>
  <c r="I1440" i="21"/>
  <c r="I1441" i="21"/>
  <c r="I1442" i="21"/>
  <c r="I1443" i="21"/>
  <c r="I1444" i="21"/>
  <c r="I1445" i="21"/>
  <c r="I1446" i="21"/>
  <c r="I1447" i="21"/>
  <c r="I1448" i="21"/>
  <c r="I1449" i="21"/>
  <c r="I1450" i="21"/>
  <c r="I1451" i="21"/>
  <c r="I1452" i="21"/>
  <c r="I1453" i="21"/>
  <c r="I1454" i="21"/>
  <c r="I1455" i="21"/>
  <c r="I1456" i="21"/>
  <c r="I1457" i="21"/>
  <c r="I1458" i="21"/>
  <c r="I1459" i="21"/>
  <c r="I1460" i="21"/>
  <c r="I1461" i="21"/>
  <c r="I1462" i="21"/>
  <c r="I1463" i="21"/>
  <c r="I1464" i="21"/>
  <c r="I1465" i="21"/>
  <c r="I1466" i="21"/>
  <c r="I1467" i="21"/>
  <c r="I1468" i="21"/>
  <c r="I1469" i="21"/>
  <c r="I1470" i="21"/>
  <c r="I1471" i="21"/>
  <c r="I1472" i="21"/>
  <c r="I1473" i="21"/>
  <c r="I1474" i="21"/>
  <c r="I1475" i="21"/>
  <c r="I1476" i="21"/>
  <c r="I1477" i="21"/>
  <c r="I1478" i="21"/>
  <c r="I1479" i="21"/>
  <c r="I1480" i="21"/>
  <c r="I1481" i="21"/>
  <c r="I1482" i="21"/>
  <c r="I1483" i="21"/>
  <c r="I1484" i="21"/>
  <c r="I1485" i="21"/>
  <c r="I1486" i="21"/>
  <c r="I1487" i="21"/>
  <c r="I1488" i="21"/>
  <c r="I1489" i="21"/>
  <c r="I1490" i="21"/>
  <c r="I1491" i="21"/>
  <c r="I1492" i="21"/>
  <c r="I1493" i="21"/>
  <c r="I1494" i="21"/>
  <c r="I1495" i="21"/>
  <c r="I1496" i="21"/>
  <c r="I1497" i="21"/>
  <c r="I1498" i="21"/>
  <c r="I1499" i="21"/>
  <c r="I1500" i="21"/>
  <c r="I1501" i="21"/>
  <c r="I1502" i="21"/>
  <c r="I1503" i="21"/>
  <c r="I1504" i="21"/>
  <c r="I1505" i="21"/>
  <c r="I1506" i="21"/>
  <c r="I1507" i="21"/>
  <c r="I1508" i="21"/>
  <c r="I1509" i="21"/>
  <c r="I1510" i="21"/>
  <c r="I1511" i="21"/>
  <c r="I1512" i="21"/>
  <c r="I1513" i="21"/>
  <c r="I1514" i="21"/>
  <c r="I1515" i="21"/>
  <c r="I1516" i="21"/>
  <c r="I1517" i="21"/>
  <c r="I1518" i="21"/>
  <c r="I1519" i="21"/>
  <c r="I1520" i="21"/>
  <c r="I1521" i="21"/>
  <c r="I1522" i="21"/>
  <c r="I1523" i="21"/>
  <c r="I1524" i="21"/>
  <c r="I1525" i="21"/>
  <c r="I1526" i="21"/>
  <c r="I1527" i="21"/>
  <c r="I1528" i="21"/>
  <c r="I1529" i="21"/>
  <c r="I1530" i="21"/>
  <c r="I1531" i="21"/>
  <c r="I1532" i="21"/>
  <c r="I1533" i="21"/>
  <c r="I1534" i="21"/>
  <c r="I1535" i="21"/>
  <c r="I1536" i="21"/>
  <c r="I1537" i="21"/>
  <c r="I1538" i="21"/>
  <c r="I1539" i="21"/>
  <c r="I1540" i="21"/>
  <c r="I1541" i="21"/>
  <c r="I1542" i="21"/>
  <c r="I1543" i="21"/>
  <c r="I1544" i="21"/>
  <c r="I1545" i="21"/>
  <c r="I1546" i="21"/>
  <c r="I1547" i="21"/>
  <c r="I1548" i="21"/>
  <c r="I1549" i="21"/>
  <c r="I1550" i="21"/>
  <c r="I1551" i="21"/>
  <c r="I1552" i="21"/>
  <c r="I1553" i="21"/>
  <c r="I1554" i="21"/>
  <c r="I1555" i="21"/>
  <c r="I1556" i="21"/>
  <c r="I1557" i="21"/>
  <c r="I1558" i="21"/>
  <c r="I1559" i="21"/>
  <c r="I1560" i="21"/>
  <c r="I1561" i="21"/>
  <c r="I1562" i="21"/>
  <c r="I1563" i="21"/>
  <c r="I1564" i="21"/>
  <c r="I1565" i="21"/>
  <c r="I1566" i="21"/>
  <c r="I1567" i="21"/>
  <c r="I1568" i="21"/>
  <c r="I1569" i="21"/>
  <c r="I1570" i="21"/>
  <c r="I1571" i="21"/>
  <c r="I1572" i="21"/>
  <c r="I1573" i="21"/>
  <c r="I1574" i="21"/>
  <c r="I1575" i="21"/>
  <c r="I1576" i="21"/>
  <c r="I1577" i="21"/>
  <c r="I1578" i="21"/>
  <c r="I1579" i="21"/>
  <c r="I1580" i="21"/>
  <c r="I1581" i="21"/>
  <c r="I1582" i="21"/>
  <c r="I1583" i="21"/>
  <c r="I1584" i="21"/>
  <c r="I1585" i="21"/>
  <c r="I1586" i="21"/>
  <c r="I1587" i="21"/>
  <c r="I1588" i="21"/>
  <c r="I1589" i="21"/>
  <c r="I1590" i="21"/>
  <c r="I1591" i="21"/>
  <c r="I1592" i="21"/>
  <c r="I1593" i="21"/>
  <c r="I1594" i="21"/>
  <c r="I1595" i="21"/>
  <c r="I1596" i="21"/>
  <c r="I1597" i="21"/>
  <c r="I1598" i="21"/>
  <c r="I1599" i="21"/>
  <c r="I1600" i="21"/>
  <c r="I1601" i="21"/>
  <c r="I1602" i="21"/>
  <c r="I1603" i="21"/>
  <c r="I1604" i="21"/>
  <c r="I1605" i="21"/>
  <c r="I1606" i="21"/>
  <c r="I1607" i="21"/>
  <c r="I1608" i="21"/>
  <c r="I1609" i="21"/>
  <c r="I1610" i="21"/>
  <c r="I1611" i="21"/>
  <c r="I1612" i="21"/>
  <c r="I1613" i="21"/>
  <c r="I1614" i="21"/>
  <c r="I1615" i="21"/>
  <c r="I1616" i="21"/>
  <c r="I1617" i="21"/>
  <c r="I1618" i="21"/>
  <c r="I1619" i="21"/>
  <c r="I1620" i="21"/>
  <c r="I1621" i="21"/>
  <c r="I1622" i="21"/>
  <c r="I1623" i="21"/>
  <c r="I1624" i="21"/>
  <c r="I1625" i="21"/>
  <c r="I1626" i="21"/>
  <c r="I1627" i="21"/>
  <c r="I1628" i="21"/>
  <c r="I1629" i="21"/>
  <c r="I1630" i="21"/>
  <c r="I1631" i="21"/>
  <c r="I1632" i="21"/>
  <c r="I1633" i="21"/>
  <c r="I1634" i="21"/>
  <c r="I1635" i="21"/>
  <c r="I1636" i="21"/>
  <c r="I1637" i="21"/>
  <c r="I1638" i="21"/>
  <c r="I1639" i="21"/>
  <c r="I1640" i="21"/>
  <c r="I1641" i="21"/>
  <c r="I1642" i="21"/>
  <c r="I1643" i="21"/>
  <c r="I1644" i="21"/>
  <c r="I1645" i="21"/>
  <c r="I1646" i="21"/>
  <c r="I1647" i="21"/>
  <c r="I1648" i="21"/>
  <c r="I1649" i="21"/>
  <c r="I1650" i="21"/>
  <c r="I1651" i="21"/>
  <c r="I1652" i="21"/>
  <c r="I1653" i="21"/>
  <c r="I1654" i="21"/>
  <c r="I1655" i="21"/>
  <c r="I1656" i="21"/>
  <c r="I1657" i="21"/>
  <c r="I1658" i="21"/>
  <c r="I1659" i="21"/>
  <c r="I1660" i="21"/>
  <c r="I1661" i="21"/>
  <c r="I1662" i="21"/>
  <c r="I1663" i="21"/>
  <c r="I1664" i="21"/>
  <c r="I1665" i="21"/>
  <c r="I1666" i="21"/>
  <c r="I1667" i="21"/>
  <c r="I1668" i="21"/>
  <c r="I1669" i="21"/>
  <c r="I1670" i="21"/>
  <c r="I1671" i="21"/>
  <c r="I1672" i="21"/>
  <c r="I1673" i="21"/>
  <c r="I1674" i="21"/>
  <c r="I1675" i="21"/>
  <c r="I1676" i="21"/>
  <c r="I1677" i="21"/>
  <c r="I1678" i="21"/>
  <c r="I1679" i="21"/>
  <c r="I1680" i="21"/>
  <c r="I1681" i="21"/>
  <c r="I1682" i="21"/>
  <c r="I1683" i="21"/>
  <c r="I1684" i="21"/>
  <c r="I1685" i="21"/>
  <c r="I1686" i="21"/>
  <c r="I1687" i="21"/>
  <c r="I1688" i="21"/>
  <c r="I1689" i="21"/>
  <c r="I1690" i="21"/>
  <c r="I1691" i="21"/>
  <c r="I1692" i="21"/>
  <c r="I1693" i="21"/>
  <c r="I1694" i="21"/>
  <c r="I1695" i="21"/>
  <c r="I1696" i="21"/>
  <c r="I1697" i="21"/>
  <c r="I1698" i="21"/>
  <c r="I1699" i="21"/>
  <c r="I1700" i="21"/>
  <c r="I1701" i="21"/>
  <c r="I1702" i="21"/>
  <c r="I1703" i="21"/>
  <c r="I1704" i="21"/>
  <c r="I1705" i="21"/>
  <c r="I1706" i="21"/>
  <c r="I1707" i="21"/>
  <c r="I1708" i="21"/>
  <c r="I1709" i="21"/>
  <c r="I1710" i="21"/>
  <c r="I1711" i="21"/>
  <c r="I1712" i="21"/>
  <c r="I1713" i="21"/>
  <c r="I1714" i="21"/>
  <c r="I1715" i="21"/>
  <c r="I1716" i="21"/>
  <c r="I1717" i="21"/>
  <c r="I1718" i="21"/>
  <c r="I1719" i="21"/>
  <c r="I1720" i="21"/>
  <c r="I1721" i="21"/>
  <c r="I1722" i="21"/>
  <c r="I1723" i="21"/>
  <c r="I1724" i="21"/>
  <c r="I1725" i="21"/>
  <c r="I1726" i="21"/>
  <c r="I1727" i="21"/>
  <c r="I1728" i="21"/>
  <c r="I1729" i="21"/>
  <c r="I1730" i="21"/>
  <c r="I1731" i="21"/>
  <c r="I1732" i="21"/>
  <c r="I1733" i="21"/>
  <c r="I1734" i="21"/>
  <c r="I1735" i="21"/>
  <c r="I1736" i="21"/>
  <c r="I1737" i="21"/>
  <c r="I1738" i="21"/>
  <c r="I1739" i="21"/>
  <c r="I1740" i="21"/>
  <c r="I1741" i="21"/>
  <c r="I1742" i="21"/>
  <c r="I1743" i="21"/>
  <c r="I1744" i="21"/>
  <c r="I1745" i="21"/>
  <c r="I1746" i="21"/>
  <c r="I1747" i="21"/>
  <c r="I1748" i="21"/>
  <c r="I1749" i="21"/>
  <c r="I1750" i="21"/>
  <c r="I1751" i="21"/>
  <c r="I1752" i="21"/>
  <c r="I1753" i="21"/>
  <c r="I1754" i="21"/>
  <c r="I1755" i="21"/>
  <c r="I1756" i="21"/>
  <c r="I1757" i="21"/>
  <c r="I1758" i="21"/>
  <c r="I1759" i="21"/>
  <c r="I1760" i="21"/>
  <c r="I1761" i="21"/>
  <c r="I1762" i="21"/>
  <c r="I1763" i="21"/>
  <c r="I1764" i="21"/>
  <c r="I1765" i="21"/>
  <c r="I1766" i="21"/>
  <c r="I1767" i="21"/>
  <c r="I1768" i="21"/>
  <c r="I1769" i="21"/>
  <c r="I1770" i="21"/>
  <c r="I1771" i="21"/>
  <c r="I1772" i="21"/>
  <c r="I1773" i="21"/>
  <c r="I1774" i="21"/>
  <c r="I1775" i="21"/>
  <c r="I1776" i="21"/>
  <c r="I1777" i="21"/>
  <c r="I1778" i="21"/>
  <c r="I1779" i="21"/>
  <c r="I1780" i="21"/>
  <c r="I1781" i="21"/>
  <c r="I1782" i="21"/>
  <c r="I1783" i="21"/>
  <c r="I1784" i="21"/>
  <c r="I1785" i="21"/>
  <c r="I1786" i="21"/>
  <c r="I1787" i="21"/>
  <c r="I1788" i="21"/>
  <c r="I1789" i="21"/>
  <c r="I1790" i="21"/>
  <c r="I1791" i="21"/>
  <c r="I1792" i="21"/>
  <c r="I1793" i="21"/>
  <c r="I1794" i="21"/>
  <c r="I1795" i="21"/>
  <c r="I1796" i="21"/>
  <c r="I1797" i="21"/>
  <c r="I1798" i="21"/>
  <c r="I1799" i="21"/>
  <c r="I1800" i="21"/>
  <c r="I1801" i="21"/>
  <c r="I1802" i="21"/>
  <c r="I1803" i="21"/>
  <c r="I1804" i="21"/>
  <c r="I1805" i="21"/>
  <c r="I1806" i="21"/>
  <c r="I1807" i="21"/>
  <c r="I1808" i="21"/>
  <c r="I1809" i="21"/>
  <c r="I1810" i="21"/>
  <c r="I1811" i="21"/>
  <c r="I1812" i="21"/>
  <c r="I1813" i="21"/>
  <c r="I1814" i="21"/>
  <c r="I1815" i="21"/>
  <c r="I1816" i="21"/>
  <c r="I1817" i="21"/>
  <c r="I1818" i="21"/>
  <c r="I1819" i="21"/>
  <c r="I1820" i="21"/>
  <c r="I1821" i="21"/>
  <c r="I1822" i="21"/>
  <c r="I1823" i="21"/>
  <c r="I1824" i="21"/>
  <c r="I1825" i="21"/>
  <c r="I1826" i="21"/>
  <c r="I1827" i="21"/>
  <c r="I1828" i="21"/>
  <c r="I1829" i="21"/>
  <c r="I1830" i="21"/>
  <c r="I1831" i="21"/>
  <c r="I1832" i="21"/>
  <c r="I1833" i="21"/>
  <c r="I1834" i="21"/>
  <c r="I1835" i="21"/>
  <c r="I1836" i="21"/>
  <c r="I1837" i="21"/>
  <c r="I1838" i="21"/>
  <c r="I1839" i="21"/>
  <c r="I1840" i="21"/>
  <c r="I1841" i="21"/>
  <c r="I1842" i="21"/>
  <c r="I1843" i="21"/>
  <c r="I1844" i="21"/>
  <c r="I1845" i="21"/>
  <c r="I1846" i="21"/>
  <c r="I1847" i="21"/>
  <c r="I1848" i="21"/>
  <c r="I1849" i="21"/>
  <c r="I1850" i="21"/>
  <c r="I1851" i="21"/>
  <c r="I1852" i="21"/>
  <c r="I1853" i="21"/>
  <c r="I1854" i="21"/>
  <c r="I1855" i="21"/>
  <c r="I1856" i="21"/>
  <c r="I1857" i="21"/>
  <c r="I1858" i="21"/>
  <c r="I1859" i="21"/>
  <c r="I1860" i="21"/>
  <c r="I1861" i="21"/>
  <c r="I1862" i="21"/>
  <c r="I1863" i="21"/>
  <c r="I1864" i="21"/>
  <c r="I1865" i="21"/>
  <c r="I1866" i="21"/>
  <c r="I1867" i="21"/>
  <c r="I1868" i="21"/>
  <c r="I1869" i="21"/>
  <c r="I1870" i="21"/>
  <c r="I1871" i="21"/>
  <c r="I1872" i="21"/>
  <c r="I1873" i="21"/>
  <c r="I1874" i="21"/>
  <c r="I1875" i="21"/>
  <c r="I1876" i="21"/>
  <c r="I1877" i="21"/>
  <c r="I1878" i="21"/>
  <c r="I1879" i="21"/>
  <c r="I1880" i="21"/>
  <c r="I1881" i="21"/>
  <c r="I1882" i="21"/>
  <c r="I1883" i="21"/>
  <c r="I1884" i="21"/>
  <c r="I1885" i="21"/>
  <c r="I1886" i="21"/>
  <c r="I1887" i="21"/>
  <c r="I1888" i="21"/>
  <c r="I1889" i="21"/>
  <c r="I1890" i="21"/>
  <c r="I1891" i="21"/>
  <c r="I1892" i="21"/>
  <c r="I1893" i="21"/>
  <c r="I1894" i="21"/>
  <c r="I1895" i="21"/>
  <c r="I1896" i="21"/>
  <c r="I1897" i="21"/>
  <c r="I1898" i="21"/>
  <c r="I1899" i="21"/>
  <c r="I1900" i="21"/>
  <c r="I1901" i="21"/>
  <c r="I1902" i="21"/>
  <c r="I1903" i="21"/>
  <c r="I1904" i="21"/>
  <c r="I1905" i="21"/>
  <c r="I1906" i="21"/>
  <c r="I1907" i="21"/>
  <c r="I1908" i="21"/>
  <c r="I1909" i="21"/>
  <c r="I1910" i="21"/>
  <c r="I1911" i="21"/>
  <c r="I1912" i="21"/>
  <c r="I1913" i="21"/>
  <c r="I1914" i="21"/>
  <c r="I1915" i="21"/>
  <c r="I1916" i="21"/>
  <c r="I1917" i="21"/>
  <c r="I1918" i="21"/>
  <c r="I1919" i="21"/>
  <c r="I1920" i="21"/>
  <c r="I1921" i="21"/>
  <c r="I1922" i="21"/>
  <c r="I1923" i="21"/>
  <c r="I1924" i="21"/>
  <c r="I1925" i="21"/>
  <c r="I1926" i="21"/>
  <c r="I1927" i="21"/>
  <c r="I1928" i="21"/>
  <c r="I1929" i="21"/>
  <c r="I1930" i="21"/>
  <c r="I1931" i="21"/>
  <c r="I1932" i="21"/>
  <c r="I1933" i="21"/>
  <c r="I1934" i="21"/>
  <c r="I1935" i="21"/>
  <c r="I1936" i="21"/>
  <c r="I1937" i="21"/>
  <c r="I1938" i="21"/>
  <c r="I1939" i="21"/>
  <c r="I1940" i="21"/>
  <c r="I1941" i="21"/>
  <c r="I1942" i="21"/>
  <c r="I1943" i="21"/>
  <c r="I1944" i="21"/>
  <c r="I1945" i="21"/>
  <c r="I1946" i="21"/>
  <c r="I1947" i="21"/>
  <c r="I1948" i="21"/>
  <c r="I1949" i="21"/>
  <c r="I1950" i="21"/>
  <c r="I1951" i="21"/>
  <c r="I1952" i="21"/>
  <c r="I1953" i="21"/>
  <c r="I1954" i="21"/>
  <c r="I1955" i="21"/>
  <c r="I1956" i="21"/>
  <c r="I1957" i="21"/>
  <c r="I1958" i="21"/>
  <c r="I1959" i="21"/>
  <c r="I1960" i="21"/>
  <c r="I1961" i="21"/>
  <c r="I1962" i="21"/>
  <c r="I1963" i="21"/>
  <c r="I1964" i="21"/>
  <c r="I1965" i="21"/>
  <c r="I1966" i="21"/>
  <c r="I1967" i="21"/>
  <c r="I1968" i="21"/>
  <c r="I1969" i="21"/>
  <c r="I1970" i="21"/>
  <c r="I1971" i="21"/>
  <c r="I1972" i="21"/>
  <c r="I1973" i="21"/>
  <c r="I1974" i="21"/>
  <c r="I1975" i="21"/>
  <c r="I1976" i="21"/>
  <c r="I1977" i="21"/>
  <c r="I1978" i="21"/>
  <c r="I1979" i="21"/>
  <c r="I1980" i="21"/>
  <c r="I1981" i="21"/>
  <c r="I1982" i="21"/>
  <c r="I1983" i="21"/>
  <c r="I1984" i="21"/>
  <c r="I1985" i="21"/>
  <c r="I1986" i="21"/>
  <c r="I1987" i="21"/>
  <c r="I1988" i="21"/>
  <c r="I1989" i="21"/>
  <c r="I1990" i="21"/>
  <c r="I1991" i="21"/>
  <c r="I1992" i="21"/>
  <c r="I1993" i="21"/>
  <c r="I1994" i="21"/>
  <c r="I1995" i="21"/>
  <c r="I1996" i="21"/>
  <c r="I1997" i="21"/>
  <c r="I1998" i="21"/>
  <c r="I1999" i="21"/>
  <c r="I2000" i="21"/>
  <c r="I2001" i="21"/>
  <c r="I2002" i="21"/>
  <c r="I2003" i="21"/>
  <c r="I2004" i="21"/>
  <c r="I2005" i="21"/>
  <c r="I2006" i="21"/>
  <c r="I2007" i="21"/>
  <c r="I2008" i="21"/>
  <c r="I2009" i="21"/>
  <c r="I2010" i="21"/>
  <c r="I2011" i="21"/>
  <c r="I2012" i="21"/>
  <c r="I2013" i="21"/>
  <c r="I2014" i="21"/>
  <c r="I2015" i="21"/>
  <c r="I2016" i="21"/>
  <c r="I2017" i="21"/>
  <c r="I2018" i="21"/>
  <c r="I2019" i="21"/>
  <c r="I2020" i="21"/>
  <c r="I2021" i="21"/>
  <c r="I2022" i="21"/>
  <c r="I2023" i="21"/>
  <c r="I2024" i="21"/>
  <c r="I2025" i="21"/>
  <c r="I2026" i="21"/>
  <c r="I2027" i="21"/>
  <c r="I2028" i="21"/>
  <c r="I2029" i="21"/>
  <c r="I2030" i="21"/>
  <c r="I2031" i="21"/>
  <c r="I2032" i="21"/>
  <c r="I2033" i="21"/>
  <c r="I2034" i="21"/>
  <c r="I2035" i="21"/>
  <c r="I2036" i="21"/>
  <c r="I2037" i="21"/>
  <c r="I2038" i="21"/>
  <c r="I2039" i="21"/>
  <c r="I2040" i="21"/>
  <c r="I2041" i="21"/>
  <c r="I2042" i="21"/>
  <c r="I2043" i="21"/>
  <c r="I2044" i="21"/>
  <c r="I2045" i="21"/>
  <c r="I2046" i="21"/>
  <c r="I2047" i="21"/>
  <c r="I2048" i="21"/>
  <c r="I2049" i="21"/>
  <c r="I2050" i="21"/>
  <c r="I2051" i="21"/>
  <c r="I2052" i="21"/>
  <c r="I2053" i="21"/>
  <c r="I2054" i="21"/>
  <c r="I2055" i="21"/>
  <c r="I2056" i="21"/>
  <c r="I2057" i="21"/>
  <c r="I2058" i="21"/>
  <c r="I2059" i="21"/>
  <c r="I2060" i="21"/>
  <c r="I2061" i="21"/>
  <c r="I2062" i="21"/>
  <c r="I2063" i="21"/>
  <c r="I2064" i="21"/>
  <c r="I2065" i="21"/>
  <c r="I2066" i="21"/>
  <c r="I2067" i="21"/>
  <c r="I2068" i="21"/>
  <c r="I2069" i="21"/>
  <c r="I2070" i="21"/>
  <c r="I2071" i="21"/>
  <c r="I2072" i="21"/>
  <c r="I2073" i="21"/>
  <c r="I2074" i="21"/>
  <c r="I2075" i="21"/>
  <c r="I2076" i="21"/>
  <c r="I2077" i="21"/>
  <c r="I2078" i="21"/>
  <c r="I2079" i="21"/>
  <c r="I2080" i="21"/>
  <c r="I2081" i="21"/>
  <c r="I2082" i="21"/>
  <c r="I2083" i="21"/>
  <c r="I2084" i="21"/>
  <c r="I2085" i="21"/>
  <c r="I2086" i="21"/>
  <c r="I2087" i="21"/>
  <c r="I2088" i="21"/>
  <c r="I2089" i="21"/>
  <c r="I2090" i="21"/>
  <c r="I2091" i="21"/>
  <c r="I2092" i="21"/>
  <c r="I2093" i="21"/>
  <c r="I2094" i="21"/>
  <c r="I2095" i="21"/>
  <c r="I2096" i="21"/>
  <c r="I2097" i="21"/>
  <c r="I2098" i="21"/>
  <c r="I2099" i="21"/>
  <c r="I2100" i="21"/>
  <c r="I2101" i="21"/>
  <c r="I2102" i="21"/>
  <c r="I2103" i="21"/>
  <c r="I2104" i="21"/>
  <c r="I2105" i="21"/>
  <c r="I2106" i="21"/>
  <c r="I2107" i="21"/>
  <c r="I2108" i="21"/>
  <c r="I2109" i="21"/>
  <c r="I2110" i="21"/>
  <c r="I2111" i="21"/>
  <c r="I2112" i="21"/>
  <c r="I2113" i="21"/>
  <c r="I2114" i="21"/>
  <c r="I2115" i="21"/>
  <c r="I2116" i="21"/>
  <c r="I2117" i="21"/>
  <c r="I2118" i="21"/>
  <c r="I2119" i="21"/>
  <c r="I2120" i="21"/>
  <c r="I2121" i="21"/>
  <c r="I2122" i="21"/>
  <c r="I2123" i="21"/>
  <c r="I2124" i="21"/>
  <c r="I2125" i="21"/>
  <c r="I2126" i="21"/>
  <c r="I2127" i="21"/>
  <c r="I2128" i="21"/>
  <c r="I2129" i="21"/>
  <c r="I2130" i="21"/>
  <c r="I2131" i="21"/>
  <c r="I2132" i="21"/>
  <c r="I2133" i="21"/>
  <c r="I2134" i="21"/>
  <c r="I2135" i="21"/>
  <c r="I2136" i="21"/>
  <c r="I2137" i="21"/>
  <c r="I2138" i="21"/>
  <c r="I2139" i="21"/>
  <c r="I2140" i="21"/>
  <c r="I2141" i="21"/>
  <c r="I2142" i="21"/>
  <c r="I2143" i="21"/>
  <c r="I2144" i="21"/>
  <c r="I2145" i="21"/>
  <c r="I2146" i="21"/>
  <c r="I2147" i="21"/>
  <c r="I2148" i="21"/>
  <c r="I2149" i="21"/>
  <c r="I2150" i="21"/>
  <c r="I2151" i="21"/>
  <c r="I2152" i="21"/>
  <c r="I2153" i="21"/>
  <c r="I2154" i="21"/>
  <c r="I2155" i="21"/>
  <c r="I2156" i="21"/>
  <c r="I2157" i="21"/>
  <c r="I2158" i="21"/>
  <c r="I2159" i="21"/>
  <c r="I2160" i="21"/>
  <c r="I2161" i="21"/>
  <c r="I2162" i="21"/>
  <c r="I2163" i="21"/>
  <c r="I2164" i="21"/>
  <c r="I2165" i="21"/>
  <c r="I2166" i="21"/>
  <c r="I2167" i="21"/>
  <c r="I2168" i="21"/>
  <c r="I2169" i="21"/>
  <c r="I2170" i="21"/>
  <c r="I2171" i="21"/>
  <c r="I2172" i="21"/>
  <c r="I2173" i="21"/>
  <c r="I2174" i="21"/>
  <c r="I2175" i="21"/>
  <c r="I2176" i="21"/>
  <c r="I2177" i="21"/>
  <c r="I2178" i="21"/>
  <c r="I2179" i="21"/>
  <c r="I2180" i="21"/>
  <c r="I2181" i="21"/>
  <c r="I2182" i="21"/>
  <c r="I2183" i="21"/>
  <c r="I2184" i="21"/>
  <c r="I2185" i="21"/>
  <c r="I2186" i="21"/>
  <c r="I2187" i="21"/>
  <c r="I2188" i="21"/>
  <c r="I2189" i="21"/>
  <c r="I2190" i="21"/>
  <c r="I2191" i="21"/>
  <c r="I2192" i="21"/>
  <c r="I2193" i="21"/>
  <c r="I2194" i="21"/>
  <c r="I2195" i="21"/>
  <c r="I2196" i="21"/>
  <c r="I2197" i="21"/>
  <c r="I2198" i="21"/>
  <c r="I2199" i="21"/>
  <c r="I2200" i="21"/>
  <c r="I2201" i="21"/>
  <c r="I2202" i="21"/>
  <c r="I2203" i="21"/>
  <c r="I2204" i="21"/>
  <c r="I2205" i="21"/>
  <c r="I2206" i="21"/>
  <c r="I2207" i="21"/>
  <c r="I2208" i="21"/>
  <c r="I2209" i="21"/>
  <c r="I2210" i="21"/>
  <c r="I2211" i="21"/>
  <c r="I2212" i="21"/>
  <c r="I2213" i="21"/>
  <c r="I2214" i="21"/>
  <c r="I2215" i="21"/>
  <c r="I2216" i="21"/>
  <c r="I2217" i="21"/>
  <c r="I2218" i="21"/>
  <c r="I2219" i="21"/>
  <c r="I2220" i="21"/>
  <c r="I2221" i="21"/>
  <c r="I2222" i="21"/>
  <c r="I2223" i="21"/>
  <c r="I2224" i="21"/>
  <c r="I2225" i="21"/>
  <c r="I2226" i="21"/>
  <c r="I2227" i="21"/>
  <c r="I2228" i="21"/>
  <c r="I2229" i="21"/>
  <c r="I2230" i="21"/>
  <c r="I2231" i="21"/>
  <c r="I2232" i="21"/>
  <c r="I2233" i="21"/>
  <c r="I2234" i="21"/>
  <c r="I2235" i="21"/>
  <c r="I2236" i="21"/>
  <c r="I2237" i="21"/>
  <c r="I2238" i="21"/>
  <c r="I2239" i="21"/>
  <c r="I2240" i="21"/>
  <c r="I2241" i="21"/>
  <c r="I2242" i="21"/>
  <c r="I2243" i="21"/>
  <c r="I2244" i="21"/>
  <c r="I2245" i="21"/>
  <c r="I2246" i="21"/>
  <c r="I2247" i="21"/>
  <c r="I2248" i="21"/>
  <c r="I2249" i="21"/>
  <c r="I2250" i="21"/>
  <c r="I2251" i="21"/>
  <c r="I2252" i="21"/>
  <c r="I2253" i="21"/>
  <c r="I2254" i="21"/>
  <c r="I2255" i="21"/>
  <c r="I2256" i="21"/>
  <c r="I2257" i="21"/>
  <c r="I2258" i="21"/>
  <c r="I2259" i="21"/>
  <c r="I2260" i="21"/>
  <c r="I2261" i="21"/>
  <c r="I2262" i="21"/>
  <c r="I2263" i="21"/>
  <c r="I2264" i="21"/>
  <c r="I2265" i="21"/>
  <c r="I2266" i="21"/>
  <c r="I2267" i="21"/>
  <c r="I2268" i="21"/>
  <c r="I2269" i="21"/>
  <c r="I2270" i="21"/>
  <c r="I2271" i="21"/>
  <c r="I2272" i="21"/>
  <c r="I2273" i="21"/>
  <c r="I2274" i="21"/>
  <c r="I2275" i="21"/>
  <c r="I2276" i="21"/>
  <c r="I2277" i="21"/>
  <c r="I2278" i="21"/>
  <c r="I2279" i="21"/>
  <c r="I2280" i="21"/>
  <c r="I2281" i="21"/>
  <c r="I2282" i="21"/>
  <c r="I2283" i="21"/>
  <c r="I2284" i="21"/>
  <c r="I2285" i="21"/>
  <c r="I2286" i="21"/>
  <c r="I2287" i="21"/>
  <c r="I2288" i="21"/>
  <c r="I2289" i="21"/>
  <c r="I2290" i="21"/>
  <c r="I2291" i="21"/>
  <c r="I2292" i="21"/>
  <c r="I2293" i="21"/>
  <c r="I2294" i="21"/>
  <c r="I2295" i="21"/>
  <c r="I2296" i="21"/>
  <c r="I2297" i="21"/>
  <c r="I2298" i="21"/>
  <c r="I2299" i="21"/>
  <c r="I2300" i="21"/>
  <c r="I2301" i="21"/>
  <c r="I2302" i="21"/>
  <c r="I2303" i="21"/>
  <c r="I2304" i="21"/>
  <c r="I2305" i="21"/>
  <c r="I2306" i="21"/>
  <c r="I2307" i="21"/>
  <c r="I2308" i="21"/>
  <c r="I2309" i="21"/>
  <c r="I2310" i="21"/>
  <c r="I2311" i="21"/>
  <c r="I2312" i="21"/>
  <c r="I2313" i="21"/>
  <c r="I2314" i="21"/>
  <c r="I2315" i="21"/>
  <c r="I2316" i="21"/>
  <c r="I2317" i="21"/>
  <c r="I2318" i="21"/>
  <c r="I2319" i="21"/>
  <c r="I2320" i="21"/>
  <c r="I2321" i="21"/>
  <c r="I2322" i="21"/>
  <c r="I2323" i="21"/>
  <c r="I2324" i="21"/>
  <c r="I2325" i="21"/>
  <c r="I2326" i="21"/>
  <c r="I2327" i="21"/>
  <c r="I2328" i="21"/>
  <c r="I2329" i="21"/>
  <c r="I2330" i="21"/>
  <c r="I2331" i="21"/>
  <c r="I2332" i="21"/>
  <c r="I2333" i="21"/>
  <c r="I2334" i="21"/>
  <c r="I2335" i="21"/>
  <c r="I2336" i="21"/>
  <c r="I2337" i="21"/>
  <c r="I2338" i="21"/>
  <c r="I2339" i="21"/>
  <c r="I2340" i="21"/>
  <c r="I2341" i="21"/>
  <c r="I2342" i="21"/>
  <c r="I2343" i="21"/>
  <c r="I2344" i="21"/>
  <c r="I2345" i="21"/>
  <c r="I2346" i="21"/>
  <c r="I2347" i="21"/>
  <c r="I2348" i="21"/>
  <c r="I2349" i="21"/>
  <c r="I2350" i="21"/>
  <c r="I2351" i="21"/>
  <c r="I2352" i="21"/>
  <c r="I2353" i="21"/>
  <c r="I2354" i="21"/>
  <c r="I2355" i="21"/>
  <c r="I2356" i="21"/>
  <c r="I2357" i="21"/>
  <c r="I2358" i="21"/>
  <c r="I2359" i="21"/>
  <c r="I2360" i="21"/>
  <c r="I2361" i="21"/>
  <c r="I2362" i="21"/>
  <c r="I2363" i="21"/>
  <c r="I2364" i="21"/>
  <c r="I2365" i="21"/>
  <c r="I2366" i="21"/>
  <c r="I2367" i="21"/>
  <c r="I2368" i="21"/>
  <c r="I2369" i="21"/>
  <c r="I2370" i="21"/>
  <c r="I2371" i="21"/>
  <c r="I2372" i="21"/>
  <c r="I2373" i="21"/>
  <c r="I2374" i="21"/>
  <c r="I2375" i="21"/>
  <c r="I2376" i="21"/>
  <c r="I2377" i="21"/>
  <c r="I2378" i="21"/>
  <c r="I2379" i="21"/>
  <c r="I2380" i="21"/>
  <c r="I2381" i="21"/>
  <c r="I2382" i="21"/>
  <c r="I2383" i="21"/>
  <c r="I2384" i="21"/>
  <c r="I2385" i="21"/>
  <c r="I2386" i="21"/>
  <c r="I2387" i="21"/>
  <c r="I2388" i="21"/>
  <c r="I2389" i="21"/>
  <c r="I2390" i="21"/>
  <c r="I2391" i="21"/>
  <c r="I2392" i="21"/>
  <c r="I2393" i="21"/>
  <c r="I2394" i="21"/>
  <c r="I2395" i="21"/>
  <c r="I2396" i="21"/>
  <c r="I2397" i="21"/>
  <c r="I2398" i="21"/>
  <c r="I2399" i="21"/>
  <c r="I2400" i="21"/>
  <c r="I2401" i="21"/>
  <c r="I2402" i="21"/>
  <c r="I2403" i="21"/>
  <c r="I2404" i="21"/>
  <c r="I2405" i="21"/>
  <c r="I2406" i="21"/>
  <c r="I2407" i="21"/>
  <c r="I2408" i="21"/>
  <c r="I2409" i="21"/>
  <c r="I2410" i="21"/>
  <c r="I2411" i="21"/>
  <c r="I2412" i="21"/>
  <c r="I2413" i="21"/>
  <c r="I2414" i="21"/>
  <c r="I2415" i="21"/>
  <c r="I2416" i="21"/>
  <c r="I2417" i="21"/>
  <c r="I2418" i="21"/>
  <c r="I2419" i="21"/>
  <c r="I2420" i="21"/>
  <c r="I2421" i="21"/>
  <c r="I2422" i="21"/>
  <c r="I2423" i="21"/>
  <c r="I2424" i="21"/>
  <c r="I2425" i="21"/>
  <c r="I2426" i="21"/>
  <c r="I2427" i="21"/>
  <c r="I2428" i="21"/>
  <c r="I2429" i="21"/>
  <c r="I2430" i="21"/>
  <c r="I2431" i="21"/>
  <c r="I2432" i="21"/>
  <c r="I2433" i="21"/>
  <c r="I2434" i="21"/>
  <c r="I2435" i="21"/>
  <c r="I2436" i="21"/>
  <c r="I2437" i="21"/>
  <c r="I2438" i="21"/>
  <c r="I2439" i="21"/>
  <c r="I2440" i="21"/>
  <c r="I2441" i="21"/>
  <c r="I2442" i="21"/>
  <c r="I2443" i="21"/>
  <c r="I2444" i="21"/>
  <c r="I2445" i="21"/>
  <c r="I2446" i="21"/>
  <c r="I2447" i="21"/>
  <c r="I2448" i="21"/>
  <c r="I2449" i="21"/>
  <c r="I2450" i="21"/>
  <c r="I2451" i="21"/>
  <c r="I2452" i="21"/>
  <c r="I2453" i="21"/>
  <c r="I2454" i="21"/>
  <c r="I2455" i="21"/>
  <c r="I2456" i="21"/>
  <c r="I2457" i="21"/>
  <c r="I2458" i="21"/>
  <c r="I2459" i="21"/>
  <c r="I2460" i="21"/>
  <c r="I2461" i="21"/>
  <c r="I2462" i="21"/>
  <c r="I2463" i="21"/>
  <c r="I2464" i="21"/>
  <c r="I2465" i="21"/>
  <c r="I2466" i="21"/>
  <c r="I2467" i="21"/>
  <c r="I2468" i="21"/>
  <c r="I2469" i="21"/>
  <c r="I2470" i="21"/>
  <c r="I2471" i="21"/>
  <c r="I2472" i="21"/>
  <c r="I2473" i="21"/>
  <c r="I2474" i="21"/>
  <c r="I2475" i="21"/>
  <c r="I2476" i="21"/>
  <c r="I2477" i="21"/>
  <c r="I2478" i="21"/>
  <c r="I2479" i="21"/>
  <c r="I2480" i="21"/>
  <c r="I2481" i="21"/>
  <c r="I2482" i="21"/>
  <c r="I2483" i="21"/>
  <c r="I2484" i="21"/>
  <c r="I2485" i="21"/>
  <c r="I2486" i="21"/>
  <c r="I2487" i="21"/>
  <c r="I2488" i="21"/>
  <c r="I2489" i="21"/>
  <c r="I2490" i="21"/>
  <c r="I2491" i="21"/>
  <c r="I2492" i="21"/>
  <c r="I2493" i="21"/>
  <c r="I2494" i="21"/>
  <c r="I2495" i="21"/>
  <c r="I2496" i="21"/>
  <c r="I2497" i="21"/>
  <c r="I2498" i="21"/>
  <c r="I2499" i="21"/>
  <c r="I2500" i="21"/>
  <c r="I2501" i="21"/>
  <c r="I2502" i="21"/>
  <c r="I2503" i="21"/>
  <c r="I2504" i="21"/>
  <c r="I2505" i="21"/>
  <c r="I2506" i="21"/>
  <c r="I2507" i="21"/>
  <c r="I2508" i="21"/>
  <c r="I2509" i="21"/>
  <c r="I2510" i="21"/>
  <c r="I2511" i="21"/>
  <c r="I2512" i="21"/>
  <c r="I2513" i="21"/>
  <c r="I2514" i="21"/>
  <c r="I2515" i="21"/>
  <c r="I2516" i="21"/>
  <c r="I2517" i="21"/>
  <c r="I2518" i="21"/>
  <c r="I2519" i="21"/>
  <c r="I2520" i="21"/>
  <c r="I2521" i="21"/>
  <c r="I2522" i="21"/>
  <c r="I2523" i="21"/>
  <c r="I2524" i="21"/>
  <c r="I2525" i="21"/>
  <c r="I2526" i="21"/>
  <c r="I2527" i="21"/>
  <c r="I2528" i="21"/>
  <c r="I2529" i="21"/>
  <c r="I2530" i="21"/>
  <c r="I2531" i="21"/>
  <c r="I2532" i="21"/>
  <c r="I2533" i="21"/>
  <c r="I2534" i="21"/>
  <c r="I2535" i="21"/>
  <c r="I2536" i="21"/>
  <c r="I2537" i="21"/>
  <c r="I2538" i="21"/>
  <c r="I2539" i="21"/>
  <c r="I2540" i="21"/>
  <c r="I2541" i="21"/>
  <c r="I2542" i="21"/>
  <c r="I2543" i="21"/>
  <c r="I2544" i="21"/>
  <c r="I2545" i="21"/>
  <c r="I2546" i="21"/>
  <c r="I2547" i="21"/>
  <c r="I2548" i="21"/>
  <c r="I2549" i="21"/>
  <c r="I2550" i="21"/>
  <c r="I2551" i="21"/>
  <c r="I2552" i="21"/>
  <c r="I2553" i="21"/>
  <c r="I2554" i="21"/>
  <c r="I2555" i="21"/>
  <c r="I2556" i="21"/>
  <c r="I2557" i="21"/>
  <c r="I2558" i="21"/>
  <c r="I2559" i="21"/>
  <c r="I2560" i="21"/>
  <c r="I2561" i="21"/>
  <c r="I2562" i="21"/>
  <c r="I2563" i="21"/>
  <c r="I2564" i="21"/>
  <c r="I2565" i="21"/>
  <c r="I2566" i="21"/>
  <c r="I2567" i="21"/>
  <c r="I2568" i="21"/>
  <c r="I2569" i="21"/>
  <c r="I2570" i="21"/>
  <c r="I2571" i="21"/>
  <c r="I2572" i="21"/>
  <c r="I2573" i="21"/>
  <c r="I2574" i="21"/>
  <c r="I2575" i="21"/>
  <c r="I2576" i="21"/>
  <c r="I2577" i="21"/>
  <c r="I2578" i="21"/>
  <c r="I2579" i="21"/>
  <c r="I2580" i="21"/>
  <c r="I2581" i="21"/>
  <c r="I2582" i="21"/>
  <c r="I2583" i="21"/>
  <c r="I2584" i="21"/>
  <c r="I2585" i="21"/>
  <c r="I2586" i="21"/>
  <c r="I2587" i="21"/>
  <c r="I2588" i="21"/>
  <c r="I2589" i="21"/>
  <c r="I2590" i="21"/>
  <c r="I2591" i="21"/>
  <c r="I2592" i="21"/>
  <c r="I2593" i="21"/>
  <c r="I2594" i="21"/>
  <c r="I2595" i="21"/>
  <c r="I2596" i="21"/>
  <c r="I2597" i="21"/>
  <c r="I2598" i="21"/>
  <c r="I2599" i="21"/>
  <c r="I2600" i="21"/>
  <c r="I2601" i="21"/>
  <c r="I2602" i="21"/>
  <c r="I2603" i="21"/>
  <c r="I2604" i="21"/>
  <c r="I2605" i="21"/>
  <c r="I2606" i="21"/>
  <c r="I2607" i="21"/>
  <c r="I2608" i="21"/>
  <c r="I2609" i="21"/>
  <c r="I2610" i="21"/>
  <c r="I2611" i="21"/>
  <c r="I2612" i="21"/>
  <c r="I2613" i="21"/>
  <c r="I2614" i="21"/>
  <c r="I2615" i="21"/>
  <c r="I2616" i="21"/>
  <c r="I2617" i="21"/>
  <c r="I2618" i="21"/>
  <c r="I2619" i="21"/>
  <c r="I2620" i="21"/>
  <c r="I2621" i="21"/>
  <c r="I2622" i="21"/>
  <c r="I2623" i="21"/>
  <c r="I2624" i="21"/>
  <c r="I2625" i="21"/>
  <c r="I2626" i="21"/>
  <c r="I2627" i="21"/>
  <c r="I2628" i="21"/>
  <c r="I2629" i="21"/>
  <c r="I2630" i="21"/>
  <c r="I2631" i="21"/>
  <c r="I2632" i="21"/>
  <c r="I2633" i="21"/>
  <c r="I2634" i="21"/>
  <c r="I2635" i="21"/>
  <c r="I2636" i="21"/>
  <c r="I2637" i="21"/>
  <c r="I2638" i="21"/>
  <c r="I2639" i="21"/>
  <c r="I2640" i="21"/>
  <c r="I2641" i="21"/>
  <c r="I2642" i="21"/>
  <c r="I2643" i="21"/>
  <c r="I2644" i="21"/>
  <c r="I2645" i="21"/>
  <c r="I2646" i="21"/>
  <c r="I2647" i="21"/>
  <c r="I2648" i="21"/>
  <c r="I2649" i="21"/>
  <c r="I2650" i="21"/>
  <c r="I2651" i="21"/>
  <c r="I2652" i="21"/>
  <c r="I2653" i="21"/>
  <c r="I2654" i="21"/>
  <c r="I2655" i="21"/>
  <c r="I2656" i="21"/>
  <c r="I2657" i="21"/>
  <c r="I2658" i="21"/>
  <c r="I2659" i="21"/>
  <c r="I2660" i="21"/>
  <c r="I2661" i="21"/>
  <c r="I2662" i="21"/>
  <c r="I2663" i="21"/>
  <c r="I2664" i="21"/>
  <c r="I2665" i="21"/>
  <c r="I2666" i="21"/>
  <c r="I2667" i="21"/>
  <c r="I2668" i="21"/>
  <c r="I2669" i="21"/>
  <c r="I2670" i="21"/>
  <c r="I2671" i="21"/>
  <c r="I2672" i="21"/>
  <c r="I2673" i="21"/>
  <c r="I2674" i="21"/>
  <c r="I2675" i="21"/>
  <c r="I2676" i="21"/>
  <c r="I2677" i="21"/>
  <c r="I2678" i="21"/>
  <c r="I2679" i="21"/>
  <c r="I2680" i="21"/>
  <c r="I2681" i="21"/>
  <c r="I2682" i="21"/>
  <c r="I2683" i="21"/>
  <c r="I2684" i="21"/>
  <c r="I2685" i="21"/>
  <c r="I2686" i="21"/>
  <c r="I2687" i="21"/>
  <c r="I2688" i="21"/>
  <c r="I2689" i="21"/>
  <c r="I2690" i="21"/>
  <c r="I2691" i="21"/>
  <c r="I2692" i="21"/>
  <c r="I2693" i="21"/>
  <c r="I2694" i="21"/>
  <c r="I2695" i="21"/>
  <c r="I2696" i="21"/>
  <c r="I2697" i="21"/>
  <c r="I2698" i="21"/>
  <c r="I2699" i="21"/>
  <c r="I2700" i="21"/>
  <c r="I2701" i="21"/>
  <c r="I2702" i="21"/>
  <c r="I2703" i="21"/>
  <c r="I2704" i="21"/>
  <c r="I2705" i="21"/>
  <c r="I2706" i="21"/>
  <c r="I2707" i="21"/>
  <c r="I2708" i="21"/>
  <c r="I2709" i="21"/>
  <c r="I2710" i="21"/>
  <c r="I2711" i="21"/>
  <c r="I2712" i="21"/>
  <c r="I2713" i="21"/>
  <c r="I2714" i="21"/>
  <c r="I2715" i="21"/>
  <c r="I2716" i="21"/>
  <c r="I2717" i="21"/>
  <c r="I2718" i="21"/>
  <c r="I2719" i="21"/>
  <c r="I2720" i="21"/>
  <c r="I2721" i="21"/>
  <c r="I2722" i="21"/>
  <c r="I2723" i="21"/>
  <c r="I2724" i="21"/>
  <c r="I2725" i="21"/>
  <c r="I2726" i="21"/>
  <c r="I2727" i="21"/>
  <c r="I2728" i="21"/>
  <c r="I2729" i="21"/>
  <c r="I2730" i="21"/>
  <c r="I2731" i="21"/>
  <c r="I2732" i="21"/>
  <c r="I2733" i="21"/>
  <c r="I2734" i="21"/>
  <c r="I2735" i="21"/>
  <c r="I2736" i="21"/>
  <c r="I2737" i="21"/>
  <c r="I2738" i="21"/>
  <c r="I2739" i="21"/>
  <c r="I2740" i="21"/>
  <c r="I2741" i="21"/>
  <c r="I2742" i="21"/>
  <c r="I2743" i="21"/>
  <c r="I2744" i="21"/>
  <c r="I2745" i="21"/>
  <c r="I2746" i="21"/>
  <c r="I2747" i="21"/>
  <c r="I2748" i="21"/>
  <c r="I2749" i="21"/>
  <c r="I2750" i="21"/>
  <c r="I2751" i="21"/>
  <c r="I2752" i="21"/>
  <c r="I2753" i="21"/>
  <c r="I2754" i="21"/>
  <c r="I2755" i="21"/>
  <c r="I2756" i="21"/>
  <c r="I2757" i="21"/>
  <c r="I2758" i="21"/>
  <c r="I2759" i="21"/>
  <c r="I2760" i="21"/>
  <c r="I2761" i="21"/>
  <c r="I2762" i="21"/>
  <c r="I2763" i="21"/>
  <c r="I2764" i="21"/>
  <c r="I2765" i="21"/>
  <c r="I2766" i="21"/>
  <c r="I2767" i="21"/>
  <c r="I2768" i="21"/>
  <c r="I2769" i="21"/>
  <c r="I2770" i="21"/>
  <c r="I2771" i="21"/>
  <c r="I2772" i="21"/>
  <c r="I2773" i="21"/>
  <c r="I2774" i="21"/>
  <c r="I2775" i="21"/>
  <c r="I2776" i="21"/>
  <c r="I2777" i="21"/>
  <c r="I2778" i="21"/>
  <c r="I2779" i="21"/>
  <c r="I2780" i="21"/>
  <c r="I2781" i="21"/>
  <c r="I2782" i="21"/>
  <c r="I2783" i="21"/>
  <c r="I2784" i="21"/>
  <c r="I2785" i="21"/>
  <c r="I2786" i="21"/>
  <c r="I2787" i="21"/>
  <c r="I2788" i="21"/>
  <c r="I2789" i="21"/>
  <c r="I2790" i="21"/>
  <c r="I2791" i="21"/>
  <c r="I2792" i="21"/>
  <c r="I2793" i="21"/>
  <c r="I2794" i="21"/>
  <c r="I2795" i="21"/>
  <c r="I2796" i="21"/>
  <c r="I2797" i="21"/>
  <c r="I2798" i="21"/>
  <c r="I2799" i="21"/>
  <c r="I2800" i="21"/>
  <c r="I2801" i="21"/>
  <c r="I2802" i="21"/>
  <c r="I2803" i="21"/>
  <c r="I2804" i="21"/>
  <c r="I2805" i="21"/>
  <c r="I2806" i="21"/>
  <c r="I2807" i="21"/>
  <c r="I2808" i="21"/>
  <c r="I2809" i="21"/>
  <c r="I2810" i="21"/>
  <c r="I2811" i="21"/>
  <c r="I2812" i="21"/>
  <c r="I2813" i="21"/>
  <c r="I2814" i="21"/>
  <c r="I2815" i="21"/>
  <c r="I2816" i="21"/>
  <c r="I2817" i="21"/>
  <c r="I2818" i="21"/>
  <c r="I2819" i="21"/>
  <c r="I2820" i="21"/>
  <c r="I2821" i="21"/>
  <c r="I2822" i="21"/>
  <c r="I2823" i="21"/>
  <c r="I2824" i="21"/>
  <c r="I2825" i="21"/>
  <c r="I2826" i="21"/>
  <c r="I2827" i="21"/>
  <c r="I2828" i="21"/>
  <c r="I2829" i="21"/>
  <c r="I2830" i="21"/>
  <c r="I2831" i="21"/>
  <c r="I2832" i="21"/>
  <c r="I2833" i="21"/>
  <c r="I2834" i="21"/>
  <c r="I2835" i="21"/>
  <c r="I2836" i="21"/>
  <c r="I2837" i="21"/>
  <c r="I2838" i="21"/>
  <c r="I2839" i="21"/>
  <c r="I2840" i="21"/>
  <c r="I2841" i="21"/>
  <c r="I2842" i="21"/>
  <c r="I2843" i="21"/>
  <c r="I2844" i="21"/>
  <c r="I2845" i="21"/>
  <c r="I2846" i="21"/>
  <c r="I2847" i="21"/>
  <c r="I2848" i="21"/>
  <c r="I2849" i="21"/>
  <c r="I2850" i="21"/>
  <c r="I2851" i="21"/>
  <c r="I2852" i="21"/>
  <c r="I2853" i="21"/>
  <c r="I2854" i="21"/>
  <c r="I2855" i="21"/>
  <c r="I2856" i="21"/>
  <c r="I2857" i="21"/>
  <c r="I2858" i="21"/>
  <c r="I2859" i="21"/>
  <c r="I2860" i="21"/>
  <c r="I2861" i="21"/>
  <c r="I2862" i="21"/>
  <c r="I2863" i="21"/>
  <c r="I2864" i="21"/>
  <c r="I2865" i="21"/>
  <c r="I2866" i="21"/>
  <c r="I2867" i="21"/>
  <c r="I2868" i="21"/>
  <c r="I2869" i="21"/>
  <c r="I2870" i="21"/>
  <c r="I2871" i="21"/>
  <c r="I2872" i="21"/>
  <c r="I2873" i="21"/>
  <c r="I2874" i="21"/>
  <c r="I2875" i="21"/>
  <c r="I2876" i="21"/>
  <c r="I2877" i="21"/>
  <c r="I2878" i="21"/>
  <c r="I2879" i="21"/>
  <c r="I2880" i="21"/>
  <c r="I2881" i="21"/>
  <c r="I2882" i="21"/>
  <c r="I2883" i="21"/>
  <c r="I2884" i="21"/>
  <c r="I2885" i="21"/>
  <c r="I2886" i="21"/>
  <c r="I2887" i="21"/>
  <c r="I2888" i="21"/>
  <c r="I2889" i="21"/>
  <c r="I2890" i="21"/>
  <c r="I2891" i="21"/>
  <c r="I2892" i="21"/>
  <c r="I2893" i="21"/>
  <c r="I2894" i="21"/>
  <c r="I2895" i="21"/>
  <c r="I2896" i="21"/>
  <c r="I2897" i="21"/>
  <c r="I2898" i="21"/>
  <c r="I2899" i="21"/>
  <c r="I2900" i="21"/>
  <c r="I2901" i="21"/>
  <c r="I2902" i="21"/>
  <c r="I2903" i="21"/>
  <c r="I2904" i="21"/>
  <c r="I2905" i="21"/>
  <c r="I2906" i="21"/>
  <c r="I2907" i="21"/>
  <c r="I2908" i="21"/>
  <c r="I2909" i="21"/>
  <c r="I2910" i="21"/>
  <c r="I2911" i="21"/>
  <c r="I2912" i="21"/>
  <c r="I2913" i="21"/>
  <c r="I2914" i="21"/>
  <c r="I2915" i="21"/>
  <c r="I2916" i="21"/>
  <c r="I2917" i="21"/>
  <c r="I2918" i="21"/>
  <c r="I2919" i="21"/>
  <c r="I2920" i="21"/>
  <c r="I2921" i="21"/>
  <c r="I2922" i="21"/>
  <c r="I2923" i="21"/>
  <c r="I2924" i="21"/>
  <c r="I2925" i="21"/>
  <c r="I2926" i="21"/>
  <c r="I2927" i="21"/>
  <c r="I2928" i="21"/>
  <c r="I2929" i="21"/>
  <c r="I2930" i="21"/>
  <c r="I2931" i="21"/>
  <c r="I2932" i="21"/>
  <c r="I2933" i="21"/>
  <c r="I2934" i="21"/>
  <c r="I2935" i="21"/>
  <c r="I2936" i="21"/>
  <c r="I2937" i="21"/>
  <c r="I2938" i="21"/>
  <c r="I2939" i="21"/>
  <c r="I2940" i="21"/>
  <c r="I2941" i="21"/>
  <c r="I2942" i="21"/>
  <c r="I2943" i="21"/>
  <c r="I2944" i="21"/>
  <c r="I2945" i="21"/>
  <c r="I2946" i="21"/>
  <c r="I2947" i="21"/>
  <c r="I2948" i="21"/>
  <c r="I2949" i="21"/>
  <c r="I2950" i="21"/>
  <c r="I2951" i="21"/>
  <c r="I2952" i="21"/>
  <c r="I2953" i="21"/>
  <c r="I2954" i="21"/>
  <c r="I2955" i="21"/>
  <c r="I2956" i="21"/>
  <c r="I2957" i="21"/>
  <c r="I2958" i="21"/>
  <c r="I2959" i="21"/>
  <c r="I2960" i="21"/>
  <c r="I2961" i="21"/>
  <c r="I2962" i="21"/>
  <c r="I2963" i="21"/>
  <c r="I2964" i="21"/>
  <c r="I2965" i="21"/>
  <c r="I2966" i="21"/>
  <c r="I2967" i="21"/>
  <c r="I2968" i="21"/>
  <c r="I2969" i="21"/>
  <c r="I2970" i="21"/>
  <c r="I2971" i="21"/>
  <c r="I2972" i="21"/>
  <c r="I2973" i="21"/>
  <c r="I2974" i="21"/>
  <c r="I2975" i="21"/>
  <c r="I2976" i="21"/>
  <c r="I2977" i="21"/>
  <c r="I2978" i="21"/>
  <c r="I2979" i="21"/>
  <c r="I2980" i="21"/>
  <c r="I2981" i="21"/>
  <c r="I2982" i="21"/>
  <c r="I2983" i="21"/>
  <c r="I2984" i="21"/>
  <c r="I2985" i="21"/>
  <c r="I2986" i="21"/>
  <c r="I2987" i="21"/>
  <c r="I2988" i="21"/>
  <c r="I2989" i="21"/>
  <c r="I2990" i="21"/>
  <c r="I2991" i="21"/>
  <c r="I2992" i="21"/>
  <c r="I2993" i="21"/>
  <c r="I2994" i="21"/>
  <c r="I2995" i="21"/>
  <c r="I2996" i="21"/>
  <c r="I2997" i="21"/>
  <c r="I2998" i="21"/>
  <c r="I2999" i="21"/>
  <c r="I3000" i="21"/>
  <c r="I3001" i="21"/>
  <c r="I3002" i="21"/>
  <c r="I3003" i="21"/>
  <c r="I3004" i="21"/>
  <c r="I3005" i="21"/>
  <c r="I3006" i="21"/>
  <c r="I3007" i="21"/>
  <c r="I3008" i="21"/>
  <c r="I3009" i="21"/>
  <c r="I3010" i="21"/>
  <c r="I3011" i="21"/>
  <c r="I3012" i="21"/>
  <c r="I3013" i="21"/>
  <c r="I3014" i="21"/>
  <c r="I3015" i="21"/>
  <c r="I3016" i="21"/>
  <c r="I3017" i="21"/>
  <c r="I3018" i="21"/>
  <c r="I3019" i="21"/>
  <c r="I3020" i="21"/>
  <c r="I3021" i="21"/>
  <c r="I3022" i="21"/>
  <c r="I3023" i="21"/>
  <c r="I3024" i="21"/>
  <c r="I3025" i="21"/>
  <c r="I3026" i="21"/>
  <c r="I3027" i="21"/>
  <c r="I3028" i="21"/>
  <c r="I3029" i="21"/>
  <c r="I3030" i="21"/>
  <c r="I3031" i="21"/>
  <c r="I3032" i="21"/>
  <c r="I3033" i="21"/>
  <c r="I3034" i="21"/>
  <c r="I3035" i="21"/>
  <c r="I3036" i="21"/>
  <c r="I3037" i="21"/>
  <c r="I3038" i="21"/>
  <c r="I3039" i="21"/>
  <c r="I3040" i="21"/>
  <c r="I3041" i="21"/>
  <c r="I3042" i="21"/>
  <c r="I3043" i="21"/>
  <c r="I3044" i="21"/>
  <c r="I3045" i="21"/>
  <c r="I3046" i="21"/>
  <c r="I3047" i="21"/>
  <c r="I3048" i="21"/>
  <c r="I3049" i="21"/>
  <c r="I3050" i="21"/>
  <c r="I3051" i="21"/>
  <c r="I3052" i="21"/>
  <c r="I3053" i="21"/>
  <c r="I3054" i="21"/>
  <c r="I3055" i="21"/>
  <c r="I3056" i="21"/>
  <c r="I3057" i="21"/>
  <c r="I3058" i="21"/>
  <c r="I3059" i="21"/>
  <c r="I3060" i="21"/>
  <c r="I3061" i="21"/>
  <c r="I3062" i="21"/>
  <c r="I3063" i="21"/>
  <c r="I3064" i="21"/>
  <c r="I3065" i="21"/>
  <c r="I3066" i="21"/>
  <c r="I3067" i="21"/>
  <c r="I3068" i="21"/>
  <c r="I3069" i="21"/>
  <c r="I3070" i="21"/>
  <c r="I3071" i="21"/>
  <c r="I3072" i="21"/>
  <c r="I3073" i="21"/>
  <c r="I3074" i="21"/>
  <c r="I3075" i="21"/>
  <c r="I3076" i="21"/>
  <c r="I3077" i="21"/>
  <c r="I3078" i="21"/>
  <c r="I3079" i="21"/>
  <c r="I3080" i="21"/>
  <c r="I3081" i="21"/>
  <c r="I3082" i="21"/>
  <c r="I3083" i="21"/>
  <c r="I3084" i="21"/>
  <c r="I3085" i="21"/>
  <c r="I3086" i="21"/>
  <c r="I3087" i="21"/>
  <c r="I3088" i="21"/>
  <c r="I3089" i="21"/>
  <c r="I3090" i="21"/>
  <c r="I3091" i="21"/>
  <c r="I3092" i="21"/>
  <c r="I3093" i="21"/>
  <c r="I3094" i="21"/>
  <c r="I3095" i="21"/>
  <c r="I3096" i="21"/>
  <c r="I3097" i="21"/>
  <c r="I3098" i="21"/>
  <c r="I3099" i="21"/>
  <c r="I3100" i="21"/>
  <c r="I3101" i="21"/>
  <c r="I3102" i="21"/>
  <c r="I3103" i="21"/>
  <c r="I3104" i="21"/>
  <c r="I3105" i="21"/>
  <c r="I3106" i="21"/>
  <c r="I3107" i="21"/>
  <c r="I3108" i="21"/>
  <c r="I3109" i="21"/>
  <c r="I3110" i="21"/>
  <c r="I3111" i="21"/>
  <c r="I3112" i="21"/>
  <c r="I3113" i="21"/>
  <c r="I3114" i="21"/>
  <c r="I3115" i="21"/>
  <c r="I3116" i="21"/>
  <c r="I3117" i="21"/>
  <c r="I3118" i="21"/>
  <c r="I3119" i="21"/>
  <c r="I3120" i="21"/>
  <c r="I3121" i="21"/>
  <c r="I3122" i="21"/>
  <c r="I3123" i="21"/>
  <c r="I3124" i="21"/>
  <c r="I3125" i="21"/>
  <c r="I3126" i="21"/>
  <c r="I3127" i="21"/>
  <c r="I3128" i="21"/>
  <c r="I3129" i="21"/>
  <c r="I3130" i="21"/>
  <c r="I3131" i="21"/>
  <c r="I3132" i="21"/>
  <c r="I3133" i="21"/>
  <c r="I3134" i="21"/>
  <c r="I3135" i="21"/>
  <c r="I3136" i="21"/>
  <c r="I3137" i="21"/>
  <c r="I3138" i="21"/>
  <c r="I3139" i="21"/>
  <c r="I3140" i="21"/>
  <c r="I3141" i="21"/>
  <c r="I3142" i="21"/>
  <c r="I3143" i="21"/>
  <c r="I3144" i="21"/>
  <c r="I3145" i="21"/>
  <c r="I3146" i="21"/>
  <c r="I3147" i="21"/>
  <c r="I3148" i="21"/>
  <c r="I3149" i="21"/>
  <c r="I3150" i="21"/>
  <c r="I3151" i="21"/>
  <c r="I3152" i="21"/>
  <c r="I3153" i="21"/>
  <c r="I3154" i="21"/>
  <c r="I3155" i="21"/>
  <c r="I3156" i="21"/>
  <c r="I3157" i="21"/>
  <c r="I3158" i="21"/>
  <c r="I3159" i="21"/>
  <c r="I3160" i="21"/>
  <c r="I3161" i="21"/>
  <c r="I3162" i="21"/>
  <c r="I3163" i="21"/>
  <c r="I3164" i="21"/>
  <c r="I3165" i="21"/>
  <c r="I3166" i="21"/>
  <c r="I3167" i="21"/>
  <c r="I3168" i="21"/>
  <c r="I3169" i="21"/>
  <c r="I3170" i="21"/>
  <c r="I3171" i="21"/>
  <c r="I3172" i="21"/>
  <c r="I3173" i="21"/>
  <c r="I3174" i="21"/>
  <c r="I3175" i="21"/>
  <c r="I3176" i="21"/>
  <c r="I3177" i="21"/>
  <c r="I3178" i="21"/>
  <c r="I3179" i="21"/>
  <c r="I3180" i="21"/>
  <c r="I3181" i="21"/>
  <c r="I3182" i="21"/>
  <c r="I3183" i="21"/>
  <c r="I3184" i="21"/>
  <c r="I3185" i="21"/>
  <c r="I3186" i="21"/>
  <c r="I3187" i="21"/>
  <c r="I3188" i="21"/>
  <c r="I3189" i="21"/>
  <c r="I3190" i="21"/>
  <c r="I3191" i="21"/>
  <c r="I3192" i="21"/>
  <c r="I3193" i="21"/>
  <c r="I3194" i="21"/>
  <c r="I3195" i="21"/>
  <c r="I3196" i="21"/>
  <c r="I3197" i="21"/>
  <c r="I3198" i="21"/>
  <c r="I3199" i="21"/>
  <c r="I3200" i="21"/>
  <c r="I3201" i="21"/>
  <c r="I3202" i="21"/>
  <c r="I3203" i="21"/>
  <c r="I3204" i="21"/>
  <c r="I3205" i="21"/>
  <c r="I3206" i="21"/>
  <c r="I3207" i="21"/>
  <c r="I3208" i="21"/>
  <c r="I3209" i="21"/>
  <c r="I3210" i="21"/>
  <c r="I3211" i="21"/>
  <c r="I3212" i="21"/>
  <c r="I3213" i="21"/>
  <c r="I3214" i="21"/>
  <c r="I3215" i="21"/>
  <c r="I3216" i="21"/>
  <c r="I3217" i="21"/>
  <c r="I3218" i="21"/>
  <c r="I3219" i="21"/>
  <c r="I3220" i="21"/>
  <c r="I3221" i="21"/>
  <c r="I3222" i="21"/>
  <c r="I3223" i="21"/>
  <c r="I3224" i="21"/>
  <c r="I3225" i="21"/>
  <c r="I3226" i="21"/>
  <c r="I3227" i="21"/>
  <c r="I3228" i="21"/>
  <c r="I3229" i="21"/>
  <c r="I3230" i="21"/>
  <c r="I3231" i="21"/>
  <c r="I3232" i="21"/>
  <c r="I3233" i="21"/>
  <c r="I3234" i="21"/>
  <c r="I3235" i="21"/>
  <c r="I3236" i="21"/>
  <c r="I3237" i="21"/>
  <c r="I3238" i="21"/>
  <c r="I3239" i="21"/>
  <c r="I3240" i="21"/>
  <c r="I3241" i="21"/>
  <c r="I3242" i="21"/>
  <c r="I3243" i="21"/>
  <c r="I3244" i="21"/>
  <c r="I3245" i="21"/>
  <c r="I3246" i="21"/>
  <c r="I3247" i="21"/>
  <c r="I3248" i="21"/>
  <c r="I3249" i="21"/>
  <c r="I3250" i="21"/>
  <c r="I3251" i="21"/>
  <c r="I3252" i="21"/>
  <c r="I3253" i="21"/>
  <c r="I3254" i="21"/>
  <c r="I3255" i="21"/>
  <c r="I3256" i="21"/>
  <c r="I3257" i="21"/>
  <c r="I3258" i="21"/>
  <c r="I3259" i="21"/>
  <c r="I3260" i="21"/>
  <c r="I3261" i="21"/>
  <c r="I3262" i="21"/>
  <c r="I3263" i="21"/>
  <c r="I3264" i="21"/>
  <c r="I3265" i="21"/>
  <c r="I3266" i="21"/>
  <c r="I3267" i="21"/>
  <c r="I3268" i="21"/>
  <c r="I3269" i="21"/>
  <c r="I3270" i="21"/>
  <c r="I3271" i="21"/>
  <c r="I3272" i="21"/>
  <c r="I3273" i="21"/>
  <c r="I3274" i="21"/>
  <c r="I3275" i="21"/>
  <c r="I3276" i="21"/>
  <c r="I3277" i="21"/>
  <c r="I3278" i="21"/>
  <c r="I3279" i="21"/>
  <c r="I3280" i="21"/>
  <c r="I3281" i="21"/>
  <c r="I3282" i="21"/>
  <c r="I3283" i="21"/>
  <c r="I3284" i="21"/>
  <c r="I3285" i="21"/>
  <c r="I3286" i="21"/>
  <c r="I3287" i="21"/>
  <c r="I3288" i="21"/>
  <c r="I3289" i="21"/>
  <c r="I3290" i="21"/>
  <c r="I3291" i="21"/>
  <c r="I3292" i="21"/>
  <c r="I3293" i="21"/>
  <c r="I3294" i="21"/>
  <c r="I3295" i="21"/>
  <c r="I3296" i="21"/>
  <c r="I3297" i="21"/>
  <c r="I3298" i="21"/>
  <c r="I3299" i="21"/>
  <c r="I3300" i="21"/>
  <c r="I3301" i="21"/>
  <c r="I3302" i="21"/>
  <c r="I3303" i="21"/>
  <c r="I3304" i="21"/>
  <c r="I3305" i="21"/>
  <c r="I3306" i="21"/>
  <c r="I3307" i="21"/>
  <c r="I3308" i="21"/>
  <c r="I3309" i="21"/>
  <c r="I3310" i="21"/>
  <c r="I3311" i="21"/>
  <c r="I3312" i="21"/>
  <c r="I3313" i="21"/>
  <c r="I3314" i="21"/>
  <c r="I3315" i="21"/>
  <c r="I3316" i="21"/>
  <c r="I3317" i="21"/>
  <c r="I3318" i="21"/>
  <c r="I3319" i="21"/>
  <c r="I3320" i="21"/>
  <c r="I3321" i="21"/>
  <c r="I3322" i="21"/>
  <c r="I3323" i="21"/>
  <c r="I3324" i="21"/>
  <c r="I3325" i="21"/>
  <c r="I3326" i="21"/>
  <c r="I3327" i="21"/>
  <c r="I3328" i="21"/>
  <c r="I3329" i="21"/>
  <c r="I3330" i="21"/>
  <c r="I3331" i="21"/>
  <c r="I3332" i="21"/>
  <c r="I3333" i="21"/>
  <c r="I3334" i="21"/>
  <c r="I3335" i="21"/>
  <c r="I3336" i="21"/>
  <c r="I3337" i="21"/>
  <c r="I3338" i="21"/>
  <c r="I3339" i="21"/>
  <c r="I3340" i="21"/>
  <c r="I3341" i="21"/>
  <c r="I3342" i="21"/>
  <c r="I3343" i="21"/>
  <c r="I3344" i="21"/>
  <c r="I3345" i="21"/>
  <c r="I3346" i="21"/>
  <c r="I3347" i="21"/>
  <c r="I3348" i="21"/>
  <c r="I3349" i="21"/>
  <c r="I3350" i="21"/>
  <c r="I3351" i="21"/>
  <c r="I3352" i="21"/>
  <c r="I3353" i="21"/>
  <c r="I3354" i="21"/>
  <c r="I3355" i="21"/>
  <c r="I3356" i="21"/>
  <c r="I3357" i="21"/>
  <c r="I3358" i="21"/>
  <c r="I3359" i="21"/>
  <c r="I3360" i="21"/>
  <c r="I3361" i="21"/>
  <c r="I3362" i="21"/>
  <c r="I3363" i="21"/>
  <c r="I3364" i="21"/>
  <c r="I3365" i="21"/>
  <c r="I3366" i="21"/>
  <c r="I3367" i="21"/>
  <c r="I3368" i="21"/>
  <c r="I3369" i="21"/>
  <c r="I3370" i="21"/>
  <c r="I3371" i="21"/>
  <c r="I3372" i="21"/>
  <c r="I3373" i="21"/>
  <c r="I3374" i="21"/>
  <c r="I3375" i="21"/>
  <c r="I3376" i="21"/>
  <c r="I3377" i="21"/>
  <c r="I3378" i="21"/>
  <c r="I3379" i="21"/>
  <c r="I3380" i="21"/>
  <c r="I3381" i="21"/>
  <c r="I3382" i="21"/>
  <c r="I3383" i="21"/>
  <c r="I3384" i="21"/>
  <c r="I3385" i="21"/>
  <c r="I3386" i="21"/>
  <c r="I3387" i="21"/>
  <c r="I3388" i="21"/>
  <c r="I3389" i="21"/>
  <c r="I3390" i="21"/>
  <c r="I3391" i="21"/>
  <c r="I3392" i="21"/>
  <c r="I3393" i="21"/>
  <c r="I3394" i="21"/>
  <c r="I3395" i="21"/>
  <c r="I3396" i="21"/>
  <c r="I3397" i="21"/>
  <c r="I3398" i="21"/>
  <c r="I3399" i="21"/>
  <c r="I3400" i="21"/>
  <c r="I3401" i="21"/>
  <c r="I3402" i="21"/>
  <c r="I3403" i="21"/>
  <c r="I3404" i="21"/>
  <c r="I3405" i="21"/>
  <c r="I3406" i="21"/>
  <c r="I3407" i="21"/>
  <c r="I3408" i="21"/>
  <c r="I3409" i="21"/>
  <c r="I3410" i="21"/>
  <c r="I3411" i="21"/>
  <c r="I3412" i="21"/>
  <c r="I3413" i="21"/>
  <c r="I3414" i="21"/>
  <c r="I3415" i="21"/>
  <c r="I3416" i="21"/>
  <c r="I3417" i="21"/>
  <c r="I3418" i="21"/>
  <c r="I3419" i="21"/>
  <c r="I3420" i="21"/>
  <c r="I3421" i="21"/>
  <c r="I3422" i="21"/>
  <c r="I3423" i="21"/>
  <c r="I3424" i="21"/>
  <c r="I3425" i="21"/>
  <c r="I3426" i="21"/>
  <c r="I3427" i="21"/>
  <c r="I3428" i="21"/>
  <c r="I3429" i="21"/>
  <c r="I3430" i="21"/>
  <c r="I3431" i="21"/>
  <c r="I3432" i="21"/>
  <c r="I3433" i="21"/>
  <c r="I3434" i="21"/>
  <c r="I3435" i="21"/>
  <c r="I3436" i="21"/>
  <c r="I3437" i="21"/>
  <c r="I3438" i="21"/>
  <c r="I3439" i="21"/>
  <c r="I3440" i="21"/>
  <c r="I3441" i="21"/>
  <c r="I3442" i="21"/>
  <c r="I3443" i="21"/>
  <c r="I3444" i="21"/>
  <c r="I3445" i="21"/>
  <c r="I3446" i="21"/>
  <c r="I3447" i="21"/>
  <c r="I3448" i="21"/>
  <c r="I3449" i="21"/>
  <c r="I3450" i="21"/>
  <c r="I3451" i="21"/>
  <c r="I3452" i="21"/>
  <c r="I3453" i="21"/>
  <c r="I3454" i="21"/>
  <c r="I3455" i="21"/>
  <c r="I3456" i="21"/>
  <c r="I3457" i="21"/>
  <c r="I3458" i="21"/>
  <c r="I3459" i="21"/>
  <c r="I3460" i="21"/>
  <c r="I3461" i="21"/>
  <c r="I3462" i="21"/>
  <c r="I3463" i="21"/>
  <c r="I3464" i="21"/>
  <c r="I3465" i="21"/>
  <c r="I3466" i="21"/>
  <c r="I3467" i="21"/>
  <c r="I3468" i="21"/>
  <c r="I3469" i="21"/>
  <c r="I3470" i="21"/>
  <c r="I3471" i="21"/>
  <c r="I3472" i="21"/>
  <c r="I3473" i="21"/>
  <c r="I3474" i="21"/>
  <c r="I3475" i="21"/>
  <c r="I3476" i="21"/>
  <c r="I3477" i="21"/>
  <c r="I3478" i="21"/>
  <c r="I3479" i="21"/>
  <c r="I3480" i="21"/>
  <c r="I3481" i="21"/>
  <c r="I3482" i="21"/>
  <c r="I3483" i="21"/>
  <c r="I3484" i="21"/>
  <c r="I3485" i="21"/>
  <c r="I3486" i="21"/>
  <c r="I3487" i="21"/>
  <c r="I3488" i="21"/>
  <c r="I3489" i="21"/>
  <c r="I3490" i="21"/>
  <c r="I3491" i="21"/>
  <c r="I3492" i="21"/>
  <c r="I3493" i="21"/>
  <c r="I3494" i="21"/>
  <c r="I3495" i="21"/>
  <c r="I3496" i="21"/>
  <c r="I3497" i="21"/>
  <c r="I3498" i="21"/>
  <c r="I3499" i="21"/>
  <c r="I3500" i="21"/>
  <c r="I3501" i="21"/>
  <c r="I3502" i="21"/>
  <c r="I3503" i="21"/>
  <c r="I3504" i="21"/>
  <c r="I3505" i="21"/>
  <c r="I3506" i="21"/>
  <c r="I3507" i="21"/>
  <c r="I3508" i="21"/>
  <c r="I3509" i="21"/>
  <c r="I3510" i="21"/>
  <c r="I3511" i="21"/>
  <c r="I3512" i="21"/>
  <c r="I3513" i="21"/>
  <c r="I3514" i="21"/>
  <c r="I3515" i="21"/>
  <c r="I3516" i="21"/>
  <c r="I3517" i="21"/>
  <c r="I3518" i="21"/>
  <c r="I3519" i="21"/>
  <c r="I3520" i="21"/>
  <c r="I3521" i="21"/>
  <c r="I3522" i="21"/>
  <c r="I3523" i="21"/>
  <c r="I3524" i="21"/>
  <c r="I3525" i="21"/>
  <c r="I3526" i="21"/>
  <c r="I3527" i="21"/>
  <c r="I3528" i="21"/>
  <c r="I3529" i="21"/>
  <c r="I3530" i="21"/>
  <c r="I3531" i="21"/>
  <c r="I3532" i="21"/>
  <c r="I3533" i="21"/>
  <c r="I3534" i="21"/>
  <c r="I3535" i="21"/>
  <c r="I3536" i="21"/>
  <c r="I3537" i="21"/>
  <c r="I3538" i="21"/>
  <c r="I3539" i="21"/>
  <c r="I3540" i="21"/>
  <c r="I3541" i="21"/>
  <c r="I3542" i="21"/>
  <c r="I3543" i="21"/>
  <c r="I3544" i="21"/>
  <c r="I3545" i="21"/>
  <c r="I3546" i="21"/>
  <c r="I3547" i="21"/>
  <c r="I3548" i="21"/>
  <c r="I3549" i="21"/>
  <c r="I3550" i="21"/>
  <c r="I3551" i="21"/>
  <c r="I3552" i="21"/>
  <c r="I3553" i="21"/>
  <c r="I3554" i="21"/>
  <c r="I3555" i="21"/>
  <c r="I3556" i="21"/>
  <c r="I3557" i="21"/>
  <c r="I3558" i="21"/>
  <c r="I3559" i="21"/>
  <c r="I3560" i="21"/>
  <c r="I3561" i="21"/>
  <c r="I3562" i="21"/>
  <c r="I3563" i="21"/>
  <c r="I3564" i="21"/>
  <c r="I3565" i="21"/>
  <c r="I3566" i="21"/>
  <c r="I3567" i="21"/>
  <c r="I3568" i="21"/>
  <c r="I3569" i="21"/>
  <c r="I3570" i="21"/>
  <c r="I3571" i="21"/>
  <c r="I3572" i="21"/>
  <c r="I3573" i="21"/>
  <c r="I3574" i="21"/>
  <c r="I3575" i="21"/>
  <c r="I3576" i="21"/>
  <c r="I3577" i="21"/>
  <c r="I3578" i="21"/>
  <c r="I3579" i="21"/>
  <c r="I3580" i="21"/>
  <c r="I3581" i="21"/>
  <c r="I3582" i="21"/>
  <c r="I3583" i="21"/>
  <c r="I3584" i="21"/>
  <c r="I3585" i="21"/>
  <c r="I3586" i="21"/>
  <c r="I3587" i="21"/>
  <c r="I3588" i="21"/>
  <c r="I3589" i="21"/>
  <c r="I3590" i="21"/>
  <c r="I3591" i="21"/>
  <c r="I3592" i="21"/>
  <c r="I3593" i="21"/>
  <c r="I3594" i="21"/>
  <c r="I3595" i="21"/>
  <c r="I3596" i="21"/>
  <c r="I3597" i="21"/>
  <c r="I3598" i="21"/>
  <c r="I3599" i="21"/>
  <c r="I3600" i="21"/>
  <c r="I3601" i="21"/>
  <c r="I3602" i="21"/>
  <c r="I3603" i="21"/>
  <c r="I3604" i="21"/>
  <c r="I3605" i="21"/>
  <c r="I3606" i="21"/>
  <c r="I3607" i="21"/>
  <c r="I3608" i="21"/>
  <c r="I3609" i="21"/>
  <c r="I3610" i="21"/>
  <c r="I3611" i="21"/>
  <c r="I3612" i="21"/>
  <c r="I3613" i="21"/>
  <c r="I3614" i="21"/>
  <c r="I3615" i="21"/>
  <c r="I3616" i="21"/>
  <c r="I3617" i="21"/>
  <c r="I3618" i="21"/>
  <c r="I3619" i="21"/>
  <c r="I3620" i="21"/>
  <c r="I3621" i="21"/>
  <c r="I3622" i="21"/>
  <c r="I3623" i="21"/>
  <c r="I3624" i="21"/>
  <c r="I3625" i="21"/>
  <c r="I3626" i="21"/>
  <c r="I3627" i="21"/>
  <c r="I3628" i="21"/>
  <c r="I3629" i="21"/>
  <c r="I3630" i="21"/>
  <c r="I3631" i="21"/>
  <c r="I3632" i="21"/>
  <c r="I3633" i="21"/>
  <c r="I3634" i="21"/>
  <c r="I3635" i="21"/>
  <c r="I3636" i="21"/>
  <c r="I3637" i="21"/>
  <c r="I3638" i="21"/>
  <c r="I3639" i="21"/>
  <c r="I3640" i="21"/>
  <c r="I3641" i="21"/>
  <c r="I3642" i="21"/>
  <c r="I3643" i="21"/>
  <c r="I3644" i="21"/>
  <c r="I3645" i="21"/>
  <c r="I3646" i="21"/>
  <c r="I3647" i="21"/>
  <c r="I3648" i="21"/>
  <c r="I3649" i="21"/>
  <c r="I3650" i="21"/>
  <c r="I3651" i="21"/>
  <c r="I3652" i="21"/>
  <c r="I3653" i="21"/>
  <c r="I3654" i="21"/>
  <c r="I3655" i="21"/>
  <c r="I3656" i="21"/>
  <c r="I3657" i="21"/>
  <c r="I3658" i="21"/>
  <c r="I3659" i="21"/>
  <c r="I3660" i="21"/>
  <c r="I3661" i="21"/>
  <c r="I3662" i="21"/>
  <c r="I3663" i="21"/>
  <c r="I3664" i="21"/>
  <c r="I3665" i="21"/>
  <c r="I3666" i="21"/>
  <c r="I3667" i="21"/>
  <c r="I3668" i="21"/>
  <c r="I3669" i="21"/>
  <c r="I3670" i="21"/>
  <c r="I3671" i="21"/>
  <c r="I3672" i="21"/>
  <c r="I3673" i="21"/>
  <c r="I3674" i="21"/>
  <c r="I3675" i="21"/>
  <c r="I3676" i="21"/>
  <c r="I3677" i="21"/>
  <c r="I3678" i="21"/>
  <c r="I3679" i="21"/>
  <c r="I3680" i="21"/>
  <c r="I3681" i="21"/>
  <c r="I3682" i="21"/>
  <c r="I3683" i="21"/>
  <c r="I3684" i="21"/>
  <c r="I3685" i="21"/>
  <c r="I3686" i="21"/>
  <c r="I3687" i="21"/>
  <c r="I3688" i="21"/>
  <c r="I3689" i="21"/>
  <c r="I3690" i="21"/>
  <c r="I3691" i="21"/>
  <c r="I3692" i="21"/>
  <c r="I3693" i="21"/>
  <c r="I3694" i="21"/>
  <c r="I3695" i="21"/>
  <c r="I3696" i="21"/>
  <c r="I3697" i="21"/>
  <c r="I3698" i="21"/>
  <c r="I3699" i="21"/>
  <c r="I3700" i="21"/>
  <c r="I3701" i="21"/>
  <c r="I3702" i="21"/>
  <c r="I3703" i="21"/>
  <c r="I3704" i="21"/>
  <c r="I3705" i="21"/>
  <c r="I3706" i="21"/>
  <c r="I3707" i="21"/>
  <c r="I3708" i="21"/>
  <c r="I3709" i="21"/>
  <c r="I3710" i="21"/>
  <c r="I3711" i="21"/>
  <c r="I3712" i="21"/>
  <c r="I3713" i="21"/>
  <c r="I3714" i="21"/>
  <c r="I3715" i="21"/>
  <c r="I3716" i="21"/>
  <c r="I3717" i="21"/>
  <c r="I3718" i="21"/>
  <c r="I3719" i="21"/>
  <c r="I3720" i="21"/>
  <c r="I3721" i="21"/>
  <c r="I3722" i="21"/>
  <c r="I3723" i="21"/>
  <c r="I3724" i="21"/>
  <c r="I3725" i="21"/>
  <c r="I3726" i="21"/>
  <c r="I3727" i="21"/>
  <c r="I3728" i="21"/>
  <c r="I3729" i="21"/>
  <c r="I3730" i="21"/>
  <c r="I3731" i="21"/>
  <c r="I3732" i="21"/>
  <c r="I3733" i="21"/>
  <c r="I3734" i="21"/>
  <c r="I3735" i="21"/>
  <c r="I3736" i="21"/>
  <c r="I3737" i="21"/>
  <c r="I3738" i="21"/>
  <c r="I3739" i="21"/>
  <c r="I3740" i="21"/>
  <c r="I3741" i="21"/>
  <c r="I3742" i="21"/>
  <c r="I3743" i="21"/>
  <c r="I3744" i="21"/>
  <c r="I3745" i="21"/>
  <c r="I3746" i="21"/>
  <c r="I3747" i="21"/>
  <c r="I3748" i="21"/>
  <c r="I3749" i="21"/>
  <c r="I3750" i="21"/>
  <c r="I3751" i="21"/>
  <c r="I3752" i="21"/>
  <c r="I3753" i="21"/>
  <c r="I3754" i="21"/>
  <c r="I3755" i="21"/>
  <c r="I3756" i="21"/>
  <c r="I3757" i="21"/>
  <c r="I3758" i="21"/>
  <c r="I3759" i="21"/>
  <c r="I3760" i="21"/>
  <c r="I3761" i="21"/>
  <c r="I3762" i="21"/>
  <c r="I3763" i="21"/>
  <c r="I3764" i="21"/>
  <c r="I3765" i="21"/>
  <c r="I3766" i="21"/>
  <c r="I3767" i="21"/>
  <c r="I3768" i="21"/>
  <c r="I3769" i="21"/>
  <c r="I3770" i="21"/>
  <c r="I3771" i="21"/>
  <c r="I3772" i="21"/>
  <c r="I3773" i="21"/>
  <c r="I3774" i="21"/>
  <c r="I3775" i="21"/>
  <c r="I3776" i="21"/>
  <c r="I3777" i="21"/>
  <c r="I3778" i="21"/>
  <c r="I3779" i="21"/>
  <c r="I3780" i="21"/>
  <c r="I3781" i="21"/>
  <c r="I3782" i="21"/>
  <c r="I3783" i="21"/>
  <c r="I3784" i="21"/>
  <c r="I3785" i="21"/>
  <c r="I3786" i="21"/>
  <c r="I3787" i="21"/>
  <c r="I3788" i="21"/>
  <c r="I3789" i="21"/>
  <c r="I3790" i="21"/>
  <c r="I3791" i="21"/>
  <c r="I3792" i="21"/>
  <c r="I3793" i="21"/>
  <c r="I3794" i="21"/>
  <c r="I3795" i="21"/>
  <c r="I3796" i="21"/>
  <c r="I3797" i="21"/>
  <c r="I3798" i="21"/>
  <c r="I3799" i="21"/>
  <c r="I3800" i="21"/>
  <c r="I3801" i="21"/>
  <c r="I3802" i="21"/>
  <c r="I3803" i="21"/>
  <c r="I3804" i="21"/>
  <c r="I3805" i="21"/>
  <c r="I3806" i="21"/>
  <c r="I3807" i="21"/>
  <c r="I3808" i="21"/>
  <c r="I3809" i="21"/>
  <c r="I3810" i="21"/>
  <c r="I3811" i="21"/>
  <c r="I3812" i="21"/>
  <c r="I3813" i="21"/>
  <c r="I3814" i="21"/>
  <c r="I3815" i="21"/>
  <c r="I3816" i="21"/>
  <c r="I3817" i="21"/>
  <c r="I3818" i="21"/>
  <c r="I3819" i="21"/>
  <c r="I3820" i="21"/>
  <c r="I3821" i="21"/>
  <c r="I3822" i="21"/>
  <c r="I3823" i="21"/>
  <c r="I3824" i="21"/>
  <c r="I3825" i="21"/>
  <c r="I3826" i="21"/>
  <c r="I3827" i="21"/>
  <c r="I3828" i="21"/>
  <c r="I3829" i="21"/>
  <c r="I3830" i="21"/>
  <c r="I3831" i="21"/>
  <c r="I3832" i="21"/>
  <c r="I3833" i="21"/>
  <c r="I3834" i="21"/>
  <c r="I3835" i="21"/>
  <c r="I3836" i="21"/>
  <c r="I3837" i="21"/>
  <c r="I3838" i="21"/>
  <c r="I3839" i="21"/>
  <c r="I3840" i="21"/>
  <c r="I3841" i="21"/>
  <c r="I3842" i="21"/>
  <c r="I3843" i="21"/>
  <c r="I3844" i="21"/>
  <c r="I3845" i="21"/>
  <c r="I3846" i="21"/>
  <c r="I3847" i="21"/>
  <c r="I3848" i="21"/>
  <c r="I3849" i="21"/>
  <c r="I3850" i="21"/>
  <c r="I3851" i="21"/>
  <c r="I3852" i="21"/>
  <c r="I3853" i="21"/>
  <c r="I3854" i="21"/>
  <c r="I3855" i="21"/>
  <c r="I3856" i="21"/>
  <c r="I3857" i="21"/>
  <c r="I3858" i="21"/>
  <c r="I3859" i="21"/>
  <c r="I3860" i="21"/>
  <c r="I3861" i="21"/>
  <c r="I3862" i="21"/>
  <c r="I3863" i="21"/>
  <c r="I3864" i="21"/>
  <c r="I3865" i="21"/>
  <c r="I3866" i="21"/>
  <c r="J6" i="21"/>
  <c r="K75" i="21"/>
  <c r="J75" i="21"/>
  <c r="J3" i="21"/>
  <c r="K3" i="21"/>
  <c r="J4" i="21"/>
  <c r="K4" i="21"/>
  <c r="J5" i="21"/>
  <c r="K5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/>
  <c r="J23" i="21"/>
  <c r="K23" i="21"/>
  <c r="J24" i="21"/>
  <c r="K24" i="21"/>
  <c r="J25" i="21"/>
  <c r="K25" i="21"/>
  <c r="J26" i="21"/>
  <c r="K26" i="21"/>
  <c r="J27" i="21"/>
  <c r="K27" i="21"/>
  <c r="J28" i="21"/>
  <c r="K28" i="21"/>
  <c r="J29" i="21"/>
  <c r="K29" i="21"/>
  <c r="J30" i="21"/>
  <c r="K30" i="21"/>
  <c r="J31" i="21"/>
  <c r="K31" i="21"/>
  <c r="J32" i="21"/>
  <c r="K32" i="21"/>
  <c r="J33" i="21"/>
  <c r="K33" i="2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51" i="21"/>
  <c r="K51" i="21"/>
  <c r="J52" i="21"/>
  <c r="K52" i="21"/>
  <c r="J53" i="21"/>
  <c r="K53" i="21"/>
  <c r="J54" i="21"/>
  <c r="K54" i="21"/>
  <c r="J55" i="21"/>
  <c r="K55" i="21"/>
  <c r="J56" i="21"/>
  <c r="K56" i="21"/>
  <c r="J57" i="21"/>
  <c r="K57" i="21"/>
  <c r="J58" i="21"/>
  <c r="K58" i="21"/>
  <c r="J59" i="21"/>
  <c r="K59" i="21"/>
  <c r="J60" i="21"/>
  <c r="K60" i="21"/>
  <c r="J61" i="21"/>
  <c r="K61" i="21"/>
  <c r="J62" i="21"/>
  <c r="K62" i="21"/>
  <c r="J63" i="21"/>
  <c r="K63" i="21"/>
  <c r="J64" i="21"/>
  <c r="K64" i="21"/>
  <c r="J65" i="21"/>
  <c r="K65" i="21"/>
  <c r="J66" i="21"/>
  <c r="K66" i="21"/>
  <c r="J67" i="21"/>
  <c r="K67" i="21"/>
  <c r="J68" i="21"/>
  <c r="K68" i="21"/>
  <c r="J69" i="21"/>
  <c r="K69" i="21"/>
  <c r="J70" i="21"/>
  <c r="K70" i="21"/>
  <c r="J71" i="21"/>
  <c r="K71" i="21"/>
  <c r="J72" i="21"/>
  <c r="K72" i="21"/>
  <c r="J73" i="21"/>
  <c r="K73" i="21"/>
  <c r="J74" i="21"/>
  <c r="K74" i="21"/>
  <c r="J76" i="21"/>
  <c r="K76" i="21"/>
  <c r="J77" i="21"/>
  <c r="K77" i="21"/>
  <c r="J78" i="21"/>
  <c r="K78" i="21"/>
  <c r="J79" i="21"/>
  <c r="K79" i="21"/>
  <c r="J80" i="21"/>
  <c r="K80" i="21"/>
  <c r="J81" i="21"/>
  <c r="K81" i="21"/>
  <c r="J82" i="21"/>
  <c r="K82" i="21"/>
  <c r="J83" i="21"/>
  <c r="K83" i="21"/>
  <c r="J84" i="21"/>
  <c r="K84" i="21"/>
  <c r="J85" i="21"/>
  <c r="K85" i="21"/>
  <c r="J86" i="21"/>
  <c r="K86" i="21"/>
  <c r="J87" i="21"/>
  <c r="K87" i="21"/>
  <c r="J88" i="21"/>
  <c r="K88" i="21"/>
  <c r="J89" i="21"/>
  <c r="K89" i="21"/>
  <c r="J90" i="21"/>
  <c r="K90" i="21"/>
  <c r="J91" i="21"/>
  <c r="K91" i="21"/>
  <c r="J92" i="21"/>
  <c r="K92" i="21"/>
  <c r="J93" i="21"/>
  <c r="K93" i="21"/>
  <c r="J94" i="21"/>
  <c r="K94" i="21"/>
  <c r="J95" i="21"/>
  <c r="K95" i="21"/>
  <c r="J96" i="21"/>
  <c r="K96" i="21"/>
  <c r="J97" i="21"/>
  <c r="K97" i="21"/>
  <c r="J98" i="21"/>
  <c r="K98" i="21"/>
  <c r="J99" i="21"/>
  <c r="K99" i="21"/>
  <c r="J100" i="21"/>
  <c r="K100" i="21"/>
  <c r="J101" i="21"/>
  <c r="K101" i="21"/>
  <c r="J102" i="21"/>
  <c r="K102" i="21"/>
  <c r="J103" i="21"/>
  <c r="K103" i="21"/>
  <c r="J104" i="21"/>
  <c r="K104" i="21"/>
  <c r="J105" i="21"/>
  <c r="K105" i="21"/>
  <c r="J106" i="21"/>
  <c r="K106" i="21"/>
  <c r="J107" i="21"/>
  <c r="K107" i="21"/>
  <c r="J108" i="21"/>
  <c r="K108" i="21"/>
  <c r="J109" i="21"/>
  <c r="K109" i="21"/>
  <c r="J110" i="21"/>
  <c r="K110" i="21"/>
  <c r="J111" i="21"/>
  <c r="K111" i="21"/>
  <c r="J112" i="21"/>
  <c r="K112" i="21"/>
  <c r="J113" i="21"/>
  <c r="K113" i="21"/>
  <c r="J114" i="21"/>
  <c r="K114" i="21"/>
  <c r="J115" i="21"/>
  <c r="K115" i="21"/>
  <c r="J116" i="21"/>
  <c r="K116" i="21"/>
  <c r="J117" i="21"/>
  <c r="K117" i="21"/>
  <c r="J118" i="21"/>
  <c r="K118" i="21"/>
  <c r="J119" i="21"/>
  <c r="K119" i="21"/>
  <c r="J120" i="21"/>
  <c r="K120" i="21"/>
  <c r="J121" i="21"/>
  <c r="K121" i="21"/>
  <c r="J122" i="21"/>
  <c r="K122" i="21"/>
  <c r="J123" i="21"/>
  <c r="K123" i="21"/>
  <c r="J124" i="21"/>
  <c r="K124" i="21"/>
  <c r="J125" i="21"/>
  <c r="K125" i="21"/>
  <c r="J126" i="21"/>
  <c r="K126" i="21"/>
  <c r="J127" i="21"/>
  <c r="K127" i="21"/>
  <c r="J128" i="21"/>
  <c r="K128" i="21"/>
  <c r="J129" i="21"/>
  <c r="K129" i="21"/>
  <c r="J130" i="21"/>
  <c r="K130" i="21"/>
  <c r="J131" i="21"/>
  <c r="K131" i="21"/>
  <c r="J132" i="21"/>
  <c r="K132" i="21"/>
  <c r="J133" i="21"/>
  <c r="K133" i="21"/>
  <c r="J134" i="21"/>
  <c r="K134" i="21"/>
  <c r="J135" i="21"/>
  <c r="K135" i="21"/>
  <c r="J136" i="21"/>
  <c r="K136" i="21"/>
  <c r="J137" i="21"/>
  <c r="K137" i="21"/>
  <c r="J138" i="21"/>
  <c r="K138" i="21"/>
  <c r="J139" i="21"/>
  <c r="K139" i="21"/>
  <c r="J140" i="21"/>
  <c r="K140" i="21"/>
  <c r="J141" i="21"/>
  <c r="K141" i="21"/>
  <c r="J142" i="21"/>
  <c r="K142" i="21"/>
  <c r="J143" i="21"/>
  <c r="K143" i="21"/>
  <c r="J144" i="21"/>
  <c r="K144" i="21"/>
  <c r="J145" i="21"/>
  <c r="K145" i="21"/>
  <c r="J146" i="21"/>
  <c r="K146" i="21"/>
  <c r="J147" i="21"/>
  <c r="K147" i="21"/>
  <c r="J148" i="21"/>
  <c r="K148" i="21"/>
  <c r="J149" i="21"/>
  <c r="K149" i="21"/>
  <c r="J150" i="21"/>
  <c r="K150" i="21"/>
  <c r="J151" i="21"/>
  <c r="K151" i="21"/>
  <c r="J152" i="21"/>
  <c r="K152" i="21"/>
  <c r="J153" i="21"/>
  <c r="K153" i="21"/>
  <c r="J154" i="21"/>
  <c r="K154" i="21"/>
  <c r="J155" i="21"/>
  <c r="K155" i="21"/>
  <c r="J156" i="21"/>
  <c r="K156" i="21"/>
  <c r="J157" i="21"/>
  <c r="K157" i="21"/>
  <c r="J158" i="21"/>
  <c r="K158" i="21"/>
  <c r="J159" i="21"/>
  <c r="K159" i="21"/>
  <c r="J160" i="21"/>
  <c r="K160" i="21"/>
  <c r="J161" i="21"/>
  <c r="K161" i="21"/>
  <c r="J162" i="21"/>
  <c r="K162" i="21"/>
  <c r="J163" i="21"/>
  <c r="K163" i="21"/>
  <c r="J164" i="21"/>
  <c r="K164" i="21"/>
  <c r="J165" i="21"/>
  <c r="K165" i="21"/>
  <c r="J166" i="21"/>
  <c r="K166" i="21"/>
  <c r="J167" i="21"/>
  <c r="K167" i="21"/>
  <c r="J168" i="21"/>
  <c r="K168" i="21"/>
  <c r="J169" i="21"/>
  <c r="K169" i="21"/>
  <c r="J170" i="21"/>
  <c r="K170" i="21"/>
  <c r="J171" i="21"/>
  <c r="K171" i="21"/>
  <c r="J172" i="21"/>
  <c r="K172" i="21"/>
  <c r="J173" i="21"/>
  <c r="K173" i="21"/>
  <c r="J174" i="21"/>
  <c r="K174" i="21"/>
  <c r="J175" i="21"/>
  <c r="K175" i="21"/>
  <c r="J176" i="21"/>
  <c r="K176" i="21"/>
  <c r="J177" i="21"/>
  <c r="K177" i="21"/>
  <c r="J178" i="21"/>
  <c r="K178" i="21"/>
  <c r="J179" i="21"/>
  <c r="K179" i="21"/>
  <c r="J180" i="21"/>
  <c r="K180" i="21"/>
  <c r="J181" i="21"/>
  <c r="K181" i="21"/>
  <c r="J182" i="21"/>
  <c r="K182" i="21"/>
  <c r="J183" i="21"/>
  <c r="K183" i="21"/>
  <c r="J184" i="21"/>
  <c r="K184" i="21"/>
  <c r="J185" i="21"/>
  <c r="K185" i="21"/>
  <c r="J186" i="21"/>
  <c r="K186" i="21"/>
  <c r="J187" i="21"/>
  <c r="K187" i="21"/>
  <c r="J188" i="21"/>
  <c r="K188" i="21"/>
  <c r="J189" i="21"/>
  <c r="K189" i="21"/>
  <c r="J190" i="21"/>
  <c r="K190" i="21"/>
  <c r="J191" i="21"/>
  <c r="K191" i="21"/>
  <c r="J192" i="21"/>
  <c r="K192" i="21"/>
  <c r="J193" i="21"/>
  <c r="K193" i="21"/>
  <c r="J194" i="21"/>
  <c r="K194" i="21"/>
  <c r="J195" i="21"/>
  <c r="K195" i="21"/>
  <c r="J196" i="21"/>
  <c r="K196" i="21"/>
  <c r="J197" i="21"/>
  <c r="K197" i="21"/>
  <c r="J198" i="21"/>
  <c r="K198" i="21"/>
  <c r="J199" i="21"/>
  <c r="K199" i="21"/>
  <c r="J200" i="21"/>
  <c r="K200" i="21"/>
  <c r="J201" i="21"/>
  <c r="K201" i="21"/>
  <c r="J202" i="21"/>
  <c r="K202" i="21"/>
  <c r="J203" i="21"/>
  <c r="K203" i="21"/>
  <c r="J204" i="21"/>
  <c r="K204" i="21"/>
  <c r="J205" i="21"/>
  <c r="K205" i="21"/>
  <c r="J206" i="21"/>
  <c r="K206" i="21"/>
  <c r="J207" i="21"/>
  <c r="K207" i="21"/>
  <c r="J208" i="21"/>
  <c r="K208" i="21"/>
  <c r="J209" i="21"/>
  <c r="K209" i="21"/>
  <c r="J210" i="21"/>
  <c r="K210" i="21"/>
  <c r="J211" i="21"/>
  <c r="K211" i="21"/>
  <c r="J212" i="21"/>
  <c r="K212" i="21"/>
  <c r="J213" i="21"/>
  <c r="K213" i="21"/>
  <c r="J214" i="21"/>
  <c r="K214" i="21"/>
  <c r="J215" i="21"/>
  <c r="K215" i="21"/>
  <c r="J216" i="21"/>
  <c r="K216" i="21"/>
  <c r="J217" i="21"/>
  <c r="K217" i="21"/>
  <c r="J218" i="21"/>
  <c r="K218" i="21"/>
  <c r="J219" i="21"/>
  <c r="K219" i="21"/>
  <c r="J220" i="21"/>
  <c r="K220" i="21"/>
  <c r="J221" i="21"/>
  <c r="K221" i="21"/>
  <c r="J222" i="21"/>
  <c r="K222" i="21"/>
  <c r="J223" i="21"/>
  <c r="K223" i="21"/>
  <c r="J224" i="21"/>
  <c r="K224" i="21"/>
  <c r="J225" i="21"/>
  <c r="K225" i="21"/>
  <c r="J226" i="21"/>
  <c r="K226" i="21"/>
  <c r="J227" i="21"/>
  <c r="K227" i="21"/>
  <c r="J228" i="21"/>
  <c r="K228" i="21"/>
  <c r="J229" i="21"/>
  <c r="K229" i="21"/>
  <c r="J230" i="21"/>
  <c r="K230" i="21"/>
  <c r="J231" i="21"/>
  <c r="K231" i="21"/>
  <c r="J232" i="21"/>
  <c r="K232" i="21"/>
  <c r="J233" i="21"/>
  <c r="K233" i="21"/>
  <c r="J234" i="21"/>
  <c r="K234" i="21"/>
  <c r="J235" i="21"/>
  <c r="K235" i="21"/>
  <c r="J236" i="21"/>
  <c r="K236" i="21"/>
  <c r="J237" i="21"/>
  <c r="K237" i="21"/>
  <c r="J238" i="21"/>
  <c r="K238" i="21"/>
  <c r="J239" i="21"/>
  <c r="K239" i="21"/>
  <c r="J240" i="21"/>
  <c r="K240" i="21"/>
  <c r="J241" i="21"/>
  <c r="K241" i="21"/>
  <c r="J242" i="21"/>
  <c r="K242" i="21"/>
  <c r="J243" i="21"/>
  <c r="K243" i="21"/>
  <c r="J244" i="21"/>
  <c r="K244" i="21"/>
  <c r="J245" i="21"/>
  <c r="K245" i="21"/>
  <c r="J246" i="21"/>
  <c r="K246" i="21"/>
  <c r="J247" i="21"/>
  <c r="K247" i="21"/>
  <c r="J248" i="21"/>
  <c r="K248" i="21"/>
  <c r="J249" i="21"/>
  <c r="K249" i="21"/>
  <c r="J250" i="21"/>
  <c r="K250" i="21"/>
  <c r="J251" i="21"/>
  <c r="K251" i="21"/>
  <c r="J252" i="21"/>
  <c r="K252" i="21"/>
  <c r="J253" i="21"/>
  <c r="K253" i="21"/>
  <c r="J254" i="21"/>
  <c r="K254" i="21"/>
  <c r="J255" i="21"/>
  <c r="K255" i="21"/>
  <c r="J256" i="21"/>
  <c r="K256" i="21"/>
  <c r="J257" i="21"/>
  <c r="K257" i="21"/>
  <c r="J258" i="21"/>
  <c r="K258" i="21"/>
  <c r="J259" i="21"/>
  <c r="K259" i="21"/>
  <c r="J260" i="21"/>
  <c r="K260" i="21"/>
  <c r="J261" i="21"/>
  <c r="K261" i="21"/>
  <c r="J262" i="21"/>
  <c r="K262" i="21"/>
  <c r="J263" i="21"/>
  <c r="K263" i="21"/>
  <c r="J264" i="21"/>
  <c r="K264" i="21"/>
  <c r="J265" i="21"/>
  <c r="K265" i="21"/>
  <c r="J266" i="21"/>
  <c r="K266" i="21"/>
  <c r="J267" i="21"/>
  <c r="K267" i="21"/>
  <c r="J268" i="21"/>
  <c r="K268" i="21"/>
  <c r="J269" i="21"/>
  <c r="K269" i="21"/>
  <c r="J270" i="21"/>
  <c r="K270" i="21"/>
  <c r="J271" i="21"/>
  <c r="K271" i="21"/>
  <c r="J272" i="21"/>
  <c r="K272" i="21"/>
  <c r="J273" i="21"/>
  <c r="K273" i="21"/>
  <c r="J274" i="21"/>
  <c r="K274" i="21"/>
  <c r="J275" i="21"/>
  <c r="K275" i="21"/>
  <c r="J276" i="21"/>
  <c r="K276" i="21"/>
  <c r="J277" i="21"/>
  <c r="K277" i="21"/>
  <c r="J278" i="21"/>
  <c r="K278" i="21"/>
  <c r="J279" i="21"/>
  <c r="K279" i="21"/>
  <c r="J280" i="21"/>
  <c r="K280" i="21"/>
  <c r="J281" i="21"/>
  <c r="K281" i="21"/>
  <c r="J282" i="21"/>
  <c r="K282" i="21"/>
  <c r="J283" i="21"/>
  <c r="K283" i="21"/>
  <c r="J284" i="21"/>
  <c r="K284" i="21"/>
  <c r="J285" i="21"/>
  <c r="K285" i="21"/>
  <c r="J286" i="21"/>
  <c r="K286" i="21"/>
  <c r="J287" i="21"/>
  <c r="K287" i="21"/>
  <c r="J288" i="21"/>
  <c r="K288" i="21"/>
  <c r="J289" i="21"/>
  <c r="K289" i="21"/>
  <c r="J290" i="21"/>
  <c r="K290" i="21"/>
  <c r="J291" i="21"/>
  <c r="K291" i="21"/>
  <c r="J292" i="21"/>
  <c r="K292" i="21"/>
  <c r="J293" i="21"/>
  <c r="K293" i="21"/>
  <c r="J294" i="21"/>
  <c r="K294" i="21"/>
  <c r="J295" i="21"/>
  <c r="K295" i="21"/>
  <c r="J296" i="21"/>
  <c r="K296" i="21"/>
  <c r="J297" i="21"/>
  <c r="K297" i="21"/>
  <c r="J298" i="21"/>
  <c r="K298" i="21"/>
  <c r="J299" i="21"/>
  <c r="K299" i="21"/>
  <c r="J300" i="21"/>
  <c r="K300" i="21"/>
  <c r="J301" i="21"/>
  <c r="K301" i="21"/>
  <c r="J302" i="21"/>
  <c r="K302" i="21"/>
  <c r="J303" i="21"/>
  <c r="K303" i="21"/>
  <c r="J304" i="21"/>
  <c r="K304" i="21"/>
  <c r="J305" i="21"/>
  <c r="K305" i="21"/>
  <c r="J306" i="21"/>
  <c r="K306" i="21"/>
  <c r="J307" i="21"/>
  <c r="K307" i="21"/>
  <c r="J308" i="21"/>
  <c r="K308" i="21"/>
  <c r="J309" i="21"/>
  <c r="K309" i="21"/>
  <c r="J310" i="21"/>
  <c r="K310" i="21"/>
  <c r="J311" i="21"/>
  <c r="K311" i="21"/>
  <c r="J312" i="21"/>
  <c r="K312" i="21"/>
  <c r="J313" i="21"/>
  <c r="K313" i="21"/>
  <c r="J314" i="21"/>
  <c r="K314" i="21"/>
  <c r="J315" i="21"/>
  <c r="K315" i="21"/>
  <c r="J316" i="21"/>
  <c r="K316" i="21"/>
  <c r="J317" i="21"/>
  <c r="K317" i="21"/>
  <c r="J318" i="21"/>
  <c r="K318" i="21"/>
  <c r="J319" i="21"/>
  <c r="K319" i="21"/>
  <c r="J320" i="21"/>
  <c r="K320" i="21"/>
  <c r="J321" i="21"/>
  <c r="K321" i="21"/>
  <c r="J322" i="21"/>
  <c r="K322" i="21"/>
  <c r="J323" i="21"/>
  <c r="K323" i="21"/>
  <c r="J324" i="21"/>
  <c r="K324" i="21"/>
  <c r="J325" i="21"/>
  <c r="K325" i="21"/>
  <c r="J326" i="21"/>
  <c r="K326" i="21"/>
  <c r="J327" i="21"/>
  <c r="K327" i="21"/>
  <c r="J328" i="21"/>
  <c r="K328" i="21"/>
  <c r="J329" i="21"/>
  <c r="K329" i="21"/>
  <c r="J330" i="21"/>
  <c r="K330" i="21"/>
  <c r="J331" i="21"/>
  <c r="K331" i="21"/>
  <c r="J332" i="21"/>
  <c r="K332" i="21"/>
  <c r="J333" i="21"/>
  <c r="K333" i="21"/>
  <c r="J334" i="21"/>
  <c r="K334" i="21"/>
  <c r="J335" i="21"/>
  <c r="K335" i="21"/>
  <c r="J336" i="21"/>
  <c r="K336" i="21"/>
  <c r="J337" i="21"/>
  <c r="K337" i="21"/>
  <c r="J338" i="21"/>
  <c r="K338" i="21"/>
  <c r="J339" i="21"/>
  <c r="K339" i="21"/>
  <c r="J340" i="21"/>
  <c r="K340" i="21"/>
  <c r="J341" i="21"/>
  <c r="K341" i="21"/>
  <c r="J342" i="21"/>
  <c r="K342" i="21"/>
  <c r="J343" i="21"/>
  <c r="K343" i="21"/>
  <c r="J344" i="21"/>
  <c r="K344" i="21"/>
  <c r="J345" i="21"/>
  <c r="K345" i="21"/>
  <c r="J346" i="21"/>
  <c r="K346" i="21"/>
  <c r="J347" i="21"/>
  <c r="K347" i="21"/>
  <c r="J348" i="21"/>
  <c r="K348" i="21"/>
  <c r="J349" i="21"/>
  <c r="K349" i="21"/>
  <c r="J350" i="21"/>
  <c r="K350" i="21"/>
  <c r="J351" i="21"/>
  <c r="K351" i="21"/>
  <c r="J352" i="21"/>
  <c r="K352" i="21"/>
  <c r="J353" i="21"/>
  <c r="K353" i="21"/>
  <c r="J354" i="21"/>
  <c r="K354" i="21"/>
  <c r="J355" i="21"/>
  <c r="K355" i="21"/>
  <c r="J356" i="21"/>
  <c r="K356" i="21"/>
  <c r="J357" i="21"/>
  <c r="K357" i="21"/>
  <c r="J358" i="21"/>
  <c r="K358" i="21"/>
  <c r="J359" i="21"/>
  <c r="K359" i="21"/>
  <c r="J360" i="21"/>
  <c r="K360" i="21"/>
  <c r="J361" i="21"/>
  <c r="K361" i="21"/>
  <c r="J362" i="21"/>
  <c r="K362" i="21"/>
  <c r="J363" i="21"/>
  <c r="K363" i="21"/>
  <c r="J364" i="21"/>
  <c r="K364" i="21"/>
  <c r="J365" i="21"/>
  <c r="K365" i="21"/>
  <c r="J366" i="21"/>
  <c r="K366" i="21"/>
  <c r="J367" i="21"/>
  <c r="K367" i="21"/>
  <c r="J368" i="21"/>
  <c r="K368" i="21"/>
  <c r="J369" i="21"/>
  <c r="K369" i="21"/>
  <c r="J370" i="21"/>
  <c r="K370" i="21"/>
  <c r="J371" i="21"/>
  <c r="K371" i="21"/>
  <c r="J372" i="21"/>
  <c r="K372" i="21"/>
  <c r="J373" i="21"/>
  <c r="K373" i="21"/>
  <c r="J374" i="21"/>
  <c r="K374" i="21"/>
  <c r="J375" i="21"/>
  <c r="K375" i="21"/>
  <c r="J376" i="21"/>
  <c r="K376" i="21"/>
  <c r="J377" i="21"/>
  <c r="K377" i="21"/>
  <c r="J378" i="21"/>
  <c r="K378" i="21"/>
  <c r="J379" i="21"/>
  <c r="K379" i="21"/>
  <c r="J380" i="21"/>
  <c r="K380" i="21"/>
  <c r="J381" i="21"/>
  <c r="K381" i="21"/>
  <c r="J382" i="21"/>
  <c r="K382" i="21"/>
  <c r="J383" i="21"/>
  <c r="K383" i="21"/>
  <c r="J384" i="21"/>
  <c r="K384" i="21"/>
  <c r="J385" i="21"/>
  <c r="K385" i="21"/>
  <c r="J386" i="21"/>
  <c r="K386" i="21"/>
  <c r="J387" i="21"/>
  <c r="K387" i="21"/>
  <c r="J388" i="21"/>
  <c r="K388" i="21"/>
  <c r="J389" i="21"/>
  <c r="K389" i="21"/>
  <c r="J390" i="21"/>
  <c r="K390" i="21"/>
  <c r="J391" i="21"/>
  <c r="K391" i="21"/>
  <c r="J392" i="21"/>
  <c r="K392" i="21"/>
  <c r="J393" i="21"/>
  <c r="K393" i="21"/>
  <c r="J394" i="21"/>
  <c r="K394" i="21"/>
  <c r="J395" i="21"/>
  <c r="K395" i="21"/>
  <c r="J396" i="21"/>
  <c r="K396" i="21"/>
  <c r="J397" i="21"/>
  <c r="K397" i="21"/>
  <c r="J398" i="21"/>
  <c r="K398" i="21"/>
  <c r="J399" i="21"/>
  <c r="K399" i="21"/>
  <c r="J400" i="21"/>
  <c r="K400" i="21"/>
  <c r="J401" i="21"/>
  <c r="K401" i="21"/>
  <c r="J402" i="21"/>
  <c r="K402" i="21"/>
  <c r="J403" i="21"/>
  <c r="K403" i="21"/>
  <c r="J404" i="21"/>
  <c r="K404" i="21"/>
  <c r="J405" i="21"/>
  <c r="K405" i="21"/>
  <c r="J406" i="21"/>
  <c r="K406" i="21"/>
  <c r="J407" i="21"/>
  <c r="K407" i="21"/>
  <c r="J408" i="21"/>
  <c r="K408" i="21"/>
  <c r="J409" i="21"/>
  <c r="K409" i="21"/>
  <c r="J410" i="21"/>
  <c r="K410" i="21"/>
  <c r="J411" i="21"/>
  <c r="K411" i="21"/>
  <c r="J412" i="21"/>
  <c r="K412" i="21"/>
  <c r="J413" i="21"/>
  <c r="K413" i="21"/>
  <c r="J414" i="21"/>
  <c r="K414" i="21"/>
  <c r="J415" i="21"/>
  <c r="K415" i="21"/>
  <c r="J416" i="21"/>
  <c r="K416" i="21"/>
  <c r="J417" i="21"/>
  <c r="K417" i="21"/>
  <c r="J418" i="21"/>
  <c r="K418" i="21"/>
  <c r="J419" i="21"/>
  <c r="K419" i="21"/>
  <c r="J420" i="21"/>
  <c r="K420" i="21"/>
  <c r="J421" i="21"/>
  <c r="K421" i="21"/>
  <c r="J422" i="21"/>
  <c r="K422" i="21"/>
  <c r="J423" i="21"/>
  <c r="K423" i="21"/>
  <c r="J424" i="21"/>
  <c r="K424" i="21"/>
  <c r="J425" i="21"/>
  <c r="K425" i="21"/>
  <c r="J426" i="21"/>
  <c r="K426" i="21"/>
  <c r="J427" i="21"/>
  <c r="K427" i="21"/>
  <c r="J428" i="21"/>
  <c r="K428" i="21"/>
  <c r="J429" i="21"/>
  <c r="K429" i="21"/>
  <c r="J430" i="21"/>
  <c r="K430" i="21"/>
  <c r="J431" i="21"/>
  <c r="K431" i="21"/>
  <c r="J432" i="21"/>
  <c r="K432" i="21"/>
  <c r="J433" i="21"/>
  <c r="K433" i="21"/>
  <c r="J434" i="21"/>
  <c r="K434" i="21"/>
  <c r="J435" i="21"/>
  <c r="K435" i="21"/>
  <c r="J436" i="21"/>
  <c r="K436" i="21"/>
  <c r="J437" i="21"/>
  <c r="K437" i="21"/>
  <c r="J438" i="21"/>
  <c r="K438" i="21"/>
  <c r="J439" i="21"/>
  <c r="K439" i="21"/>
  <c r="J440" i="21"/>
  <c r="K440" i="21"/>
  <c r="J441" i="21"/>
  <c r="K441" i="21"/>
  <c r="J442" i="21"/>
  <c r="K442" i="21"/>
  <c r="J443" i="21"/>
  <c r="K443" i="21"/>
  <c r="J444" i="21"/>
  <c r="K444" i="21"/>
  <c r="J445" i="21"/>
  <c r="K445" i="21"/>
  <c r="J446" i="21"/>
  <c r="K446" i="21"/>
  <c r="J447" i="21"/>
  <c r="K447" i="21"/>
  <c r="J448" i="21"/>
  <c r="K448" i="21"/>
  <c r="J449" i="21"/>
  <c r="K449" i="21"/>
  <c r="J450" i="21"/>
  <c r="K450" i="21"/>
  <c r="J451" i="21"/>
  <c r="K451" i="21"/>
  <c r="J452" i="21"/>
  <c r="K452" i="21"/>
  <c r="J453" i="21"/>
  <c r="K453" i="21"/>
  <c r="J454" i="21"/>
  <c r="K454" i="21"/>
  <c r="J455" i="21"/>
  <c r="K455" i="21"/>
  <c r="J456" i="21"/>
  <c r="K456" i="21"/>
  <c r="J457" i="21"/>
  <c r="K457" i="21"/>
  <c r="J458" i="21"/>
  <c r="K458" i="21"/>
  <c r="J459" i="21"/>
  <c r="K459" i="21"/>
  <c r="J460" i="21"/>
  <c r="K460" i="21"/>
  <c r="J461" i="21"/>
  <c r="K461" i="21"/>
  <c r="J462" i="21"/>
  <c r="K462" i="21"/>
  <c r="J463" i="21"/>
  <c r="K463" i="21"/>
  <c r="J464" i="21"/>
  <c r="K464" i="21"/>
  <c r="J465" i="21"/>
  <c r="K465" i="21"/>
  <c r="J466" i="21"/>
  <c r="K466" i="21"/>
  <c r="J467" i="21"/>
  <c r="K467" i="21"/>
  <c r="J468" i="21"/>
  <c r="K468" i="21"/>
  <c r="J469" i="21"/>
  <c r="K469" i="21"/>
  <c r="J470" i="21"/>
  <c r="K470" i="21"/>
  <c r="J471" i="21"/>
  <c r="K471" i="21"/>
  <c r="J472" i="21"/>
  <c r="K472" i="21"/>
  <c r="J473" i="21"/>
  <c r="K473" i="21"/>
  <c r="J474" i="21"/>
  <c r="K474" i="21"/>
  <c r="J475" i="21"/>
  <c r="K475" i="21"/>
  <c r="J476" i="21"/>
  <c r="K476" i="21"/>
  <c r="J477" i="21"/>
  <c r="K477" i="21"/>
  <c r="J478" i="21"/>
  <c r="K478" i="21"/>
  <c r="J479" i="21"/>
  <c r="K479" i="21"/>
  <c r="J480" i="21"/>
  <c r="K480" i="21"/>
  <c r="J481" i="21"/>
  <c r="K481" i="21"/>
  <c r="J482" i="21"/>
  <c r="K482" i="21"/>
  <c r="J483" i="21"/>
  <c r="K483" i="21"/>
  <c r="J484" i="21"/>
  <c r="K484" i="21"/>
  <c r="J485" i="21"/>
  <c r="K485" i="21"/>
  <c r="J486" i="21"/>
  <c r="K486" i="21"/>
  <c r="J487" i="21"/>
  <c r="K487" i="21"/>
  <c r="J488" i="21"/>
  <c r="K488" i="21"/>
  <c r="J489" i="21"/>
  <c r="K489" i="21"/>
  <c r="J490" i="21"/>
  <c r="K490" i="21"/>
  <c r="J491" i="21"/>
  <c r="K491" i="21"/>
  <c r="J492" i="21"/>
  <c r="K492" i="21"/>
  <c r="J493" i="21"/>
  <c r="K493" i="21"/>
  <c r="J494" i="21"/>
  <c r="K494" i="21"/>
  <c r="J495" i="21"/>
  <c r="K495" i="21"/>
  <c r="J496" i="21"/>
  <c r="K496" i="21"/>
  <c r="J497" i="21"/>
  <c r="K497" i="21"/>
  <c r="J498" i="21"/>
  <c r="K498" i="21"/>
  <c r="J499" i="21"/>
  <c r="K499" i="21"/>
  <c r="J500" i="21"/>
  <c r="K500" i="21"/>
  <c r="J501" i="21"/>
  <c r="K501" i="21"/>
  <c r="J502" i="21"/>
  <c r="K502" i="21"/>
  <c r="J503" i="21"/>
  <c r="K503" i="21"/>
  <c r="J504" i="21"/>
  <c r="K504" i="21"/>
  <c r="J505" i="21"/>
  <c r="K505" i="21"/>
  <c r="J506" i="21"/>
  <c r="K506" i="21"/>
  <c r="J507" i="21"/>
  <c r="K507" i="21"/>
  <c r="J508" i="21"/>
  <c r="K508" i="21"/>
  <c r="J509" i="21"/>
  <c r="K509" i="21"/>
  <c r="J510" i="21"/>
  <c r="K510" i="21"/>
  <c r="J511" i="21"/>
  <c r="K511" i="21"/>
  <c r="J512" i="21"/>
  <c r="K512" i="21"/>
  <c r="J513" i="21"/>
  <c r="K513" i="21"/>
  <c r="J514" i="21"/>
  <c r="K514" i="21"/>
  <c r="J515" i="21"/>
  <c r="K515" i="21"/>
  <c r="J516" i="21"/>
  <c r="K516" i="21"/>
  <c r="J517" i="21"/>
  <c r="K517" i="21"/>
  <c r="J518" i="21"/>
  <c r="K518" i="21"/>
  <c r="J519" i="21"/>
  <c r="K519" i="21"/>
  <c r="J520" i="21"/>
  <c r="K520" i="21"/>
  <c r="J521" i="21"/>
  <c r="K521" i="21"/>
  <c r="J522" i="21"/>
  <c r="K522" i="21"/>
  <c r="J523" i="21"/>
  <c r="K523" i="21"/>
  <c r="J524" i="21"/>
  <c r="K524" i="21"/>
  <c r="J525" i="21"/>
  <c r="K525" i="21"/>
  <c r="J526" i="21"/>
  <c r="K526" i="21"/>
  <c r="J527" i="21"/>
  <c r="K527" i="21"/>
  <c r="J528" i="21"/>
  <c r="K528" i="21"/>
  <c r="J529" i="21"/>
  <c r="K529" i="21"/>
  <c r="J530" i="21"/>
  <c r="K530" i="21"/>
  <c r="J531" i="21"/>
  <c r="K531" i="21"/>
  <c r="J532" i="21"/>
  <c r="K532" i="21"/>
  <c r="J533" i="21"/>
  <c r="K533" i="21"/>
  <c r="J534" i="21"/>
  <c r="K534" i="21"/>
  <c r="J535" i="21"/>
  <c r="K535" i="21"/>
  <c r="J536" i="21"/>
  <c r="K536" i="21"/>
  <c r="J537" i="21"/>
  <c r="K537" i="21"/>
  <c r="J538" i="21"/>
  <c r="K538" i="21"/>
  <c r="J539" i="21"/>
  <c r="K539" i="21"/>
  <c r="J540" i="21"/>
  <c r="K540" i="21"/>
  <c r="J541" i="21"/>
  <c r="K541" i="21"/>
  <c r="J542" i="21"/>
  <c r="K542" i="21"/>
  <c r="J543" i="21"/>
  <c r="K543" i="21"/>
  <c r="J544" i="21"/>
  <c r="K544" i="21"/>
  <c r="J545" i="21"/>
  <c r="K545" i="21"/>
  <c r="J546" i="21"/>
  <c r="K546" i="21"/>
  <c r="J547" i="21"/>
  <c r="K547" i="21"/>
  <c r="J548" i="21"/>
  <c r="K548" i="21"/>
  <c r="J549" i="21"/>
  <c r="K549" i="21"/>
  <c r="J550" i="21"/>
  <c r="K550" i="21"/>
  <c r="J551" i="21"/>
  <c r="K551" i="21"/>
  <c r="J552" i="21"/>
  <c r="K552" i="21"/>
  <c r="J553" i="21"/>
  <c r="K553" i="21"/>
  <c r="J554" i="21"/>
  <c r="K554" i="21"/>
  <c r="J555" i="21"/>
  <c r="K555" i="21"/>
  <c r="J556" i="21"/>
  <c r="K556" i="21"/>
  <c r="J557" i="21"/>
  <c r="K557" i="21"/>
  <c r="J558" i="21"/>
  <c r="K558" i="21"/>
  <c r="J559" i="21"/>
  <c r="K559" i="21"/>
  <c r="J560" i="21"/>
  <c r="K560" i="21"/>
  <c r="J561" i="21"/>
  <c r="K561" i="21"/>
  <c r="J562" i="21"/>
  <c r="K562" i="21"/>
  <c r="J563" i="21"/>
  <c r="K563" i="21"/>
  <c r="J564" i="21"/>
  <c r="K564" i="21"/>
  <c r="J565" i="21"/>
  <c r="K565" i="21"/>
  <c r="J566" i="21"/>
  <c r="K566" i="21"/>
  <c r="J567" i="21"/>
  <c r="K567" i="21"/>
  <c r="J568" i="21"/>
  <c r="K568" i="21"/>
  <c r="J569" i="21"/>
  <c r="K569" i="21"/>
  <c r="J570" i="21"/>
  <c r="K570" i="21"/>
  <c r="J571" i="21"/>
  <c r="K571" i="21"/>
  <c r="J572" i="21"/>
  <c r="K572" i="21"/>
  <c r="J573" i="21"/>
  <c r="K573" i="21"/>
  <c r="J574" i="21"/>
  <c r="K574" i="21"/>
  <c r="J575" i="21"/>
  <c r="K575" i="21"/>
  <c r="J576" i="21"/>
  <c r="K576" i="21"/>
  <c r="J577" i="21"/>
  <c r="K577" i="21"/>
  <c r="J578" i="21"/>
  <c r="K578" i="21"/>
  <c r="J579" i="21"/>
  <c r="K579" i="21"/>
  <c r="J580" i="21"/>
  <c r="K580" i="21"/>
  <c r="J581" i="21"/>
  <c r="K581" i="21"/>
  <c r="J582" i="21"/>
  <c r="K582" i="21"/>
  <c r="J583" i="21"/>
  <c r="K583" i="21"/>
  <c r="J584" i="21"/>
  <c r="K584" i="21"/>
  <c r="J585" i="21"/>
  <c r="K585" i="21"/>
  <c r="J586" i="21"/>
  <c r="K586" i="21"/>
  <c r="J587" i="21"/>
  <c r="K587" i="21"/>
  <c r="J588" i="21"/>
  <c r="K588" i="21"/>
  <c r="J589" i="21"/>
  <c r="K589" i="21"/>
  <c r="J590" i="21"/>
  <c r="K590" i="21"/>
  <c r="J591" i="21"/>
  <c r="K591" i="21"/>
  <c r="J592" i="21"/>
  <c r="K592" i="21"/>
  <c r="J593" i="21"/>
  <c r="K593" i="21"/>
  <c r="J594" i="21"/>
  <c r="K594" i="21"/>
  <c r="J595" i="21"/>
  <c r="K595" i="21"/>
  <c r="J596" i="21"/>
  <c r="K596" i="21"/>
  <c r="J597" i="21"/>
  <c r="K597" i="21"/>
  <c r="J598" i="21"/>
  <c r="K598" i="21"/>
  <c r="J599" i="21"/>
  <c r="K599" i="21"/>
  <c r="J600" i="21"/>
  <c r="K600" i="21"/>
  <c r="J601" i="21"/>
  <c r="K601" i="21"/>
  <c r="J602" i="21"/>
  <c r="K602" i="21"/>
  <c r="J603" i="21"/>
  <c r="K603" i="21"/>
  <c r="J604" i="21"/>
  <c r="K604" i="21"/>
  <c r="J605" i="21"/>
  <c r="K605" i="21"/>
  <c r="J606" i="21"/>
  <c r="K606" i="21"/>
  <c r="J607" i="21"/>
  <c r="K607" i="21"/>
  <c r="J608" i="21"/>
  <c r="K608" i="21"/>
  <c r="J609" i="21"/>
  <c r="K609" i="21"/>
  <c r="J610" i="21"/>
  <c r="K610" i="21"/>
  <c r="J611" i="21"/>
  <c r="K611" i="21"/>
  <c r="J612" i="21"/>
  <c r="K612" i="21"/>
  <c r="J613" i="21"/>
  <c r="K613" i="21"/>
  <c r="J614" i="21"/>
  <c r="K614" i="21"/>
  <c r="J615" i="21"/>
  <c r="K615" i="21"/>
  <c r="J616" i="21"/>
  <c r="K616" i="21"/>
  <c r="J617" i="21"/>
  <c r="K617" i="21"/>
  <c r="J618" i="21"/>
  <c r="K618" i="21"/>
  <c r="J619" i="21"/>
  <c r="K619" i="21"/>
  <c r="J620" i="21"/>
  <c r="K620" i="21"/>
  <c r="J621" i="21"/>
  <c r="K621" i="21"/>
  <c r="J622" i="21"/>
  <c r="K622" i="21"/>
  <c r="J623" i="21"/>
  <c r="K623" i="21"/>
  <c r="J624" i="21"/>
  <c r="K624" i="21"/>
  <c r="J625" i="21"/>
  <c r="K625" i="21"/>
  <c r="J626" i="21"/>
  <c r="K626" i="21"/>
  <c r="J627" i="21"/>
  <c r="K627" i="21"/>
  <c r="J628" i="21"/>
  <c r="K628" i="21"/>
  <c r="J629" i="21"/>
  <c r="K629" i="21"/>
  <c r="J630" i="21"/>
  <c r="K630" i="21"/>
  <c r="J631" i="21"/>
  <c r="K631" i="21"/>
  <c r="J632" i="21"/>
  <c r="K632" i="21"/>
  <c r="J633" i="21"/>
  <c r="K633" i="21"/>
  <c r="J634" i="21"/>
  <c r="K634" i="21"/>
  <c r="J635" i="21"/>
  <c r="K635" i="21"/>
  <c r="J636" i="21"/>
  <c r="K636" i="21"/>
  <c r="J637" i="21"/>
  <c r="K637" i="21"/>
  <c r="J638" i="21"/>
  <c r="K638" i="21"/>
  <c r="J639" i="21"/>
  <c r="K639" i="21"/>
  <c r="J640" i="21"/>
  <c r="K640" i="21"/>
  <c r="J641" i="21"/>
  <c r="K641" i="21"/>
  <c r="J642" i="21"/>
  <c r="K642" i="21"/>
  <c r="J643" i="21"/>
  <c r="K643" i="21"/>
  <c r="J644" i="21"/>
  <c r="K644" i="21"/>
  <c r="J645" i="21"/>
  <c r="K645" i="21"/>
  <c r="J646" i="21"/>
  <c r="K646" i="21"/>
  <c r="J647" i="21"/>
  <c r="K647" i="21"/>
  <c r="J648" i="21"/>
  <c r="K648" i="21"/>
  <c r="J649" i="21"/>
  <c r="K649" i="21"/>
  <c r="J650" i="21"/>
  <c r="K650" i="21"/>
  <c r="J651" i="21"/>
  <c r="K651" i="21"/>
  <c r="J652" i="21"/>
  <c r="K652" i="21"/>
  <c r="J653" i="21"/>
  <c r="K653" i="21"/>
  <c r="J654" i="21"/>
  <c r="K654" i="21"/>
  <c r="J655" i="21"/>
  <c r="K655" i="21"/>
  <c r="J656" i="21"/>
  <c r="K656" i="21"/>
  <c r="J657" i="21"/>
  <c r="K657" i="21"/>
  <c r="J658" i="21"/>
  <c r="K658" i="21"/>
  <c r="J659" i="21"/>
  <c r="K659" i="21"/>
  <c r="J660" i="21"/>
  <c r="K660" i="21"/>
  <c r="J661" i="21"/>
  <c r="K661" i="21"/>
  <c r="J662" i="21"/>
  <c r="K662" i="21"/>
  <c r="J663" i="21"/>
  <c r="K663" i="21"/>
  <c r="J664" i="21"/>
  <c r="K664" i="21"/>
  <c r="J665" i="21"/>
  <c r="K665" i="21"/>
  <c r="J666" i="21"/>
  <c r="K666" i="21"/>
  <c r="J667" i="21"/>
  <c r="K667" i="21"/>
  <c r="J668" i="21"/>
  <c r="K668" i="21"/>
  <c r="J669" i="21"/>
  <c r="K669" i="21"/>
  <c r="J670" i="21"/>
  <c r="K670" i="21"/>
  <c r="J671" i="21"/>
  <c r="K671" i="21"/>
  <c r="J672" i="21"/>
  <c r="K672" i="21"/>
  <c r="J673" i="21"/>
  <c r="K673" i="21"/>
  <c r="J674" i="21"/>
  <c r="K674" i="21"/>
  <c r="J675" i="21"/>
  <c r="K675" i="21"/>
  <c r="J676" i="21"/>
  <c r="K676" i="21"/>
  <c r="J677" i="21"/>
  <c r="K677" i="21"/>
  <c r="J678" i="21"/>
  <c r="K678" i="21"/>
  <c r="J679" i="21"/>
  <c r="K679" i="21"/>
  <c r="J680" i="21"/>
  <c r="K680" i="21"/>
  <c r="J681" i="21"/>
  <c r="K681" i="21"/>
  <c r="J682" i="21"/>
  <c r="K682" i="21"/>
  <c r="J683" i="21"/>
  <c r="K683" i="21"/>
  <c r="J684" i="21"/>
  <c r="K684" i="21"/>
  <c r="J685" i="21"/>
  <c r="K685" i="21"/>
  <c r="J686" i="21"/>
  <c r="K686" i="21"/>
  <c r="J687" i="21"/>
  <c r="K687" i="21"/>
  <c r="J688" i="21"/>
  <c r="K688" i="21"/>
  <c r="J689" i="21"/>
  <c r="K689" i="21"/>
  <c r="J690" i="21"/>
  <c r="K690" i="21"/>
  <c r="J691" i="21"/>
  <c r="K691" i="21"/>
  <c r="J692" i="21"/>
  <c r="K692" i="21"/>
  <c r="J693" i="21"/>
  <c r="K693" i="21"/>
  <c r="J694" i="21"/>
  <c r="K694" i="21"/>
  <c r="J695" i="21"/>
  <c r="K695" i="21"/>
  <c r="J696" i="21"/>
  <c r="K696" i="21"/>
  <c r="J697" i="21"/>
  <c r="K697" i="21"/>
  <c r="J698" i="21"/>
  <c r="K698" i="21"/>
  <c r="J699" i="21"/>
  <c r="K699" i="21"/>
  <c r="J700" i="21"/>
  <c r="K700" i="21"/>
  <c r="J701" i="21"/>
  <c r="K701" i="21"/>
  <c r="J702" i="21"/>
  <c r="K702" i="21"/>
  <c r="J703" i="21"/>
  <c r="K703" i="21"/>
  <c r="J704" i="21"/>
  <c r="K704" i="21"/>
  <c r="J705" i="21"/>
  <c r="K705" i="21"/>
  <c r="J706" i="21"/>
  <c r="K706" i="21"/>
  <c r="J707" i="21"/>
  <c r="K707" i="21"/>
  <c r="J708" i="21"/>
  <c r="K708" i="21"/>
  <c r="J709" i="21"/>
  <c r="K709" i="21"/>
  <c r="J710" i="21"/>
  <c r="K710" i="21"/>
  <c r="J711" i="21"/>
  <c r="K711" i="21"/>
  <c r="J712" i="21"/>
  <c r="K712" i="21"/>
  <c r="J713" i="21"/>
  <c r="K713" i="21"/>
  <c r="J714" i="21"/>
  <c r="K714" i="21"/>
  <c r="J715" i="21"/>
  <c r="K715" i="21"/>
  <c r="J716" i="21"/>
  <c r="K716" i="21"/>
  <c r="J717" i="21"/>
  <c r="K717" i="21"/>
  <c r="J718" i="21"/>
  <c r="K718" i="21"/>
  <c r="J719" i="21"/>
  <c r="K719" i="21"/>
  <c r="J720" i="21"/>
  <c r="K720" i="21"/>
  <c r="J721" i="21"/>
  <c r="K721" i="21"/>
  <c r="J722" i="21"/>
  <c r="K722" i="21"/>
  <c r="J723" i="21"/>
  <c r="K723" i="21"/>
  <c r="J724" i="21"/>
  <c r="K724" i="21"/>
  <c r="J725" i="21"/>
  <c r="K725" i="21"/>
  <c r="J726" i="21"/>
  <c r="K726" i="21"/>
  <c r="J727" i="21"/>
  <c r="K727" i="21"/>
  <c r="J728" i="21"/>
  <c r="K728" i="21"/>
  <c r="J729" i="21"/>
  <c r="K729" i="21"/>
  <c r="J730" i="21"/>
  <c r="K730" i="21"/>
  <c r="J731" i="21"/>
  <c r="K731" i="21"/>
  <c r="J732" i="21"/>
  <c r="K732" i="21"/>
  <c r="J733" i="21"/>
  <c r="K733" i="21"/>
  <c r="J734" i="21"/>
  <c r="K734" i="21"/>
  <c r="J735" i="21"/>
  <c r="K735" i="21"/>
  <c r="J736" i="21"/>
  <c r="K736" i="21"/>
  <c r="J737" i="21"/>
  <c r="K737" i="21"/>
  <c r="J738" i="21"/>
  <c r="K738" i="21"/>
  <c r="J739" i="21"/>
  <c r="K739" i="21"/>
  <c r="J740" i="21"/>
  <c r="K740" i="21"/>
  <c r="J741" i="21"/>
  <c r="K741" i="21"/>
  <c r="J742" i="21"/>
  <c r="K742" i="21"/>
  <c r="J743" i="21"/>
  <c r="K743" i="21"/>
  <c r="J744" i="21"/>
  <c r="K744" i="21"/>
  <c r="J745" i="21"/>
  <c r="K745" i="21"/>
  <c r="J746" i="21"/>
  <c r="K746" i="21"/>
  <c r="J747" i="21"/>
  <c r="K747" i="21"/>
  <c r="J748" i="21"/>
  <c r="K748" i="21"/>
  <c r="J749" i="21"/>
  <c r="K749" i="21"/>
  <c r="J750" i="21"/>
  <c r="K750" i="21"/>
  <c r="J751" i="21"/>
  <c r="K751" i="21"/>
  <c r="J752" i="21"/>
  <c r="K752" i="21"/>
  <c r="J753" i="21"/>
  <c r="K753" i="21"/>
  <c r="J754" i="21"/>
  <c r="K754" i="21"/>
  <c r="J755" i="21"/>
  <c r="K755" i="21"/>
  <c r="J756" i="21"/>
  <c r="K756" i="21"/>
  <c r="J757" i="21"/>
  <c r="K757" i="21"/>
  <c r="J758" i="21"/>
  <c r="K758" i="21"/>
  <c r="J759" i="21"/>
  <c r="K759" i="21"/>
  <c r="J760" i="21"/>
  <c r="K760" i="21"/>
  <c r="J761" i="21"/>
  <c r="K761" i="21"/>
  <c r="J762" i="21"/>
  <c r="K762" i="21"/>
  <c r="J763" i="21"/>
  <c r="K763" i="21"/>
  <c r="J764" i="21"/>
  <c r="K764" i="21"/>
  <c r="J765" i="21"/>
  <c r="K765" i="21"/>
  <c r="J766" i="21"/>
  <c r="K766" i="21"/>
  <c r="J767" i="21"/>
  <c r="K767" i="21"/>
  <c r="J768" i="21"/>
  <c r="K768" i="21"/>
  <c r="J769" i="21"/>
  <c r="K769" i="21"/>
  <c r="J770" i="21"/>
  <c r="K770" i="21"/>
  <c r="J771" i="21"/>
  <c r="K771" i="21"/>
  <c r="J772" i="21"/>
  <c r="K772" i="21"/>
  <c r="J773" i="21"/>
  <c r="K773" i="21"/>
  <c r="J774" i="21"/>
  <c r="K774" i="21"/>
  <c r="J775" i="21"/>
  <c r="K775" i="21"/>
  <c r="J776" i="21"/>
  <c r="K776" i="21"/>
  <c r="J777" i="21"/>
  <c r="K777" i="21"/>
  <c r="J778" i="21"/>
  <c r="K778" i="21"/>
  <c r="J779" i="21"/>
  <c r="K779" i="21"/>
  <c r="J780" i="21"/>
  <c r="K780" i="21"/>
  <c r="J781" i="21"/>
  <c r="K781" i="21"/>
  <c r="J782" i="21"/>
  <c r="K782" i="21"/>
  <c r="J783" i="21"/>
  <c r="K783" i="21"/>
  <c r="J784" i="21"/>
  <c r="K784" i="21"/>
  <c r="J785" i="21"/>
  <c r="K785" i="21"/>
  <c r="J786" i="21"/>
  <c r="K786" i="21"/>
  <c r="J787" i="21"/>
  <c r="K787" i="21"/>
  <c r="J788" i="21"/>
  <c r="K788" i="21"/>
  <c r="J789" i="21"/>
  <c r="K789" i="21"/>
  <c r="J790" i="21"/>
  <c r="K790" i="21"/>
  <c r="J791" i="21"/>
  <c r="K791" i="21"/>
  <c r="J792" i="21"/>
  <c r="K792" i="21"/>
  <c r="J793" i="21"/>
  <c r="K793" i="21"/>
  <c r="J794" i="21"/>
  <c r="K794" i="21"/>
  <c r="J795" i="21"/>
  <c r="K795" i="21"/>
  <c r="J796" i="21"/>
  <c r="K796" i="21"/>
  <c r="J797" i="21"/>
  <c r="K797" i="21"/>
  <c r="J798" i="21"/>
  <c r="K798" i="21"/>
  <c r="J799" i="21"/>
  <c r="K799" i="21"/>
  <c r="J800" i="21"/>
  <c r="K800" i="21"/>
  <c r="J801" i="21"/>
  <c r="K801" i="21"/>
  <c r="J802" i="21"/>
  <c r="K802" i="21"/>
  <c r="J803" i="21"/>
  <c r="K803" i="21"/>
  <c r="J804" i="21"/>
  <c r="K804" i="21"/>
  <c r="J805" i="21"/>
  <c r="K805" i="21"/>
  <c r="J806" i="21"/>
  <c r="K806" i="21"/>
  <c r="J807" i="21"/>
  <c r="K807" i="21"/>
  <c r="J808" i="21"/>
  <c r="K808" i="21"/>
  <c r="J809" i="21"/>
  <c r="K809" i="21"/>
  <c r="J810" i="21"/>
  <c r="K810" i="21"/>
  <c r="J811" i="21"/>
  <c r="K811" i="21"/>
  <c r="J812" i="21"/>
  <c r="K812" i="21"/>
  <c r="J813" i="21"/>
  <c r="K813" i="21"/>
  <c r="J814" i="21"/>
  <c r="K814" i="21"/>
  <c r="J815" i="21"/>
  <c r="K815" i="21"/>
  <c r="J816" i="21"/>
  <c r="K816" i="21"/>
  <c r="J817" i="21"/>
  <c r="K817" i="21"/>
  <c r="J818" i="21"/>
  <c r="K818" i="21"/>
  <c r="J819" i="21"/>
  <c r="K819" i="21"/>
  <c r="J820" i="21"/>
  <c r="K820" i="21"/>
  <c r="J821" i="21"/>
  <c r="K821" i="21"/>
  <c r="J822" i="21"/>
  <c r="K822" i="21"/>
  <c r="J823" i="21"/>
  <c r="K823" i="21"/>
  <c r="J824" i="21"/>
  <c r="K824" i="21"/>
  <c r="J825" i="21"/>
  <c r="K825" i="21"/>
  <c r="J826" i="21"/>
  <c r="K826" i="21"/>
  <c r="J827" i="21"/>
  <c r="K827" i="21"/>
  <c r="J828" i="21"/>
  <c r="K828" i="21"/>
  <c r="J829" i="21"/>
  <c r="K829" i="21"/>
  <c r="J830" i="21"/>
  <c r="K830" i="21"/>
  <c r="J831" i="21"/>
  <c r="K831" i="21"/>
  <c r="J832" i="21"/>
  <c r="K832" i="21"/>
  <c r="J833" i="21"/>
  <c r="K833" i="21"/>
  <c r="J834" i="21"/>
  <c r="K834" i="21"/>
  <c r="J835" i="21"/>
  <c r="K835" i="21"/>
  <c r="J836" i="21"/>
  <c r="K836" i="21"/>
  <c r="J837" i="21"/>
  <c r="K837" i="21"/>
  <c r="J838" i="21"/>
  <c r="K838" i="21"/>
  <c r="J839" i="21"/>
  <c r="K839" i="21"/>
  <c r="J840" i="21"/>
  <c r="K840" i="21"/>
  <c r="J841" i="21"/>
  <c r="K841" i="21"/>
  <c r="J842" i="21"/>
  <c r="K842" i="21"/>
  <c r="J843" i="21"/>
  <c r="K843" i="21"/>
  <c r="J844" i="21"/>
  <c r="K844" i="21"/>
  <c r="J845" i="21"/>
  <c r="K845" i="21"/>
  <c r="J846" i="21"/>
  <c r="K846" i="21"/>
  <c r="J847" i="21"/>
  <c r="K847" i="21"/>
  <c r="J848" i="21"/>
  <c r="K848" i="21"/>
  <c r="J849" i="21"/>
  <c r="K849" i="21"/>
  <c r="J850" i="21"/>
  <c r="K850" i="21"/>
  <c r="J851" i="21"/>
  <c r="K851" i="21"/>
  <c r="J852" i="21"/>
  <c r="K852" i="21"/>
  <c r="J853" i="21"/>
  <c r="K853" i="21"/>
  <c r="J854" i="21"/>
  <c r="K854" i="21"/>
  <c r="J855" i="21"/>
  <c r="K855" i="21"/>
  <c r="J856" i="21"/>
  <c r="K856" i="21"/>
  <c r="J857" i="21"/>
  <c r="K857" i="21"/>
  <c r="J858" i="21"/>
  <c r="K858" i="21"/>
  <c r="J859" i="21"/>
  <c r="K859" i="21"/>
  <c r="J860" i="21"/>
  <c r="K860" i="21"/>
  <c r="J861" i="21"/>
  <c r="K861" i="21"/>
  <c r="J862" i="21"/>
  <c r="K862" i="21"/>
  <c r="J863" i="21"/>
  <c r="K863" i="21"/>
  <c r="J864" i="21"/>
  <c r="K864" i="21"/>
  <c r="J865" i="21"/>
  <c r="K865" i="21"/>
  <c r="J866" i="21"/>
  <c r="K866" i="21"/>
  <c r="J867" i="21"/>
  <c r="K867" i="21"/>
  <c r="J868" i="21"/>
  <c r="K868" i="21"/>
  <c r="J869" i="21"/>
  <c r="K869" i="21"/>
  <c r="J870" i="21"/>
  <c r="K870" i="21"/>
  <c r="J871" i="21"/>
  <c r="K871" i="21"/>
  <c r="J872" i="21"/>
  <c r="K872" i="21"/>
  <c r="J873" i="21"/>
  <c r="K873" i="21"/>
  <c r="J874" i="21"/>
  <c r="K874" i="21"/>
  <c r="J875" i="21"/>
  <c r="K875" i="21"/>
  <c r="J876" i="21"/>
  <c r="K876" i="21"/>
  <c r="J877" i="21"/>
  <c r="K877" i="21"/>
  <c r="J878" i="21"/>
  <c r="K878" i="21"/>
  <c r="J879" i="21"/>
  <c r="K879" i="21"/>
  <c r="J880" i="21"/>
  <c r="K880" i="21"/>
  <c r="J881" i="21"/>
  <c r="K881" i="21"/>
  <c r="J882" i="21"/>
  <c r="K882" i="21"/>
  <c r="J883" i="21"/>
  <c r="K883" i="21"/>
  <c r="J884" i="21"/>
  <c r="K884" i="21"/>
  <c r="J885" i="21"/>
  <c r="K885" i="21"/>
  <c r="J886" i="21"/>
  <c r="K886" i="21"/>
  <c r="J887" i="21"/>
  <c r="K887" i="21"/>
  <c r="J888" i="21"/>
  <c r="K888" i="21"/>
  <c r="J889" i="21"/>
  <c r="K889" i="21"/>
  <c r="J890" i="21"/>
  <c r="K890" i="21"/>
  <c r="J891" i="21"/>
  <c r="K891" i="21"/>
  <c r="J892" i="21"/>
  <c r="K892" i="21"/>
  <c r="J893" i="21"/>
  <c r="K893" i="21"/>
  <c r="J894" i="21"/>
  <c r="K894" i="21"/>
  <c r="J895" i="21"/>
  <c r="K895" i="21"/>
  <c r="J896" i="21"/>
  <c r="K896" i="21"/>
  <c r="J897" i="21"/>
  <c r="K897" i="21"/>
  <c r="J898" i="21"/>
  <c r="K898" i="21"/>
  <c r="J899" i="21"/>
  <c r="K899" i="21"/>
  <c r="J900" i="21"/>
  <c r="K900" i="21"/>
  <c r="J901" i="21"/>
  <c r="K901" i="21"/>
  <c r="J902" i="21"/>
  <c r="K902" i="21"/>
  <c r="J903" i="21"/>
  <c r="K903" i="21"/>
  <c r="J904" i="21"/>
  <c r="K904" i="21"/>
  <c r="J905" i="21"/>
  <c r="K905" i="21"/>
  <c r="J906" i="21"/>
  <c r="K906" i="21"/>
  <c r="J907" i="21"/>
  <c r="K907" i="21"/>
  <c r="J908" i="21"/>
  <c r="K908" i="21"/>
  <c r="J909" i="21"/>
  <c r="K909" i="21"/>
  <c r="J910" i="21"/>
  <c r="K910" i="21"/>
  <c r="J911" i="21"/>
  <c r="K911" i="21"/>
  <c r="J912" i="21"/>
  <c r="K912" i="21"/>
  <c r="J913" i="21"/>
  <c r="K913" i="21"/>
  <c r="J914" i="21"/>
  <c r="K914" i="21"/>
  <c r="J915" i="21"/>
  <c r="K915" i="21"/>
  <c r="J916" i="21"/>
  <c r="K916" i="21"/>
  <c r="J917" i="21"/>
  <c r="K917" i="21"/>
  <c r="J918" i="21"/>
  <c r="K918" i="21"/>
  <c r="J919" i="21"/>
  <c r="K919" i="21"/>
  <c r="J920" i="21"/>
  <c r="K920" i="21"/>
  <c r="J921" i="21"/>
  <c r="K921" i="21"/>
  <c r="J922" i="21"/>
  <c r="K922" i="21"/>
  <c r="J923" i="21"/>
  <c r="K923" i="21"/>
  <c r="J924" i="21"/>
  <c r="K924" i="21"/>
  <c r="J925" i="21"/>
  <c r="K925" i="21"/>
  <c r="J926" i="21"/>
  <c r="K926" i="21"/>
  <c r="J927" i="21"/>
  <c r="K927" i="21"/>
  <c r="J928" i="21"/>
  <c r="K928" i="21"/>
  <c r="J929" i="21"/>
  <c r="K929" i="21"/>
  <c r="J930" i="21"/>
  <c r="K930" i="21"/>
  <c r="J931" i="21"/>
  <c r="K931" i="21"/>
  <c r="J932" i="21"/>
  <c r="K932" i="21"/>
  <c r="J933" i="21"/>
  <c r="K933" i="21"/>
  <c r="J934" i="21"/>
  <c r="K934" i="21"/>
  <c r="J935" i="21"/>
  <c r="K935" i="21"/>
  <c r="J936" i="21"/>
  <c r="K936" i="21"/>
  <c r="J937" i="21"/>
  <c r="K937" i="21"/>
  <c r="J938" i="21"/>
  <c r="K938" i="21"/>
  <c r="J939" i="21"/>
  <c r="K939" i="21"/>
  <c r="J940" i="21"/>
  <c r="K940" i="21"/>
  <c r="J941" i="21"/>
  <c r="K941" i="21"/>
  <c r="J942" i="21"/>
  <c r="K942" i="21"/>
  <c r="J943" i="21"/>
  <c r="K943" i="21"/>
  <c r="J944" i="21"/>
  <c r="K944" i="21"/>
  <c r="J945" i="21"/>
  <c r="K945" i="21"/>
  <c r="J946" i="21"/>
  <c r="K946" i="21"/>
  <c r="J947" i="21"/>
  <c r="K947" i="21"/>
  <c r="J948" i="21"/>
  <c r="K948" i="21"/>
  <c r="J949" i="21"/>
  <c r="K949" i="21"/>
  <c r="J950" i="21"/>
  <c r="K950" i="21"/>
  <c r="J951" i="21"/>
  <c r="K951" i="21"/>
  <c r="J952" i="21"/>
  <c r="K952" i="21"/>
  <c r="J953" i="21"/>
  <c r="K953" i="21"/>
  <c r="J954" i="21"/>
  <c r="K954" i="21"/>
  <c r="J955" i="21"/>
  <c r="K955" i="21"/>
  <c r="J956" i="21"/>
  <c r="K956" i="21"/>
  <c r="J957" i="21"/>
  <c r="K957" i="21"/>
  <c r="J958" i="21"/>
  <c r="K958" i="21"/>
  <c r="J959" i="21"/>
  <c r="K959" i="21"/>
  <c r="J960" i="21"/>
  <c r="K960" i="21"/>
  <c r="J961" i="21"/>
  <c r="K961" i="21"/>
  <c r="J962" i="21"/>
  <c r="K962" i="21"/>
  <c r="J963" i="21"/>
  <c r="K963" i="21"/>
  <c r="J964" i="21"/>
  <c r="K964" i="21"/>
  <c r="J965" i="21"/>
  <c r="K965" i="21"/>
  <c r="J966" i="21"/>
  <c r="K966" i="21"/>
  <c r="J967" i="21"/>
  <c r="K967" i="21"/>
  <c r="J968" i="21"/>
  <c r="K968" i="21"/>
  <c r="J969" i="21"/>
  <c r="K969" i="21"/>
  <c r="J970" i="21"/>
  <c r="K970" i="21"/>
  <c r="J971" i="21"/>
  <c r="K971" i="21"/>
  <c r="J972" i="21"/>
  <c r="K972" i="21"/>
  <c r="J973" i="21"/>
  <c r="K973" i="21"/>
  <c r="J974" i="21"/>
  <c r="K974" i="21"/>
  <c r="J975" i="21"/>
  <c r="K975" i="21"/>
  <c r="J976" i="21"/>
  <c r="K976" i="21"/>
  <c r="J977" i="21"/>
  <c r="K977" i="21"/>
  <c r="J978" i="21"/>
  <c r="K978" i="21"/>
  <c r="J979" i="21"/>
  <c r="K979" i="21"/>
  <c r="J980" i="21"/>
  <c r="K980" i="21"/>
  <c r="J981" i="21"/>
  <c r="K981" i="21"/>
  <c r="J982" i="21"/>
  <c r="K982" i="21"/>
  <c r="J983" i="21"/>
  <c r="K983" i="21"/>
  <c r="J984" i="21"/>
  <c r="K984" i="21"/>
  <c r="J985" i="21"/>
  <c r="K985" i="21"/>
  <c r="J986" i="21"/>
  <c r="K986" i="21"/>
  <c r="J987" i="21"/>
  <c r="K987" i="21"/>
  <c r="J988" i="21"/>
  <c r="K988" i="21"/>
  <c r="J989" i="21"/>
  <c r="K989" i="21"/>
  <c r="J990" i="21"/>
  <c r="K990" i="21"/>
  <c r="J991" i="21"/>
  <c r="K991" i="21"/>
  <c r="J992" i="21"/>
  <c r="K992" i="21"/>
  <c r="J993" i="21"/>
  <c r="K993" i="21"/>
  <c r="J994" i="21"/>
  <c r="K994" i="21"/>
  <c r="J995" i="21"/>
  <c r="K995" i="21"/>
  <c r="J996" i="21"/>
  <c r="K996" i="21"/>
  <c r="J997" i="21"/>
  <c r="K997" i="21"/>
  <c r="J998" i="21"/>
  <c r="K998" i="21"/>
  <c r="J999" i="21"/>
  <c r="K999" i="21"/>
  <c r="J1000" i="21"/>
  <c r="K1000" i="21"/>
  <c r="J1001" i="21"/>
  <c r="K1001" i="21"/>
  <c r="J1002" i="21"/>
  <c r="K1002" i="21"/>
  <c r="J1003" i="21"/>
  <c r="K1003" i="21"/>
  <c r="J1004" i="21"/>
  <c r="K1004" i="21"/>
  <c r="J1005" i="21"/>
  <c r="K1005" i="21"/>
  <c r="J1006" i="21"/>
  <c r="K1006" i="21"/>
  <c r="J1007" i="21"/>
  <c r="K1007" i="21"/>
  <c r="J1008" i="21"/>
  <c r="K1008" i="21"/>
  <c r="J1009" i="21"/>
  <c r="K1009" i="21"/>
  <c r="J1010" i="21"/>
  <c r="K1010" i="21"/>
  <c r="J1011" i="21"/>
  <c r="K1011" i="21"/>
  <c r="J1012" i="21"/>
  <c r="K1012" i="21"/>
  <c r="J1013" i="21"/>
  <c r="K1013" i="21"/>
  <c r="J1014" i="21"/>
  <c r="K1014" i="21"/>
  <c r="J1015" i="21"/>
  <c r="K1015" i="21"/>
  <c r="J1016" i="21"/>
  <c r="K1016" i="21"/>
  <c r="J1017" i="21"/>
  <c r="K1017" i="21"/>
  <c r="J1018" i="21"/>
  <c r="K1018" i="21"/>
  <c r="J1019" i="21"/>
  <c r="K1019" i="21"/>
  <c r="J1020" i="21"/>
  <c r="K1020" i="21"/>
  <c r="J1021" i="21"/>
  <c r="K1021" i="21"/>
  <c r="J1022" i="21"/>
  <c r="K1022" i="21"/>
  <c r="J1023" i="21"/>
  <c r="K1023" i="21"/>
  <c r="J1024" i="21"/>
  <c r="K1024" i="21"/>
  <c r="J1025" i="21"/>
  <c r="K1025" i="21"/>
  <c r="J1026" i="21"/>
  <c r="K1026" i="21"/>
  <c r="J1027" i="21"/>
  <c r="K1027" i="21"/>
  <c r="J1028" i="21"/>
  <c r="K1028" i="21"/>
  <c r="J1029" i="21"/>
  <c r="K1029" i="21"/>
  <c r="J1030" i="21"/>
  <c r="K1030" i="21"/>
  <c r="J1031" i="21"/>
  <c r="K1031" i="21"/>
  <c r="J1032" i="21"/>
  <c r="K1032" i="21"/>
  <c r="J1033" i="21"/>
  <c r="K1033" i="21"/>
  <c r="J1034" i="21"/>
  <c r="K1034" i="21"/>
  <c r="J1035" i="21"/>
  <c r="K1035" i="21"/>
  <c r="J1036" i="21"/>
  <c r="K1036" i="21"/>
  <c r="J1037" i="21"/>
  <c r="K1037" i="21"/>
  <c r="J1038" i="21"/>
  <c r="K1038" i="21"/>
  <c r="J1039" i="21"/>
  <c r="K1039" i="21"/>
  <c r="J1040" i="21"/>
  <c r="K1040" i="21"/>
  <c r="J1041" i="21"/>
  <c r="K1041" i="21"/>
  <c r="J1042" i="21"/>
  <c r="K1042" i="21"/>
  <c r="J1043" i="21"/>
  <c r="K1043" i="21"/>
  <c r="J1044" i="21"/>
  <c r="K1044" i="21"/>
  <c r="J1045" i="21"/>
  <c r="K1045" i="21"/>
  <c r="J1046" i="21"/>
  <c r="K1046" i="21"/>
  <c r="J1047" i="21"/>
  <c r="K1047" i="21"/>
  <c r="J1048" i="21"/>
  <c r="K1048" i="21"/>
  <c r="J1049" i="21"/>
  <c r="K1049" i="21"/>
  <c r="J1050" i="21"/>
  <c r="K1050" i="21"/>
  <c r="J1051" i="21"/>
  <c r="K1051" i="21"/>
  <c r="J1052" i="21"/>
  <c r="K1052" i="21"/>
  <c r="J1053" i="21"/>
  <c r="K1053" i="21"/>
  <c r="J1054" i="21"/>
  <c r="K1054" i="21"/>
  <c r="J1055" i="21"/>
  <c r="K1055" i="21"/>
  <c r="J1056" i="21"/>
  <c r="K1056" i="21"/>
  <c r="J1057" i="21"/>
  <c r="K1057" i="21"/>
  <c r="J1058" i="21"/>
  <c r="K1058" i="21"/>
  <c r="J1059" i="21"/>
  <c r="K1059" i="21"/>
  <c r="J1060" i="21"/>
  <c r="K1060" i="21"/>
  <c r="J1061" i="21"/>
  <c r="K1061" i="21"/>
  <c r="J1062" i="21"/>
  <c r="K1062" i="21"/>
  <c r="J1063" i="21"/>
  <c r="K1063" i="21"/>
  <c r="J1064" i="21"/>
  <c r="K1064" i="21"/>
  <c r="J1065" i="21"/>
  <c r="K1065" i="21"/>
  <c r="J1066" i="21"/>
  <c r="K1066" i="21"/>
  <c r="J1067" i="21"/>
  <c r="K1067" i="21"/>
  <c r="J1068" i="21"/>
  <c r="K1068" i="21"/>
  <c r="J1069" i="21"/>
  <c r="K1069" i="21"/>
  <c r="J1070" i="21"/>
  <c r="K1070" i="21"/>
  <c r="J1071" i="21"/>
  <c r="K1071" i="21"/>
  <c r="J1072" i="21"/>
  <c r="K1072" i="21"/>
  <c r="J1073" i="21"/>
  <c r="K1073" i="21"/>
  <c r="J1074" i="21"/>
  <c r="K1074" i="21"/>
  <c r="J1075" i="21"/>
  <c r="K1075" i="21"/>
  <c r="J1076" i="21"/>
  <c r="K1076" i="21"/>
  <c r="J1077" i="21"/>
  <c r="K1077" i="21"/>
  <c r="J1078" i="21"/>
  <c r="K1078" i="21"/>
  <c r="J1079" i="21"/>
  <c r="K1079" i="21"/>
  <c r="J1080" i="21"/>
  <c r="K1080" i="21"/>
  <c r="J1081" i="21"/>
  <c r="K1081" i="21"/>
  <c r="J1082" i="21"/>
  <c r="K1082" i="21"/>
  <c r="J1083" i="21"/>
  <c r="K1083" i="21"/>
  <c r="J1084" i="21"/>
  <c r="K1084" i="21"/>
  <c r="J1085" i="21"/>
  <c r="K1085" i="21"/>
  <c r="J1086" i="21"/>
  <c r="K1086" i="21"/>
  <c r="J1087" i="21"/>
  <c r="K1087" i="21"/>
  <c r="J1088" i="21"/>
  <c r="K1088" i="21"/>
  <c r="J1089" i="21"/>
  <c r="K1089" i="21"/>
  <c r="J1090" i="21"/>
  <c r="K1090" i="21"/>
  <c r="J1091" i="21"/>
  <c r="K1091" i="21"/>
  <c r="J1092" i="21"/>
  <c r="K1092" i="21"/>
  <c r="J1093" i="21"/>
  <c r="K1093" i="21"/>
  <c r="J1094" i="21"/>
  <c r="K1094" i="21"/>
  <c r="J1095" i="21"/>
  <c r="K1095" i="21"/>
  <c r="J1096" i="21"/>
  <c r="K1096" i="21"/>
  <c r="J1097" i="21"/>
  <c r="K1097" i="21"/>
  <c r="J1098" i="21"/>
  <c r="K1098" i="21"/>
  <c r="J1099" i="21"/>
  <c r="K1099" i="21"/>
  <c r="J1100" i="21"/>
  <c r="K1100" i="21"/>
  <c r="J1101" i="21"/>
  <c r="K1101" i="21"/>
  <c r="J1102" i="21"/>
  <c r="K1102" i="21"/>
  <c r="J1103" i="21"/>
  <c r="K1103" i="21"/>
  <c r="J1104" i="21"/>
  <c r="K1104" i="21"/>
  <c r="J1105" i="21"/>
  <c r="K1105" i="21"/>
  <c r="J1106" i="21"/>
  <c r="K1106" i="21"/>
  <c r="J1107" i="21"/>
  <c r="K1107" i="21"/>
  <c r="J1108" i="21"/>
  <c r="K1108" i="21"/>
  <c r="J1109" i="21"/>
  <c r="K1109" i="21"/>
  <c r="J1110" i="21"/>
  <c r="K1110" i="21"/>
  <c r="J1111" i="21"/>
  <c r="K1111" i="21"/>
  <c r="J1112" i="21"/>
  <c r="K1112" i="21"/>
  <c r="J1113" i="21"/>
  <c r="K1113" i="21"/>
  <c r="J1114" i="21"/>
  <c r="K1114" i="21"/>
  <c r="J1115" i="21"/>
  <c r="K1115" i="21"/>
  <c r="J1116" i="21"/>
  <c r="K1116" i="21"/>
  <c r="J1117" i="21"/>
  <c r="K1117" i="21"/>
  <c r="J1118" i="21"/>
  <c r="K1118" i="21"/>
  <c r="J1119" i="21"/>
  <c r="K1119" i="21"/>
  <c r="J1120" i="21"/>
  <c r="K1120" i="21"/>
  <c r="J1121" i="21"/>
  <c r="K1121" i="21"/>
  <c r="J1122" i="21"/>
  <c r="K1122" i="21"/>
  <c r="J1123" i="21"/>
  <c r="K1123" i="21"/>
  <c r="J1124" i="21"/>
  <c r="K1124" i="21"/>
  <c r="J1125" i="21"/>
  <c r="K1125" i="21"/>
  <c r="J1126" i="21"/>
  <c r="K1126" i="21"/>
  <c r="J1127" i="21"/>
  <c r="K1127" i="21"/>
  <c r="J1128" i="21"/>
  <c r="K1128" i="21"/>
  <c r="J1129" i="21"/>
  <c r="K1129" i="21"/>
  <c r="J1130" i="21"/>
  <c r="K1130" i="21"/>
  <c r="J1131" i="21"/>
  <c r="K1131" i="21"/>
  <c r="J1132" i="21"/>
  <c r="K1132" i="21"/>
  <c r="J1133" i="21"/>
  <c r="K1133" i="21"/>
  <c r="J1134" i="21"/>
  <c r="K1134" i="21"/>
  <c r="J1135" i="21"/>
  <c r="K1135" i="21"/>
  <c r="J1136" i="21"/>
  <c r="K1136" i="21"/>
  <c r="J1137" i="21"/>
  <c r="K1137" i="21"/>
  <c r="J1138" i="21"/>
  <c r="K1138" i="21"/>
  <c r="J1139" i="21"/>
  <c r="K1139" i="21"/>
  <c r="J1140" i="21"/>
  <c r="K1140" i="21"/>
  <c r="J1141" i="21"/>
  <c r="K1141" i="21"/>
  <c r="J1142" i="21"/>
  <c r="K1142" i="21"/>
  <c r="J1143" i="21"/>
  <c r="K1143" i="21"/>
  <c r="J1144" i="21"/>
  <c r="K1144" i="21"/>
  <c r="J1145" i="21"/>
  <c r="K1145" i="21"/>
  <c r="J1146" i="21"/>
  <c r="K1146" i="21"/>
  <c r="J1147" i="21"/>
  <c r="K1147" i="21"/>
  <c r="J1148" i="21"/>
  <c r="K1148" i="21"/>
  <c r="J1149" i="21"/>
  <c r="K1149" i="21"/>
  <c r="J1150" i="21"/>
  <c r="K1150" i="21"/>
  <c r="J1151" i="21"/>
  <c r="K1151" i="21"/>
  <c r="J1152" i="21"/>
  <c r="K1152" i="21"/>
  <c r="J1153" i="21"/>
  <c r="K1153" i="21"/>
  <c r="J1154" i="21"/>
  <c r="K1154" i="21"/>
  <c r="J1155" i="21"/>
  <c r="K1155" i="21"/>
  <c r="J1156" i="21"/>
  <c r="K1156" i="21"/>
  <c r="J1157" i="21"/>
  <c r="K1157" i="21"/>
  <c r="J1158" i="21"/>
  <c r="K1158" i="21"/>
  <c r="J1159" i="21"/>
  <c r="K1159" i="21"/>
  <c r="J1160" i="21"/>
  <c r="K1160" i="21"/>
  <c r="J1161" i="21"/>
  <c r="K1161" i="21"/>
  <c r="J1162" i="21"/>
  <c r="K1162" i="21"/>
  <c r="J1163" i="21"/>
  <c r="K1163" i="21"/>
  <c r="J1164" i="21"/>
  <c r="K1164" i="21"/>
  <c r="J1165" i="21"/>
  <c r="K1165" i="21"/>
  <c r="J1166" i="21"/>
  <c r="K1166" i="21"/>
  <c r="J1167" i="21"/>
  <c r="K1167" i="21"/>
  <c r="J1168" i="21"/>
  <c r="K1168" i="21"/>
  <c r="J1169" i="21"/>
  <c r="K1169" i="21"/>
  <c r="J1170" i="21"/>
  <c r="K1170" i="21"/>
  <c r="J1171" i="21"/>
  <c r="K1171" i="21"/>
  <c r="J1172" i="21"/>
  <c r="K1172" i="21"/>
  <c r="J1173" i="21"/>
  <c r="K1173" i="21"/>
  <c r="J1174" i="21"/>
  <c r="K1174" i="21"/>
  <c r="J1175" i="21"/>
  <c r="K1175" i="21"/>
  <c r="J1176" i="21"/>
  <c r="K1176" i="21"/>
  <c r="J1177" i="21"/>
  <c r="K1177" i="21"/>
  <c r="J1178" i="21"/>
  <c r="K1178" i="21"/>
  <c r="J1179" i="21"/>
  <c r="K1179" i="21"/>
  <c r="J1180" i="21"/>
  <c r="K1180" i="21"/>
  <c r="J1181" i="21"/>
  <c r="K1181" i="21"/>
  <c r="J1182" i="21"/>
  <c r="K1182" i="21"/>
  <c r="J1183" i="21"/>
  <c r="K1183" i="21"/>
  <c r="J1184" i="21"/>
  <c r="K1184" i="21"/>
  <c r="J1185" i="21"/>
  <c r="K1185" i="21"/>
  <c r="J1186" i="21"/>
  <c r="K1186" i="21"/>
  <c r="J1187" i="21"/>
  <c r="K1187" i="21"/>
  <c r="J1188" i="21"/>
  <c r="K1188" i="21"/>
  <c r="J1189" i="21"/>
  <c r="K1189" i="21"/>
  <c r="J1190" i="21"/>
  <c r="K1190" i="21"/>
  <c r="J1191" i="21"/>
  <c r="K1191" i="21"/>
  <c r="J1192" i="21"/>
  <c r="K1192" i="21"/>
  <c r="J1193" i="21"/>
  <c r="K1193" i="21"/>
  <c r="J1194" i="21"/>
  <c r="K1194" i="21"/>
  <c r="J1195" i="21"/>
  <c r="K1195" i="21"/>
  <c r="J1196" i="21"/>
  <c r="K1196" i="21"/>
  <c r="J1197" i="21"/>
  <c r="K1197" i="21"/>
  <c r="J1198" i="21"/>
  <c r="K1198" i="21"/>
  <c r="J1199" i="21"/>
  <c r="K1199" i="21"/>
  <c r="J1200" i="21"/>
  <c r="K1200" i="21"/>
  <c r="J1201" i="21"/>
  <c r="K1201" i="21"/>
  <c r="J1202" i="21"/>
  <c r="K1202" i="21"/>
  <c r="J1203" i="21"/>
  <c r="K1203" i="21"/>
  <c r="J1204" i="21"/>
  <c r="K1204" i="21"/>
  <c r="J1205" i="21"/>
  <c r="K1205" i="21"/>
  <c r="J1206" i="21"/>
  <c r="K1206" i="21"/>
  <c r="J1207" i="21"/>
  <c r="K1207" i="21"/>
  <c r="J1208" i="21"/>
  <c r="K1208" i="21"/>
  <c r="J1209" i="21"/>
  <c r="K1209" i="21"/>
  <c r="J1210" i="21"/>
  <c r="K1210" i="21"/>
  <c r="J1211" i="21"/>
  <c r="K1211" i="21"/>
  <c r="J1212" i="21"/>
  <c r="K1212" i="21"/>
  <c r="J1213" i="21"/>
  <c r="K1213" i="21"/>
  <c r="J1214" i="21"/>
  <c r="K1214" i="21"/>
  <c r="J1215" i="21"/>
  <c r="K1215" i="21"/>
  <c r="J1216" i="21"/>
  <c r="K1216" i="21"/>
  <c r="J1217" i="21"/>
  <c r="K1217" i="21"/>
  <c r="J1218" i="21"/>
  <c r="K1218" i="21"/>
  <c r="J1219" i="21"/>
  <c r="K1219" i="21"/>
  <c r="J1220" i="21"/>
  <c r="K1220" i="21"/>
  <c r="J1221" i="21"/>
  <c r="K1221" i="21"/>
  <c r="J1222" i="21"/>
  <c r="K1222" i="21"/>
  <c r="J1223" i="21"/>
  <c r="K1223" i="21"/>
  <c r="J1224" i="21"/>
  <c r="K1224" i="21"/>
  <c r="J1225" i="21"/>
  <c r="K1225" i="21"/>
  <c r="J1226" i="21"/>
  <c r="K1226" i="21"/>
  <c r="J1227" i="21"/>
  <c r="K1227" i="21"/>
  <c r="J1228" i="21"/>
  <c r="K1228" i="21"/>
  <c r="J1229" i="21"/>
  <c r="K1229" i="21"/>
  <c r="J1230" i="21"/>
  <c r="K1230" i="21"/>
  <c r="J1231" i="21"/>
  <c r="K1231" i="21"/>
  <c r="J1232" i="21"/>
  <c r="K1232" i="21"/>
  <c r="J1233" i="21"/>
  <c r="K1233" i="21"/>
  <c r="J1234" i="21"/>
  <c r="K1234" i="21"/>
  <c r="J1235" i="21"/>
  <c r="K1235" i="21"/>
  <c r="J1236" i="21"/>
  <c r="K1236" i="21"/>
  <c r="J1237" i="21"/>
  <c r="K1237" i="21"/>
  <c r="J1238" i="21"/>
  <c r="K1238" i="21"/>
  <c r="J1239" i="21"/>
  <c r="K1239" i="21"/>
  <c r="J1240" i="21"/>
  <c r="K1240" i="21"/>
  <c r="J1241" i="21"/>
  <c r="K1241" i="21"/>
  <c r="J1242" i="21"/>
  <c r="K1242" i="21"/>
  <c r="J1243" i="21"/>
  <c r="K1243" i="21"/>
  <c r="J1244" i="21"/>
  <c r="K1244" i="21"/>
  <c r="J1245" i="21"/>
  <c r="K1245" i="21"/>
  <c r="J1246" i="21"/>
  <c r="K1246" i="21"/>
  <c r="J1247" i="21"/>
  <c r="K1247" i="21"/>
  <c r="J1248" i="21"/>
  <c r="K1248" i="21"/>
  <c r="J1249" i="21"/>
  <c r="K1249" i="21"/>
  <c r="J1250" i="21"/>
  <c r="K1250" i="21"/>
  <c r="J1251" i="21"/>
  <c r="K1251" i="21"/>
  <c r="J1252" i="21"/>
  <c r="K1252" i="21"/>
  <c r="J1253" i="21"/>
  <c r="K1253" i="21"/>
  <c r="J1254" i="21"/>
  <c r="K1254" i="21"/>
  <c r="J1255" i="21"/>
  <c r="K1255" i="21"/>
  <c r="J1256" i="21"/>
  <c r="K1256" i="21"/>
  <c r="J1257" i="21"/>
  <c r="K1257" i="21"/>
  <c r="J1258" i="21"/>
  <c r="K1258" i="21"/>
  <c r="J1259" i="21"/>
  <c r="K1259" i="21"/>
  <c r="J1260" i="21"/>
  <c r="K1260" i="21"/>
  <c r="J1261" i="21"/>
  <c r="K1261" i="21"/>
  <c r="J1262" i="21"/>
  <c r="K1262" i="21"/>
  <c r="J1263" i="21"/>
  <c r="K1263" i="21"/>
  <c r="J1264" i="21"/>
  <c r="K1264" i="21"/>
  <c r="J1265" i="21"/>
  <c r="K1265" i="21"/>
  <c r="J1266" i="21"/>
  <c r="K1266" i="21"/>
  <c r="J1267" i="21"/>
  <c r="K1267" i="21"/>
  <c r="J1268" i="21"/>
  <c r="K1268" i="21"/>
  <c r="J1269" i="21"/>
  <c r="K1269" i="21"/>
  <c r="J1270" i="21"/>
  <c r="K1270" i="21"/>
  <c r="J1271" i="21"/>
  <c r="K1271" i="21"/>
  <c r="J1272" i="21"/>
  <c r="K1272" i="21"/>
  <c r="J1273" i="21"/>
  <c r="K1273" i="21"/>
  <c r="J1274" i="21"/>
  <c r="K1274" i="21"/>
  <c r="J1275" i="21"/>
  <c r="K1275" i="21"/>
  <c r="J1276" i="21"/>
  <c r="K1276" i="21"/>
  <c r="J1277" i="21"/>
  <c r="K1277" i="21"/>
  <c r="J1278" i="21"/>
  <c r="K1278" i="21"/>
  <c r="J1279" i="21"/>
  <c r="K1279" i="21"/>
  <c r="J1280" i="21"/>
  <c r="K1280" i="21"/>
  <c r="J1281" i="21"/>
  <c r="K1281" i="21"/>
  <c r="J1282" i="21"/>
  <c r="K1282" i="21"/>
  <c r="J1283" i="21"/>
  <c r="K1283" i="21"/>
  <c r="J1284" i="21"/>
  <c r="K1284" i="21"/>
  <c r="J1285" i="21"/>
  <c r="K1285" i="21"/>
  <c r="J1286" i="21"/>
  <c r="K1286" i="21"/>
  <c r="J1287" i="21"/>
  <c r="K1287" i="21"/>
  <c r="J1288" i="21"/>
  <c r="K1288" i="21"/>
  <c r="J1289" i="21"/>
  <c r="K1289" i="21"/>
  <c r="J1290" i="21"/>
  <c r="K1290" i="21"/>
  <c r="J1291" i="21"/>
  <c r="K1291" i="21"/>
  <c r="J1292" i="21"/>
  <c r="K1292" i="21"/>
  <c r="J1293" i="21"/>
  <c r="K1293" i="21"/>
  <c r="J1294" i="21"/>
  <c r="K1294" i="21"/>
  <c r="J1295" i="21"/>
  <c r="K1295" i="21"/>
  <c r="J1296" i="21"/>
  <c r="K1296" i="21"/>
  <c r="J1297" i="21"/>
  <c r="K1297" i="21"/>
  <c r="J1298" i="21"/>
  <c r="K1298" i="21"/>
  <c r="J1299" i="21"/>
  <c r="K1299" i="21"/>
  <c r="J1300" i="21"/>
  <c r="K1300" i="21"/>
  <c r="J1301" i="21"/>
  <c r="K1301" i="21"/>
  <c r="J1302" i="21"/>
  <c r="K1302" i="21"/>
  <c r="J1303" i="21"/>
  <c r="K1303" i="21"/>
  <c r="J1304" i="21"/>
  <c r="K1304" i="21"/>
  <c r="J1305" i="21"/>
  <c r="K1305" i="21"/>
  <c r="J1306" i="21"/>
  <c r="K1306" i="21"/>
  <c r="J1307" i="21"/>
  <c r="K1307" i="21"/>
  <c r="J1308" i="21"/>
  <c r="K1308" i="21"/>
  <c r="J1309" i="21"/>
  <c r="K1309" i="21"/>
  <c r="J1310" i="21"/>
  <c r="K1310" i="21"/>
  <c r="J1311" i="21"/>
  <c r="K1311" i="21"/>
  <c r="J1312" i="21"/>
  <c r="K1312" i="21"/>
  <c r="J1313" i="21"/>
  <c r="K1313" i="21"/>
  <c r="J1314" i="21"/>
  <c r="K1314" i="21"/>
  <c r="J1315" i="21"/>
  <c r="K1315" i="21"/>
  <c r="J1316" i="21"/>
  <c r="K1316" i="21"/>
  <c r="J1317" i="21"/>
  <c r="K1317" i="21"/>
  <c r="J1318" i="21"/>
  <c r="K1318" i="21"/>
  <c r="J1319" i="21"/>
  <c r="K1319" i="21"/>
  <c r="J1320" i="21"/>
  <c r="K1320" i="21"/>
  <c r="J1321" i="21"/>
  <c r="K1321" i="21"/>
  <c r="J1322" i="21"/>
  <c r="K1322" i="21"/>
  <c r="J1323" i="21"/>
  <c r="K1323" i="21"/>
  <c r="J1324" i="21"/>
  <c r="K1324" i="21"/>
  <c r="J1325" i="21"/>
  <c r="K1325" i="21"/>
  <c r="J1326" i="21"/>
  <c r="K1326" i="21"/>
  <c r="J1327" i="21"/>
  <c r="K1327" i="21"/>
  <c r="J1328" i="21"/>
  <c r="K1328" i="21"/>
  <c r="J1329" i="21"/>
  <c r="K1329" i="21"/>
  <c r="J1330" i="21"/>
  <c r="K1330" i="21"/>
  <c r="J1331" i="21"/>
  <c r="K1331" i="21"/>
  <c r="J1332" i="21"/>
  <c r="K1332" i="21"/>
  <c r="J1333" i="21"/>
  <c r="K1333" i="21"/>
  <c r="J1334" i="21"/>
  <c r="K1334" i="21"/>
  <c r="J1335" i="21"/>
  <c r="K1335" i="21"/>
  <c r="J1336" i="21"/>
  <c r="K1336" i="21"/>
  <c r="J1337" i="21"/>
  <c r="K1337" i="21"/>
  <c r="J1338" i="21"/>
  <c r="K1338" i="21"/>
  <c r="J1339" i="21"/>
  <c r="K1339" i="21"/>
  <c r="J1340" i="21"/>
  <c r="K1340" i="21"/>
  <c r="J1341" i="21"/>
  <c r="K1341" i="21"/>
  <c r="J1342" i="21"/>
  <c r="K1342" i="21"/>
  <c r="J1343" i="21"/>
  <c r="K1343" i="21"/>
  <c r="J1344" i="21"/>
  <c r="K1344" i="21"/>
  <c r="J1345" i="21"/>
  <c r="K1345" i="21"/>
  <c r="J1346" i="21"/>
  <c r="K1346" i="21"/>
  <c r="J1347" i="21"/>
  <c r="K1347" i="21"/>
  <c r="J1348" i="21"/>
  <c r="K1348" i="21"/>
  <c r="J1349" i="21"/>
  <c r="K1349" i="21"/>
  <c r="J1350" i="21"/>
  <c r="K1350" i="21"/>
  <c r="J1351" i="21"/>
  <c r="K1351" i="21"/>
  <c r="J1352" i="21"/>
  <c r="K1352" i="21"/>
  <c r="J1353" i="21"/>
  <c r="K1353" i="21"/>
  <c r="J1354" i="21"/>
  <c r="K1354" i="21"/>
  <c r="J1355" i="21"/>
  <c r="K1355" i="21"/>
  <c r="J1356" i="21"/>
  <c r="K1356" i="21"/>
  <c r="J1357" i="21"/>
  <c r="K1357" i="21"/>
  <c r="J1358" i="21"/>
  <c r="K1358" i="21"/>
  <c r="J1359" i="21"/>
  <c r="K1359" i="21"/>
  <c r="J1360" i="21"/>
  <c r="K1360" i="21"/>
  <c r="J1361" i="21"/>
  <c r="K1361" i="21"/>
  <c r="J1362" i="21"/>
  <c r="K1362" i="21"/>
  <c r="J1363" i="21"/>
  <c r="K1363" i="21"/>
  <c r="J1364" i="21"/>
  <c r="K1364" i="21"/>
  <c r="J1365" i="21"/>
  <c r="K1365" i="21"/>
  <c r="J1366" i="21"/>
  <c r="K1366" i="21"/>
  <c r="J1367" i="21"/>
  <c r="K1367" i="21"/>
  <c r="J1368" i="21"/>
  <c r="K1368" i="21"/>
  <c r="J1369" i="21"/>
  <c r="K1369" i="21"/>
  <c r="J1370" i="21"/>
  <c r="K1370" i="21"/>
  <c r="J1371" i="21"/>
  <c r="K1371" i="21"/>
  <c r="J1372" i="21"/>
  <c r="K1372" i="21"/>
  <c r="J1373" i="21"/>
  <c r="K1373" i="21"/>
  <c r="J1374" i="21"/>
  <c r="K1374" i="21"/>
  <c r="J1375" i="21"/>
  <c r="K1375" i="21"/>
  <c r="J1376" i="21"/>
  <c r="K1376" i="21"/>
  <c r="J1377" i="21"/>
  <c r="K1377" i="21"/>
  <c r="J1378" i="21"/>
  <c r="K1378" i="21"/>
  <c r="J1379" i="21"/>
  <c r="K1379" i="21"/>
  <c r="J1380" i="21"/>
  <c r="K1380" i="21"/>
  <c r="J1381" i="21"/>
  <c r="K1381" i="21"/>
  <c r="J1382" i="21"/>
  <c r="K1382" i="21"/>
  <c r="J1383" i="21"/>
  <c r="K1383" i="21"/>
  <c r="J1384" i="21"/>
  <c r="K1384" i="21"/>
  <c r="J1385" i="21"/>
  <c r="K1385" i="21"/>
  <c r="J1386" i="21"/>
  <c r="K1386" i="21"/>
  <c r="J1387" i="21"/>
  <c r="K1387" i="21"/>
  <c r="J1388" i="21"/>
  <c r="K1388" i="21"/>
  <c r="J1389" i="21"/>
  <c r="K1389" i="21"/>
  <c r="J1390" i="21"/>
  <c r="K1390" i="21"/>
  <c r="J1391" i="21"/>
  <c r="K1391" i="21"/>
  <c r="J1392" i="21"/>
  <c r="K1392" i="21"/>
  <c r="J1393" i="21"/>
  <c r="K1393" i="21"/>
  <c r="J1394" i="21"/>
  <c r="K1394" i="21"/>
  <c r="J1395" i="21"/>
  <c r="K1395" i="21"/>
  <c r="J1396" i="21"/>
  <c r="K1396" i="21"/>
  <c r="J1397" i="21"/>
  <c r="K1397" i="21"/>
  <c r="J1398" i="21"/>
  <c r="K1398" i="21"/>
  <c r="J1399" i="21"/>
  <c r="K1399" i="21"/>
  <c r="J1400" i="21"/>
  <c r="K1400" i="21"/>
  <c r="J1401" i="21"/>
  <c r="K1401" i="21"/>
  <c r="J1402" i="21"/>
  <c r="K1402" i="21"/>
  <c r="J1403" i="21"/>
  <c r="K1403" i="21"/>
  <c r="J1404" i="21"/>
  <c r="K1404" i="21"/>
  <c r="J1405" i="21"/>
  <c r="K1405" i="21"/>
  <c r="J1406" i="21"/>
  <c r="K1406" i="21"/>
  <c r="J1407" i="21"/>
  <c r="K1407" i="21"/>
  <c r="J1408" i="21"/>
  <c r="K1408" i="21"/>
  <c r="J1409" i="21"/>
  <c r="K1409" i="21"/>
  <c r="J1410" i="21"/>
  <c r="K1410" i="21"/>
  <c r="J1411" i="21"/>
  <c r="K1411" i="21"/>
  <c r="J1412" i="21"/>
  <c r="K1412" i="21"/>
  <c r="J1413" i="21"/>
  <c r="K1413" i="21"/>
  <c r="J1414" i="21"/>
  <c r="K1414" i="21"/>
  <c r="J1415" i="21"/>
  <c r="K1415" i="21"/>
  <c r="J1416" i="21"/>
  <c r="K1416" i="21"/>
  <c r="J1417" i="21"/>
  <c r="K1417" i="21"/>
  <c r="J1418" i="21"/>
  <c r="K1418" i="21"/>
  <c r="J1419" i="21"/>
  <c r="K1419" i="21"/>
  <c r="J1420" i="21"/>
  <c r="K1420" i="21"/>
  <c r="J1421" i="21"/>
  <c r="K1421" i="21"/>
  <c r="J1422" i="21"/>
  <c r="K1422" i="21"/>
  <c r="J1423" i="21"/>
  <c r="K1423" i="21"/>
  <c r="J1424" i="21"/>
  <c r="K1424" i="21"/>
  <c r="J1425" i="21"/>
  <c r="K1425" i="21"/>
  <c r="J1426" i="21"/>
  <c r="K1426" i="21"/>
  <c r="J1427" i="21"/>
  <c r="K1427" i="21"/>
  <c r="J1428" i="21"/>
  <c r="K1428" i="21"/>
  <c r="J1429" i="21"/>
  <c r="K1429" i="21"/>
  <c r="J1430" i="21"/>
  <c r="K1430" i="21"/>
  <c r="J1431" i="21"/>
  <c r="K1431" i="21"/>
  <c r="J1432" i="21"/>
  <c r="K1432" i="21"/>
  <c r="J1433" i="21"/>
  <c r="K1433" i="21"/>
  <c r="J1434" i="21"/>
  <c r="K1434" i="21"/>
  <c r="J1435" i="21"/>
  <c r="K1435" i="21"/>
  <c r="J1436" i="21"/>
  <c r="K1436" i="21"/>
  <c r="J1437" i="21"/>
  <c r="K1437" i="21"/>
  <c r="J1438" i="21"/>
  <c r="K1438" i="21"/>
  <c r="J1439" i="21"/>
  <c r="K1439" i="21"/>
  <c r="J1440" i="21"/>
  <c r="K1440" i="21"/>
  <c r="J1441" i="21"/>
  <c r="K1441" i="21"/>
  <c r="J1442" i="21"/>
  <c r="K1442" i="21"/>
  <c r="J1443" i="21"/>
  <c r="K1443" i="21"/>
  <c r="J1444" i="21"/>
  <c r="K1444" i="21"/>
  <c r="J1445" i="21"/>
  <c r="K1445" i="21"/>
  <c r="J1446" i="21"/>
  <c r="K1446" i="21"/>
  <c r="J1447" i="21"/>
  <c r="K1447" i="21"/>
  <c r="J1448" i="21"/>
  <c r="K1448" i="21"/>
  <c r="J1449" i="21"/>
  <c r="K1449" i="21"/>
  <c r="J1450" i="21"/>
  <c r="K1450" i="21"/>
  <c r="J1451" i="21"/>
  <c r="K1451" i="21"/>
  <c r="J1452" i="21"/>
  <c r="K1452" i="21"/>
  <c r="J1453" i="21"/>
  <c r="K1453" i="21"/>
  <c r="J1454" i="21"/>
  <c r="K1454" i="21"/>
  <c r="J1455" i="21"/>
  <c r="K1455" i="21"/>
  <c r="J1456" i="21"/>
  <c r="K1456" i="21"/>
  <c r="J1457" i="21"/>
  <c r="K1457" i="21"/>
  <c r="J1458" i="21"/>
  <c r="K1458" i="21"/>
  <c r="J1459" i="21"/>
  <c r="K1459" i="21"/>
  <c r="J1460" i="21"/>
  <c r="K1460" i="21"/>
  <c r="J1461" i="21"/>
  <c r="K1461" i="21"/>
  <c r="J1462" i="21"/>
  <c r="K1462" i="21"/>
  <c r="J1463" i="21"/>
  <c r="K1463" i="21"/>
  <c r="J1464" i="21"/>
  <c r="K1464" i="21"/>
  <c r="J1465" i="21"/>
  <c r="K1465" i="21"/>
  <c r="J1466" i="21"/>
  <c r="K1466" i="21"/>
  <c r="J1467" i="21"/>
  <c r="K1467" i="21"/>
  <c r="J1468" i="21"/>
  <c r="K1468" i="21"/>
  <c r="J1469" i="21"/>
  <c r="K1469" i="21"/>
  <c r="J1470" i="21"/>
  <c r="K1470" i="21"/>
  <c r="J1471" i="21"/>
  <c r="K1471" i="21"/>
  <c r="J1472" i="21"/>
  <c r="K1472" i="21"/>
  <c r="J1473" i="21"/>
  <c r="K1473" i="21"/>
  <c r="J1474" i="21"/>
  <c r="K1474" i="21"/>
  <c r="J1475" i="21"/>
  <c r="K1475" i="21"/>
  <c r="J1476" i="21"/>
  <c r="K1476" i="21"/>
  <c r="J1477" i="21"/>
  <c r="K1477" i="21"/>
  <c r="J1478" i="21"/>
  <c r="K1478" i="21"/>
  <c r="J1479" i="21"/>
  <c r="K1479" i="21"/>
  <c r="J1480" i="21"/>
  <c r="K1480" i="21"/>
  <c r="J1481" i="21"/>
  <c r="K1481" i="21"/>
  <c r="J1482" i="21"/>
  <c r="K1482" i="21"/>
  <c r="J1483" i="21"/>
  <c r="K1483" i="21"/>
  <c r="J1484" i="21"/>
  <c r="K1484" i="21"/>
  <c r="J1485" i="21"/>
  <c r="K1485" i="21"/>
  <c r="J1486" i="21"/>
  <c r="K1486" i="21"/>
  <c r="J1487" i="21"/>
  <c r="K1487" i="21"/>
  <c r="J1488" i="21"/>
  <c r="K1488" i="21"/>
  <c r="J1489" i="21"/>
  <c r="K1489" i="21"/>
  <c r="J1490" i="21"/>
  <c r="K1490" i="21"/>
  <c r="J1491" i="21"/>
  <c r="K1491" i="21"/>
  <c r="J1492" i="21"/>
  <c r="K1492" i="21"/>
  <c r="J1493" i="21"/>
  <c r="K1493" i="21"/>
  <c r="J1494" i="21"/>
  <c r="K1494" i="21"/>
  <c r="J1495" i="21"/>
  <c r="K1495" i="21"/>
  <c r="J1496" i="21"/>
  <c r="K1496" i="21"/>
  <c r="J1497" i="21"/>
  <c r="K1497" i="21"/>
  <c r="J1498" i="21"/>
  <c r="K1498" i="21"/>
  <c r="J1499" i="21"/>
  <c r="K1499" i="21"/>
  <c r="J1500" i="21"/>
  <c r="K1500" i="21"/>
  <c r="J1501" i="21"/>
  <c r="K1501" i="21"/>
  <c r="J1502" i="21"/>
  <c r="K1502" i="21"/>
  <c r="J1503" i="21"/>
  <c r="K1503" i="21"/>
  <c r="J1504" i="21"/>
  <c r="K1504" i="21"/>
  <c r="J1505" i="21"/>
  <c r="K1505" i="21"/>
  <c r="J1506" i="21"/>
  <c r="K1506" i="21"/>
  <c r="J1507" i="21"/>
  <c r="K1507" i="21"/>
  <c r="J1508" i="21"/>
  <c r="K1508" i="21"/>
  <c r="J1509" i="21"/>
  <c r="K1509" i="21"/>
  <c r="J1510" i="21"/>
  <c r="K1510" i="21"/>
  <c r="J1511" i="21"/>
  <c r="K1511" i="21"/>
  <c r="J1512" i="21"/>
  <c r="K1512" i="21"/>
  <c r="J1513" i="21"/>
  <c r="K1513" i="21"/>
  <c r="J1514" i="21"/>
  <c r="K1514" i="21"/>
  <c r="J1515" i="21"/>
  <c r="K1515" i="21"/>
  <c r="J1516" i="21"/>
  <c r="K1516" i="21"/>
  <c r="J1517" i="21"/>
  <c r="K1517" i="21"/>
  <c r="J1518" i="21"/>
  <c r="K1518" i="21"/>
  <c r="J1519" i="21"/>
  <c r="K1519" i="21"/>
  <c r="J1520" i="21"/>
  <c r="K1520" i="21"/>
  <c r="J1521" i="21"/>
  <c r="K1521" i="21"/>
  <c r="J1522" i="21"/>
  <c r="K1522" i="21"/>
  <c r="J1523" i="21"/>
  <c r="K1523" i="21"/>
  <c r="J1524" i="21"/>
  <c r="K1524" i="21"/>
  <c r="J1525" i="21"/>
  <c r="K1525" i="21"/>
  <c r="J1526" i="21"/>
  <c r="K1526" i="21"/>
  <c r="J1527" i="21"/>
  <c r="K1527" i="21"/>
  <c r="J1528" i="21"/>
  <c r="K1528" i="21"/>
  <c r="J1529" i="21"/>
  <c r="K1529" i="21"/>
  <c r="J1530" i="21"/>
  <c r="K1530" i="21"/>
  <c r="J1531" i="21"/>
  <c r="K1531" i="21"/>
  <c r="J1532" i="21"/>
  <c r="K1532" i="21"/>
  <c r="J1533" i="21"/>
  <c r="K1533" i="21"/>
  <c r="J1534" i="21"/>
  <c r="K1534" i="21"/>
  <c r="J1535" i="21"/>
  <c r="K1535" i="21"/>
  <c r="J1536" i="21"/>
  <c r="K1536" i="21"/>
  <c r="J1537" i="21"/>
  <c r="K1537" i="21"/>
  <c r="J1538" i="21"/>
  <c r="K1538" i="21"/>
  <c r="J1539" i="21"/>
  <c r="K1539" i="21"/>
  <c r="J1540" i="21"/>
  <c r="K1540" i="21"/>
  <c r="J1541" i="21"/>
  <c r="K1541" i="21"/>
  <c r="J1542" i="21"/>
  <c r="K1542" i="21"/>
  <c r="J1543" i="21"/>
  <c r="K1543" i="21"/>
  <c r="J1544" i="21"/>
  <c r="K1544" i="21"/>
  <c r="J1545" i="21"/>
  <c r="K1545" i="21"/>
  <c r="J1546" i="21"/>
  <c r="K1546" i="21"/>
  <c r="J1547" i="21"/>
  <c r="K1547" i="21"/>
  <c r="J1548" i="21"/>
  <c r="K1548" i="21"/>
  <c r="J1549" i="21"/>
  <c r="K1549" i="21"/>
  <c r="J1550" i="21"/>
  <c r="K1550" i="21"/>
  <c r="J1551" i="21"/>
  <c r="K1551" i="21"/>
  <c r="J1552" i="21"/>
  <c r="K1552" i="21"/>
  <c r="J1553" i="21"/>
  <c r="K1553" i="21"/>
  <c r="J1554" i="21"/>
  <c r="K1554" i="21"/>
  <c r="J1555" i="21"/>
  <c r="K1555" i="21"/>
  <c r="J1556" i="21"/>
  <c r="K1556" i="21"/>
  <c r="J1557" i="21"/>
  <c r="K1557" i="21"/>
  <c r="J1558" i="21"/>
  <c r="K1558" i="21"/>
  <c r="J1559" i="21"/>
  <c r="K1559" i="21"/>
  <c r="J1560" i="21"/>
  <c r="K1560" i="21"/>
  <c r="J1561" i="21"/>
  <c r="K1561" i="21"/>
  <c r="J1562" i="21"/>
  <c r="K1562" i="21"/>
  <c r="J1563" i="21"/>
  <c r="K1563" i="21"/>
  <c r="J1564" i="21"/>
  <c r="K1564" i="21"/>
  <c r="J1565" i="21"/>
  <c r="K1565" i="21"/>
  <c r="J1566" i="21"/>
  <c r="K1566" i="21"/>
  <c r="J1567" i="21"/>
  <c r="K1567" i="21"/>
  <c r="J1568" i="21"/>
  <c r="K1568" i="21"/>
  <c r="J1569" i="21"/>
  <c r="K1569" i="21"/>
  <c r="J1570" i="21"/>
  <c r="K1570" i="21"/>
  <c r="J1571" i="21"/>
  <c r="K1571" i="21"/>
  <c r="J1572" i="21"/>
  <c r="K1572" i="21"/>
  <c r="J1573" i="21"/>
  <c r="K1573" i="21"/>
  <c r="J1574" i="21"/>
  <c r="K1574" i="21"/>
  <c r="J1575" i="21"/>
  <c r="K1575" i="21"/>
  <c r="J1576" i="21"/>
  <c r="K1576" i="21"/>
  <c r="J1577" i="21"/>
  <c r="K1577" i="21"/>
  <c r="J1578" i="21"/>
  <c r="K1578" i="21"/>
  <c r="J1579" i="21"/>
  <c r="K1579" i="21"/>
  <c r="J1580" i="21"/>
  <c r="K1580" i="21"/>
  <c r="J1581" i="21"/>
  <c r="K1581" i="21"/>
  <c r="J1582" i="21"/>
  <c r="K1582" i="21"/>
  <c r="J1583" i="21"/>
  <c r="K1583" i="21"/>
  <c r="J1584" i="21"/>
  <c r="K1584" i="21"/>
  <c r="J1585" i="21"/>
  <c r="K1585" i="21"/>
  <c r="J1586" i="21"/>
  <c r="K1586" i="21"/>
  <c r="J1587" i="21"/>
  <c r="K1587" i="21"/>
  <c r="J1588" i="21"/>
  <c r="K1588" i="21"/>
  <c r="J1589" i="21"/>
  <c r="K1589" i="21"/>
  <c r="J1590" i="21"/>
  <c r="K1590" i="21"/>
  <c r="J1591" i="21"/>
  <c r="K1591" i="21"/>
  <c r="J1592" i="21"/>
  <c r="K1592" i="21"/>
  <c r="J1593" i="21"/>
  <c r="K1593" i="21"/>
  <c r="J1594" i="21"/>
  <c r="K1594" i="21"/>
  <c r="J1595" i="21"/>
  <c r="K1595" i="21"/>
  <c r="J1596" i="21"/>
  <c r="K1596" i="21"/>
  <c r="J1597" i="21"/>
  <c r="K1597" i="21"/>
  <c r="J1598" i="21"/>
  <c r="K1598" i="21"/>
  <c r="J1599" i="21"/>
  <c r="K1599" i="21"/>
  <c r="J1600" i="21"/>
  <c r="K1600" i="21"/>
  <c r="J1601" i="21"/>
  <c r="K1601" i="21"/>
  <c r="J1602" i="21"/>
  <c r="K1602" i="21"/>
  <c r="J1603" i="21"/>
  <c r="K1603" i="21"/>
  <c r="J1604" i="21"/>
  <c r="K1604" i="21"/>
  <c r="J1605" i="21"/>
  <c r="K1605" i="21"/>
  <c r="J1606" i="21"/>
  <c r="K1606" i="21"/>
  <c r="J1607" i="21"/>
  <c r="K1607" i="21"/>
  <c r="J1608" i="21"/>
  <c r="K1608" i="21"/>
  <c r="J1609" i="21"/>
  <c r="K1609" i="21"/>
  <c r="J1610" i="21"/>
  <c r="K1610" i="21"/>
  <c r="J1611" i="21"/>
  <c r="K1611" i="21"/>
  <c r="J1612" i="21"/>
  <c r="K1612" i="21"/>
  <c r="J1613" i="21"/>
  <c r="K1613" i="21"/>
  <c r="J1614" i="21"/>
  <c r="K1614" i="21"/>
  <c r="J1615" i="21"/>
  <c r="K1615" i="21"/>
  <c r="J1616" i="21"/>
  <c r="K1616" i="21"/>
  <c r="J1617" i="21"/>
  <c r="K1617" i="21"/>
  <c r="J1618" i="21"/>
  <c r="K1618" i="21"/>
  <c r="J1619" i="21"/>
  <c r="K1619" i="21"/>
  <c r="J1620" i="21"/>
  <c r="K1620" i="21"/>
  <c r="J1621" i="21"/>
  <c r="K1621" i="21"/>
  <c r="J1622" i="21"/>
  <c r="K1622" i="21"/>
  <c r="J1623" i="21"/>
  <c r="K1623" i="21"/>
  <c r="J1624" i="21"/>
  <c r="K1624" i="21"/>
  <c r="J1625" i="21"/>
  <c r="K1625" i="21"/>
  <c r="J1626" i="21"/>
  <c r="K1626" i="21"/>
  <c r="J1627" i="21"/>
  <c r="K1627" i="21"/>
  <c r="J1628" i="21"/>
  <c r="K1628" i="21"/>
  <c r="J1629" i="21"/>
  <c r="K1629" i="21"/>
  <c r="J1630" i="21"/>
  <c r="K1630" i="21"/>
  <c r="J1631" i="21"/>
  <c r="K1631" i="21"/>
  <c r="J1632" i="21"/>
  <c r="K1632" i="21"/>
  <c r="J1633" i="21"/>
  <c r="K1633" i="21"/>
  <c r="J1634" i="21"/>
  <c r="K1634" i="21"/>
  <c r="J1635" i="21"/>
  <c r="K1635" i="21"/>
  <c r="J1636" i="21"/>
  <c r="K1636" i="21"/>
  <c r="J1637" i="21"/>
  <c r="K1637" i="21"/>
  <c r="J1638" i="21"/>
  <c r="K1638" i="21"/>
  <c r="J1639" i="21"/>
  <c r="K1639" i="21"/>
  <c r="J1640" i="21"/>
  <c r="K1640" i="21"/>
  <c r="J1641" i="21"/>
  <c r="K1641" i="21"/>
  <c r="J1642" i="21"/>
  <c r="K1642" i="21"/>
  <c r="J1643" i="21"/>
  <c r="K1643" i="21"/>
  <c r="J1644" i="21"/>
  <c r="K1644" i="21"/>
  <c r="J1645" i="21"/>
  <c r="K1645" i="21"/>
  <c r="J1646" i="21"/>
  <c r="K1646" i="21"/>
  <c r="J1647" i="21"/>
  <c r="K1647" i="21"/>
  <c r="J1648" i="21"/>
  <c r="K1648" i="21"/>
  <c r="J1649" i="21"/>
  <c r="K1649" i="21"/>
  <c r="J1650" i="21"/>
  <c r="K1650" i="21"/>
  <c r="J1651" i="21"/>
  <c r="K1651" i="21"/>
  <c r="J1652" i="21"/>
  <c r="K1652" i="21"/>
  <c r="J1653" i="21"/>
  <c r="K1653" i="21"/>
  <c r="J1654" i="21"/>
  <c r="K1654" i="21"/>
  <c r="J1655" i="21"/>
  <c r="K1655" i="21"/>
  <c r="J1656" i="21"/>
  <c r="K1656" i="21"/>
  <c r="J1657" i="21"/>
  <c r="K1657" i="21"/>
  <c r="J1658" i="21"/>
  <c r="K1658" i="21"/>
  <c r="J1659" i="21"/>
  <c r="K1659" i="21"/>
  <c r="J1660" i="21"/>
  <c r="K1660" i="21"/>
  <c r="J1661" i="21"/>
  <c r="K1661" i="21"/>
  <c r="J1662" i="21"/>
  <c r="K1662" i="21"/>
  <c r="J1663" i="21"/>
  <c r="K1663" i="21"/>
  <c r="J1664" i="21"/>
  <c r="K1664" i="21"/>
  <c r="J1665" i="21"/>
  <c r="K1665" i="21"/>
  <c r="J1666" i="21"/>
  <c r="K1666" i="21"/>
  <c r="J1667" i="21"/>
  <c r="K1667" i="21"/>
  <c r="J1668" i="21"/>
  <c r="K1668" i="21"/>
  <c r="J1669" i="21"/>
  <c r="K1669" i="21"/>
  <c r="J1670" i="21"/>
  <c r="K1670" i="21"/>
  <c r="J1671" i="21"/>
  <c r="K1671" i="21"/>
  <c r="J1672" i="21"/>
  <c r="K1672" i="21"/>
  <c r="J1673" i="21"/>
  <c r="K1673" i="21"/>
  <c r="J1674" i="21"/>
  <c r="K1674" i="21"/>
  <c r="J1675" i="21"/>
  <c r="K1675" i="21"/>
  <c r="J1676" i="21"/>
  <c r="K1676" i="21"/>
  <c r="J1677" i="21"/>
  <c r="K1677" i="21"/>
  <c r="J1678" i="21"/>
  <c r="K1678" i="21"/>
  <c r="J1679" i="21"/>
  <c r="K1679" i="21"/>
  <c r="J1680" i="21"/>
  <c r="K1680" i="21"/>
  <c r="J1681" i="21"/>
  <c r="K1681" i="21"/>
  <c r="J1682" i="21"/>
  <c r="K1682" i="21"/>
  <c r="J1683" i="21"/>
  <c r="K1683" i="21"/>
  <c r="J1684" i="21"/>
  <c r="K1684" i="21"/>
  <c r="J1685" i="21"/>
  <c r="K1685" i="21"/>
  <c r="J1686" i="21"/>
  <c r="K1686" i="21"/>
  <c r="J1687" i="21"/>
  <c r="K1687" i="21"/>
  <c r="J1688" i="21"/>
  <c r="K1688" i="21"/>
  <c r="J1689" i="21"/>
  <c r="K1689" i="21"/>
  <c r="J1690" i="21"/>
  <c r="K1690" i="21"/>
  <c r="J1691" i="21"/>
  <c r="K1691" i="21"/>
  <c r="J1692" i="21"/>
  <c r="K1692" i="21"/>
  <c r="J1693" i="21"/>
  <c r="K1693" i="21"/>
  <c r="J1694" i="21"/>
  <c r="K1694" i="21"/>
  <c r="J1695" i="21"/>
  <c r="K1695" i="21"/>
  <c r="J1696" i="21"/>
  <c r="K1696" i="21"/>
  <c r="J1697" i="21"/>
  <c r="K1697" i="21"/>
  <c r="J1698" i="21"/>
  <c r="K1698" i="21"/>
  <c r="J1699" i="21"/>
  <c r="K1699" i="21"/>
  <c r="J1700" i="21"/>
  <c r="K1700" i="21"/>
  <c r="J1701" i="21"/>
  <c r="K1701" i="21"/>
  <c r="J1702" i="21"/>
  <c r="K1702" i="21"/>
  <c r="J1703" i="21"/>
  <c r="K1703" i="21"/>
  <c r="J1704" i="21"/>
  <c r="K1704" i="21"/>
  <c r="J1705" i="21"/>
  <c r="K1705" i="21"/>
  <c r="J1706" i="21"/>
  <c r="K1706" i="21"/>
  <c r="J1707" i="21"/>
  <c r="K1707" i="21"/>
  <c r="J1708" i="21"/>
  <c r="K1708" i="21"/>
  <c r="J1709" i="21"/>
  <c r="K1709" i="21"/>
  <c r="J1710" i="21"/>
  <c r="K1710" i="21"/>
  <c r="J1711" i="21"/>
  <c r="K1711" i="21"/>
  <c r="J1712" i="21"/>
  <c r="K1712" i="21"/>
  <c r="J1713" i="21"/>
  <c r="K1713" i="21"/>
  <c r="J1714" i="21"/>
  <c r="K1714" i="21"/>
  <c r="J1715" i="21"/>
  <c r="K1715" i="21"/>
  <c r="J1716" i="21"/>
  <c r="K1716" i="21"/>
  <c r="J1717" i="21"/>
  <c r="K1717" i="21"/>
  <c r="J1718" i="21"/>
  <c r="K1718" i="21"/>
  <c r="J1719" i="21"/>
  <c r="K1719" i="21"/>
  <c r="J1720" i="21"/>
  <c r="K1720" i="21"/>
  <c r="J1721" i="21"/>
  <c r="K1721" i="21"/>
  <c r="J1722" i="21"/>
  <c r="K1722" i="21"/>
  <c r="J1723" i="21"/>
  <c r="K1723" i="21"/>
  <c r="J1724" i="21"/>
  <c r="K1724" i="21"/>
  <c r="J1725" i="21"/>
  <c r="K1725" i="21"/>
  <c r="J1726" i="21"/>
  <c r="K1726" i="21"/>
  <c r="J1727" i="21"/>
  <c r="K1727" i="21"/>
  <c r="J1728" i="21"/>
  <c r="K1728" i="21"/>
  <c r="J1729" i="21"/>
  <c r="K1729" i="21"/>
  <c r="J1730" i="21"/>
  <c r="K1730" i="21"/>
  <c r="J1731" i="21"/>
  <c r="K1731" i="21"/>
  <c r="J1732" i="21"/>
  <c r="K1732" i="21"/>
  <c r="J1733" i="21"/>
  <c r="K1733" i="21"/>
  <c r="J1734" i="21"/>
  <c r="K1734" i="21"/>
  <c r="J1735" i="21"/>
  <c r="K1735" i="21"/>
  <c r="J1736" i="21"/>
  <c r="K1736" i="21"/>
  <c r="J1737" i="21"/>
  <c r="K1737" i="21"/>
  <c r="J1738" i="21"/>
  <c r="K1738" i="21"/>
  <c r="J1739" i="21"/>
  <c r="K1739" i="21"/>
  <c r="J1740" i="21"/>
  <c r="K1740" i="21"/>
  <c r="J1741" i="21"/>
  <c r="K1741" i="21"/>
  <c r="J1742" i="21"/>
  <c r="K1742" i="21"/>
  <c r="J1743" i="21"/>
  <c r="K1743" i="21"/>
  <c r="J1744" i="21"/>
  <c r="K1744" i="21"/>
  <c r="J1745" i="21"/>
  <c r="K1745" i="21"/>
  <c r="J1746" i="21"/>
  <c r="K1746" i="21"/>
  <c r="J1747" i="21"/>
  <c r="K1747" i="21"/>
  <c r="J1748" i="21"/>
  <c r="K1748" i="21"/>
  <c r="J1749" i="21"/>
  <c r="K1749" i="21"/>
  <c r="J1750" i="21"/>
  <c r="K1750" i="21"/>
  <c r="J1751" i="21"/>
  <c r="K1751" i="21"/>
  <c r="J1752" i="21"/>
  <c r="K1752" i="21"/>
  <c r="J1753" i="21"/>
  <c r="K1753" i="21"/>
  <c r="J1754" i="21"/>
  <c r="K1754" i="21"/>
  <c r="J1755" i="21"/>
  <c r="K1755" i="21"/>
  <c r="J1756" i="21"/>
  <c r="K1756" i="21"/>
  <c r="J1757" i="21"/>
  <c r="K1757" i="21"/>
  <c r="J1758" i="21"/>
  <c r="K1758" i="21"/>
  <c r="J1759" i="21"/>
  <c r="K1759" i="21"/>
  <c r="J1760" i="21"/>
  <c r="K1760" i="21"/>
  <c r="J1761" i="21"/>
  <c r="K1761" i="21"/>
  <c r="J1762" i="21"/>
  <c r="K1762" i="21"/>
  <c r="J1763" i="21"/>
  <c r="K1763" i="21"/>
  <c r="J1764" i="21"/>
  <c r="K1764" i="21"/>
  <c r="J1765" i="21"/>
  <c r="K1765" i="21"/>
  <c r="J1766" i="21"/>
  <c r="K1766" i="21"/>
  <c r="J1767" i="21"/>
  <c r="K1767" i="21"/>
  <c r="J1768" i="21"/>
  <c r="K1768" i="21"/>
  <c r="J1769" i="21"/>
  <c r="K1769" i="21"/>
  <c r="J1770" i="21"/>
  <c r="K1770" i="21"/>
  <c r="J1771" i="21"/>
  <c r="K1771" i="21"/>
  <c r="J1772" i="21"/>
  <c r="K1772" i="21"/>
  <c r="J1773" i="21"/>
  <c r="K1773" i="21"/>
  <c r="J1774" i="21"/>
  <c r="K1774" i="21"/>
  <c r="J1775" i="21"/>
  <c r="K1775" i="21"/>
  <c r="J1776" i="21"/>
  <c r="K1776" i="21"/>
  <c r="J1777" i="21"/>
  <c r="K1777" i="21"/>
  <c r="J1778" i="21"/>
  <c r="K1778" i="21"/>
  <c r="J1779" i="21"/>
  <c r="K1779" i="21"/>
  <c r="J1780" i="21"/>
  <c r="K1780" i="21"/>
  <c r="J1781" i="21"/>
  <c r="K1781" i="21"/>
  <c r="J1782" i="21"/>
  <c r="K1782" i="21"/>
  <c r="J1783" i="21"/>
  <c r="K1783" i="21"/>
  <c r="J1784" i="21"/>
  <c r="K1784" i="21"/>
  <c r="J1785" i="21"/>
  <c r="K1785" i="21"/>
  <c r="J1786" i="21"/>
  <c r="K1786" i="21"/>
  <c r="J1787" i="21"/>
  <c r="K1787" i="21"/>
  <c r="J1788" i="21"/>
  <c r="K1788" i="21"/>
  <c r="J1789" i="21"/>
  <c r="K1789" i="21"/>
  <c r="J1790" i="21"/>
  <c r="K1790" i="21"/>
  <c r="J1791" i="21"/>
  <c r="K1791" i="21"/>
  <c r="J1792" i="21"/>
  <c r="K1792" i="21"/>
  <c r="J1793" i="21"/>
  <c r="K1793" i="21"/>
  <c r="J1794" i="21"/>
  <c r="K1794" i="21"/>
  <c r="J1795" i="21"/>
  <c r="K1795" i="21"/>
  <c r="J1796" i="21"/>
  <c r="K1796" i="21"/>
  <c r="J1797" i="21"/>
  <c r="K1797" i="21"/>
  <c r="J1798" i="21"/>
  <c r="K1798" i="21"/>
  <c r="J1799" i="21"/>
  <c r="K1799" i="21"/>
  <c r="J1800" i="21"/>
  <c r="K1800" i="21"/>
  <c r="J1801" i="21"/>
  <c r="K1801" i="21"/>
  <c r="J1802" i="21"/>
  <c r="K1802" i="21"/>
  <c r="J1803" i="21"/>
  <c r="K1803" i="21"/>
  <c r="J1804" i="21"/>
  <c r="K1804" i="21"/>
  <c r="J1805" i="21"/>
  <c r="K1805" i="21"/>
  <c r="J1806" i="21"/>
  <c r="K1806" i="21"/>
  <c r="J1807" i="21"/>
  <c r="K1807" i="21"/>
  <c r="J1808" i="21"/>
  <c r="K1808" i="21"/>
  <c r="J1809" i="21"/>
  <c r="K1809" i="21"/>
  <c r="J1810" i="21"/>
  <c r="K1810" i="21"/>
  <c r="J1811" i="21"/>
  <c r="K1811" i="21"/>
  <c r="J1812" i="21"/>
  <c r="K1812" i="21"/>
  <c r="J1813" i="21"/>
  <c r="K1813" i="21"/>
  <c r="J1814" i="21"/>
  <c r="K1814" i="21"/>
  <c r="J1815" i="21"/>
  <c r="K1815" i="21"/>
  <c r="J1816" i="21"/>
  <c r="K1816" i="21"/>
  <c r="J1817" i="21"/>
  <c r="K1817" i="21"/>
  <c r="J1818" i="21"/>
  <c r="K1818" i="21"/>
  <c r="J1819" i="21"/>
  <c r="K1819" i="21"/>
  <c r="J1820" i="21"/>
  <c r="K1820" i="21"/>
  <c r="J1821" i="21"/>
  <c r="K1821" i="21"/>
  <c r="J1822" i="21"/>
  <c r="K1822" i="21"/>
  <c r="J1823" i="21"/>
  <c r="K1823" i="21"/>
  <c r="J1824" i="21"/>
  <c r="K1824" i="21"/>
  <c r="J1825" i="21"/>
  <c r="K1825" i="21"/>
  <c r="J1826" i="21"/>
  <c r="K1826" i="21"/>
  <c r="J1827" i="21"/>
  <c r="K1827" i="21"/>
  <c r="J1828" i="21"/>
  <c r="K1828" i="21"/>
  <c r="J1829" i="21"/>
  <c r="K1829" i="21"/>
  <c r="J1830" i="21"/>
  <c r="K1830" i="21"/>
  <c r="J1831" i="21"/>
  <c r="K1831" i="21"/>
  <c r="J1832" i="21"/>
  <c r="K1832" i="21"/>
  <c r="J1833" i="21"/>
  <c r="K1833" i="21"/>
  <c r="J1834" i="21"/>
  <c r="K1834" i="21"/>
  <c r="J1835" i="21"/>
  <c r="K1835" i="21"/>
  <c r="J1836" i="21"/>
  <c r="K1836" i="21"/>
  <c r="J1837" i="21"/>
  <c r="K1837" i="21"/>
  <c r="J1838" i="21"/>
  <c r="K1838" i="21"/>
  <c r="J1839" i="21"/>
  <c r="K1839" i="21"/>
  <c r="J1840" i="21"/>
  <c r="K1840" i="21"/>
  <c r="J1841" i="21"/>
  <c r="K1841" i="21"/>
  <c r="J1842" i="21"/>
  <c r="K1842" i="21"/>
  <c r="J1843" i="21"/>
  <c r="K1843" i="21"/>
  <c r="J1844" i="21"/>
  <c r="K1844" i="21"/>
  <c r="J1845" i="21"/>
  <c r="K1845" i="21"/>
  <c r="J1846" i="21"/>
  <c r="K1846" i="21"/>
  <c r="J1847" i="21"/>
  <c r="K1847" i="21"/>
  <c r="J1848" i="21"/>
  <c r="K1848" i="21"/>
  <c r="J1849" i="21"/>
  <c r="K1849" i="21"/>
  <c r="J1850" i="21"/>
  <c r="K1850" i="21"/>
  <c r="J1851" i="21"/>
  <c r="K1851" i="21"/>
  <c r="J1852" i="21"/>
  <c r="K1852" i="21"/>
  <c r="J1853" i="21"/>
  <c r="K1853" i="21"/>
  <c r="J1854" i="21"/>
  <c r="K1854" i="21"/>
  <c r="J1855" i="21"/>
  <c r="K1855" i="21"/>
  <c r="J1856" i="21"/>
  <c r="K1856" i="21"/>
  <c r="J1857" i="21"/>
  <c r="K1857" i="21"/>
  <c r="J1858" i="21"/>
  <c r="K1858" i="21"/>
  <c r="J1859" i="21"/>
  <c r="K1859" i="21"/>
  <c r="J1860" i="21"/>
  <c r="K1860" i="21"/>
  <c r="J1861" i="21"/>
  <c r="K1861" i="21"/>
  <c r="J1862" i="21"/>
  <c r="K1862" i="21"/>
  <c r="J1863" i="21"/>
  <c r="K1863" i="21"/>
  <c r="J1864" i="21"/>
  <c r="K1864" i="21"/>
  <c r="J1865" i="21"/>
  <c r="K1865" i="21"/>
  <c r="J1866" i="21"/>
  <c r="K1866" i="21"/>
  <c r="J1867" i="21"/>
  <c r="K1867" i="21"/>
  <c r="J1868" i="21"/>
  <c r="K1868" i="21"/>
  <c r="J1869" i="21"/>
  <c r="K1869" i="21"/>
  <c r="J1870" i="21"/>
  <c r="K1870" i="21"/>
  <c r="J1871" i="21"/>
  <c r="K1871" i="21"/>
  <c r="J1872" i="21"/>
  <c r="K1872" i="21"/>
  <c r="J1873" i="21"/>
  <c r="K1873" i="21"/>
  <c r="J1874" i="21"/>
  <c r="K1874" i="21"/>
  <c r="J1875" i="21"/>
  <c r="K1875" i="21"/>
  <c r="J1876" i="21"/>
  <c r="K1876" i="21"/>
  <c r="J1877" i="21"/>
  <c r="K1877" i="21"/>
  <c r="J1878" i="21"/>
  <c r="K1878" i="21"/>
  <c r="J1879" i="21"/>
  <c r="K1879" i="21"/>
  <c r="J1880" i="21"/>
  <c r="K1880" i="21"/>
  <c r="J1881" i="21"/>
  <c r="K1881" i="21"/>
  <c r="J1882" i="21"/>
  <c r="K1882" i="21"/>
  <c r="J1883" i="21"/>
  <c r="K1883" i="21"/>
  <c r="J1884" i="21"/>
  <c r="K1884" i="21"/>
  <c r="J1885" i="21"/>
  <c r="K1885" i="21"/>
  <c r="J1886" i="21"/>
  <c r="K1886" i="21"/>
  <c r="J1887" i="21"/>
  <c r="K1887" i="21"/>
  <c r="J1888" i="21"/>
  <c r="K1888" i="21"/>
  <c r="J1889" i="21"/>
  <c r="K1889" i="21"/>
  <c r="J1890" i="21"/>
  <c r="K1890" i="21"/>
  <c r="J1891" i="21"/>
  <c r="K1891" i="21"/>
  <c r="J1892" i="21"/>
  <c r="K1892" i="21"/>
  <c r="J1893" i="21"/>
  <c r="K1893" i="21"/>
  <c r="J1894" i="21"/>
  <c r="K1894" i="21"/>
  <c r="J1895" i="21"/>
  <c r="K1895" i="21"/>
  <c r="J1896" i="21"/>
  <c r="K1896" i="21"/>
  <c r="J1897" i="21"/>
  <c r="K1897" i="21"/>
  <c r="J1898" i="21"/>
  <c r="K1898" i="21"/>
  <c r="J1899" i="21"/>
  <c r="K1899" i="21"/>
  <c r="J1900" i="21"/>
  <c r="K1900" i="21"/>
  <c r="J1901" i="21"/>
  <c r="K1901" i="21"/>
  <c r="J1902" i="21"/>
  <c r="K1902" i="21"/>
  <c r="J1903" i="21"/>
  <c r="K1903" i="21"/>
  <c r="J1904" i="21"/>
  <c r="K1904" i="21"/>
  <c r="J1905" i="21"/>
  <c r="K1905" i="21"/>
  <c r="J1906" i="21"/>
  <c r="K1906" i="21"/>
  <c r="J1907" i="21"/>
  <c r="K1907" i="21"/>
  <c r="J1908" i="21"/>
  <c r="K1908" i="21"/>
  <c r="J1909" i="21"/>
  <c r="K1909" i="21"/>
  <c r="J1910" i="21"/>
  <c r="K1910" i="21"/>
  <c r="J1911" i="21"/>
  <c r="K1911" i="21"/>
  <c r="J1912" i="21"/>
  <c r="K1912" i="21"/>
  <c r="J1913" i="21"/>
  <c r="K1913" i="21"/>
  <c r="J1914" i="21"/>
  <c r="K1914" i="21"/>
  <c r="J1915" i="21"/>
  <c r="K1915" i="21"/>
  <c r="J1916" i="21"/>
  <c r="K1916" i="21"/>
  <c r="J1917" i="21"/>
  <c r="K1917" i="21"/>
  <c r="J1918" i="21"/>
  <c r="K1918" i="21"/>
  <c r="J1919" i="21"/>
  <c r="K1919" i="21"/>
  <c r="J1920" i="21"/>
  <c r="K1920" i="21"/>
  <c r="J1921" i="21"/>
  <c r="K1921" i="21"/>
  <c r="J1922" i="21"/>
  <c r="K1922" i="21"/>
  <c r="J1923" i="21"/>
  <c r="K1923" i="21"/>
  <c r="J1924" i="21"/>
  <c r="K1924" i="21"/>
  <c r="J1925" i="21"/>
  <c r="K1925" i="21"/>
  <c r="J1926" i="21"/>
  <c r="K1926" i="21"/>
  <c r="J1927" i="21"/>
  <c r="K1927" i="21"/>
  <c r="J1928" i="21"/>
  <c r="K1928" i="21"/>
  <c r="J1929" i="21"/>
  <c r="K1929" i="21"/>
  <c r="J1930" i="21"/>
  <c r="K1930" i="21"/>
  <c r="J1931" i="21"/>
  <c r="K1931" i="21"/>
  <c r="J1932" i="21"/>
  <c r="K1932" i="21"/>
  <c r="J1933" i="21"/>
  <c r="K1933" i="21"/>
  <c r="J1934" i="21"/>
  <c r="K1934" i="21"/>
  <c r="J1935" i="21"/>
  <c r="K1935" i="21"/>
  <c r="J1936" i="21"/>
  <c r="K1936" i="21"/>
  <c r="J1937" i="21"/>
  <c r="K1937" i="21"/>
  <c r="J1938" i="21"/>
  <c r="K1938" i="21"/>
  <c r="J1939" i="21"/>
  <c r="K1939" i="21"/>
  <c r="J1940" i="21"/>
  <c r="K1940" i="21"/>
  <c r="J1941" i="21"/>
  <c r="K1941" i="21"/>
  <c r="J1942" i="21"/>
  <c r="K1942" i="21"/>
  <c r="J1943" i="21"/>
  <c r="K1943" i="21"/>
  <c r="J1944" i="21"/>
  <c r="K1944" i="21"/>
  <c r="J1945" i="21"/>
  <c r="K1945" i="21"/>
  <c r="J1946" i="21"/>
  <c r="K1946" i="21"/>
  <c r="J1947" i="21"/>
  <c r="K1947" i="21"/>
  <c r="J1948" i="21"/>
  <c r="K1948" i="21"/>
  <c r="J1949" i="21"/>
  <c r="K1949" i="21"/>
  <c r="J1950" i="21"/>
  <c r="K1950" i="21"/>
  <c r="J1951" i="21"/>
  <c r="K1951" i="21"/>
  <c r="J1952" i="21"/>
  <c r="K1952" i="21"/>
  <c r="J1953" i="21"/>
  <c r="K1953" i="21"/>
  <c r="J1954" i="21"/>
  <c r="K1954" i="21"/>
  <c r="J1955" i="21"/>
  <c r="K1955" i="21"/>
  <c r="J1956" i="21"/>
  <c r="K1956" i="21"/>
  <c r="J1957" i="21"/>
  <c r="K1957" i="21"/>
  <c r="J1958" i="21"/>
  <c r="K1958" i="21"/>
  <c r="J1959" i="21"/>
  <c r="K1959" i="21"/>
  <c r="J1960" i="21"/>
  <c r="K1960" i="21"/>
  <c r="J1961" i="21"/>
  <c r="K1961" i="21"/>
  <c r="J1962" i="21"/>
  <c r="K1962" i="21"/>
  <c r="J1963" i="21"/>
  <c r="K1963" i="21"/>
  <c r="J1964" i="21"/>
  <c r="K1964" i="21"/>
  <c r="J1965" i="21"/>
  <c r="K1965" i="21"/>
  <c r="J1966" i="21"/>
  <c r="K1966" i="21"/>
  <c r="J1967" i="21"/>
  <c r="K1967" i="21"/>
  <c r="J1968" i="21"/>
  <c r="K1968" i="21"/>
  <c r="J1969" i="21"/>
  <c r="K1969" i="21"/>
  <c r="J1970" i="21"/>
  <c r="K1970" i="21"/>
  <c r="J1971" i="21"/>
  <c r="K1971" i="21"/>
  <c r="J1972" i="21"/>
  <c r="K1972" i="21"/>
  <c r="J1973" i="21"/>
  <c r="K1973" i="21"/>
  <c r="J1974" i="21"/>
  <c r="K1974" i="21"/>
  <c r="J1975" i="21"/>
  <c r="K1975" i="21"/>
  <c r="J1976" i="21"/>
  <c r="K1976" i="21"/>
  <c r="J1977" i="21"/>
  <c r="K1977" i="21"/>
  <c r="J1978" i="21"/>
  <c r="K1978" i="21"/>
  <c r="J1979" i="21"/>
  <c r="K1979" i="21"/>
  <c r="J1980" i="21"/>
  <c r="K1980" i="21"/>
  <c r="J1981" i="21"/>
  <c r="K1981" i="21"/>
  <c r="J1982" i="21"/>
  <c r="K1982" i="21"/>
  <c r="J1983" i="21"/>
  <c r="K1983" i="21"/>
  <c r="J1984" i="21"/>
  <c r="K1984" i="21"/>
  <c r="J1985" i="21"/>
  <c r="K1985" i="21"/>
  <c r="J1986" i="21"/>
  <c r="K1986" i="21"/>
  <c r="J1987" i="21"/>
  <c r="K1987" i="21"/>
  <c r="J1988" i="21"/>
  <c r="K1988" i="21"/>
  <c r="J1989" i="21"/>
  <c r="K1989" i="21"/>
  <c r="J1990" i="21"/>
  <c r="K1990" i="21"/>
  <c r="J1991" i="21"/>
  <c r="K1991" i="21"/>
  <c r="J1992" i="21"/>
  <c r="K1992" i="21"/>
  <c r="J1993" i="21"/>
  <c r="K1993" i="21"/>
  <c r="J1994" i="21"/>
  <c r="K1994" i="21"/>
  <c r="J1995" i="21"/>
  <c r="K1995" i="21"/>
  <c r="J1996" i="21"/>
  <c r="K1996" i="21"/>
  <c r="J1997" i="21"/>
  <c r="K1997" i="21"/>
  <c r="J1998" i="21"/>
  <c r="K1998" i="21"/>
  <c r="J1999" i="21"/>
  <c r="K1999" i="21"/>
  <c r="J2000" i="21"/>
  <c r="K2000" i="21"/>
  <c r="J2001" i="21"/>
  <c r="K2001" i="21"/>
  <c r="J2002" i="21"/>
  <c r="K2002" i="21"/>
  <c r="J2003" i="21"/>
  <c r="K2003" i="21"/>
  <c r="J2004" i="21"/>
  <c r="K2004" i="21"/>
  <c r="J2005" i="21"/>
  <c r="K2005" i="21"/>
  <c r="J2006" i="21"/>
  <c r="K2006" i="21"/>
  <c r="J2007" i="21"/>
  <c r="K2007" i="21"/>
  <c r="J2008" i="21"/>
  <c r="K2008" i="21"/>
  <c r="J2009" i="21"/>
  <c r="K2009" i="21"/>
  <c r="J2010" i="21"/>
  <c r="K2010" i="21"/>
  <c r="J2011" i="21"/>
  <c r="K2011" i="21"/>
  <c r="J2012" i="21"/>
  <c r="K2012" i="21"/>
  <c r="J2013" i="21"/>
  <c r="K2013" i="21"/>
  <c r="J2014" i="21"/>
  <c r="K2014" i="21"/>
  <c r="J2015" i="21"/>
  <c r="K2015" i="21"/>
  <c r="J2016" i="21"/>
  <c r="K2016" i="21"/>
  <c r="J2017" i="21"/>
  <c r="K2017" i="21"/>
  <c r="J2018" i="21"/>
  <c r="K2018" i="21"/>
  <c r="J2019" i="21"/>
  <c r="K2019" i="21"/>
  <c r="J2020" i="21"/>
  <c r="K2020" i="21"/>
  <c r="J2021" i="21"/>
  <c r="K2021" i="21"/>
  <c r="J2022" i="21"/>
  <c r="K2022" i="21"/>
  <c r="J2023" i="21"/>
  <c r="K2023" i="21"/>
  <c r="J2024" i="21"/>
  <c r="K2024" i="21"/>
  <c r="J2025" i="21"/>
  <c r="K2025" i="21"/>
  <c r="J2026" i="21"/>
  <c r="K2026" i="21"/>
  <c r="J2027" i="21"/>
  <c r="K2027" i="21"/>
  <c r="J2028" i="21"/>
  <c r="K2028" i="21"/>
  <c r="J2029" i="21"/>
  <c r="K2029" i="21"/>
  <c r="J2030" i="21"/>
  <c r="K2030" i="21"/>
  <c r="J2031" i="21"/>
  <c r="K2031" i="21"/>
  <c r="J2032" i="21"/>
  <c r="K2032" i="21"/>
  <c r="J2033" i="21"/>
  <c r="K2033" i="21"/>
  <c r="J2034" i="21"/>
  <c r="K2034" i="21"/>
  <c r="J2035" i="21"/>
  <c r="K2035" i="21"/>
  <c r="J2036" i="21"/>
  <c r="K2036" i="21"/>
  <c r="J2037" i="21"/>
  <c r="K2037" i="21"/>
  <c r="J2038" i="21"/>
  <c r="K2038" i="21"/>
  <c r="J2039" i="21"/>
  <c r="K2039" i="21"/>
  <c r="J2040" i="21"/>
  <c r="K2040" i="21"/>
  <c r="J2041" i="21"/>
  <c r="K2041" i="21"/>
  <c r="J2042" i="21"/>
  <c r="K2042" i="21"/>
  <c r="J2043" i="21"/>
  <c r="K2043" i="21"/>
  <c r="J2044" i="21"/>
  <c r="K2044" i="21"/>
  <c r="J2045" i="21"/>
  <c r="K2045" i="21"/>
  <c r="J2046" i="21"/>
  <c r="K2046" i="21"/>
  <c r="J2047" i="21"/>
  <c r="K2047" i="21"/>
  <c r="J2048" i="21"/>
  <c r="K2048" i="21"/>
  <c r="J2049" i="21"/>
  <c r="K2049" i="21"/>
  <c r="J2050" i="21"/>
  <c r="K2050" i="21"/>
  <c r="J2051" i="21"/>
  <c r="K2051" i="21"/>
  <c r="J2052" i="21"/>
  <c r="K2052" i="21"/>
  <c r="J2053" i="21"/>
  <c r="K2053" i="21"/>
  <c r="J2054" i="21"/>
  <c r="K2054" i="21"/>
  <c r="J2055" i="21"/>
  <c r="K2055" i="21"/>
  <c r="J2056" i="21"/>
  <c r="K2056" i="21"/>
  <c r="J2057" i="21"/>
  <c r="K2057" i="21"/>
  <c r="J2058" i="21"/>
  <c r="K2058" i="21"/>
  <c r="J2059" i="21"/>
  <c r="K2059" i="21"/>
  <c r="J2060" i="21"/>
  <c r="K2060" i="21"/>
  <c r="J2061" i="21"/>
  <c r="K2061" i="21"/>
  <c r="J2062" i="21"/>
  <c r="K2062" i="21"/>
  <c r="J2063" i="21"/>
  <c r="K2063" i="21"/>
  <c r="J2064" i="21"/>
  <c r="K2064" i="21"/>
  <c r="J2065" i="21"/>
  <c r="K2065" i="21"/>
  <c r="J2066" i="21"/>
  <c r="K2066" i="21"/>
  <c r="J2067" i="21"/>
  <c r="K2067" i="21"/>
  <c r="J2068" i="21"/>
  <c r="K2068" i="21"/>
  <c r="J2069" i="21"/>
  <c r="K2069" i="21"/>
  <c r="J2070" i="21"/>
  <c r="K2070" i="21"/>
  <c r="J2071" i="21"/>
  <c r="K2071" i="21"/>
  <c r="J2072" i="21"/>
  <c r="K2072" i="21"/>
  <c r="J2073" i="21"/>
  <c r="K2073" i="21"/>
  <c r="J2074" i="21"/>
  <c r="K2074" i="21"/>
  <c r="J2075" i="21"/>
  <c r="K2075" i="21"/>
  <c r="J2076" i="21"/>
  <c r="K2076" i="21"/>
  <c r="J2077" i="21"/>
  <c r="K2077" i="21"/>
  <c r="J2078" i="21"/>
  <c r="K2078" i="21"/>
  <c r="J2079" i="21"/>
  <c r="K2079" i="21"/>
  <c r="J2080" i="21"/>
  <c r="K2080" i="21"/>
  <c r="J2081" i="21"/>
  <c r="K2081" i="21"/>
  <c r="J2082" i="21"/>
  <c r="K2082" i="21"/>
  <c r="J2083" i="21"/>
  <c r="K2083" i="21"/>
  <c r="J2084" i="21"/>
  <c r="K2084" i="21"/>
  <c r="J2085" i="21"/>
  <c r="K2085" i="21"/>
  <c r="J2086" i="21"/>
  <c r="K2086" i="21"/>
  <c r="J2087" i="21"/>
  <c r="K2087" i="21"/>
  <c r="J2088" i="21"/>
  <c r="K2088" i="21"/>
  <c r="J2089" i="21"/>
  <c r="K2089" i="21"/>
  <c r="J2090" i="21"/>
  <c r="K2090" i="21"/>
  <c r="J2091" i="21"/>
  <c r="K2091" i="21"/>
  <c r="J2092" i="21"/>
  <c r="K2092" i="21"/>
  <c r="J2093" i="21"/>
  <c r="K2093" i="21"/>
  <c r="J2094" i="21"/>
  <c r="K2094" i="21"/>
  <c r="J2095" i="21"/>
  <c r="K2095" i="21"/>
  <c r="J2096" i="21"/>
  <c r="K2096" i="21"/>
  <c r="J2097" i="21"/>
  <c r="K2097" i="21"/>
  <c r="J2098" i="21"/>
  <c r="K2098" i="21"/>
  <c r="J2099" i="21"/>
  <c r="K2099" i="21"/>
  <c r="J2100" i="21"/>
  <c r="K2100" i="21"/>
  <c r="J2101" i="21"/>
  <c r="K2101" i="21"/>
  <c r="J2102" i="21"/>
  <c r="K2102" i="21"/>
  <c r="J2103" i="21"/>
  <c r="K2103" i="21"/>
  <c r="J2104" i="21"/>
  <c r="K2104" i="21"/>
  <c r="J2105" i="21"/>
  <c r="K2105" i="21"/>
  <c r="J2106" i="21"/>
  <c r="K2106" i="21"/>
  <c r="J2107" i="21"/>
  <c r="K2107" i="21"/>
  <c r="J2108" i="21"/>
  <c r="K2108" i="21"/>
  <c r="J2109" i="21"/>
  <c r="K2109" i="21"/>
  <c r="J2110" i="21"/>
  <c r="K2110" i="21"/>
  <c r="J2111" i="21"/>
  <c r="K2111" i="21"/>
  <c r="J2112" i="21"/>
  <c r="K2112" i="21"/>
  <c r="J2113" i="21"/>
  <c r="K2113" i="21"/>
  <c r="J2114" i="21"/>
  <c r="K2114" i="21"/>
  <c r="J2115" i="21"/>
  <c r="K2115" i="21"/>
  <c r="J2116" i="21"/>
  <c r="K2116" i="21"/>
  <c r="J2117" i="21"/>
  <c r="K2117" i="21"/>
  <c r="J2118" i="21"/>
  <c r="K2118" i="21"/>
  <c r="J2119" i="21"/>
  <c r="K2119" i="21"/>
  <c r="J2120" i="21"/>
  <c r="K2120" i="21"/>
  <c r="J2121" i="21"/>
  <c r="K2121" i="21"/>
  <c r="J2122" i="21"/>
  <c r="K2122" i="21"/>
  <c r="J2123" i="21"/>
  <c r="K2123" i="21"/>
  <c r="J2124" i="21"/>
  <c r="K2124" i="21"/>
  <c r="J2125" i="21"/>
  <c r="K2125" i="21"/>
  <c r="J2126" i="21"/>
  <c r="K2126" i="21"/>
  <c r="J2127" i="21"/>
  <c r="K2127" i="21"/>
  <c r="J2128" i="21"/>
  <c r="K2128" i="21"/>
  <c r="J2129" i="21"/>
  <c r="K2129" i="21"/>
  <c r="J2130" i="21"/>
  <c r="K2130" i="21"/>
  <c r="J2131" i="21"/>
  <c r="K2131" i="21"/>
  <c r="J2132" i="21"/>
  <c r="K2132" i="21"/>
  <c r="J2133" i="21"/>
  <c r="K2133" i="21"/>
  <c r="J2134" i="21"/>
  <c r="K2134" i="21"/>
  <c r="J2135" i="21"/>
  <c r="K2135" i="21"/>
  <c r="J2136" i="21"/>
  <c r="K2136" i="21"/>
  <c r="J2137" i="21"/>
  <c r="K2137" i="21"/>
  <c r="J2138" i="21"/>
  <c r="K2138" i="21"/>
  <c r="J2139" i="21"/>
  <c r="K2139" i="21"/>
  <c r="J2140" i="21"/>
  <c r="K2140" i="21"/>
  <c r="J2141" i="21"/>
  <c r="K2141" i="21"/>
  <c r="J2142" i="21"/>
  <c r="K2142" i="21"/>
  <c r="J2143" i="21"/>
  <c r="K2143" i="21"/>
  <c r="J2144" i="21"/>
  <c r="K2144" i="21"/>
  <c r="J2145" i="21"/>
  <c r="K2145" i="21"/>
  <c r="J2146" i="21"/>
  <c r="K2146" i="21"/>
  <c r="J2147" i="21"/>
  <c r="K2147" i="21"/>
  <c r="J2148" i="21"/>
  <c r="K2148" i="21"/>
  <c r="J2149" i="21"/>
  <c r="K2149" i="21"/>
  <c r="J2150" i="21"/>
  <c r="K2150" i="21"/>
  <c r="J2151" i="21"/>
  <c r="K2151" i="21"/>
  <c r="J2152" i="21"/>
  <c r="K2152" i="21"/>
  <c r="J2153" i="21"/>
  <c r="K2153" i="21"/>
  <c r="J2154" i="21"/>
  <c r="K2154" i="21"/>
  <c r="J2155" i="21"/>
  <c r="K2155" i="21"/>
  <c r="J2156" i="21"/>
  <c r="K2156" i="21"/>
  <c r="J2157" i="21"/>
  <c r="K2157" i="21"/>
  <c r="J2158" i="21"/>
  <c r="K2158" i="21"/>
  <c r="J2159" i="21"/>
  <c r="K2159" i="21"/>
  <c r="J2160" i="21"/>
  <c r="K2160" i="21"/>
  <c r="J2161" i="21"/>
  <c r="K2161" i="21"/>
  <c r="J2162" i="21"/>
  <c r="K2162" i="21"/>
  <c r="J2163" i="21"/>
  <c r="K2163" i="21"/>
  <c r="J2164" i="21"/>
  <c r="K2164" i="21"/>
  <c r="J2165" i="21"/>
  <c r="K2165" i="21"/>
  <c r="J2166" i="21"/>
  <c r="K2166" i="21"/>
  <c r="J2167" i="21"/>
  <c r="K2167" i="21"/>
  <c r="J2168" i="21"/>
  <c r="K2168" i="21"/>
  <c r="J2169" i="21"/>
  <c r="K2169" i="21"/>
  <c r="J2170" i="21"/>
  <c r="K2170" i="21"/>
  <c r="J2171" i="21"/>
  <c r="K2171" i="21"/>
  <c r="J2172" i="21"/>
  <c r="K2172" i="21"/>
  <c r="J2173" i="21"/>
  <c r="K2173" i="21"/>
  <c r="J2174" i="21"/>
  <c r="K2174" i="21"/>
  <c r="J2175" i="21"/>
  <c r="K2175" i="21"/>
  <c r="J2176" i="21"/>
  <c r="K2176" i="21"/>
  <c r="J2177" i="21"/>
  <c r="K2177" i="21"/>
  <c r="J2178" i="21"/>
  <c r="K2178" i="21"/>
  <c r="J2179" i="21"/>
  <c r="K2179" i="21"/>
  <c r="J2180" i="21"/>
  <c r="K2180" i="21"/>
  <c r="J2181" i="21"/>
  <c r="K2181" i="21"/>
  <c r="J2182" i="21"/>
  <c r="K2182" i="21"/>
  <c r="J2183" i="21"/>
  <c r="K2183" i="21"/>
  <c r="J2184" i="21"/>
  <c r="K2184" i="21"/>
  <c r="J2185" i="21"/>
  <c r="K2185" i="21"/>
  <c r="J2186" i="21"/>
  <c r="K2186" i="21"/>
  <c r="J2187" i="21"/>
  <c r="K2187" i="21"/>
  <c r="J2188" i="21"/>
  <c r="K2188" i="21"/>
  <c r="J2189" i="21"/>
  <c r="K2189" i="21"/>
  <c r="J2190" i="21"/>
  <c r="K2190" i="21"/>
  <c r="J2191" i="21"/>
  <c r="K2191" i="21"/>
  <c r="J2192" i="21"/>
  <c r="K2192" i="21"/>
  <c r="J2193" i="21"/>
  <c r="K2193" i="21"/>
  <c r="J2194" i="21"/>
  <c r="K2194" i="21"/>
  <c r="J2195" i="21"/>
  <c r="K2195" i="21"/>
  <c r="J2196" i="21"/>
  <c r="K2196" i="21"/>
  <c r="J2197" i="21"/>
  <c r="K2197" i="21"/>
  <c r="J2198" i="21"/>
  <c r="K2198" i="21"/>
  <c r="J2199" i="21"/>
  <c r="K2199" i="21"/>
  <c r="J2200" i="21"/>
  <c r="K2200" i="21"/>
  <c r="J2201" i="21"/>
  <c r="K2201" i="21"/>
  <c r="J2202" i="21"/>
  <c r="K2202" i="21"/>
  <c r="J2203" i="21"/>
  <c r="K2203" i="21"/>
  <c r="J2204" i="21"/>
  <c r="K2204" i="21"/>
  <c r="J2205" i="21"/>
  <c r="K2205" i="21"/>
  <c r="J2206" i="21"/>
  <c r="K2206" i="21"/>
  <c r="J2207" i="21"/>
  <c r="K2207" i="21"/>
  <c r="J2208" i="21"/>
  <c r="K2208" i="21"/>
  <c r="J2209" i="21"/>
  <c r="K2209" i="21"/>
  <c r="J2210" i="21"/>
  <c r="K2210" i="21"/>
  <c r="J2211" i="21"/>
  <c r="K2211" i="21"/>
  <c r="J2212" i="21"/>
  <c r="K2212" i="21"/>
  <c r="J2213" i="21"/>
  <c r="K2213" i="21"/>
  <c r="J2214" i="21"/>
  <c r="K2214" i="21"/>
  <c r="J2215" i="21"/>
  <c r="K2215" i="21"/>
  <c r="J2216" i="21"/>
  <c r="K2216" i="21"/>
  <c r="J2217" i="21"/>
  <c r="K2217" i="21"/>
  <c r="J2218" i="21"/>
  <c r="K2218" i="21"/>
  <c r="J2219" i="21"/>
  <c r="K2219" i="21"/>
  <c r="J2220" i="21"/>
  <c r="K2220" i="21"/>
  <c r="J2221" i="21"/>
  <c r="K2221" i="21"/>
  <c r="J2222" i="21"/>
  <c r="K2222" i="21"/>
  <c r="J2223" i="21"/>
  <c r="K2223" i="21"/>
  <c r="J2224" i="21"/>
  <c r="K2224" i="21"/>
  <c r="J2225" i="21"/>
  <c r="K2225" i="21"/>
  <c r="J2226" i="21"/>
  <c r="K2226" i="21"/>
  <c r="J2227" i="21"/>
  <c r="K2227" i="21"/>
  <c r="J2228" i="21"/>
  <c r="K2228" i="21"/>
  <c r="J2229" i="21"/>
  <c r="K2229" i="21"/>
  <c r="J2230" i="21"/>
  <c r="K2230" i="21"/>
  <c r="J2231" i="21"/>
  <c r="K2231" i="21"/>
  <c r="J2232" i="21"/>
  <c r="K2232" i="21"/>
  <c r="J2233" i="21"/>
  <c r="K2233" i="21"/>
  <c r="J2234" i="21"/>
  <c r="K2234" i="21"/>
  <c r="J2235" i="21"/>
  <c r="K2235" i="21"/>
  <c r="J2236" i="21"/>
  <c r="K2236" i="21"/>
  <c r="J2237" i="21"/>
  <c r="K2237" i="21"/>
  <c r="J2238" i="21"/>
  <c r="K2238" i="21"/>
  <c r="J2239" i="21"/>
  <c r="K2239" i="21"/>
  <c r="J2240" i="21"/>
  <c r="K2240" i="21"/>
  <c r="J2241" i="21"/>
  <c r="K2241" i="21"/>
  <c r="J2242" i="21"/>
  <c r="K2242" i="21"/>
  <c r="J2243" i="21"/>
  <c r="K2243" i="21"/>
  <c r="J2244" i="21"/>
  <c r="K2244" i="21"/>
  <c r="J2245" i="21"/>
  <c r="K2245" i="21"/>
  <c r="J2246" i="21"/>
  <c r="K2246" i="21"/>
  <c r="J2247" i="21"/>
  <c r="K2247" i="21"/>
  <c r="J2248" i="21"/>
  <c r="K2248" i="21"/>
  <c r="J2249" i="21"/>
  <c r="K2249" i="21"/>
  <c r="J2250" i="21"/>
  <c r="K2250" i="21"/>
  <c r="J2251" i="21"/>
  <c r="K2251" i="21"/>
  <c r="J2252" i="21"/>
  <c r="K2252" i="21"/>
  <c r="J2253" i="21"/>
  <c r="K2253" i="21"/>
  <c r="J2254" i="21"/>
  <c r="K2254" i="21"/>
  <c r="J2255" i="21"/>
  <c r="K2255" i="21"/>
  <c r="J2256" i="21"/>
  <c r="K2256" i="21"/>
  <c r="J2257" i="21"/>
  <c r="K2257" i="21"/>
  <c r="J2258" i="21"/>
  <c r="K2258" i="21"/>
  <c r="J2259" i="21"/>
  <c r="K2259" i="21"/>
  <c r="J2260" i="21"/>
  <c r="K2260" i="21"/>
  <c r="J2261" i="21"/>
  <c r="K2261" i="21"/>
  <c r="J2262" i="21"/>
  <c r="K2262" i="21"/>
  <c r="J2263" i="21"/>
  <c r="K2263" i="21"/>
  <c r="J2264" i="21"/>
  <c r="K2264" i="21"/>
  <c r="J2265" i="21"/>
  <c r="K2265" i="21"/>
  <c r="J2266" i="21"/>
  <c r="K2266" i="21"/>
  <c r="J2267" i="21"/>
  <c r="K2267" i="21"/>
  <c r="J2268" i="21"/>
  <c r="K2268" i="21"/>
  <c r="J2269" i="21"/>
  <c r="K2269" i="21"/>
  <c r="J2270" i="21"/>
  <c r="K2270" i="21"/>
  <c r="J2271" i="21"/>
  <c r="K2271" i="21"/>
  <c r="J2272" i="21"/>
  <c r="K2272" i="21"/>
  <c r="J2273" i="21"/>
  <c r="K2273" i="21"/>
  <c r="J2274" i="21"/>
  <c r="K2274" i="21"/>
  <c r="J2275" i="21"/>
  <c r="K2275" i="21"/>
  <c r="J2276" i="21"/>
  <c r="K2276" i="21"/>
  <c r="J2277" i="21"/>
  <c r="K2277" i="21"/>
  <c r="J2278" i="21"/>
  <c r="K2278" i="21"/>
  <c r="J2279" i="21"/>
  <c r="K2279" i="21"/>
  <c r="J2280" i="21"/>
  <c r="K2280" i="21"/>
  <c r="J2281" i="21"/>
  <c r="K2281" i="21"/>
  <c r="J2282" i="21"/>
  <c r="K2282" i="21"/>
  <c r="J2283" i="21"/>
  <c r="K2283" i="21"/>
  <c r="J2284" i="21"/>
  <c r="K2284" i="21"/>
  <c r="J2285" i="21"/>
  <c r="K2285" i="21"/>
  <c r="J2286" i="21"/>
  <c r="K2286" i="21"/>
  <c r="J2287" i="21"/>
  <c r="K2287" i="21"/>
  <c r="J2288" i="21"/>
  <c r="K2288" i="21"/>
  <c r="J2289" i="21"/>
  <c r="K2289" i="21"/>
  <c r="J2290" i="21"/>
  <c r="K2290" i="21"/>
  <c r="J2291" i="21"/>
  <c r="K2291" i="21"/>
  <c r="J2292" i="21"/>
  <c r="K2292" i="21"/>
  <c r="J2293" i="21"/>
  <c r="K2293" i="21"/>
  <c r="J2294" i="21"/>
  <c r="K2294" i="21"/>
  <c r="J2295" i="21"/>
  <c r="K2295" i="21"/>
  <c r="J2296" i="21"/>
  <c r="K2296" i="21"/>
  <c r="J2297" i="21"/>
  <c r="K2297" i="21"/>
  <c r="J2298" i="21"/>
  <c r="K2298" i="21"/>
  <c r="J2299" i="21"/>
  <c r="K2299" i="21"/>
  <c r="J2300" i="21"/>
  <c r="K2300" i="21"/>
  <c r="J2301" i="21"/>
  <c r="K2301" i="21"/>
  <c r="J2302" i="21"/>
  <c r="K2302" i="21"/>
  <c r="J2303" i="21"/>
  <c r="K2303" i="21"/>
  <c r="J2304" i="21"/>
  <c r="K2304" i="21"/>
  <c r="J2305" i="21"/>
  <c r="K2305" i="21"/>
  <c r="J2306" i="21"/>
  <c r="K2306" i="21"/>
  <c r="J2307" i="21"/>
  <c r="K2307" i="21"/>
  <c r="J2308" i="21"/>
  <c r="K2308" i="21"/>
  <c r="J2309" i="21"/>
  <c r="K2309" i="21"/>
  <c r="J2310" i="21"/>
  <c r="K2310" i="21"/>
  <c r="J2311" i="21"/>
  <c r="K2311" i="21"/>
  <c r="J2312" i="21"/>
  <c r="K2312" i="21"/>
  <c r="J2313" i="21"/>
  <c r="K2313" i="21"/>
  <c r="J2314" i="21"/>
  <c r="K2314" i="21"/>
  <c r="J2315" i="21"/>
  <c r="K2315" i="21"/>
  <c r="J2316" i="21"/>
  <c r="K2316" i="21"/>
  <c r="J2317" i="21"/>
  <c r="K2317" i="21"/>
  <c r="J2318" i="21"/>
  <c r="K2318" i="21"/>
  <c r="J2319" i="21"/>
  <c r="K2319" i="21"/>
  <c r="J2320" i="21"/>
  <c r="K2320" i="21"/>
  <c r="J2321" i="21"/>
  <c r="K2321" i="21"/>
  <c r="J2322" i="21"/>
  <c r="K2322" i="21"/>
  <c r="J2323" i="21"/>
  <c r="K2323" i="21"/>
  <c r="J2324" i="21"/>
  <c r="K2324" i="21"/>
  <c r="J2325" i="21"/>
  <c r="K2325" i="21"/>
  <c r="J2326" i="21"/>
  <c r="K2326" i="21"/>
  <c r="J2327" i="21"/>
  <c r="K2327" i="21"/>
  <c r="J2328" i="21"/>
  <c r="K2328" i="21"/>
  <c r="J2329" i="21"/>
  <c r="K2329" i="21"/>
  <c r="J2330" i="21"/>
  <c r="K2330" i="21"/>
  <c r="J2331" i="21"/>
  <c r="K2331" i="21"/>
  <c r="J2332" i="21"/>
  <c r="K2332" i="21"/>
  <c r="J2333" i="21"/>
  <c r="K2333" i="21"/>
  <c r="J2334" i="21"/>
  <c r="K2334" i="21"/>
  <c r="J2335" i="21"/>
  <c r="K2335" i="21"/>
  <c r="J2336" i="21"/>
  <c r="K2336" i="21"/>
  <c r="J2337" i="21"/>
  <c r="K2337" i="21"/>
  <c r="J2338" i="21"/>
  <c r="K2338" i="21"/>
  <c r="J2339" i="21"/>
  <c r="K2339" i="21"/>
  <c r="J2340" i="21"/>
  <c r="K2340" i="21"/>
  <c r="J2341" i="21"/>
  <c r="K2341" i="21"/>
  <c r="J2342" i="21"/>
  <c r="K2342" i="21"/>
  <c r="J2343" i="21"/>
  <c r="K2343" i="21"/>
  <c r="J2344" i="21"/>
  <c r="K2344" i="21"/>
  <c r="J2345" i="21"/>
  <c r="K2345" i="21"/>
  <c r="J2346" i="21"/>
  <c r="K2346" i="21"/>
  <c r="J2347" i="21"/>
  <c r="K2347" i="21"/>
  <c r="J2348" i="21"/>
  <c r="K2348" i="21"/>
  <c r="J2349" i="21"/>
  <c r="K2349" i="21"/>
  <c r="J2350" i="21"/>
  <c r="K2350" i="21"/>
  <c r="J2351" i="21"/>
  <c r="K2351" i="21"/>
  <c r="J2352" i="21"/>
  <c r="K2352" i="21"/>
  <c r="J2353" i="21"/>
  <c r="K2353" i="21"/>
  <c r="J2354" i="21"/>
  <c r="K2354" i="21"/>
  <c r="J2355" i="21"/>
  <c r="K2355" i="21"/>
  <c r="J2356" i="21"/>
  <c r="K2356" i="21"/>
  <c r="J2357" i="21"/>
  <c r="K2357" i="21"/>
  <c r="J2358" i="21"/>
  <c r="K2358" i="21"/>
  <c r="J2359" i="21"/>
  <c r="K2359" i="21"/>
  <c r="J2360" i="21"/>
  <c r="K2360" i="21"/>
  <c r="J2361" i="21"/>
  <c r="K2361" i="21"/>
  <c r="J2362" i="21"/>
  <c r="K2362" i="21"/>
  <c r="J2363" i="21"/>
  <c r="K2363" i="21"/>
  <c r="J2364" i="21"/>
  <c r="K2364" i="21"/>
  <c r="J2365" i="21"/>
  <c r="K2365" i="21"/>
  <c r="J2366" i="21"/>
  <c r="K2366" i="21"/>
  <c r="J2367" i="21"/>
  <c r="K2367" i="21"/>
  <c r="J2368" i="21"/>
  <c r="K2368" i="21"/>
  <c r="J2369" i="21"/>
  <c r="K2369" i="21"/>
  <c r="J2370" i="21"/>
  <c r="K2370" i="21"/>
  <c r="J2371" i="21"/>
  <c r="K2371" i="21"/>
  <c r="J2372" i="21"/>
  <c r="K2372" i="21"/>
  <c r="J2373" i="21"/>
  <c r="K2373" i="21"/>
  <c r="J2374" i="21"/>
  <c r="K2374" i="21"/>
  <c r="J2375" i="21"/>
  <c r="K2375" i="21"/>
  <c r="J2376" i="21"/>
  <c r="K2376" i="21"/>
  <c r="J2377" i="21"/>
  <c r="K2377" i="21"/>
  <c r="J2378" i="21"/>
  <c r="K2378" i="21"/>
  <c r="J2379" i="21"/>
  <c r="K2379" i="21"/>
  <c r="J2380" i="21"/>
  <c r="K2380" i="21"/>
  <c r="J2381" i="21"/>
  <c r="K2381" i="21"/>
  <c r="J2382" i="21"/>
  <c r="K2382" i="21"/>
  <c r="J2383" i="21"/>
  <c r="K2383" i="21"/>
  <c r="J2384" i="21"/>
  <c r="K2384" i="21"/>
  <c r="J2385" i="21"/>
  <c r="K2385" i="21"/>
  <c r="J2386" i="21"/>
  <c r="K2386" i="21"/>
  <c r="J2387" i="21"/>
  <c r="K2387" i="21"/>
  <c r="J2388" i="21"/>
  <c r="K2388" i="21"/>
  <c r="J2389" i="21"/>
  <c r="K2389" i="21"/>
  <c r="J2390" i="21"/>
  <c r="K2390" i="21"/>
  <c r="J2391" i="21"/>
  <c r="K2391" i="21"/>
  <c r="J2392" i="21"/>
  <c r="K2392" i="21"/>
  <c r="J2393" i="21"/>
  <c r="K2393" i="21"/>
  <c r="J2394" i="21"/>
  <c r="K2394" i="21"/>
  <c r="J2395" i="21"/>
  <c r="K2395" i="21"/>
  <c r="J2396" i="21"/>
  <c r="K2396" i="21"/>
  <c r="J2397" i="21"/>
  <c r="K2397" i="21"/>
  <c r="J2398" i="21"/>
  <c r="K2398" i="21"/>
  <c r="J2399" i="21"/>
  <c r="K2399" i="21"/>
  <c r="J2400" i="21"/>
  <c r="K2400" i="21"/>
  <c r="J2401" i="21"/>
  <c r="K2401" i="21"/>
  <c r="J2402" i="21"/>
  <c r="K2402" i="21"/>
  <c r="J2403" i="21"/>
  <c r="K2403" i="21"/>
  <c r="J2404" i="21"/>
  <c r="K2404" i="21"/>
  <c r="J2405" i="21"/>
  <c r="K2405" i="21"/>
  <c r="J2406" i="21"/>
  <c r="K2406" i="21"/>
  <c r="J2407" i="21"/>
  <c r="K2407" i="21"/>
  <c r="J2408" i="21"/>
  <c r="K2408" i="21"/>
  <c r="J2409" i="21"/>
  <c r="K2409" i="21"/>
  <c r="J2410" i="21"/>
  <c r="K2410" i="21"/>
  <c r="J2411" i="21"/>
  <c r="K2411" i="21"/>
  <c r="J2412" i="21"/>
  <c r="K2412" i="21"/>
  <c r="J2413" i="21"/>
  <c r="K2413" i="21"/>
  <c r="J2414" i="21"/>
  <c r="K2414" i="21"/>
  <c r="J2415" i="21"/>
  <c r="K2415" i="21"/>
  <c r="J2416" i="21"/>
  <c r="K2416" i="21"/>
  <c r="J2417" i="21"/>
  <c r="K2417" i="21"/>
  <c r="J2418" i="21"/>
  <c r="K2418" i="21"/>
  <c r="J2419" i="21"/>
  <c r="K2419" i="21"/>
  <c r="J2420" i="21"/>
  <c r="K2420" i="21"/>
  <c r="J2421" i="21"/>
  <c r="K2421" i="21"/>
  <c r="J2422" i="21"/>
  <c r="K2422" i="21"/>
  <c r="J2423" i="21"/>
  <c r="K2423" i="21"/>
  <c r="J2424" i="21"/>
  <c r="K2424" i="21"/>
  <c r="J2425" i="21"/>
  <c r="K2425" i="21"/>
  <c r="J2426" i="21"/>
  <c r="K2426" i="21"/>
  <c r="J2427" i="21"/>
  <c r="K2427" i="21"/>
  <c r="J2428" i="21"/>
  <c r="K2428" i="21"/>
  <c r="J2429" i="21"/>
  <c r="K2429" i="21"/>
  <c r="J2430" i="21"/>
  <c r="K2430" i="21"/>
  <c r="J2431" i="21"/>
  <c r="K2431" i="21"/>
  <c r="J2432" i="21"/>
  <c r="K2432" i="21"/>
  <c r="J2433" i="21"/>
  <c r="K2433" i="21"/>
  <c r="J2434" i="21"/>
  <c r="K2434" i="21"/>
  <c r="J2435" i="21"/>
  <c r="K2435" i="21"/>
  <c r="J2436" i="21"/>
  <c r="K2436" i="21"/>
  <c r="J2437" i="21"/>
  <c r="K2437" i="21"/>
  <c r="J2438" i="21"/>
  <c r="K2438" i="21"/>
  <c r="J2439" i="21"/>
  <c r="K2439" i="21"/>
  <c r="J2440" i="21"/>
  <c r="K2440" i="21"/>
  <c r="J2441" i="21"/>
  <c r="K2441" i="21"/>
  <c r="J2442" i="21"/>
  <c r="K2442" i="21"/>
  <c r="J2443" i="21"/>
  <c r="K2443" i="21"/>
  <c r="J2444" i="21"/>
  <c r="K2444" i="21"/>
  <c r="J2445" i="21"/>
  <c r="K2445" i="21"/>
  <c r="J2446" i="21"/>
  <c r="K2446" i="21"/>
  <c r="J2447" i="21"/>
  <c r="K2447" i="21"/>
  <c r="J2448" i="21"/>
  <c r="K2448" i="21"/>
  <c r="J2449" i="21"/>
  <c r="K2449" i="21"/>
  <c r="J2450" i="21"/>
  <c r="K2450" i="21"/>
  <c r="J2451" i="21"/>
  <c r="K2451" i="21"/>
  <c r="J2452" i="21"/>
  <c r="K2452" i="21"/>
  <c r="J2453" i="21"/>
  <c r="K2453" i="21"/>
  <c r="J2454" i="21"/>
  <c r="K2454" i="21"/>
  <c r="J2455" i="21"/>
  <c r="K2455" i="21"/>
  <c r="J2456" i="21"/>
  <c r="K2456" i="21"/>
  <c r="J2457" i="21"/>
  <c r="K2457" i="21"/>
  <c r="J2458" i="21"/>
  <c r="K2458" i="21"/>
  <c r="J2459" i="21"/>
  <c r="K2459" i="21"/>
  <c r="J2460" i="21"/>
  <c r="K2460" i="21"/>
  <c r="J2461" i="21"/>
  <c r="K2461" i="21"/>
  <c r="J2462" i="21"/>
  <c r="K2462" i="21"/>
  <c r="J2463" i="21"/>
  <c r="K2463" i="21"/>
  <c r="J2464" i="21"/>
  <c r="K2464" i="21"/>
  <c r="J2465" i="21"/>
  <c r="K2465" i="21"/>
  <c r="J2466" i="21"/>
  <c r="K2466" i="21"/>
  <c r="J2467" i="21"/>
  <c r="K2467" i="21"/>
  <c r="J2468" i="21"/>
  <c r="K2468" i="21"/>
  <c r="J2469" i="21"/>
  <c r="K2469" i="21"/>
  <c r="J2470" i="21"/>
  <c r="K2470" i="21"/>
  <c r="J2471" i="21"/>
  <c r="K2471" i="21"/>
  <c r="J2472" i="21"/>
  <c r="K2472" i="21"/>
  <c r="J2473" i="21"/>
  <c r="K2473" i="21"/>
  <c r="J2474" i="21"/>
  <c r="K2474" i="21"/>
  <c r="J2475" i="21"/>
  <c r="K2475" i="21"/>
  <c r="J2476" i="21"/>
  <c r="K2476" i="21"/>
  <c r="J2477" i="21"/>
  <c r="K2477" i="21"/>
  <c r="J2478" i="21"/>
  <c r="K2478" i="21"/>
  <c r="J2479" i="21"/>
  <c r="K2479" i="21"/>
  <c r="J2480" i="21"/>
  <c r="K2480" i="21"/>
  <c r="J2481" i="21"/>
  <c r="K2481" i="21"/>
  <c r="J2482" i="21"/>
  <c r="K2482" i="21"/>
  <c r="J2483" i="21"/>
  <c r="K2483" i="21"/>
  <c r="J2484" i="21"/>
  <c r="K2484" i="21"/>
  <c r="J2485" i="21"/>
  <c r="K2485" i="21"/>
  <c r="J2486" i="21"/>
  <c r="K2486" i="21"/>
  <c r="J2487" i="21"/>
  <c r="K2487" i="21"/>
  <c r="J2488" i="21"/>
  <c r="K2488" i="21"/>
  <c r="J2489" i="21"/>
  <c r="K2489" i="21"/>
  <c r="J2490" i="21"/>
  <c r="K2490" i="21"/>
  <c r="J2491" i="21"/>
  <c r="K2491" i="21"/>
  <c r="J2492" i="21"/>
  <c r="K2492" i="21"/>
  <c r="J2493" i="21"/>
  <c r="K2493" i="21"/>
  <c r="J2494" i="21"/>
  <c r="K2494" i="21"/>
  <c r="J2495" i="21"/>
  <c r="K2495" i="21"/>
  <c r="J2496" i="21"/>
  <c r="K2496" i="21"/>
  <c r="J2497" i="21"/>
  <c r="K2497" i="21"/>
  <c r="J2498" i="21"/>
  <c r="K2498" i="21"/>
  <c r="J2499" i="21"/>
  <c r="K2499" i="21"/>
  <c r="J2500" i="21"/>
  <c r="K2500" i="21"/>
  <c r="J2501" i="21"/>
  <c r="K2501" i="21"/>
  <c r="J2502" i="21"/>
  <c r="K2502" i="21"/>
  <c r="J2503" i="21"/>
  <c r="K2503" i="21"/>
  <c r="J2504" i="21"/>
  <c r="K2504" i="21"/>
  <c r="J2505" i="21"/>
  <c r="K2505" i="21"/>
  <c r="J2506" i="21"/>
  <c r="K2506" i="21"/>
  <c r="J2507" i="21"/>
  <c r="K2507" i="21"/>
  <c r="J2508" i="21"/>
  <c r="K2508" i="21"/>
  <c r="J2509" i="21"/>
  <c r="K2509" i="21"/>
  <c r="J2510" i="21"/>
  <c r="K2510" i="21"/>
  <c r="J2511" i="21"/>
  <c r="K2511" i="21"/>
  <c r="J2512" i="21"/>
  <c r="K2512" i="21"/>
  <c r="J2513" i="21"/>
  <c r="K2513" i="21"/>
  <c r="J2514" i="21"/>
  <c r="K2514" i="21"/>
  <c r="J2515" i="21"/>
  <c r="K2515" i="21"/>
  <c r="J2516" i="21"/>
  <c r="K2516" i="21"/>
  <c r="J2517" i="21"/>
  <c r="K2517" i="21"/>
  <c r="J2518" i="21"/>
  <c r="K2518" i="21"/>
  <c r="J2519" i="21"/>
  <c r="K2519" i="21"/>
  <c r="J2520" i="21"/>
  <c r="K2520" i="21"/>
  <c r="J2521" i="21"/>
  <c r="K2521" i="21"/>
  <c r="J2522" i="21"/>
  <c r="K2522" i="21"/>
  <c r="J2523" i="21"/>
  <c r="K2523" i="21"/>
  <c r="J2524" i="21"/>
  <c r="K2524" i="21"/>
  <c r="J2525" i="21"/>
  <c r="K2525" i="21"/>
  <c r="J2526" i="21"/>
  <c r="K2526" i="21"/>
  <c r="J2527" i="21"/>
  <c r="K2527" i="21"/>
  <c r="J2528" i="21"/>
  <c r="K2528" i="21"/>
  <c r="J2529" i="21"/>
  <c r="K2529" i="21"/>
  <c r="J2530" i="21"/>
  <c r="K2530" i="21"/>
  <c r="J2531" i="21"/>
  <c r="K2531" i="21"/>
  <c r="J2532" i="21"/>
  <c r="K2532" i="21"/>
  <c r="J2533" i="21"/>
  <c r="K2533" i="21"/>
  <c r="J2534" i="21"/>
  <c r="K2534" i="21"/>
  <c r="J2535" i="21"/>
  <c r="K2535" i="21"/>
  <c r="J2536" i="21"/>
  <c r="K2536" i="21"/>
  <c r="J2537" i="21"/>
  <c r="K2537" i="21"/>
  <c r="J2538" i="21"/>
  <c r="K2538" i="21"/>
  <c r="J2539" i="21"/>
  <c r="K2539" i="21"/>
  <c r="J2540" i="21"/>
  <c r="K2540" i="21"/>
  <c r="J2541" i="21"/>
  <c r="K2541" i="21"/>
  <c r="J2542" i="21"/>
  <c r="K2542" i="21"/>
  <c r="J2543" i="21"/>
  <c r="K2543" i="21"/>
  <c r="J2544" i="21"/>
  <c r="K2544" i="21"/>
  <c r="J2545" i="21"/>
  <c r="K2545" i="21"/>
  <c r="J2546" i="21"/>
  <c r="K2546" i="21"/>
  <c r="J2547" i="21"/>
  <c r="K2547" i="21"/>
  <c r="J2548" i="21"/>
  <c r="K2548" i="21"/>
  <c r="J2549" i="21"/>
  <c r="K2549" i="21"/>
  <c r="J2550" i="21"/>
  <c r="K2550" i="21"/>
  <c r="J2551" i="21"/>
  <c r="K2551" i="21"/>
  <c r="J2552" i="21"/>
  <c r="K2552" i="21"/>
  <c r="J2553" i="21"/>
  <c r="K2553" i="21"/>
  <c r="J2554" i="21"/>
  <c r="K2554" i="21"/>
  <c r="J2555" i="21"/>
  <c r="K2555" i="21"/>
  <c r="J2556" i="21"/>
  <c r="K2556" i="21"/>
  <c r="J2557" i="21"/>
  <c r="K2557" i="21"/>
  <c r="J2558" i="21"/>
  <c r="K2558" i="21"/>
  <c r="J2559" i="21"/>
  <c r="K2559" i="21"/>
  <c r="J2560" i="21"/>
  <c r="K2560" i="21"/>
  <c r="J2561" i="21"/>
  <c r="K2561" i="21"/>
  <c r="J2562" i="21"/>
  <c r="K2562" i="21"/>
  <c r="J2563" i="21"/>
  <c r="K2563" i="21"/>
  <c r="J2564" i="21"/>
  <c r="K2564" i="21"/>
  <c r="J2565" i="21"/>
  <c r="K2565" i="21"/>
  <c r="J2566" i="21"/>
  <c r="K2566" i="21"/>
  <c r="J2567" i="21"/>
  <c r="K2567" i="21"/>
  <c r="J2568" i="21"/>
  <c r="K2568" i="21"/>
  <c r="J2569" i="21"/>
  <c r="K2569" i="21"/>
  <c r="J2570" i="21"/>
  <c r="K2570" i="21"/>
  <c r="J2571" i="21"/>
  <c r="K2571" i="21"/>
  <c r="J2572" i="21"/>
  <c r="K2572" i="21"/>
  <c r="J2573" i="21"/>
  <c r="K2573" i="21"/>
  <c r="J2574" i="21"/>
  <c r="K2574" i="21"/>
  <c r="J2575" i="21"/>
  <c r="K2575" i="21"/>
  <c r="J2576" i="21"/>
  <c r="K2576" i="21"/>
  <c r="J2577" i="21"/>
  <c r="K2577" i="21"/>
  <c r="J2578" i="21"/>
  <c r="K2578" i="21"/>
  <c r="J2579" i="21"/>
  <c r="K2579" i="21"/>
  <c r="J2580" i="21"/>
  <c r="K2580" i="21"/>
  <c r="J2581" i="21"/>
  <c r="K2581" i="21"/>
  <c r="J2582" i="21"/>
  <c r="K2582" i="21"/>
  <c r="J2583" i="21"/>
  <c r="K2583" i="21"/>
  <c r="J2584" i="21"/>
  <c r="K2584" i="21"/>
  <c r="J2585" i="21"/>
  <c r="K2585" i="21"/>
  <c r="J2586" i="21"/>
  <c r="K2586" i="21"/>
  <c r="J2587" i="21"/>
  <c r="K2587" i="21"/>
  <c r="J2588" i="21"/>
  <c r="K2588" i="21"/>
  <c r="J2589" i="21"/>
  <c r="K2589" i="21"/>
  <c r="J2590" i="21"/>
  <c r="K2590" i="21"/>
  <c r="J2591" i="21"/>
  <c r="K2591" i="21"/>
  <c r="J2592" i="21"/>
  <c r="K2592" i="21"/>
  <c r="J2593" i="21"/>
  <c r="K2593" i="21"/>
  <c r="J2594" i="21"/>
  <c r="K2594" i="21"/>
  <c r="J2595" i="21"/>
  <c r="K2595" i="21"/>
  <c r="J2596" i="21"/>
  <c r="K2596" i="21"/>
  <c r="J2597" i="21"/>
  <c r="K2597" i="21"/>
  <c r="J2598" i="21"/>
  <c r="K2598" i="21"/>
  <c r="J2599" i="21"/>
  <c r="K2599" i="21"/>
  <c r="J2600" i="21"/>
  <c r="K2600" i="21"/>
  <c r="J2601" i="21"/>
  <c r="K2601" i="21"/>
  <c r="J2602" i="21"/>
  <c r="K2602" i="21"/>
  <c r="J2603" i="21"/>
  <c r="K2603" i="21"/>
  <c r="J2604" i="21"/>
  <c r="K2604" i="21"/>
  <c r="J2605" i="21"/>
  <c r="K2605" i="21"/>
  <c r="J2606" i="21"/>
  <c r="K2606" i="21"/>
  <c r="J2607" i="21"/>
  <c r="K2607" i="21"/>
  <c r="J2608" i="21"/>
  <c r="K2608" i="21"/>
  <c r="J2609" i="21"/>
  <c r="K2609" i="21"/>
  <c r="J2610" i="21"/>
  <c r="K2610" i="21"/>
  <c r="J2611" i="21"/>
  <c r="K2611" i="21"/>
  <c r="J2612" i="21"/>
  <c r="K2612" i="21"/>
  <c r="J2613" i="21"/>
  <c r="K2613" i="21"/>
  <c r="J2614" i="21"/>
  <c r="K2614" i="21"/>
  <c r="J2615" i="21"/>
  <c r="K2615" i="21"/>
  <c r="J2616" i="21"/>
  <c r="K2616" i="21"/>
  <c r="J2617" i="21"/>
  <c r="K2617" i="21"/>
  <c r="J2618" i="21"/>
  <c r="K2618" i="21"/>
  <c r="J2619" i="21"/>
  <c r="K2619" i="21"/>
  <c r="J2620" i="21"/>
  <c r="K2620" i="21"/>
  <c r="J2621" i="21"/>
  <c r="K2621" i="21"/>
  <c r="J2622" i="21"/>
  <c r="K2622" i="21"/>
  <c r="J2623" i="21"/>
  <c r="K2623" i="21"/>
  <c r="J2624" i="21"/>
  <c r="K2624" i="21"/>
  <c r="J2625" i="21"/>
  <c r="K2625" i="21"/>
  <c r="J2626" i="21"/>
  <c r="K2626" i="21"/>
  <c r="J2627" i="21"/>
  <c r="K2627" i="21"/>
  <c r="J2628" i="21"/>
  <c r="K2628" i="21"/>
  <c r="J2629" i="21"/>
  <c r="K2629" i="21"/>
  <c r="J2630" i="21"/>
  <c r="K2630" i="21"/>
  <c r="J2631" i="21"/>
  <c r="K2631" i="21"/>
  <c r="J2632" i="21"/>
  <c r="K2632" i="21"/>
  <c r="J2633" i="21"/>
  <c r="K2633" i="21"/>
  <c r="J2634" i="21"/>
  <c r="K2634" i="21"/>
  <c r="J2635" i="21"/>
  <c r="K2635" i="21"/>
  <c r="J2636" i="21"/>
  <c r="K2636" i="21"/>
  <c r="J2637" i="21"/>
  <c r="K2637" i="21"/>
  <c r="J2638" i="21"/>
  <c r="K2638" i="21"/>
  <c r="J2639" i="21"/>
  <c r="K2639" i="21"/>
  <c r="J2640" i="21"/>
  <c r="K2640" i="21"/>
  <c r="J2641" i="21"/>
  <c r="K2641" i="21"/>
  <c r="J2642" i="21"/>
  <c r="K2642" i="21"/>
  <c r="J2643" i="21"/>
  <c r="K2643" i="21"/>
  <c r="J2644" i="21"/>
  <c r="K2644" i="21"/>
  <c r="J2645" i="21"/>
  <c r="K2645" i="21"/>
  <c r="J2646" i="21"/>
  <c r="K2646" i="21"/>
  <c r="J2647" i="21"/>
  <c r="K2647" i="21"/>
  <c r="J2648" i="21"/>
  <c r="K2648" i="21"/>
  <c r="J2649" i="21"/>
  <c r="K2649" i="21"/>
  <c r="J2650" i="21"/>
  <c r="K2650" i="21"/>
  <c r="J2651" i="21"/>
  <c r="K2651" i="21"/>
  <c r="J2652" i="21"/>
  <c r="K2652" i="21"/>
  <c r="J2653" i="21"/>
  <c r="K2653" i="21"/>
  <c r="J2654" i="21"/>
  <c r="K2654" i="21"/>
  <c r="J2655" i="21"/>
  <c r="K2655" i="21"/>
  <c r="J2656" i="21"/>
  <c r="K2656" i="21"/>
  <c r="J2657" i="21"/>
  <c r="K2657" i="21"/>
  <c r="J2658" i="21"/>
  <c r="K2658" i="21"/>
  <c r="J2659" i="21"/>
  <c r="K2659" i="21"/>
  <c r="J2660" i="21"/>
  <c r="K2660" i="21"/>
  <c r="J2661" i="21"/>
  <c r="K2661" i="21"/>
  <c r="J2662" i="21"/>
  <c r="K2662" i="21"/>
  <c r="J2663" i="21"/>
  <c r="K2663" i="21"/>
  <c r="J2664" i="21"/>
  <c r="K2664" i="21"/>
  <c r="J2665" i="21"/>
  <c r="K2665" i="21"/>
  <c r="J2666" i="21"/>
  <c r="K2666" i="21"/>
  <c r="J2667" i="21"/>
  <c r="K2667" i="21"/>
  <c r="J2668" i="21"/>
  <c r="K2668" i="21"/>
  <c r="J2669" i="21"/>
  <c r="K2669" i="21"/>
  <c r="J2670" i="21"/>
  <c r="K2670" i="21"/>
  <c r="J2671" i="21"/>
  <c r="K2671" i="21"/>
  <c r="J2672" i="21"/>
  <c r="K2672" i="21"/>
  <c r="J2673" i="21"/>
  <c r="K2673" i="21"/>
  <c r="J2674" i="21"/>
  <c r="K2674" i="21"/>
  <c r="J2675" i="21"/>
  <c r="K2675" i="21"/>
  <c r="J2676" i="21"/>
  <c r="K2676" i="21"/>
  <c r="J2677" i="21"/>
  <c r="K2677" i="21"/>
  <c r="J2678" i="21"/>
  <c r="K2678" i="21"/>
  <c r="J2679" i="21"/>
  <c r="K2679" i="21"/>
  <c r="J2680" i="21"/>
  <c r="K2680" i="21"/>
  <c r="J2681" i="21"/>
  <c r="K2681" i="21"/>
  <c r="J2682" i="21"/>
  <c r="K2682" i="21"/>
  <c r="J2683" i="21"/>
  <c r="K2683" i="21"/>
  <c r="J2684" i="21"/>
  <c r="K2684" i="21"/>
  <c r="J2685" i="21"/>
  <c r="K2685" i="21"/>
  <c r="J2686" i="21"/>
  <c r="K2686" i="21"/>
  <c r="J2687" i="21"/>
  <c r="K2687" i="21"/>
  <c r="J2688" i="21"/>
  <c r="K2688" i="21"/>
  <c r="J2689" i="21"/>
  <c r="K2689" i="21"/>
  <c r="J2690" i="21"/>
  <c r="K2690" i="21"/>
  <c r="J2691" i="21"/>
  <c r="K2691" i="21"/>
  <c r="J2692" i="21"/>
  <c r="K2692" i="21"/>
  <c r="J2693" i="21"/>
  <c r="K2693" i="21"/>
  <c r="J2694" i="21"/>
  <c r="K2694" i="21"/>
  <c r="J2695" i="21"/>
  <c r="K2695" i="21"/>
  <c r="J2696" i="21"/>
  <c r="K2696" i="21"/>
  <c r="J2697" i="21"/>
  <c r="K2697" i="21"/>
  <c r="J2698" i="21"/>
  <c r="K2698" i="21"/>
  <c r="J2699" i="21"/>
  <c r="K2699" i="21"/>
  <c r="J2700" i="21"/>
  <c r="K2700" i="21"/>
  <c r="J2701" i="21"/>
  <c r="K2701" i="21"/>
  <c r="J2702" i="21"/>
  <c r="K2702" i="21"/>
  <c r="J2703" i="21"/>
  <c r="K2703" i="21"/>
  <c r="J2704" i="21"/>
  <c r="K2704" i="21"/>
  <c r="J2705" i="21"/>
  <c r="K2705" i="21"/>
  <c r="J2706" i="21"/>
  <c r="K2706" i="21"/>
  <c r="J2707" i="21"/>
  <c r="K2707" i="21"/>
  <c r="J2708" i="21"/>
  <c r="K2708" i="21"/>
  <c r="J2709" i="21"/>
  <c r="K2709" i="21"/>
  <c r="J2710" i="21"/>
  <c r="K2710" i="21"/>
  <c r="J2711" i="21"/>
  <c r="K2711" i="21"/>
  <c r="J2712" i="21"/>
  <c r="K2712" i="21"/>
  <c r="J2713" i="21"/>
  <c r="K2713" i="21"/>
  <c r="J2714" i="21"/>
  <c r="K2714" i="21"/>
  <c r="J2715" i="21"/>
  <c r="K2715" i="21"/>
  <c r="J2716" i="21"/>
  <c r="K2716" i="21"/>
  <c r="J2717" i="21"/>
  <c r="K2717" i="21"/>
  <c r="J2718" i="21"/>
  <c r="K2718" i="21"/>
  <c r="J2719" i="21"/>
  <c r="K2719" i="21"/>
  <c r="J2720" i="21"/>
  <c r="K2720" i="21"/>
  <c r="J2721" i="21"/>
  <c r="K2721" i="21"/>
  <c r="J2722" i="21"/>
  <c r="K2722" i="21"/>
  <c r="J2723" i="21"/>
  <c r="K2723" i="21"/>
  <c r="J2724" i="21"/>
  <c r="K2724" i="21"/>
  <c r="J2725" i="21"/>
  <c r="K2725" i="21"/>
  <c r="J2726" i="21"/>
  <c r="K2726" i="21"/>
  <c r="J2727" i="21"/>
  <c r="K2727" i="21"/>
  <c r="J2728" i="21"/>
  <c r="K2728" i="21"/>
  <c r="J2729" i="21"/>
  <c r="K2729" i="21"/>
  <c r="J2730" i="21"/>
  <c r="K2730" i="21"/>
  <c r="J2731" i="21"/>
  <c r="K2731" i="21"/>
  <c r="J2732" i="21"/>
  <c r="K2732" i="21"/>
  <c r="J2733" i="21"/>
  <c r="K2733" i="21"/>
  <c r="J2734" i="21"/>
  <c r="K2734" i="21"/>
  <c r="J2735" i="21"/>
  <c r="K2735" i="21"/>
  <c r="J2736" i="21"/>
  <c r="K2736" i="21"/>
  <c r="J2737" i="21"/>
  <c r="K2737" i="21"/>
  <c r="J2738" i="21"/>
  <c r="K2738" i="21"/>
  <c r="J2739" i="21"/>
  <c r="K2739" i="21"/>
  <c r="J2740" i="21"/>
  <c r="K2740" i="21"/>
  <c r="J2741" i="21"/>
  <c r="K2741" i="21"/>
  <c r="J2742" i="21"/>
  <c r="K2742" i="21"/>
  <c r="J2743" i="21"/>
  <c r="K2743" i="21"/>
  <c r="J2744" i="21"/>
  <c r="K2744" i="21"/>
  <c r="J2745" i="21"/>
  <c r="K2745" i="21"/>
  <c r="J2746" i="21"/>
  <c r="K2746" i="21"/>
  <c r="J2747" i="21"/>
  <c r="K2747" i="21"/>
  <c r="J2748" i="21"/>
  <c r="K2748" i="21"/>
  <c r="J2749" i="21"/>
  <c r="K2749" i="21"/>
  <c r="J2750" i="21"/>
  <c r="K2750" i="21"/>
  <c r="J2751" i="21"/>
  <c r="K2751" i="21"/>
  <c r="J2752" i="21"/>
  <c r="K2752" i="21"/>
  <c r="J2753" i="21"/>
  <c r="K2753" i="21"/>
  <c r="J2754" i="21"/>
  <c r="K2754" i="21"/>
  <c r="J2755" i="21"/>
  <c r="K2755" i="21"/>
  <c r="J2756" i="21"/>
  <c r="K2756" i="21"/>
  <c r="J2757" i="21"/>
  <c r="K2757" i="21"/>
  <c r="J2758" i="21"/>
  <c r="K2758" i="21"/>
  <c r="J2759" i="21"/>
  <c r="K2759" i="21"/>
  <c r="J2760" i="21"/>
  <c r="K2760" i="21"/>
  <c r="J2761" i="21"/>
  <c r="K2761" i="21"/>
  <c r="J2762" i="21"/>
  <c r="K2762" i="21"/>
  <c r="J2763" i="21"/>
  <c r="K2763" i="21"/>
  <c r="J2764" i="21"/>
  <c r="K2764" i="21"/>
  <c r="J2765" i="21"/>
  <c r="K2765" i="21"/>
  <c r="J2766" i="21"/>
  <c r="K2766" i="21"/>
  <c r="J2767" i="21"/>
  <c r="K2767" i="21"/>
  <c r="J2768" i="21"/>
  <c r="K2768" i="21"/>
  <c r="J2769" i="21"/>
  <c r="K2769" i="21"/>
  <c r="J2770" i="21"/>
  <c r="K2770" i="21"/>
  <c r="J2771" i="21"/>
  <c r="K2771" i="21"/>
  <c r="J2772" i="21"/>
  <c r="K2772" i="21"/>
  <c r="J2773" i="21"/>
  <c r="K2773" i="21"/>
  <c r="J2774" i="21"/>
  <c r="K2774" i="21"/>
  <c r="J2775" i="21"/>
  <c r="K2775" i="21"/>
  <c r="J2776" i="21"/>
  <c r="K2776" i="21"/>
  <c r="J2777" i="21"/>
  <c r="K2777" i="21"/>
  <c r="J2778" i="21"/>
  <c r="K2778" i="21"/>
  <c r="J2779" i="21"/>
  <c r="K2779" i="21"/>
  <c r="J2780" i="21"/>
  <c r="K2780" i="21"/>
  <c r="J2781" i="21"/>
  <c r="K2781" i="21"/>
  <c r="J2782" i="21"/>
  <c r="K2782" i="21"/>
  <c r="J2783" i="21"/>
  <c r="K2783" i="21"/>
  <c r="J2784" i="21"/>
  <c r="K2784" i="21"/>
  <c r="J2785" i="21"/>
  <c r="K2785" i="21"/>
  <c r="J2786" i="21"/>
  <c r="K2786" i="21"/>
  <c r="J2787" i="21"/>
  <c r="K2787" i="21"/>
  <c r="J2788" i="21"/>
  <c r="K2788" i="21"/>
  <c r="J2789" i="21"/>
  <c r="K2789" i="21"/>
  <c r="J2790" i="21"/>
  <c r="K2790" i="21"/>
  <c r="J2791" i="21"/>
  <c r="K2791" i="21"/>
  <c r="J2792" i="21"/>
  <c r="K2792" i="21"/>
  <c r="J2793" i="21"/>
  <c r="K2793" i="21"/>
  <c r="J2794" i="21"/>
  <c r="K2794" i="21"/>
  <c r="J2795" i="21"/>
  <c r="K2795" i="21"/>
  <c r="J2796" i="21"/>
  <c r="K2796" i="21"/>
  <c r="J2797" i="21"/>
  <c r="K2797" i="21"/>
  <c r="J2798" i="21"/>
  <c r="K2798" i="21"/>
  <c r="J2799" i="21"/>
  <c r="K2799" i="21"/>
  <c r="J2800" i="21"/>
  <c r="K2800" i="21"/>
  <c r="J2801" i="21"/>
  <c r="K2801" i="21"/>
  <c r="J2802" i="21"/>
  <c r="K2802" i="21"/>
  <c r="J2803" i="21"/>
  <c r="K2803" i="21"/>
  <c r="J2804" i="21"/>
  <c r="K2804" i="21"/>
  <c r="J2805" i="21"/>
  <c r="K2805" i="21"/>
  <c r="J2806" i="21"/>
  <c r="K2806" i="21"/>
  <c r="J2807" i="21"/>
  <c r="K2807" i="21"/>
  <c r="J2808" i="21"/>
  <c r="K2808" i="21"/>
  <c r="J2809" i="21"/>
  <c r="K2809" i="21"/>
  <c r="J2810" i="21"/>
  <c r="K2810" i="21"/>
  <c r="J2811" i="21"/>
  <c r="K2811" i="21"/>
  <c r="J2812" i="21"/>
  <c r="K2812" i="21"/>
  <c r="J2813" i="21"/>
  <c r="K2813" i="21"/>
  <c r="J2814" i="21"/>
  <c r="K2814" i="21"/>
  <c r="J2815" i="21"/>
  <c r="K2815" i="21"/>
  <c r="J2816" i="21"/>
  <c r="K2816" i="21"/>
  <c r="J2817" i="21"/>
  <c r="K2817" i="21"/>
  <c r="J2818" i="21"/>
  <c r="K2818" i="21"/>
  <c r="J2819" i="21"/>
  <c r="K2819" i="21"/>
  <c r="J2820" i="21"/>
  <c r="K2820" i="21"/>
  <c r="J2821" i="21"/>
  <c r="K2821" i="21"/>
  <c r="J2822" i="21"/>
  <c r="K2822" i="21"/>
  <c r="J2823" i="21"/>
  <c r="K2823" i="21"/>
  <c r="J2824" i="21"/>
  <c r="K2824" i="21"/>
  <c r="J2825" i="21"/>
  <c r="K2825" i="21"/>
  <c r="J2826" i="21"/>
  <c r="K2826" i="21"/>
  <c r="J2827" i="21"/>
  <c r="K2827" i="21"/>
  <c r="J2828" i="21"/>
  <c r="K2828" i="21"/>
  <c r="J2829" i="21"/>
  <c r="K2829" i="21"/>
  <c r="J2830" i="21"/>
  <c r="K2830" i="21"/>
  <c r="J2831" i="21"/>
  <c r="K2831" i="21"/>
  <c r="J2832" i="21"/>
  <c r="K2832" i="21"/>
  <c r="J2833" i="21"/>
  <c r="K2833" i="21"/>
  <c r="J2834" i="21"/>
  <c r="K2834" i="21"/>
  <c r="J2835" i="21"/>
  <c r="K2835" i="21"/>
  <c r="J2836" i="21"/>
  <c r="K2836" i="21"/>
  <c r="J2837" i="21"/>
  <c r="K2837" i="21"/>
  <c r="J2838" i="21"/>
  <c r="K2838" i="21"/>
  <c r="J2839" i="21"/>
  <c r="K2839" i="21"/>
  <c r="J2840" i="21"/>
  <c r="K2840" i="21"/>
  <c r="J2841" i="21"/>
  <c r="K2841" i="21"/>
  <c r="J2842" i="21"/>
  <c r="K2842" i="21"/>
  <c r="J2843" i="21"/>
  <c r="K2843" i="21"/>
  <c r="J2844" i="21"/>
  <c r="K2844" i="21"/>
  <c r="J2845" i="21"/>
  <c r="K2845" i="21"/>
  <c r="J2846" i="21"/>
  <c r="K2846" i="21"/>
  <c r="J2847" i="21"/>
  <c r="K2847" i="21"/>
  <c r="J2848" i="21"/>
  <c r="K2848" i="21"/>
  <c r="J2849" i="21"/>
  <c r="K2849" i="21"/>
  <c r="J2850" i="21"/>
  <c r="K2850" i="21"/>
  <c r="J2851" i="21"/>
  <c r="K2851" i="21"/>
  <c r="J2852" i="21"/>
  <c r="K2852" i="21"/>
  <c r="J2853" i="21"/>
  <c r="K2853" i="21"/>
  <c r="J2854" i="21"/>
  <c r="K2854" i="21"/>
  <c r="J2855" i="21"/>
  <c r="K2855" i="21"/>
  <c r="J2856" i="21"/>
  <c r="K2856" i="21"/>
  <c r="J2857" i="21"/>
  <c r="K2857" i="21"/>
  <c r="J2858" i="21"/>
  <c r="K2858" i="21"/>
  <c r="J2859" i="21"/>
  <c r="K2859" i="21"/>
  <c r="J2860" i="21"/>
  <c r="K2860" i="21"/>
  <c r="J2861" i="21"/>
  <c r="K2861" i="21"/>
  <c r="J2862" i="21"/>
  <c r="K2862" i="21"/>
  <c r="J2863" i="21"/>
  <c r="K2863" i="21"/>
  <c r="J2864" i="21"/>
  <c r="K2864" i="21"/>
  <c r="J2865" i="21"/>
  <c r="K2865" i="21"/>
  <c r="J2866" i="21"/>
  <c r="K2866" i="21"/>
  <c r="J2867" i="21"/>
  <c r="K2867" i="21"/>
  <c r="J2868" i="21"/>
  <c r="K2868" i="21"/>
  <c r="J2869" i="21"/>
  <c r="K2869" i="21"/>
  <c r="J2870" i="21"/>
  <c r="K2870" i="21"/>
  <c r="J2871" i="21"/>
  <c r="K2871" i="21"/>
  <c r="J2872" i="21"/>
  <c r="K2872" i="21"/>
  <c r="J2873" i="21"/>
  <c r="K2873" i="21"/>
  <c r="J2874" i="21"/>
  <c r="K2874" i="21"/>
  <c r="J2875" i="21"/>
  <c r="K2875" i="21"/>
  <c r="J2876" i="21"/>
  <c r="K2876" i="21"/>
  <c r="J2877" i="21"/>
  <c r="K2877" i="21"/>
  <c r="J2878" i="21"/>
  <c r="K2878" i="21"/>
  <c r="J2879" i="21"/>
  <c r="K2879" i="21"/>
  <c r="J2880" i="21"/>
  <c r="K2880" i="21"/>
  <c r="J2881" i="21"/>
  <c r="K2881" i="21"/>
  <c r="J2882" i="21"/>
  <c r="K2882" i="21"/>
  <c r="J2883" i="21"/>
  <c r="K2883" i="21"/>
  <c r="J2884" i="21"/>
  <c r="K2884" i="21"/>
  <c r="J2885" i="21"/>
  <c r="K2885" i="21"/>
  <c r="J2886" i="21"/>
  <c r="K2886" i="21"/>
  <c r="J2887" i="21"/>
  <c r="K2887" i="21"/>
  <c r="J2888" i="21"/>
  <c r="K2888" i="21"/>
  <c r="J2889" i="21"/>
  <c r="K2889" i="21"/>
  <c r="J2890" i="21"/>
  <c r="K2890" i="21"/>
  <c r="J2891" i="21"/>
  <c r="K2891" i="21"/>
  <c r="J2892" i="21"/>
  <c r="K2892" i="21"/>
  <c r="J2893" i="21"/>
  <c r="K2893" i="21"/>
  <c r="J2894" i="21"/>
  <c r="K2894" i="21"/>
  <c r="J2895" i="21"/>
  <c r="K2895" i="21"/>
  <c r="J2896" i="21"/>
  <c r="K2896" i="21"/>
  <c r="J2897" i="21"/>
  <c r="K2897" i="21"/>
  <c r="J2898" i="21"/>
  <c r="K2898" i="21"/>
  <c r="J2899" i="21"/>
  <c r="K2899" i="21"/>
  <c r="J2900" i="21"/>
  <c r="K2900" i="21"/>
  <c r="J2901" i="21"/>
  <c r="K2901" i="21"/>
  <c r="J2902" i="21"/>
  <c r="K2902" i="21"/>
  <c r="J2903" i="21"/>
  <c r="K2903" i="21"/>
  <c r="J2904" i="21"/>
  <c r="K2904" i="21"/>
  <c r="J2905" i="21"/>
  <c r="K2905" i="21"/>
  <c r="J2906" i="21"/>
  <c r="K2906" i="21"/>
  <c r="J2907" i="21"/>
  <c r="K2907" i="21"/>
  <c r="J2908" i="21"/>
  <c r="K2908" i="21"/>
  <c r="J2909" i="21"/>
  <c r="K2909" i="21"/>
  <c r="J2910" i="21"/>
  <c r="K2910" i="21"/>
  <c r="J2911" i="21"/>
  <c r="K2911" i="21"/>
  <c r="J2912" i="21"/>
  <c r="K2912" i="21"/>
  <c r="J2913" i="21"/>
  <c r="K2913" i="21"/>
  <c r="J2914" i="21"/>
  <c r="K2914" i="21"/>
  <c r="J2915" i="21"/>
  <c r="K2915" i="21"/>
  <c r="J2916" i="21"/>
  <c r="K2916" i="21"/>
  <c r="J2917" i="21"/>
  <c r="K2917" i="21"/>
  <c r="J2918" i="21"/>
  <c r="K2918" i="21"/>
  <c r="J2919" i="21"/>
  <c r="K2919" i="21"/>
  <c r="J2920" i="21"/>
  <c r="K2920" i="21"/>
  <c r="J2921" i="21"/>
  <c r="K2921" i="21"/>
  <c r="J2922" i="21"/>
  <c r="K2922" i="21"/>
  <c r="J2923" i="21"/>
  <c r="K2923" i="21"/>
  <c r="J2924" i="21"/>
  <c r="K2924" i="21"/>
  <c r="J2925" i="21"/>
  <c r="K2925" i="21"/>
  <c r="J2926" i="21"/>
  <c r="K2926" i="21"/>
  <c r="J2927" i="21"/>
  <c r="K2927" i="21"/>
  <c r="J2928" i="21"/>
  <c r="K2928" i="21"/>
  <c r="J2929" i="21"/>
  <c r="K2929" i="21"/>
  <c r="J2930" i="21"/>
  <c r="K2930" i="21"/>
  <c r="J2931" i="21"/>
  <c r="K2931" i="21"/>
  <c r="J2932" i="21"/>
  <c r="K2932" i="21"/>
  <c r="J2933" i="21"/>
  <c r="K2933" i="21"/>
  <c r="J2934" i="21"/>
  <c r="K2934" i="21"/>
  <c r="J2935" i="21"/>
  <c r="K2935" i="21"/>
  <c r="J2936" i="21"/>
  <c r="K2936" i="21"/>
  <c r="J2937" i="21"/>
  <c r="K2937" i="21"/>
  <c r="J2938" i="21"/>
  <c r="K2938" i="21"/>
  <c r="J2939" i="21"/>
  <c r="K2939" i="21"/>
  <c r="J2940" i="21"/>
  <c r="K2940" i="21"/>
  <c r="J2941" i="21"/>
  <c r="K2941" i="21"/>
  <c r="J2942" i="21"/>
  <c r="K2942" i="21"/>
  <c r="J2943" i="21"/>
  <c r="K2943" i="21"/>
  <c r="J2944" i="21"/>
  <c r="K2944" i="21"/>
  <c r="J2945" i="21"/>
  <c r="K2945" i="21"/>
  <c r="J2946" i="21"/>
  <c r="K2946" i="21"/>
  <c r="J2947" i="21"/>
  <c r="K2947" i="21"/>
  <c r="J2948" i="21"/>
  <c r="K2948" i="21"/>
  <c r="J2949" i="21"/>
  <c r="K2949" i="21"/>
  <c r="J2950" i="21"/>
  <c r="K2950" i="21"/>
  <c r="J2951" i="21"/>
  <c r="K2951" i="21"/>
  <c r="J2952" i="21"/>
  <c r="K2952" i="21"/>
  <c r="J2953" i="21"/>
  <c r="K2953" i="21"/>
  <c r="J2954" i="21"/>
  <c r="K2954" i="21"/>
  <c r="J2955" i="21"/>
  <c r="K2955" i="21"/>
  <c r="J2956" i="21"/>
  <c r="K2956" i="21"/>
  <c r="J2957" i="21"/>
  <c r="K2957" i="21"/>
  <c r="J2958" i="21"/>
  <c r="K2958" i="21"/>
  <c r="J2959" i="21"/>
  <c r="K2959" i="21"/>
  <c r="J2960" i="21"/>
  <c r="K2960" i="21"/>
  <c r="J2961" i="21"/>
  <c r="K2961" i="21"/>
  <c r="J2962" i="21"/>
  <c r="K2962" i="21"/>
  <c r="J2963" i="21"/>
  <c r="K2963" i="21"/>
  <c r="J2964" i="21"/>
  <c r="K2964" i="21"/>
  <c r="J2965" i="21"/>
  <c r="K2965" i="21"/>
  <c r="J2966" i="21"/>
  <c r="K2966" i="21"/>
  <c r="J2967" i="21"/>
  <c r="K2967" i="21"/>
  <c r="J2968" i="21"/>
  <c r="K2968" i="21"/>
  <c r="J2969" i="21"/>
  <c r="K2969" i="21"/>
  <c r="J2970" i="21"/>
  <c r="K2970" i="21"/>
  <c r="J2971" i="21"/>
  <c r="K2971" i="21"/>
  <c r="J2972" i="21"/>
  <c r="K2972" i="21"/>
  <c r="J2973" i="21"/>
  <c r="K2973" i="21"/>
  <c r="J2974" i="21"/>
  <c r="K2974" i="21"/>
  <c r="J2975" i="21"/>
  <c r="K2975" i="21"/>
  <c r="J2976" i="21"/>
  <c r="K2976" i="21"/>
  <c r="J2977" i="21"/>
  <c r="K2977" i="21"/>
  <c r="J2978" i="21"/>
  <c r="K2978" i="21"/>
  <c r="J2979" i="21"/>
  <c r="K2979" i="21"/>
  <c r="J2980" i="21"/>
  <c r="K2980" i="21"/>
  <c r="J2981" i="21"/>
  <c r="K2981" i="21"/>
  <c r="J2982" i="21"/>
  <c r="K2982" i="21"/>
  <c r="J2983" i="21"/>
  <c r="K2983" i="21"/>
  <c r="J2984" i="21"/>
  <c r="K2984" i="21"/>
  <c r="J2985" i="21"/>
  <c r="K2985" i="21"/>
  <c r="J2986" i="21"/>
  <c r="K2986" i="21"/>
  <c r="J2987" i="21"/>
  <c r="K2987" i="21"/>
  <c r="J2988" i="21"/>
  <c r="K2988" i="21"/>
  <c r="J2989" i="21"/>
  <c r="K2989" i="21"/>
  <c r="J2990" i="21"/>
  <c r="K2990" i="21"/>
  <c r="J2991" i="21"/>
  <c r="K2991" i="21"/>
  <c r="J2992" i="21"/>
  <c r="K2992" i="21"/>
  <c r="J2993" i="21"/>
  <c r="K2993" i="21"/>
  <c r="J2994" i="21"/>
  <c r="K2994" i="21"/>
  <c r="J2995" i="21"/>
  <c r="K2995" i="21"/>
  <c r="J2996" i="21"/>
  <c r="K2996" i="21"/>
  <c r="J2997" i="21"/>
  <c r="K2997" i="21"/>
  <c r="J2998" i="21"/>
  <c r="K2998" i="21"/>
  <c r="J2999" i="21"/>
  <c r="K2999" i="21"/>
  <c r="J3000" i="21"/>
  <c r="K3000" i="21"/>
  <c r="J3001" i="21"/>
  <c r="K3001" i="21"/>
  <c r="J3002" i="21"/>
  <c r="K3002" i="21"/>
  <c r="J3003" i="21"/>
  <c r="K3003" i="21"/>
  <c r="J3004" i="21"/>
  <c r="K3004" i="21"/>
  <c r="J3005" i="21"/>
  <c r="K3005" i="21"/>
  <c r="J3006" i="21"/>
  <c r="K3006" i="21"/>
  <c r="J3007" i="21"/>
  <c r="K3007" i="21"/>
  <c r="J3008" i="21"/>
  <c r="K3008" i="21"/>
  <c r="J3009" i="21"/>
  <c r="K3009" i="21"/>
  <c r="J3010" i="21"/>
  <c r="K3010" i="21"/>
  <c r="J3011" i="21"/>
  <c r="K3011" i="21"/>
  <c r="J3012" i="21"/>
  <c r="K3012" i="21"/>
  <c r="J3013" i="21"/>
  <c r="K3013" i="21"/>
  <c r="J3014" i="21"/>
  <c r="K3014" i="21"/>
  <c r="J3015" i="21"/>
  <c r="K3015" i="21"/>
  <c r="J3016" i="21"/>
  <c r="K3016" i="21"/>
  <c r="J3017" i="21"/>
  <c r="K3017" i="21"/>
  <c r="J3018" i="21"/>
  <c r="K3018" i="21"/>
  <c r="J3019" i="21"/>
  <c r="K3019" i="21"/>
  <c r="J3020" i="21"/>
  <c r="K3020" i="21"/>
  <c r="J3021" i="21"/>
  <c r="K3021" i="21"/>
  <c r="J3022" i="21"/>
  <c r="K3022" i="21"/>
  <c r="J3023" i="21"/>
  <c r="K3023" i="21"/>
  <c r="J3024" i="21"/>
  <c r="K3024" i="21"/>
  <c r="J3025" i="21"/>
  <c r="K3025" i="21"/>
  <c r="J3026" i="21"/>
  <c r="K3026" i="21"/>
  <c r="J3027" i="21"/>
  <c r="K3027" i="21"/>
  <c r="J3028" i="21"/>
  <c r="K3028" i="21"/>
  <c r="J3029" i="21"/>
  <c r="K3029" i="21"/>
  <c r="J3030" i="21"/>
  <c r="K3030" i="21"/>
  <c r="J3031" i="21"/>
  <c r="K3031" i="21"/>
  <c r="J3032" i="21"/>
  <c r="K3032" i="21"/>
  <c r="J3033" i="21"/>
  <c r="K3033" i="21"/>
  <c r="J3034" i="21"/>
  <c r="K3034" i="21"/>
  <c r="J3035" i="21"/>
  <c r="K3035" i="21"/>
  <c r="J3036" i="21"/>
  <c r="K3036" i="21"/>
  <c r="J3037" i="21"/>
  <c r="K3037" i="21"/>
  <c r="J3038" i="21"/>
  <c r="K3038" i="21"/>
  <c r="J3039" i="21"/>
  <c r="K3039" i="21"/>
  <c r="J3040" i="21"/>
  <c r="K3040" i="21"/>
  <c r="J3041" i="21"/>
  <c r="K3041" i="21"/>
  <c r="J3042" i="21"/>
  <c r="K3042" i="21"/>
  <c r="J3043" i="21"/>
  <c r="K3043" i="21"/>
  <c r="J3044" i="21"/>
  <c r="K3044" i="21"/>
  <c r="J3045" i="21"/>
  <c r="K3045" i="21"/>
  <c r="J3046" i="21"/>
  <c r="K3046" i="21"/>
  <c r="J3047" i="21"/>
  <c r="K3047" i="21"/>
  <c r="J3048" i="21"/>
  <c r="K3048" i="21"/>
  <c r="J3049" i="21"/>
  <c r="K3049" i="21"/>
  <c r="J3050" i="21"/>
  <c r="K3050" i="21"/>
  <c r="J3051" i="21"/>
  <c r="K3051" i="21"/>
  <c r="J3052" i="21"/>
  <c r="K3052" i="21"/>
  <c r="J3053" i="21"/>
  <c r="K3053" i="21"/>
  <c r="J3054" i="21"/>
  <c r="K3054" i="21"/>
  <c r="J3055" i="21"/>
  <c r="K3055" i="21"/>
  <c r="J3056" i="21"/>
  <c r="K3056" i="21"/>
  <c r="J3057" i="21"/>
  <c r="K3057" i="21"/>
  <c r="J3058" i="21"/>
  <c r="K3058" i="21"/>
  <c r="J3059" i="21"/>
  <c r="K3059" i="21"/>
  <c r="J3060" i="21"/>
  <c r="K3060" i="21"/>
  <c r="J3061" i="21"/>
  <c r="K3061" i="21"/>
  <c r="J3062" i="21"/>
  <c r="K3062" i="21"/>
  <c r="J3063" i="21"/>
  <c r="K3063" i="21"/>
  <c r="J3064" i="21"/>
  <c r="K3064" i="21"/>
  <c r="J3065" i="21"/>
  <c r="K3065" i="21"/>
  <c r="J3066" i="21"/>
  <c r="K3066" i="21"/>
  <c r="J3067" i="21"/>
  <c r="K3067" i="21"/>
  <c r="J3068" i="21"/>
  <c r="K3068" i="21"/>
  <c r="J3069" i="21"/>
  <c r="K3069" i="21"/>
  <c r="J3070" i="21"/>
  <c r="K3070" i="21"/>
  <c r="J3071" i="21"/>
  <c r="K3071" i="21"/>
  <c r="J3072" i="21"/>
  <c r="K3072" i="21"/>
  <c r="J3073" i="21"/>
  <c r="K3073" i="21"/>
  <c r="J3074" i="21"/>
  <c r="K3074" i="21"/>
  <c r="J3075" i="21"/>
  <c r="K3075" i="21"/>
  <c r="J3076" i="21"/>
  <c r="K3076" i="21"/>
  <c r="J3077" i="21"/>
  <c r="K3077" i="21"/>
  <c r="J3078" i="21"/>
  <c r="K3078" i="21"/>
  <c r="J3079" i="21"/>
  <c r="K3079" i="21"/>
  <c r="J3080" i="21"/>
  <c r="K3080" i="21"/>
  <c r="J3081" i="21"/>
  <c r="K3081" i="21"/>
  <c r="J3082" i="21"/>
  <c r="K3082" i="21"/>
  <c r="J3083" i="21"/>
  <c r="K3083" i="21"/>
  <c r="J3084" i="21"/>
  <c r="K3084" i="21"/>
  <c r="J3085" i="21"/>
  <c r="K3085" i="21"/>
  <c r="J3086" i="21"/>
  <c r="K3086" i="21"/>
  <c r="J3087" i="21"/>
  <c r="K3087" i="21"/>
  <c r="J3088" i="21"/>
  <c r="K3088" i="21"/>
  <c r="J3089" i="21"/>
  <c r="K3089" i="21"/>
  <c r="J3090" i="21"/>
  <c r="K3090" i="21"/>
  <c r="J3091" i="21"/>
  <c r="K3091" i="21"/>
  <c r="J3092" i="21"/>
  <c r="K3092" i="21"/>
  <c r="J3093" i="21"/>
  <c r="K3093" i="21"/>
  <c r="J3094" i="21"/>
  <c r="K3094" i="21"/>
  <c r="J3095" i="21"/>
  <c r="K3095" i="21"/>
  <c r="J3096" i="21"/>
  <c r="K3096" i="21"/>
  <c r="J3097" i="21"/>
  <c r="K3097" i="21"/>
  <c r="J3098" i="21"/>
  <c r="K3098" i="21"/>
  <c r="J3099" i="21"/>
  <c r="K3099" i="21"/>
  <c r="J3100" i="21"/>
  <c r="K3100" i="21"/>
  <c r="J3101" i="21"/>
  <c r="K3101" i="21"/>
  <c r="J3102" i="21"/>
  <c r="K3102" i="21"/>
  <c r="J3103" i="21"/>
  <c r="K3103" i="21"/>
  <c r="J3104" i="21"/>
  <c r="K3104" i="21"/>
  <c r="J3105" i="21"/>
  <c r="K3105" i="21"/>
  <c r="J3106" i="21"/>
  <c r="K3106" i="21"/>
  <c r="J3107" i="21"/>
  <c r="K3107" i="21"/>
  <c r="J3108" i="21"/>
  <c r="K3108" i="21"/>
  <c r="J3109" i="21"/>
  <c r="K3109" i="21"/>
  <c r="J3110" i="21"/>
  <c r="K3110" i="21"/>
  <c r="J3111" i="21"/>
  <c r="K3111" i="21"/>
  <c r="J3112" i="21"/>
  <c r="K3112" i="21"/>
  <c r="J3113" i="21"/>
  <c r="K3113" i="21"/>
  <c r="J3114" i="21"/>
  <c r="K3114" i="21"/>
  <c r="J3115" i="21"/>
  <c r="K3115" i="21"/>
  <c r="J3116" i="21"/>
  <c r="K3116" i="21"/>
  <c r="J3117" i="21"/>
  <c r="K3117" i="21"/>
  <c r="J3118" i="21"/>
  <c r="K3118" i="21"/>
  <c r="J3119" i="21"/>
  <c r="K3119" i="21"/>
  <c r="J3120" i="21"/>
  <c r="K3120" i="21"/>
  <c r="J3121" i="21"/>
  <c r="K3121" i="21"/>
  <c r="J3122" i="21"/>
  <c r="K3122" i="21"/>
  <c r="J3123" i="21"/>
  <c r="K3123" i="21"/>
  <c r="J3124" i="21"/>
  <c r="K3124" i="21"/>
  <c r="J3125" i="21"/>
  <c r="K3125" i="21"/>
  <c r="J3126" i="21"/>
  <c r="K3126" i="21"/>
  <c r="J3127" i="21"/>
  <c r="K3127" i="21"/>
  <c r="J3128" i="21"/>
  <c r="K3128" i="21"/>
  <c r="J3129" i="21"/>
  <c r="K3129" i="21"/>
  <c r="J3130" i="21"/>
  <c r="K3130" i="21"/>
  <c r="J3131" i="21"/>
  <c r="K3131" i="21"/>
  <c r="J3132" i="21"/>
  <c r="K3132" i="21"/>
  <c r="J3133" i="21"/>
  <c r="K3133" i="21"/>
  <c r="J3134" i="21"/>
  <c r="K3134" i="21"/>
  <c r="J3135" i="21"/>
  <c r="K3135" i="21"/>
  <c r="J3136" i="21"/>
  <c r="K3136" i="21"/>
  <c r="J3137" i="21"/>
  <c r="K3137" i="21"/>
  <c r="J3138" i="21"/>
  <c r="K3138" i="21"/>
  <c r="J3139" i="21"/>
  <c r="K3139" i="21"/>
  <c r="J3140" i="21"/>
  <c r="K3140" i="21"/>
  <c r="J3141" i="21"/>
  <c r="K3141" i="21"/>
  <c r="J3142" i="21"/>
  <c r="K3142" i="21"/>
  <c r="J3143" i="21"/>
  <c r="K3143" i="21"/>
  <c r="J3144" i="21"/>
  <c r="K3144" i="21"/>
  <c r="J3145" i="21"/>
  <c r="K3145" i="21"/>
  <c r="J3146" i="21"/>
  <c r="K3146" i="21"/>
  <c r="J3147" i="21"/>
  <c r="K3147" i="21"/>
  <c r="J3148" i="21"/>
  <c r="K3148" i="21"/>
  <c r="J3149" i="21"/>
  <c r="K3149" i="21"/>
  <c r="J3150" i="21"/>
  <c r="K3150" i="21"/>
  <c r="J3151" i="21"/>
  <c r="K3151" i="21"/>
  <c r="J3152" i="21"/>
  <c r="K3152" i="21"/>
  <c r="J3153" i="21"/>
  <c r="K3153" i="21"/>
  <c r="J3154" i="21"/>
  <c r="K3154" i="21"/>
  <c r="J3155" i="21"/>
  <c r="K3155" i="21"/>
  <c r="J3156" i="21"/>
  <c r="K3156" i="21"/>
  <c r="J3157" i="21"/>
  <c r="K3157" i="21"/>
  <c r="J3158" i="21"/>
  <c r="K3158" i="21"/>
  <c r="J3159" i="21"/>
  <c r="K3159" i="21"/>
  <c r="J3160" i="21"/>
  <c r="K3160" i="21"/>
  <c r="J3161" i="21"/>
  <c r="K3161" i="21"/>
  <c r="J3162" i="21"/>
  <c r="K3162" i="21"/>
  <c r="J3163" i="21"/>
  <c r="K3163" i="21"/>
  <c r="J3164" i="21"/>
  <c r="K3164" i="21"/>
  <c r="J3165" i="21"/>
  <c r="K3165" i="21"/>
  <c r="J3166" i="21"/>
  <c r="K3166" i="21"/>
  <c r="J3167" i="21"/>
  <c r="K3167" i="21"/>
  <c r="J3168" i="21"/>
  <c r="K3168" i="21"/>
  <c r="J3169" i="21"/>
  <c r="K3169" i="21"/>
  <c r="J3170" i="21"/>
  <c r="K3170" i="21"/>
  <c r="J3171" i="21"/>
  <c r="K3171" i="21"/>
  <c r="J3172" i="21"/>
  <c r="K3172" i="21"/>
  <c r="J3173" i="21"/>
  <c r="K3173" i="21"/>
  <c r="J3174" i="21"/>
  <c r="K3174" i="21"/>
  <c r="J3175" i="21"/>
  <c r="K3175" i="21"/>
  <c r="J3176" i="21"/>
  <c r="K3176" i="21"/>
  <c r="J3177" i="21"/>
  <c r="K3177" i="21"/>
  <c r="J3178" i="21"/>
  <c r="K3178" i="21"/>
  <c r="J3179" i="21"/>
  <c r="K3179" i="21"/>
  <c r="J3180" i="21"/>
  <c r="K3180" i="21"/>
  <c r="J3181" i="21"/>
  <c r="K3181" i="21"/>
  <c r="J3182" i="21"/>
  <c r="K3182" i="21"/>
  <c r="J3183" i="21"/>
  <c r="K3183" i="21"/>
  <c r="J3184" i="21"/>
  <c r="K3184" i="21"/>
  <c r="J3185" i="21"/>
  <c r="K3185" i="21"/>
  <c r="J3186" i="21"/>
  <c r="K3186" i="21"/>
  <c r="J3187" i="21"/>
  <c r="K3187" i="21"/>
  <c r="J3188" i="21"/>
  <c r="K3188" i="21"/>
  <c r="J3189" i="21"/>
  <c r="K3189" i="21"/>
  <c r="J3190" i="21"/>
  <c r="K3190" i="21"/>
  <c r="J3191" i="21"/>
  <c r="K3191" i="21"/>
  <c r="J3192" i="21"/>
  <c r="K3192" i="21"/>
  <c r="J3193" i="21"/>
  <c r="K3193" i="21"/>
  <c r="J3194" i="21"/>
  <c r="K3194" i="21"/>
  <c r="J3195" i="21"/>
  <c r="K3195" i="21"/>
  <c r="J3196" i="21"/>
  <c r="K3196" i="21"/>
  <c r="J3197" i="21"/>
  <c r="K3197" i="21"/>
  <c r="J3198" i="21"/>
  <c r="K3198" i="21"/>
  <c r="J3199" i="21"/>
  <c r="K3199" i="21"/>
  <c r="J3200" i="21"/>
  <c r="K3200" i="21"/>
  <c r="J3201" i="21"/>
  <c r="K3201" i="21"/>
  <c r="J3202" i="21"/>
  <c r="K3202" i="21"/>
  <c r="J3203" i="21"/>
  <c r="K3203" i="21"/>
  <c r="J3204" i="21"/>
  <c r="K3204" i="21"/>
  <c r="J3205" i="21"/>
  <c r="K3205" i="21"/>
  <c r="J3206" i="21"/>
  <c r="K3206" i="21"/>
  <c r="J3207" i="21"/>
  <c r="K3207" i="21"/>
  <c r="J3208" i="21"/>
  <c r="K3208" i="21"/>
  <c r="J3209" i="21"/>
  <c r="K3209" i="21"/>
  <c r="J3210" i="21"/>
  <c r="K3210" i="21"/>
  <c r="J3211" i="21"/>
  <c r="K3211" i="21"/>
  <c r="J3212" i="21"/>
  <c r="K3212" i="21"/>
  <c r="J3213" i="21"/>
  <c r="K3213" i="21"/>
  <c r="J3214" i="21"/>
  <c r="K3214" i="21"/>
  <c r="J3215" i="21"/>
  <c r="K3215" i="21"/>
  <c r="J3216" i="21"/>
  <c r="K3216" i="21"/>
  <c r="J3217" i="21"/>
  <c r="K3217" i="21"/>
  <c r="J3218" i="21"/>
  <c r="K3218" i="21"/>
  <c r="J3219" i="21"/>
  <c r="K3219" i="21"/>
  <c r="J3220" i="21"/>
  <c r="K3220" i="21"/>
  <c r="J3221" i="21"/>
  <c r="K3221" i="21"/>
  <c r="J3222" i="21"/>
  <c r="K3222" i="21"/>
  <c r="J3223" i="21"/>
  <c r="K3223" i="21"/>
  <c r="J3224" i="21"/>
  <c r="K3224" i="21"/>
  <c r="J3225" i="21"/>
  <c r="K3225" i="21"/>
  <c r="J3226" i="21"/>
  <c r="K3226" i="21"/>
  <c r="J3227" i="21"/>
  <c r="K3227" i="21"/>
  <c r="J3228" i="21"/>
  <c r="K3228" i="21"/>
  <c r="J3229" i="21"/>
  <c r="K3229" i="21"/>
  <c r="J3230" i="21"/>
  <c r="K3230" i="21"/>
  <c r="J3231" i="21"/>
  <c r="K3231" i="21"/>
  <c r="J3232" i="21"/>
  <c r="K3232" i="21"/>
  <c r="J3233" i="21"/>
  <c r="K3233" i="21"/>
  <c r="J3234" i="21"/>
  <c r="K3234" i="21"/>
  <c r="J3235" i="21"/>
  <c r="K3235" i="21"/>
  <c r="J3236" i="21"/>
  <c r="K3236" i="21"/>
  <c r="J3237" i="21"/>
  <c r="K3237" i="21"/>
  <c r="J3238" i="21"/>
  <c r="K3238" i="21"/>
  <c r="J3239" i="21"/>
  <c r="K3239" i="21"/>
  <c r="J3240" i="21"/>
  <c r="K3240" i="21"/>
  <c r="J3241" i="21"/>
  <c r="K3241" i="21"/>
  <c r="J3242" i="21"/>
  <c r="K3242" i="21"/>
  <c r="J3243" i="21"/>
  <c r="K3243" i="21"/>
  <c r="J3244" i="21"/>
  <c r="K3244" i="21"/>
  <c r="J3245" i="21"/>
  <c r="K3245" i="21"/>
  <c r="J3246" i="21"/>
  <c r="K3246" i="21"/>
  <c r="J3247" i="21"/>
  <c r="K3247" i="21"/>
  <c r="J3248" i="21"/>
  <c r="K3248" i="21"/>
  <c r="J3249" i="21"/>
  <c r="K3249" i="21"/>
  <c r="J3250" i="21"/>
  <c r="K3250" i="21"/>
  <c r="J3251" i="21"/>
  <c r="K3251" i="21"/>
  <c r="J3252" i="21"/>
  <c r="K3252" i="21"/>
  <c r="J3253" i="21"/>
  <c r="K3253" i="21"/>
  <c r="J3254" i="21"/>
  <c r="K3254" i="21"/>
  <c r="J3255" i="21"/>
  <c r="K3255" i="21"/>
  <c r="J3256" i="21"/>
  <c r="K3256" i="21"/>
  <c r="J3257" i="21"/>
  <c r="K3257" i="21"/>
  <c r="J3258" i="21"/>
  <c r="K3258" i="21"/>
  <c r="J3259" i="21"/>
  <c r="K3259" i="21"/>
  <c r="J3260" i="21"/>
  <c r="K3260" i="21"/>
  <c r="J3261" i="21"/>
  <c r="K3261" i="21"/>
  <c r="J3262" i="21"/>
  <c r="K3262" i="21"/>
  <c r="J3263" i="21"/>
  <c r="K3263" i="21"/>
  <c r="J3264" i="21"/>
  <c r="K3264" i="21"/>
  <c r="J3265" i="21"/>
  <c r="K3265" i="21"/>
  <c r="J3266" i="21"/>
  <c r="K3266" i="21"/>
  <c r="J3267" i="21"/>
  <c r="K3267" i="21"/>
  <c r="J3268" i="21"/>
  <c r="K3268" i="21"/>
  <c r="J3269" i="21"/>
  <c r="K3269" i="21"/>
  <c r="J3270" i="21"/>
  <c r="K3270" i="21"/>
  <c r="J3271" i="21"/>
  <c r="K3271" i="21"/>
  <c r="J3272" i="21"/>
  <c r="K3272" i="21"/>
  <c r="J3273" i="21"/>
  <c r="K3273" i="21"/>
  <c r="J3274" i="21"/>
  <c r="K3274" i="21"/>
  <c r="J3275" i="21"/>
  <c r="K3275" i="21"/>
  <c r="J3276" i="21"/>
  <c r="K3276" i="21"/>
  <c r="J3277" i="21"/>
  <c r="K3277" i="21"/>
  <c r="J3278" i="21"/>
  <c r="K3278" i="21"/>
  <c r="J3279" i="21"/>
  <c r="K3279" i="21"/>
  <c r="J3280" i="21"/>
  <c r="K3280" i="21"/>
  <c r="J3281" i="21"/>
  <c r="K3281" i="21"/>
  <c r="J3282" i="21"/>
  <c r="K3282" i="21"/>
  <c r="J3283" i="21"/>
  <c r="K3283" i="21"/>
  <c r="J3284" i="21"/>
  <c r="K3284" i="21"/>
  <c r="J3285" i="21"/>
  <c r="K3285" i="21"/>
  <c r="J3286" i="21"/>
  <c r="K3286" i="21"/>
  <c r="J3287" i="21"/>
  <c r="K3287" i="21"/>
  <c r="J3288" i="21"/>
  <c r="K3288" i="21"/>
  <c r="J3289" i="21"/>
  <c r="K3289" i="21"/>
  <c r="J3290" i="21"/>
  <c r="K3290" i="21"/>
  <c r="J3291" i="21"/>
  <c r="K3291" i="21"/>
  <c r="J3292" i="21"/>
  <c r="K3292" i="21"/>
  <c r="J3293" i="21"/>
  <c r="K3293" i="21"/>
  <c r="J3294" i="21"/>
  <c r="K3294" i="21"/>
  <c r="J3295" i="21"/>
  <c r="K3295" i="21"/>
  <c r="J3296" i="21"/>
  <c r="K3296" i="21"/>
  <c r="J3297" i="21"/>
  <c r="K3297" i="21"/>
  <c r="J3298" i="21"/>
  <c r="K3298" i="21"/>
  <c r="J3299" i="21"/>
  <c r="K3299" i="21"/>
  <c r="J3300" i="21"/>
  <c r="K3300" i="21"/>
  <c r="J3301" i="21"/>
  <c r="K3301" i="21"/>
  <c r="J3302" i="21"/>
  <c r="K3302" i="21"/>
  <c r="J3303" i="21"/>
  <c r="K3303" i="21"/>
  <c r="J3304" i="21"/>
  <c r="K3304" i="21"/>
  <c r="J3305" i="21"/>
  <c r="K3305" i="21"/>
  <c r="J3306" i="21"/>
  <c r="K3306" i="21"/>
  <c r="J3307" i="21"/>
  <c r="K3307" i="21"/>
  <c r="J3308" i="21"/>
  <c r="K3308" i="21"/>
  <c r="J3309" i="21"/>
  <c r="K3309" i="21"/>
  <c r="J3310" i="21"/>
  <c r="K3310" i="21"/>
  <c r="J3311" i="21"/>
  <c r="K3311" i="21"/>
  <c r="J3312" i="21"/>
  <c r="K3312" i="21"/>
  <c r="J3313" i="21"/>
  <c r="K3313" i="21"/>
  <c r="J3314" i="21"/>
  <c r="K3314" i="21"/>
  <c r="J3315" i="21"/>
  <c r="K3315" i="21"/>
  <c r="J3316" i="21"/>
  <c r="K3316" i="21"/>
  <c r="J3317" i="21"/>
  <c r="K3317" i="21"/>
  <c r="J3318" i="21"/>
  <c r="K3318" i="21"/>
  <c r="J3319" i="21"/>
  <c r="K3319" i="21"/>
  <c r="J3320" i="21"/>
  <c r="K3320" i="21"/>
  <c r="J3321" i="21"/>
  <c r="K3321" i="21"/>
  <c r="J3322" i="21"/>
  <c r="K3322" i="21"/>
  <c r="J3323" i="21"/>
  <c r="K3323" i="21"/>
  <c r="J3324" i="21"/>
  <c r="K3324" i="21"/>
  <c r="J3325" i="21"/>
  <c r="K3325" i="21"/>
  <c r="J3326" i="21"/>
  <c r="K3326" i="21"/>
  <c r="J3327" i="21"/>
  <c r="K3327" i="21"/>
  <c r="J3328" i="21"/>
  <c r="K3328" i="21"/>
  <c r="J3329" i="21"/>
  <c r="K3329" i="21"/>
  <c r="J3330" i="21"/>
  <c r="K3330" i="21"/>
  <c r="J3331" i="21"/>
  <c r="K3331" i="21"/>
  <c r="J3332" i="21"/>
  <c r="K3332" i="21"/>
  <c r="J3333" i="21"/>
  <c r="K3333" i="21"/>
  <c r="J3334" i="21"/>
  <c r="K3334" i="21"/>
  <c r="J3335" i="21"/>
  <c r="K3335" i="21"/>
  <c r="J3336" i="21"/>
  <c r="K3336" i="21"/>
  <c r="J3337" i="21"/>
  <c r="K3337" i="21"/>
  <c r="J3338" i="21"/>
  <c r="K3338" i="21"/>
  <c r="J3339" i="21"/>
  <c r="K3339" i="21"/>
  <c r="J3340" i="21"/>
  <c r="K3340" i="21"/>
  <c r="J3341" i="21"/>
  <c r="K3341" i="21"/>
  <c r="J3342" i="21"/>
  <c r="K3342" i="21"/>
  <c r="J3343" i="21"/>
  <c r="K3343" i="21"/>
  <c r="J3344" i="21"/>
  <c r="K3344" i="21"/>
  <c r="J3345" i="21"/>
  <c r="K3345" i="21"/>
  <c r="J3346" i="21"/>
  <c r="K3346" i="21"/>
  <c r="J3347" i="21"/>
  <c r="K3347" i="21"/>
  <c r="J3348" i="21"/>
  <c r="K3348" i="21"/>
  <c r="J3349" i="21"/>
  <c r="K3349" i="21"/>
  <c r="J3350" i="21"/>
  <c r="K3350" i="21"/>
  <c r="J3351" i="21"/>
  <c r="K3351" i="21"/>
  <c r="J3352" i="21"/>
  <c r="K3352" i="21"/>
  <c r="J3353" i="21"/>
  <c r="K3353" i="21"/>
  <c r="J3354" i="21"/>
  <c r="K3354" i="21"/>
  <c r="J3355" i="21"/>
  <c r="K3355" i="21"/>
  <c r="J3356" i="21"/>
  <c r="K3356" i="21"/>
  <c r="J3357" i="21"/>
  <c r="K3357" i="21"/>
  <c r="J3358" i="21"/>
  <c r="K3358" i="21"/>
  <c r="J3359" i="21"/>
  <c r="K3359" i="21"/>
  <c r="J3360" i="21"/>
  <c r="K3360" i="21"/>
  <c r="J3361" i="21"/>
  <c r="K3361" i="21"/>
  <c r="J3362" i="21"/>
  <c r="K3362" i="21"/>
  <c r="J3363" i="21"/>
  <c r="K3363" i="21"/>
  <c r="J3364" i="21"/>
  <c r="K3364" i="21"/>
  <c r="J3365" i="21"/>
  <c r="K3365" i="21"/>
  <c r="J3366" i="21"/>
  <c r="K3366" i="21"/>
  <c r="J3367" i="21"/>
  <c r="K3367" i="21"/>
  <c r="J3368" i="21"/>
  <c r="K3368" i="21"/>
  <c r="J3369" i="21"/>
  <c r="K3369" i="21"/>
  <c r="J3370" i="21"/>
  <c r="K3370" i="21"/>
  <c r="J3371" i="21"/>
  <c r="K3371" i="21"/>
  <c r="J3372" i="21"/>
  <c r="K3372" i="21"/>
  <c r="J3373" i="21"/>
  <c r="K3373" i="21"/>
  <c r="J3374" i="21"/>
  <c r="K3374" i="21"/>
  <c r="J3375" i="21"/>
  <c r="K3375" i="21"/>
  <c r="J3376" i="21"/>
  <c r="K3376" i="21"/>
  <c r="J3377" i="21"/>
  <c r="K3377" i="21"/>
  <c r="J3378" i="21"/>
  <c r="K3378" i="21"/>
  <c r="J3379" i="21"/>
  <c r="K3379" i="21"/>
  <c r="J3380" i="21"/>
  <c r="K3380" i="21"/>
  <c r="J3381" i="21"/>
  <c r="K3381" i="21"/>
  <c r="J3382" i="21"/>
  <c r="K3382" i="21"/>
  <c r="J3383" i="21"/>
  <c r="K3383" i="21"/>
  <c r="J3384" i="21"/>
  <c r="K3384" i="21"/>
  <c r="J3385" i="21"/>
  <c r="K3385" i="21"/>
  <c r="J3386" i="21"/>
  <c r="K3386" i="21"/>
  <c r="J3387" i="21"/>
  <c r="K3387" i="21"/>
  <c r="J3388" i="21"/>
  <c r="K3388" i="21"/>
  <c r="J3389" i="21"/>
  <c r="K3389" i="21"/>
  <c r="J3390" i="21"/>
  <c r="K3390" i="21"/>
  <c r="J3391" i="21"/>
  <c r="K3391" i="21"/>
  <c r="J3392" i="21"/>
  <c r="K3392" i="21"/>
  <c r="J3393" i="21"/>
  <c r="K3393" i="21"/>
  <c r="J3394" i="21"/>
  <c r="K3394" i="21"/>
  <c r="J3395" i="21"/>
  <c r="K3395" i="21"/>
  <c r="J3396" i="21"/>
  <c r="K3396" i="21"/>
  <c r="J3397" i="21"/>
  <c r="K3397" i="21"/>
  <c r="J3398" i="21"/>
  <c r="K3398" i="21"/>
  <c r="J3399" i="21"/>
  <c r="K3399" i="21"/>
  <c r="J3400" i="21"/>
  <c r="K3400" i="21"/>
  <c r="J3401" i="21"/>
  <c r="K3401" i="21"/>
  <c r="J3402" i="21"/>
  <c r="K3402" i="21"/>
  <c r="J3403" i="21"/>
  <c r="K3403" i="21"/>
  <c r="J3404" i="21"/>
  <c r="K3404" i="21"/>
  <c r="J3405" i="21"/>
  <c r="K3405" i="21"/>
  <c r="J3406" i="21"/>
  <c r="K3406" i="21"/>
  <c r="J3407" i="21"/>
  <c r="K3407" i="21"/>
  <c r="J3408" i="21"/>
  <c r="K3408" i="21"/>
  <c r="J3409" i="21"/>
  <c r="K3409" i="21"/>
  <c r="J3410" i="21"/>
  <c r="K3410" i="21"/>
  <c r="J3411" i="21"/>
  <c r="K3411" i="21"/>
  <c r="J3412" i="21"/>
  <c r="K3412" i="21"/>
  <c r="J3413" i="21"/>
  <c r="K3413" i="21"/>
  <c r="J3414" i="21"/>
  <c r="K3414" i="21"/>
  <c r="J3415" i="21"/>
  <c r="K3415" i="21"/>
  <c r="J3416" i="21"/>
  <c r="K3416" i="21"/>
  <c r="J3417" i="21"/>
  <c r="K3417" i="21"/>
  <c r="J3418" i="21"/>
  <c r="K3418" i="21"/>
  <c r="J3419" i="21"/>
  <c r="K3419" i="21"/>
  <c r="J3420" i="21"/>
  <c r="K3420" i="21"/>
  <c r="J3421" i="21"/>
  <c r="K3421" i="21"/>
  <c r="J3422" i="21"/>
  <c r="K3422" i="21"/>
  <c r="J3423" i="21"/>
  <c r="K3423" i="21"/>
  <c r="J3424" i="21"/>
  <c r="K3424" i="21"/>
  <c r="J3425" i="21"/>
  <c r="K3425" i="21"/>
  <c r="J3426" i="21"/>
  <c r="K3426" i="21"/>
  <c r="J3427" i="21"/>
  <c r="K3427" i="21"/>
  <c r="J3428" i="21"/>
  <c r="K3428" i="21"/>
  <c r="J3429" i="21"/>
  <c r="K3429" i="21"/>
  <c r="J3430" i="21"/>
  <c r="K3430" i="21"/>
  <c r="J3431" i="21"/>
  <c r="K3431" i="21"/>
  <c r="J3432" i="21"/>
  <c r="K3432" i="21"/>
  <c r="J3433" i="21"/>
  <c r="K3433" i="21"/>
  <c r="J3434" i="21"/>
  <c r="K3434" i="21"/>
  <c r="J3435" i="21"/>
  <c r="K3435" i="21"/>
  <c r="J3436" i="21"/>
  <c r="K3436" i="21"/>
  <c r="J3437" i="21"/>
  <c r="K3437" i="21"/>
  <c r="J3438" i="21"/>
  <c r="K3438" i="21"/>
  <c r="J3439" i="21"/>
  <c r="K3439" i="21"/>
  <c r="J3440" i="21"/>
  <c r="K3440" i="21"/>
  <c r="J3441" i="21"/>
  <c r="K3441" i="21"/>
  <c r="J3442" i="21"/>
  <c r="K3442" i="21"/>
  <c r="J3443" i="21"/>
  <c r="K3443" i="21"/>
  <c r="J3444" i="21"/>
  <c r="K3444" i="21"/>
  <c r="J3445" i="21"/>
  <c r="K3445" i="21"/>
  <c r="J3446" i="21"/>
  <c r="K3446" i="21"/>
  <c r="J3447" i="21"/>
  <c r="K3447" i="21"/>
  <c r="J3448" i="21"/>
  <c r="K3448" i="21"/>
  <c r="J3449" i="21"/>
  <c r="K3449" i="21"/>
  <c r="J3450" i="21"/>
  <c r="K3450" i="21"/>
  <c r="J3451" i="21"/>
  <c r="K3451" i="21"/>
  <c r="J3452" i="21"/>
  <c r="K3452" i="21"/>
  <c r="J3453" i="21"/>
  <c r="K3453" i="21"/>
  <c r="J3454" i="21"/>
  <c r="K3454" i="21"/>
  <c r="J3455" i="21"/>
  <c r="K3455" i="21"/>
  <c r="J3456" i="21"/>
  <c r="K3456" i="21"/>
  <c r="J3457" i="21"/>
  <c r="K3457" i="21"/>
  <c r="J3458" i="21"/>
  <c r="K3458" i="21"/>
  <c r="J3459" i="21"/>
  <c r="K3459" i="21"/>
  <c r="J3460" i="21"/>
  <c r="K3460" i="21"/>
  <c r="J3461" i="21"/>
  <c r="K3461" i="21"/>
  <c r="J3462" i="21"/>
  <c r="K3462" i="21"/>
  <c r="J3463" i="21"/>
  <c r="K3463" i="21"/>
  <c r="J3464" i="21"/>
  <c r="K3464" i="21"/>
  <c r="J3465" i="21"/>
  <c r="K3465" i="21"/>
  <c r="J3466" i="21"/>
  <c r="K3466" i="21"/>
  <c r="J3467" i="21"/>
  <c r="K3467" i="21"/>
  <c r="J3468" i="21"/>
  <c r="K3468" i="21"/>
  <c r="J3469" i="21"/>
  <c r="K3469" i="21"/>
  <c r="J3470" i="21"/>
  <c r="K3470" i="21"/>
  <c r="J3471" i="21"/>
  <c r="K3471" i="21"/>
  <c r="J3472" i="21"/>
  <c r="K3472" i="21"/>
  <c r="J3473" i="21"/>
  <c r="K3473" i="21"/>
  <c r="J3474" i="21"/>
  <c r="K3474" i="21"/>
  <c r="J3475" i="21"/>
  <c r="K3475" i="21"/>
  <c r="J3476" i="21"/>
  <c r="K3476" i="21"/>
  <c r="J3477" i="21"/>
  <c r="K3477" i="21"/>
  <c r="J3478" i="21"/>
  <c r="K3478" i="21"/>
  <c r="J3479" i="21"/>
  <c r="K3479" i="21"/>
  <c r="J3480" i="21"/>
  <c r="K3480" i="21"/>
  <c r="J3481" i="21"/>
  <c r="K3481" i="21"/>
  <c r="J3482" i="21"/>
  <c r="K3482" i="21"/>
  <c r="J3483" i="21"/>
  <c r="K3483" i="21"/>
  <c r="J3484" i="21"/>
  <c r="K3484" i="21"/>
  <c r="J3485" i="21"/>
  <c r="K3485" i="21"/>
  <c r="J3486" i="21"/>
  <c r="K3486" i="21"/>
  <c r="J3487" i="21"/>
  <c r="K3487" i="21"/>
  <c r="J3488" i="21"/>
  <c r="K3488" i="21"/>
  <c r="J3489" i="21"/>
  <c r="K3489" i="21"/>
  <c r="J3490" i="21"/>
  <c r="K3490" i="21"/>
  <c r="J3491" i="21"/>
  <c r="K3491" i="21"/>
  <c r="J3492" i="21"/>
  <c r="K3492" i="21"/>
  <c r="J3493" i="21"/>
  <c r="K3493" i="21"/>
  <c r="J3494" i="21"/>
  <c r="K3494" i="21"/>
  <c r="J3495" i="21"/>
  <c r="K3495" i="21"/>
  <c r="J3496" i="21"/>
  <c r="K3496" i="21"/>
  <c r="J3497" i="21"/>
  <c r="K3497" i="21"/>
  <c r="J3498" i="21"/>
  <c r="K3498" i="21"/>
  <c r="J3499" i="21"/>
  <c r="K3499" i="21"/>
  <c r="J3500" i="21"/>
  <c r="K3500" i="21"/>
  <c r="J3501" i="21"/>
  <c r="K3501" i="21"/>
  <c r="J3502" i="21"/>
  <c r="K3502" i="21"/>
  <c r="J3503" i="21"/>
  <c r="K3503" i="21"/>
  <c r="J3504" i="21"/>
  <c r="K3504" i="21"/>
  <c r="J3505" i="21"/>
  <c r="K3505" i="21"/>
  <c r="J3506" i="21"/>
  <c r="K3506" i="21"/>
  <c r="J3507" i="21"/>
  <c r="K3507" i="21"/>
  <c r="J3508" i="21"/>
  <c r="K3508" i="21"/>
  <c r="J3509" i="21"/>
  <c r="K3509" i="21"/>
  <c r="J3510" i="21"/>
  <c r="K3510" i="21"/>
  <c r="J3511" i="21"/>
  <c r="K3511" i="21"/>
  <c r="J3512" i="21"/>
  <c r="K3512" i="21"/>
  <c r="J3513" i="21"/>
  <c r="K3513" i="21"/>
  <c r="J3514" i="21"/>
  <c r="K3514" i="21"/>
  <c r="J3515" i="21"/>
  <c r="K3515" i="21"/>
  <c r="J3516" i="21"/>
  <c r="K3516" i="21"/>
  <c r="J3517" i="21"/>
  <c r="K3517" i="21"/>
  <c r="J3518" i="21"/>
  <c r="K3518" i="21"/>
  <c r="J3519" i="21"/>
  <c r="K3519" i="21"/>
  <c r="J3520" i="21"/>
  <c r="K3520" i="21"/>
  <c r="J3521" i="21"/>
  <c r="K3521" i="21"/>
  <c r="J3522" i="21"/>
  <c r="K3522" i="21"/>
  <c r="J3523" i="21"/>
  <c r="K3523" i="21"/>
  <c r="J3524" i="21"/>
  <c r="K3524" i="21"/>
  <c r="J3525" i="21"/>
  <c r="K3525" i="21"/>
  <c r="J3526" i="21"/>
  <c r="K3526" i="21"/>
  <c r="J3527" i="21"/>
  <c r="K3527" i="21"/>
  <c r="J3528" i="21"/>
  <c r="K3528" i="21"/>
  <c r="J3529" i="21"/>
  <c r="K3529" i="21"/>
  <c r="J3530" i="21"/>
  <c r="K3530" i="21"/>
  <c r="J3531" i="21"/>
  <c r="K3531" i="21"/>
  <c r="J3532" i="21"/>
  <c r="K3532" i="21"/>
  <c r="J3533" i="21"/>
  <c r="K3533" i="21"/>
  <c r="J3534" i="21"/>
  <c r="K3534" i="21"/>
  <c r="J3535" i="21"/>
  <c r="K3535" i="21"/>
  <c r="J3536" i="21"/>
  <c r="K3536" i="21"/>
  <c r="J3537" i="21"/>
  <c r="K3537" i="21"/>
  <c r="J3538" i="21"/>
  <c r="K3538" i="21"/>
  <c r="J3539" i="21"/>
  <c r="K3539" i="21"/>
  <c r="J3540" i="21"/>
  <c r="K3540" i="21"/>
  <c r="J3541" i="21"/>
  <c r="K3541" i="21"/>
  <c r="J3542" i="21"/>
  <c r="K3542" i="21"/>
  <c r="J3543" i="21"/>
  <c r="K3543" i="21"/>
  <c r="J3544" i="21"/>
  <c r="K3544" i="21"/>
  <c r="J3545" i="21"/>
  <c r="K3545" i="21"/>
  <c r="J3546" i="21"/>
  <c r="K3546" i="21"/>
  <c r="J3547" i="21"/>
  <c r="K3547" i="21"/>
  <c r="J3548" i="21"/>
  <c r="K3548" i="21"/>
  <c r="J3549" i="21"/>
  <c r="K3549" i="21"/>
  <c r="J3550" i="21"/>
  <c r="K3550" i="21"/>
  <c r="J3551" i="21"/>
  <c r="K3551" i="21"/>
  <c r="J3552" i="21"/>
  <c r="K3552" i="21"/>
  <c r="J3553" i="21"/>
  <c r="K3553" i="21"/>
  <c r="J3554" i="21"/>
  <c r="K3554" i="21"/>
  <c r="J3555" i="21"/>
  <c r="K3555" i="21"/>
  <c r="J3556" i="21"/>
  <c r="K3556" i="21"/>
  <c r="J3557" i="21"/>
  <c r="K3557" i="21"/>
  <c r="J3558" i="21"/>
  <c r="K3558" i="21"/>
  <c r="J3559" i="21"/>
  <c r="K3559" i="21"/>
  <c r="J3560" i="21"/>
  <c r="K3560" i="21"/>
  <c r="J3561" i="21"/>
  <c r="K3561" i="21"/>
  <c r="J3562" i="21"/>
  <c r="K3562" i="21"/>
  <c r="J3563" i="21"/>
  <c r="K3563" i="21"/>
  <c r="J3564" i="21"/>
  <c r="K3564" i="21"/>
  <c r="J3565" i="21"/>
  <c r="K3565" i="21"/>
  <c r="J3566" i="21"/>
  <c r="K3566" i="21"/>
  <c r="J3567" i="21"/>
  <c r="K3567" i="21"/>
  <c r="J3568" i="21"/>
  <c r="K3568" i="21"/>
  <c r="J3569" i="21"/>
  <c r="K3569" i="21"/>
  <c r="J3570" i="21"/>
  <c r="K3570" i="21"/>
  <c r="J3571" i="21"/>
  <c r="K3571" i="21"/>
  <c r="J3572" i="21"/>
  <c r="K3572" i="21"/>
  <c r="J3573" i="21"/>
  <c r="K3573" i="21"/>
  <c r="J3574" i="21"/>
  <c r="K3574" i="21"/>
  <c r="J3575" i="21"/>
  <c r="K3575" i="21"/>
  <c r="J3576" i="21"/>
  <c r="K3576" i="21"/>
  <c r="J3577" i="21"/>
  <c r="K3577" i="21"/>
  <c r="J3578" i="21"/>
  <c r="K3578" i="21"/>
  <c r="J3579" i="21"/>
  <c r="K3579" i="21"/>
  <c r="J3580" i="21"/>
  <c r="K3580" i="21"/>
  <c r="J3581" i="21"/>
  <c r="K3581" i="21"/>
  <c r="J3582" i="21"/>
  <c r="K3582" i="21"/>
  <c r="J3583" i="21"/>
  <c r="K3583" i="21"/>
  <c r="J3584" i="21"/>
  <c r="K3584" i="21"/>
  <c r="J3585" i="21"/>
  <c r="K3585" i="21"/>
  <c r="J3586" i="21"/>
  <c r="K3586" i="21"/>
  <c r="J3587" i="21"/>
  <c r="K3587" i="21"/>
  <c r="J3588" i="21"/>
  <c r="K3588" i="21"/>
  <c r="J3589" i="21"/>
  <c r="K3589" i="21"/>
  <c r="J3590" i="21"/>
  <c r="K3590" i="21"/>
  <c r="J3591" i="21"/>
  <c r="K3591" i="21"/>
  <c r="J3592" i="21"/>
  <c r="K3592" i="21"/>
  <c r="J3593" i="21"/>
  <c r="K3593" i="21"/>
  <c r="J3594" i="21"/>
  <c r="K3594" i="21"/>
  <c r="J3595" i="21"/>
  <c r="K3595" i="21"/>
  <c r="J3596" i="21"/>
  <c r="K3596" i="21"/>
  <c r="J3597" i="21"/>
  <c r="K3597" i="21"/>
  <c r="J3598" i="21"/>
  <c r="K3598" i="21"/>
  <c r="J3599" i="21"/>
  <c r="K3599" i="21"/>
  <c r="J3600" i="21"/>
  <c r="K3600" i="21"/>
  <c r="J3601" i="21"/>
  <c r="K3601" i="21"/>
  <c r="J3602" i="21"/>
  <c r="K3602" i="21"/>
  <c r="J3603" i="21"/>
  <c r="K3603" i="21"/>
  <c r="J3604" i="21"/>
  <c r="K3604" i="21"/>
  <c r="J3605" i="21"/>
  <c r="K3605" i="21"/>
  <c r="J3606" i="21"/>
  <c r="K3606" i="21"/>
  <c r="J3607" i="21"/>
  <c r="K3607" i="21"/>
  <c r="J3608" i="21"/>
  <c r="K3608" i="21"/>
  <c r="J3609" i="21"/>
  <c r="K3609" i="21"/>
  <c r="J3610" i="21"/>
  <c r="K3610" i="21"/>
  <c r="J3611" i="21"/>
  <c r="K3611" i="21"/>
  <c r="J3612" i="21"/>
  <c r="K3612" i="21"/>
  <c r="J3613" i="21"/>
  <c r="K3613" i="21"/>
  <c r="J3614" i="21"/>
  <c r="K3614" i="21"/>
  <c r="J3615" i="21"/>
  <c r="K3615" i="21"/>
  <c r="J3616" i="21"/>
  <c r="K3616" i="21"/>
  <c r="J3617" i="21"/>
  <c r="K3617" i="21"/>
  <c r="J3618" i="21"/>
  <c r="K3618" i="21"/>
  <c r="J3619" i="21"/>
  <c r="K3619" i="21"/>
  <c r="J3620" i="21"/>
  <c r="K3620" i="21"/>
  <c r="J3621" i="21"/>
  <c r="K3621" i="21"/>
  <c r="J3622" i="21"/>
  <c r="K3622" i="21"/>
  <c r="J3623" i="21"/>
  <c r="K3623" i="21"/>
  <c r="J3624" i="21"/>
  <c r="K3624" i="21"/>
  <c r="J3625" i="21"/>
  <c r="K3625" i="21"/>
  <c r="J3626" i="21"/>
  <c r="K3626" i="21"/>
  <c r="J3627" i="21"/>
  <c r="K3627" i="21"/>
  <c r="J3628" i="21"/>
  <c r="K3628" i="21"/>
  <c r="J3629" i="21"/>
  <c r="K3629" i="21"/>
  <c r="J3630" i="21"/>
  <c r="K3630" i="21"/>
  <c r="J3631" i="21"/>
  <c r="K3631" i="21"/>
  <c r="J3632" i="21"/>
  <c r="K3632" i="21"/>
  <c r="J3633" i="21"/>
  <c r="K3633" i="21"/>
  <c r="J3634" i="21"/>
  <c r="K3634" i="21"/>
  <c r="J3635" i="21"/>
  <c r="K3635" i="21"/>
  <c r="J3636" i="21"/>
  <c r="K3636" i="21"/>
  <c r="J3637" i="21"/>
  <c r="K3637" i="21"/>
  <c r="J3638" i="21"/>
  <c r="K3638" i="21"/>
  <c r="J3639" i="21"/>
  <c r="K3639" i="21"/>
  <c r="J3640" i="21"/>
  <c r="K3640" i="21"/>
  <c r="J3641" i="21"/>
  <c r="K3641" i="21"/>
  <c r="J3642" i="21"/>
  <c r="K3642" i="21"/>
  <c r="J3643" i="21"/>
  <c r="K3643" i="21"/>
  <c r="J3644" i="21"/>
  <c r="K3644" i="21"/>
  <c r="J3645" i="21"/>
  <c r="K3645" i="21"/>
  <c r="J3646" i="21"/>
  <c r="K3646" i="21"/>
  <c r="J3647" i="21"/>
  <c r="K3647" i="21"/>
  <c r="J3648" i="21"/>
  <c r="K3648" i="21"/>
  <c r="J3649" i="21"/>
  <c r="K3649" i="21"/>
  <c r="J3650" i="21"/>
  <c r="K3650" i="21"/>
  <c r="J3651" i="21"/>
  <c r="K3651" i="21"/>
  <c r="J3652" i="21"/>
  <c r="K3652" i="21"/>
  <c r="J3653" i="21"/>
  <c r="K3653" i="21"/>
  <c r="J3654" i="21"/>
  <c r="K3654" i="21"/>
  <c r="J3655" i="21"/>
  <c r="K3655" i="21"/>
  <c r="J3656" i="21"/>
  <c r="K3656" i="21"/>
  <c r="J3657" i="21"/>
  <c r="K3657" i="21"/>
  <c r="J3658" i="21"/>
  <c r="K3658" i="21"/>
  <c r="J3659" i="21"/>
  <c r="K3659" i="21"/>
  <c r="J3660" i="21"/>
  <c r="K3660" i="21"/>
  <c r="J3661" i="21"/>
  <c r="K3661" i="21"/>
  <c r="J3662" i="21"/>
  <c r="K3662" i="21"/>
  <c r="J3663" i="21"/>
  <c r="K3663" i="21"/>
  <c r="J3664" i="21"/>
  <c r="K3664" i="21"/>
  <c r="J3665" i="21"/>
  <c r="K3665" i="21"/>
  <c r="J3666" i="21"/>
  <c r="K3666" i="21"/>
  <c r="J3667" i="21"/>
  <c r="K3667" i="21"/>
  <c r="J3668" i="21"/>
  <c r="K3668" i="21"/>
  <c r="J3669" i="21"/>
  <c r="K3669" i="21"/>
  <c r="J3670" i="21"/>
  <c r="K3670" i="21"/>
  <c r="J3671" i="21"/>
  <c r="K3671" i="21"/>
  <c r="J3672" i="21"/>
  <c r="K3672" i="21"/>
  <c r="J3673" i="21"/>
  <c r="K3673" i="21"/>
  <c r="J3674" i="21"/>
  <c r="K3674" i="21"/>
  <c r="J3675" i="21"/>
  <c r="K3675" i="21"/>
  <c r="J3676" i="21"/>
  <c r="K3676" i="21"/>
  <c r="J3677" i="21"/>
  <c r="K3677" i="21"/>
  <c r="J3678" i="21"/>
  <c r="K3678" i="21"/>
  <c r="J3679" i="21"/>
  <c r="K3679" i="21"/>
  <c r="J3680" i="21"/>
  <c r="K3680" i="21"/>
  <c r="J3681" i="21"/>
  <c r="K3681" i="21"/>
  <c r="J3682" i="21"/>
  <c r="K3682" i="21"/>
  <c r="J3683" i="21"/>
  <c r="K3683" i="21"/>
  <c r="J3684" i="21"/>
  <c r="K3684" i="21"/>
  <c r="J3685" i="21"/>
  <c r="K3685" i="21"/>
  <c r="J3686" i="21"/>
  <c r="K3686" i="21"/>
  <c r="J3687" i="21"/>
  <c r="K3687" i="21"/>
  <c r="J3688" i="21"/>
  <c r="K3688" i="21"/>
  <c r="J3689" i="21"/>
  <c r="K3689" i="21"/>
  <c r="J3690" i="21"/>
  <c r="K3690" i="21"/>
  <c r="J3691" i="21"/>
  <c r="K3691" i="21"/>
  <c r="J3692" i="21"/>
  <c r="K3692" i="21"/>
  <c r="J3693" i="21"/>
  <c r="K3693" i="21"/>
  <c r="J3694" i="21"/>
  <c r="K3694" i="21"/>
  <c r="J3695" i="21"/>
  <c r="K3695" i="21"/>
  <c r="J3696" i="21"/>
  <c r="K3696" i="21"/>
  <c r="J3697" i="21"/>
  <c r="K3697" i="21"/>
  <c r="J3698" i="21"/>
  <c r="K3698" i="21"/>
  <c r="J3699" i="21"/>
  <c r="K3699" i="21"/>
  <c r="J3700" i="21"/>
  <c r="K3700" i="21"/>
  <c r="J3701" i="21"/>
  <c r="K3701" i="21"/>
  <c r="J3702" i="21"/>
  <c r="K3702" i="21"/>
  <c r="J3703" i="21"/>
  <c r="K3703" i="21"/>
  <c r="J3704" i="21"/>
  <c r="K3704" i="21"/>
  <c r="J3705" i="21"/>
  <c r="K3705" i="21"/>
  <c r="J3706" i="21"/>
  <c r="K3706" i="21"/>
  <c r="J3707" i="21"/>
  <c r="K3707" i="21"/>
  <c r="J3708" i="21"/>
  <c r="K3708" i="21"/>
  <c r="J3709" i="21"/>
  <c r="K3709" i="21"/>
  <c r="J3710" i="21"/>
  <c r="K3710" i="21"/>
  <c r="J3711" i="21"/>
  <c r="K3711" i="21"/>
  <c r="J3712" i="21"/>
  <c r="K3712" i="21"/>
  <c r="J3713" i="21"/>
  <c r="K3713" i="21"/>
  <c r="J3714" i="21"/>
  <c r="K3714" i="21"/>
  <c r="J3715" i="21"/>
  <c r="K3715" i="21"/>
  <c r="J3716" i="21"/>
  <c r="K3716" i="21"/>
  <c r="J3717" i="21"/>
  <c r="K3717" i="21"/>
  <c r="J3718" i="21"/>
  <c r="K3718" i="21"/>
  <c r="J3719" i="21"/>
  <c r="K3719" i="21"/>
  <c r="J3720" i="21"/>
  <c r="K3720" i="21"/>
  <c r="J3721" i="21"/>
  <c r="K3721" i="21"/>
  <c r="J3722" i="21"/>
  <c r="K3722" i="21"/>
  <c r="J3723" i="21"/>
  <c r="K3723" i="21"/>
  <c r="J3724" i="21"/>
  <c r="K3724" i="21"/>
  <c r="J3725" i="21"/>
  <c r="K3725" i="21"/>
  <c r="J3726" i="21"/>
  <c r="K3726" i="21"/>
  <c r="J3727" i="21"/>
  <c r="K3727" i="21"/>
  <c r="J3728" i="21"/>
  <c r="K3728" i="21"/>
  <c r="J3729" i="21"/>
  <c r="K3729" i="21"/>
  <c r="J3730" i="21"/>
  <c r="K3730" i="21"/>
  <c r="J3731" i="21"/>
  <c r="K3731" i="21"/>
  <c r="J3732" i="21"/>
  <c r="K3732" i="21"/>
  <c r="J3733" i="21"/>
  <c r="K3733" i="21"/>
  <c r="J3734" i="21"/>
  <c r="K3734" i="21"/>
  <c r="J3735" i="21"/>
  <c r="K3735" i="21"/>
  <c r="J3736" i="21"/>
  <c r="K3736" i="21"/>
  <c r="J3737" i="21"/>
  <c r="K3737" i="21"/>
  <c r="J3738" i="21"/>
  <c r="K3738" i="21"/>
  <c r="J3739" i="21"/>
  <c r="K3739" i="21"/>
  <c r="J3740" i="21"/>
  <c r="K3740" i="21"/>
  <c r="J3741" i="21"/>
  <c r="K3741" i="21"/>
  <c r="J3742" i="21"/>
  <c r="K3742" i="21"/>
  <c r="J3743" i="21"/>
  <c r="K3743" i="21"/>
  <c r="J3744" i="21"/>
  <c r="K3744" i="21"/>
  <c r="J3745" i="21"/>
  <c r="K3745" i="21"/>
  <c r="J3746" i="21"/>
  <c r="K3746" i="21"/>
  <c r="J3747" i="21"/>
  <c r="K3747" i="21"/>
  <c r="J3748" i="21"/>
  <c r="K3748" i="21"/>
  <c r="J3749" i="21"/>
  <c r="K3749" i="21"/>
  <c r="J3750" i="21"/>
  <c r="K3750" i="21"/>
  <c r="J3751" i="21"/>
  <c r="K3751" i="21"/>
  <c r="J3752" i="21"/>
  <c r="K3752" i="21"/>
  <c r="J3753" i="21"/>
  <c r="K3753" i="21"/>
  <c r="J3754" i="21"/>
  <c r="K3754" i="21"/>
  <c r="J3755" i="21"/>
  <c r="K3755" i="21"/>
  <c r="J3756" i="21"/>
  <c r="K3756" i="21"/>
  <c r="J3757" i="21"/>
  <c r="K3757" i="21"/>
  <c r="J3758" i="21"/>
  <c r="K3758" i="21"/>
  <c r="J3759" i="21"/>
  <c r="K3759" i="21"/>
  <c r="J3760" i="21"/>
  <c r="K3760" i="21"/>
  <c r="J3761" i="21"/>
  <c r="K3761" i="21"/>
  <c r="J3762" i="21"/>
  <c r="K3762" i="21"/>
  <c r="J3763" i="21"/>
  <c r="K3763" i="21"/>
  <c r="J3764" i="21"/>
  <c r="K3764" i="21"/>
  <c r="J3765" i="21"/>
  <c r="K3765" i="21"/>
  <c r="J3766" i="21"/>
  <c r="K3766" i="21"/>
  <c r="J3767" i="21"/>
  <c r="K3767" i="21"/>
  <c r="J3768" i="21"/>
  <c r="K3768" i="21"/>
  <c r="J3769" i="21"/>
  <c r="K3769" i="21"/>
  <c r="J3770" i="21"/>
  <c r="K3770" i="21"/>
  <c r="J3771" i="21"/>
  <c r="K3771" i="21"/>
  <c r="J3772" i="21"/>
  <c r="K3772" i="21"/>
  <c r="J3773" i="21"/>
  <c r="K3773" i="21"/>
  <c r="J3774" i="21"/>
  <c r="K3774" i="21"/>
  <c r="J3775" i="21"/>
  <c r="K3775" i="21"/>
  <c r="J3776" i="21"/>
  <c r="K3776" i="21"/>
  <c r="J3777" i="21"/>
  <c r="K3777" i="21"/>
  <c r="J3778" i="21"/>
  <c r="K3778" i="21"/>
  <c r="J3779" i="21"/>
  <c r="K3779" i="21"/>
  <c r="J3780" i="21"/>
  <c r="K3780" i="21"/>
  <c r="J3781" i="21"/>
  <c r="K3781" i="21"/>
  <c r="J3782" i="21"/>
  <c r="K3782" i="21"/>
  <c r="J3783" i="21"/>
  <c r="K3783" i="21"/>
  <c r="J3784" i="21"/>
  <c r="K3784" i="21"/>
  <c r="J3785" i="21"/>
  <c r="K3785" i="21"/>
  <c r="J3786" i="21"/>
  <c r="K3786" i="21"/>
  <c r="J3787" i="21"/>
  <c r="K3787" i="21"/>
  <c r="J3788" i="21"/>
  <c r="K3788" i="21"/>
  <c r="J3789" i="21"/>
  <c r="K3789" i="21"/>
  <c r="J3790" i="21"/>
  <c r="K3790" i="21"/>
  <c r="J3791" i="21"/>
  <c r="K3791" i="21"/>
  <c r="J3792" i="21"/>
  <c r="K3792" i="21"/>
  <c r="J3793" i="21"/>
  <c r="K3793" i="21"/>
  <c r="J3794" i="21"/>
  <c r="K3794" i="21"/>
  <c r="J3795" i="21"/>
  <c r="K3795" i="21"/>
  <c r="J3796" i="21"/>
  <c r="K3796" i="21"/>
  <c r="J3797" i="21"/>
  <c r="K3797" i="21"/>
  <c r="J3798" i="21"/>
  <c r="K3798" i="21"/>
  <c r="J3799" i="21"/>
  <c r="K3799" i="21"/>
  <c r="J3800" i="21"/>
  <c r="K3800" i="21"/>
  <c r="J3801" i="21"/>
  <c r="K3801" i="21"/>
  <c r="J3802" i="21"/>
  <c r="K3802" i="21"/>
  <c r="J3803" i="21"/>
  <c r="K3803" i="21"/>
  <c r="J3804" i="21"/>
  <c r="K3804" i="21"/>
  <c r="J3805" i="21"/>
  <c r="K3805" i="21"/>
  <c r="J3806" i="21"/>
  <c r="K3806" i="21"/>
  <c r="J3807" i="21"/>
  <c r="K3807" i="21"/>
  <c r="J3808" i="21"/>
  <c r="K3808" i="21"/>
  <c r="J3809" i="21"/>
  <c r="K3809" i="21"/>
  <c r="J3810" i="21"/>
  <c r="K3810" i="21"/>
  <c r="J3811" i="21"/>
  <c r="K3811" i="21"/>
  <c r="J3812" i="21"/>
  <c r="K3812" i="21"/>
  <c r="J3813" i="21"/>
  <c r="K3813" i="21"/>
  <c r="J3814" i="21"/>
  <c r="K3814" i="21"/>
  <c r="J3815" i="21"/>
  <c r="K3815" i="21"/>
  <c r="J3816" i="21"/>
  <c r="K3816" i="21"/>
  <c r="J3817" i="21"/>
  <c r="K3817" i="21"/>
  <c r="J3818" i="21"/>
  <c r="K3818" i="21"/>
  <c r="J3819" i="21"/>
  <c r="K3819" i="21"/>
  <c r="J3820" i="21"/>
  <c r="K3820" i="21"/>
  <c r="J3821" i="21"/>
  <c r="K3821" i="21"/>
  <c r="J3822" i="21"/>
  <c r="K3822" i="21"/>
  <c r="J3823" i="21"/>
  <c r="K3823" i="21"/>
  <c r="J3824" i="21"/>
  <c r="K3824" i="21"/>
  <c r="J3825" i="21"/>
  <c r="K3825" i="21"/>
  <c r="J3826" i="21"/>
  <c r="K3826" i="21"/>
  <c r="J3827" i="21"/>
  <c r="K3827" i="21"/>
  <c r="J3828" i="21"/>
  <c r="K3828" i="21"/>
  <c r="J3829" i="21"/>
  <c r="K3829" i="21"/>
  <c r="J3830" i="21"/>
  <c r="K3830" i="21"/>
  <c r="J3831" i="21"/>
  <c r="K3831" i="21"/>
  <c r="J3832" i="21"/>
  <c r="K3832" i="21"/>
  <c r="J3833" i="21"/>
  <c r="K3833" i="21"/>
  <c r="J3834" i="21"/>
  <c r="K3834" i="21"/>
  <c r="J3835" i="21"/>
  <c r="K3835" i="21"/>
  <c r="J3836" i="21"/>
  <c r="K3836" i="21"/>
  <c r="J3837" i="21"/>
  <c r="K3837" i="21"/>
  <c r="J3838" i="21"/>
  <c r="K3838" i="21"/>
  <c r="J3839" i="21"/>
  <c r="K3839" i="21"/>
  <c r="J3840" i="21"/>
  <c r="K3840" i="21"/>
  <c r="J3841" i="21"/>
  <c r="K3841" i="21"/>
  <c r="J3842" i="21"/>
  <c r="K3842" i="21"/>
  <c r="J3843" i="21"/>
  <c r="K3843" i="21"/>
  <c r="J3844" i="21"/>
  <c r="K3844" i="21"/>
  <c r="J3845" i="21"/>
  <c r="K3845" i="21"/>
  <c r="J3846" i="21"/>
  <c r="K3846" i="21"/>
  <c r="J3847" i="21"/>
  <c r="K3847" i="21"/>
  <c r="J3848" i="21"/>
  <c r="K3848" i="21"/>
  <c r="J3849" i="21"/>
  <c r="K3849" i="21"/>
  <c r="J3850" i="21"/>
  <c r="K3850" i="21"/>
  <c r="J3851" i="21"/>
  <c r="K3851" i="21"/>
  <c r="J3852" i="21"/>
  <c r="K3852" i="21"/>
  <c r="J3853" i="21"/>
  <c r="K3853" i="21"/>
  <c r="J3854" i="21"/>
  <c r="K3854" i="21"/>
  <c r="J3855" i="21"/>
  <c r="K3855" i="21"/>
  <c r="J3856" i="21"/>
  <c r="K3856" i="21"/>
  <c r="J3857" i="21"/>
  <c r="K3857" i="21"/>
  <c r="J3858" i="21"/>
  <c r="K3858" i="21"/>
  <c r="J3859" i="21"/>
  <c r="K3859" i="21"/>
  <c r="J3860" i="21"/>
  <c r="K3860" i="21"/>
  <c r="J3861" i="21"/>
  <c r="K3861" i="21"/>
  <c r="J3862" i="21"/>
  <c r="K3862" i="21"/>
  <c r="J3863" i="21"/>
  <c r="K3863" i="21"/>
  <c r="J3864" i="21"/>
  <c r="K3864" i="21"/>
  <c r="J3865" i="21"/>
  <c r="K3865" i="21"/>
  <c r="J3866" i="21"/>
  <c r="K3866" i="21"/>
  <c r="J2" i="21"/>
  <c r="K2" i="21"/>
  <c r="W8" i="6"/>
  <c r="U116" i="6"/>
  <c r="V116" i="6"/>
  <c r="W116" i="6"/>
  <c r="K116" i="6"/>
  <c r="D115" i="6"/>
  <c r="I115" i="6"/>
  <c r="T115" i="6"/>
  <c r="U115" i="6"/>
  <c r="V115" i="6"/>
  <c r="W115" i="6"/>
  <c r="I114" i="6"/>
  <c r="T114" i="6"/>
  <c r="U114" i="6"/>
  <c r="V114" i="6"/>
  <c r="W114" i="6"/>
  <c r="D113" i="6"/>
  <c r="I113" i="6"/>
  <c r="T113" i="6"/>
  <c r="U113" i="6"/>
  <c r="V113" i="6"/>
  <c r="W113" i="6"/>
  <c r="D112" i="6"/>
  <c r="I112" i="6"/>
  <c r="T112" i="6"/>
  <c r="U112" i="6"/>
  <c r="V112" i="6"/>
  <c r="W112" i="6"/>
  <c r="U49" i="6"/>
  <c r="T111" i="6"/>
  <c r="U111" i="6"/>
  <c r="V111" i="6"/>
  <c r="W111" i="6"/>
  <c r="D110" i="6"/>
  <c r="I110" i="6"/>
  <c r="T110" i="6"/>
  <c r="U110" i="6"/>
  <c r="V110" i="6"/>
  <c r="W110" i="6"/>
  <c r="D109" i="6"/>
  <c r="I109" i="6"/>
  <c r="T109" i="6"/>
  <c r="U109" i="6"/>
  <c r="V109" i="6"/>
  <c r="W109" i="6"/>
  <c r="D108" i="6"/>
  <c r="I108" i="6"/>
  <c r="T108" i="6"/>
  <c r="U108" i="6"/>
  <c r="V108" i="6"/>
  <c r="W108" i="6"/>
  <c r="J108" i="6"/>
  <c r="D107" i="6"/>
  <c r="I107" i="6"/>
  <c r="T107" i="6"/>
  <c r="U107" i="6"/>
  <c r="V107" i="6"/>
  <c r="W107" i="6"/>
  <c r="D106" i="6"/>
  <c r="I106" i="6"/>
  <c r="T106" i="6"/>
  <c r="U106" i="6"/>
  <c r="V106" i="6"/>
  <c r="W106" i="6"/>
  <c r="D105" i="6"/>
  <c r="T105" i="6"/>
  <c r="U105" i="6"/>
  <c r="V105" i="6"/>
  <c r="W105" i="6"/>
  <c r="D103" i="6"/>
  <c r="I103" i="6"/>
  <c r="T103" i="6"/>
  <c r="U103" i="6"/>
  <c r="V103" i="6"/>
  <c r="W103" i="6"/>
  <c r="D104" i="6"/>
  <c r="T104" i="6"/>
  <c r="U104" i="6"/>
  <c r="V104" i="6"/>
  <c r="W104" i="6"/>
  <c r="T101" i="6"/>
  <c r="U101" i="6"/>
  <c r="V101" i="6"/>
  <c r="W101" i="6"/>
  <c r="T102" i="6"/>
  <c r="U102" i="6"/>
  <c r="V102" i="6"/>
  <c r="W102" i="6"/>
  <c r="T100" i="6"/>
  <c r="U100" i="6"/>
  <c r="V100" i="6"/>
  <c r="W100" i="6"/>
  <c r="T99" i="6"/>
  <c r="U99" i="6"/>
  <c r="V99" i="6"/>
  <c r="W99" i="6"/>
  <c r="T98" i="6"/>
  <c r="U98" i="6"/>
  <c r="V98" i="6"/>
  <c r="W98" i="6"/>
  <c r="D96" i="6"/>
  <c r="I96" i="6"/>
  <c r="T96" i="6"/>
  <c r="U96" i="6"/>
  <c r="V96" i="6"/>
  <c r="W96" i="6"/>
  <c r="T97" i="6"/>
  <c r="U97" i="6"/>
  <c r="V97" i="6"/>
  <c r="W97" i="6"/>
  <c r="E96" i="6"/>
  <c r="T95" i="6"/>
  <c r="U95" i="6"/>
  <c r="V95" i="6"/>
  <c r="W95" i="6"/>
  <c r="T94" i="6"/>
  <c r="U94" i="6"/>
  <c r="V94" i="6"/>
  <c r="W94" i="6"/>
  <c r="T93" i="6"/>
  <c r="U93" i="6"/>
  <c r="V93" i="6"/>
  <c r="W93" i="6"/>
  <c r="T91" i="6"/>
  <c r="U91" i="6"/>
  <c r="V91" i="6"/>
  <c r="W91" i="6"/>
  <c r="I92" i="6"/>
  <c r="T92" i="6"/>
  <c r="U92" i="6"/>
  <c r="V92" i="6"/>
  <c r="W92" i="6"/>
  <c r="T90" i="6"/>
  <c r="U90" i="6"/>
  <c r="V90" i="6"/>
  <c r="W90" i="6"/>
  <c r="D89" i="6"/>
  <c r="I89" i="6"/>
  <c r="T89" i="6"/>
  <c r="U89" i="6"/>
  <c r="V89" i="6"/>
  <c r="W89" i="6"/>
  <c r="D88" i="6"/>
  <c r="I88" i="6"/>
  <c r="T88" i="6"/>
  <c r="U88" i="6"/>
  <c r="V88" i="6"/>
  <c r="W88" i="6"/>
  <c r="W87" i="6"/>
  <c r="W7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T87" i="6"/>
  <c r="U87" i="6"/>
  <c r="V87" i="6"/>
  <c r="T86" i="6"/>
  <c r="U86" i="6"/>
  <c r="V86" i="6"/>
  <c r="T84" i="6"/>
  <c r="U84" i="6"/>
  <c r="V84" i="6"/>
  <c r="T85" i="6"/>
  <c r="U85" i="6"/>
  <c r="V85" i="6"/>
  <c r="T83" i="6"/>
  <c r="U83" i="6"/>
  <c r="V83" i="6"/>
  <c r="D82" i="6"/>
  <c r="T82" i="6"/>
  <c r="U82" i="6"/>
  <c r="V82" i="6"/>
  <c r="T78" i="6"/>
  <c r="U78" i="6"/>
  <c r="V78" i="6"/>
  <c r="T79" i="6"/>
  <c r="U79" i="6"/>
  <c r="V79" i="6"/>
  <c r="T80" i="6"/>
  <c r="U80" i="6"/>
  <c r="V80" i="6"/>
  <c r="T81" i="6"/>
  <c r="U81" i="6"/>
  <c r="V81" i="6"/>
  <c r="U77" i="6"/>
  <c r="V77" i="6"/>
  <c r="T77" i="6"/>
  <c r="U76" i="6"/>
  <c r="V76" i="6"/>
  <c r="T76" i="6"/>
  <c r="U75" i="6"/>
  <c r="V75" i="6"/>
  <c r="T75" i="6"/>
  <c r="T74" i="6"/>
  <c r="U74" i="6"/>
  <c r="V74" i="6"/>
  <c r="V73" i="6"/>
  <c r="I73" i="6"/>
  <c r="T73" i="6"/>
  <c r="U73" i="6"/>
  <c r="T72" i="6"/>
  <c r="U72" i="6"/>
  <c r="V72" i="6"/>
  <c r="T71" i="6"/>
  <c r="U71" i="6"/>
  <c r="V71" i="6"/>
  <c r="T70" i="6"/>
  <c r="U70" i="6"/>
  <c r="V70" i="6"/>
  <c r="T69" i="6"/>
  <c r="U69" i="6"/>
  <c r="V69" i="6"/>
  <c r="T68" i="6"/>
  <c r="U68" i="6"/>
  <c r="V68" i="6"/>
  <c r="I67" i="6"/>
  <c r="T67" i="6"/>
  <c r="U67" i="6"/>
  <c r="V67" i="6"/>
  <c r="I66" i="6"/>
  <c r="T66" i="6"/>
  <c r="U66" i="6"/>
  <c r="V66" i="6"/>
  <c r="I65" i="6"/>
  <c r="T65" i="6"/>
  <c r="U65" i="6"/>
  <c r="V65" i="6"/>
  <c r="T64" i="6"/>
  <c r="U64" i="6"/>
  <c r="V64" i="6"/>
  <c r="T63" i="6"/>
  <c r="U63" i="6"/>
  <c r="V63" i="6"/>
  <c r="D57" i="6"/>
  <c r="I57" i="6"/>
  <c r="T57" i="6"/>
  <c r="U57" i="6"/>
  <c r="V57" i="6"/>
  <c r="I58" i="6"/>
  <c r="T58" i="6"/>
  <c r="U58" i="6"/>
  <c r="V58" i="6"/>
  <c r="I59" i="6"/>
  <c r="T59" i="6"/>
  <c r="U59" i="6"/>
  <c r="V59" i="6"/>
  <c r="D60" i="6"/>
  <c r="I60" i="6"/>
  <c r="T60" i="6"/>
  <c r="U60" i="6"/>
  <c r="V60" i="6"/>
  <c r="D61" i="6"/>
  <c r="I61" i="6"/>
  <c r="T61" i="6"/>
  <c r="U61" i="6"/>
  <c r="V61" i="6"/>
  <c r="I62" i="6"/>
  <c r="T62" i="6"/>
  <c r="U62" i="6"/>
  <c r="V62" i="6"/>
  <c r="I56" i="6"/>
  <c r="D56" i="6"/>
  <c r="T56" i="6"/>
  <c r="U56" i="6"/>
  <c r="V56" i="6"/>
  <c r="I55" i="6"/>
  <c r="T55" i="6"/>
  <c r="U55" i="6"/>
  <c r="V55" i="6"/>
  <c r="I54" i="6"/>
  <c r="T54" i="6"/>
  <c r="U54" i="6"/>
  <c r="V54" i="6"/>
  <c r="D53" i="6"/>
  <c r="I53" i="6"/>
  <c r="T53" i="6"/>
  <c r="U53" i="6"/>
  <c r="V53" i="6"/>
  <c r="D52" i="6"/>
  <c r="I52" i="6"/>
  <c r="T52" i="6"/>
  <c r="U52" i="6"/>
  <c r="V52" i="6"/>
  <c r="I51" i="6"/>
  <c r="T51" i="6"/>
  <c r="U51" i="6"/>
  <c r="V51" i="6"/>
  <c r="D50" i="6"/>
  <c r="I50" i="6"/>
  <c r="T50" i="6"/>
  <c r="U50" i="6"/>
  <c r="V50" i="6"/>
  <c r="D49" i="6"/>
  <c r="I49" i="6"/>
  <c r="T49" i="6"/>
  <c r="V49" i="6"/>
  <c r="U2" i="6"/>
  <c r="V2" i="6"/>
  <c r="U3" i="6"/>
  <c r="V3" i="6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V48" i="6"/>
  <c r="U48" i="6"/>
  <c r="D48" i="6"/>
  <c r="I48" i="6"/>
  <c r="T48" i="6"/>
  <c r="D47" i="6"/>
  <c r="I47" i="6"/>
  <c r="T47" i="6"/>
  <c r="D46" i="6"/>
  <c r="I46" i="6"/>
  <c r="T46" i="6"/>
  <c r="D44" i="6"/>
  <c r="I44" i="6"/>
  <c r="T44" i="6"/>
  <c r="T45" i="6"/>
  <c r="T40" i="6"/>
  <c r="T41" i="6"/>
  <c r="T42" i="6"/>
  <c r="D43" i="6"/>
  <c r="T43" i="6"/>
  <c r="T39" i="6"/>
  <c r="T37" i="6"/>
  <c r="T38" i="6"/>
  <c r="T36" i="6"/>
  <c r="T34" i="6"/>
  <c r="T35" i="6"/>
  <c r="T33" i="6"/>
  <c r="T32" i="6"/>
  <c r="T30" i="6"/>
  <c r="T31" i="6"/>
  <c r="T29" i="6"/>
  <c r="D28" i="6"/>
  <c r="I28" i="6"/>
  <c r="T28" i="6"/>
  <c r="T27" i="6"/>
  <c r="T26" i="6"/>
  <c r="I25" i="6"/>
  <c r="T25" i="6"/>
  <c r="D24" i="6"/>
  <c r="T24" i="6"/>
  <c r="T22" i="6"/>
  <c r="T23" i="6"/>
  <c r="T21" i="6"/>
  <c r="T19" i="6"/>
  <c r="T20" i="6"/>
  <c r="T18" i="6"/>
  <c r="T17" i="6"/>
  <c r="T16" i="6"/>
  <c r="T15" i="6"/>
  <c r="T14" i="6"/>
  <c r="T13" i="6"/>
  <c r="T12" i="6"/>
  <c r="T11" i="6"/>
  <c r="T10" i="6"/>
  <c r="T9" i="6"/>
  <c r="T7" i="6"/>
  <c r="T8" i="6"/>
  <c r="T6" i="6"/>
  <c r="T5" i="6"/>
  <c r="D2" i="6"/>
  <c r="I2" i="6"/>
  <c r="T2" i="6"/>
  <c r="T4" i="6"/>
  <c r="T3" i="6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59" i="10"/>
  <c r="F363" i="10"/>
  <c r="F366" i="10"/>
  <c r="F369" i="10"/>
  <c r="F360" i="10"/>
  <c r="F361" i="10"/>
  <c r="F362" i="10"/>
  <c r="F364" i="10"/>
  <c r="F365" i="10"/>
  <c r="F367" i="10"/>
  <c r="F368" i="10"/>
  <c r="F370" i="10"/>
  <c r="F371" i="10"/>
  <c r="F372" i="10"/>
  <c r="F373" i="10"/>
  <c r="F374" i="10"/>
  <c r="F375" i="10"/>
  <c r="F376" i="10"/>
  <c r="F377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2" i="10"/>
  <c r="G163" i="10"/>
  <c r="G164" i="10"/>
</calcChain>
</file>

<file path=xl/sharedStrings.xml><?xml version="1.0" encoding="utf-8"?>
<sst xmlns="http://schemas.openxmlformats.org/spreadsheetml/2006/main" count="1102" uniqueCount="123">
  <si>
    <t>成交時間</t>
  </si>
  <si>
    <t>買賣別</t>
  </si>
  <si>
    <t>口數</t>
  </si>
  <si>
    <t>平倉損益</t>
  </si>
  <si>
    <t>DATE</t>
  </si>
  <si>
    <t>HIGH8D</t>
  </si>
  <si>
    <t>買進-&gt;賣出</t>
  </si>
  <si>
    <t>賣出-&gt;買進</t>
  </si>
  <si>
    <t>華南期貨</t>
  </si>
  <si>
    <t>DIF</t>
  </si>
  <si>
    <t>季線</t>
  </si>
  <si>
    <t>月線</t>
  </si>
  <si>
    <t>10日下</t>
  </si>
  <si>
    <t>10日上</t>
  </si>
  <si>
    <t>20日下</t>
  </si>
  <si>
    <t>20日上</t>
  </si>
  <si>
    <t>外資10</t>
  </si>
  <si>
    <t>大小台</t>
    <phoneticPr fontId="12" type="noConversion"/>
  </si>
  <si>
    <t>交易口數</t>
    <phoneticPr fontId="12" type="noConversion"/>
  </si>
  <si>
    <t>國票期貨</t>
    <phoneticPr fontId="12" type="noConversion"/>
  </si>
  <si>
    <t>金指期貨 201812</t>
    <phoneticPr fontId="12" type="noConversion"/>
  </si>
  <si>
    <t>台指期貨 201812</t>
    <phoneticPr fontId="12" type="noConversion"/>
  </si>
  <si>
    <t>LXFK8</t>
    <phoneticPr fontId="12" type="noConversion"/>
  </si>
  <si>
    <t>FXFK8</t>
    <phoneticPr fontId="12" type="noConversion"/>
  </si>
  <si>
    <t>TXFK8</t>
    <phoneticPr fontId="12" type="noConversion"/>
  </si>
  <si>
    <t>台股指數</t>
    <phoneticPr fontId="12" type="noConversion"/>
  </si>
  <si>
    <t>國巨期</t>
    <phoneticPr fontId="12" type="noConversion"/>
  </si>
  <si>
    <t>商品</t>
    <phoneticPr fontId="12" type="noConversion"/>
  </si>
  <si>
    <t>漲跌5</t>
    <phoneticPr fontId="12" type="noConversion"/>
  </si>
  <si>
    <t>外資1</t>
    <phoneticPr fontId="12" type="noConversion"/>
  </si>
  <si>
    <t>外資5</t>
    <phoneticPr fontId="12" type="noConversion"/>
  </si>
  <si>
    <t>盤整</t>
    <phoneticPr fontId="12" type="noConversion"/>
  </si>
  <si>
    <t>個股</t>
    <phoneticPr fontId="12" type="noConversion"/>
  </si>
  <si>
    <t>逆勢</t>
    <phoneticPr fontId="12" type="noConversion"/>
  </si>
  <si>
    <t>大盤</t>
    <phoneticPr fontId="12" type="noConversion"/>
  </si>
  <si>
    <t>華南期貨</t>
    <phoneticPr fontId="12" type="noConversion"/>
  </si>
  <si>
    <t>台股指數</t>
  </si>
  <si>
    <t>國巨期</t>
  </si>
  <si>
    <t>智邦期貨 201906</t>
  </si>
  <si>
    <t>台指期貨 201906</t>
  </si>
  <si>
    <t>TXFE9</t>
  </si>
  <si>
    <t>TXFD9</t>
  </si>
  <si>
    <t>TXFC9</t>
  </si>
  <si>
    <t>金融指數</t>
  </si>
  <si>
    <t>穩懋期</t>
  </si>
  <si>
    <t>TXFB9</t>
  </si>
  <si>
    <t>TXFA9</t>
  </si>
  <si>
    <t>台指期貨 201907</t>
  </si>
  <si>
    <t>TXFF9</t>
  </si>
  <si>
    <t>OPTION</t>
    <phoneticPr fontId="12" type="noConversion"/>
  </si>
  <si>
    <t>個股策略</t>
    <phoneticPr fontId="12" type="noConversion"/>
  </si>
  <si>
    <t>漲跌1</t>
    <phoneticPr fontId="12" type="noConversion"/>
  </si>
  <si>
    <t>LOW8D</t>
    <phoneticPr fontId="12" type="noConversion"/>
  </si>
  <si>
    <t>加碼策略</t>
    <phoneticPr fontId="12" type="noConversion"/>
  </si>
  <si>
    <t>部位策略</t>
    <phoneticPr fontId="12" type="noConversion"/>
  </si>
  <si>
    <t xml:space="preserve">「空」加碼單 </t>
  </si>
  <si>
    <t xml:space="preserve">「多」單減半 </t>
  </si>
  <si>
    <t xml:space="preserve">「停」加碼單 </t>
  </si>
  <si>
    <t>OP策略</t>
    <phoneticPr fontId="12" type="noConversion"/>
  </si>
  <si>
    <t xml:space="preserve">「順」「順」 </t>
    <phoneticPr fontId="12" type="noConversion"/>
  </si>
  <si>
    <t>「盤」「盤」</t>
    <phoneticPr fontId="12" type="noConversion"/>
  </si>
  <si>
    <t xml:space="preserve">「全」單減半 </t>
    <phoneticPr fontId="12" type="noConversion"/>
  </si>
  <si>
    <t xml:space="preserve">「—」「盤」 </t>
    <phoneticPr fontId="12" type="noConversion"/>
  </si>
  <si>
    <t>「順」「—」</t>
    <phoneticPr fontId="12" type="noConversion"/>
  </si>
  <si>
    <t xml:space="preserve">部位「單」邊留 </t>
  </si>
  <si>
    <t xml:space="preserve">觀察「現」盤整 </t>
  </si>
  <si>
    <t xml:space="preserve">準備「轉」盤盤 </t>
  </si>
  <si>
    <t xml:space="preserve">期進「權」再進 </t>
  </si>
  <si>
    <t>DATE</t>
    <phoneticPr fontId="12" type="noConversion"/>
  </si>
  <si>
    <t>CLOSE</t>
    <phoneticPr fontId="12" type="noConversion"/>
  </si>
  <si>
    <t>H8DDD</t>
    <phoneticPr fontId="12" type="noConversion"/>
  </si>
  <si>
    <t>L8DDD</t>
    <phoneticPr fontId="12" type="noConversion"/>
  </si>
  <si>
    <t>H8DD</t>
    <phoneticPr fontId="12" type="noConversion"/>
  </si>
  <si>
    <t>L8DD</t>
    <phoneticPr fontId="12" type="noConversion"/>
  </si>
  <si>
    <t>H8D</t>
    <phoneticPr fontId="12" type="noConversion"/>
  </si>
  <si>
    <t>L8D</t>
    <phoneticPr fontId="12" type="noConversion"/>
  </si>
  <si>
    <t>8DDD</t>
    <phoneticPr fontId="12" type="noConversion"/>
  </si>
  <si>
    <t>8DD</t>
    <phoneticPr fontId="12" type="noConversion"/>
  </si>
  <si>
    <t>8D</t>
    <phoneticPr fontId="12" type="noConversion"/>
  </si>
  <si>
    <t xml:space="preserve">「盤」「盤」 </t>
  </si>
  <si>
    <t xml:space="preserve">「盤」「—」 </t>
  </si>
  <si>
    <t xml:space="preserve">觀察「現」順勢 </t>
  </si>
  <si>
    <t xml:space="preserve">「—」「—」 </t>
  </si>
  <si>
    <t xml:space="preserve">等待「定」方向 </t>
  </si>
  <si>
    <t xml:space="preserve">「不」調部位 </t>
    <phoneticPr fontId="12" type="noConversion"/>
  </si>
  <si>
    <t xml:space="preserve">「不」調部位 </t>
  </si>
  <si>
    <t xml:space="preserve">「盤」「順」 </t>
  </si>
  <si>
    <t>盤勢「轉」順勢</t>
  </si>
  <si>
    <t xml:space="preserve">「多」加碼單 </t>
  </si>
  <si>
    <t xml:space="preserve">「空」單減半 </t>
  </si>
  <si>
    <t xml:space="preserve">「順」「順」 </t>
  </si>
  <si>
    <t>「停」加碼單</t>
  </si>
  <si>
    <t>「空」單減半</t>
  </si>
  <si>
    <t>「順」「順」</t>
  </si>
  <si>
    <t>部位「單」邊留</t>
  </si>
  <si>
    <t>「多」加碼單</t>
  </si>
  <si>
    <t>商品</t>
  </si>
  <si>
    <t>手續費</t>
  </si>
  <si>
    <t>交易稅</t>
  </si>
  <si>
    <t>買進</t>
  </si>
  <si>
    <t>賣出</t>
  </si>
  <si>
    <t>台指期貨 201909</t>
  </si>
  <si>
    <t>TXFH9</t>
  </si>
  <si>
    <t>帳號：  期-台北000-0098684-林上淳    全部  交割月份：  全部  來源別：  全部  幣別：  台幣  美元  人民幣  日圓 </t>
  </si>
  <si>
    <t> 至 </t>
  </si>
  <si>
    <r>
      <t>查詢時間：15:59:10</t>
    </r>
    <r>
      <rPr>
        <sz val="15"/>
        <color rgb="FF000000"/>
        <rFont val="Geneva"/>
      </rPr>
      <t> </t>
    </r>
  </si>
  <si>
    <t>NO.</t>
  </si>
  <si>
    <t>沖銷日</t>
  </si>
  <si>
    <t>成交日</t>
  </si>
  <si>
    <t>交割月份</t>
  </si>
  <si>
    <t>買賣權</t>
  </si>
  <si>
    <t>履約價</t>
  </si>
  <si>
    <t>成交價格</t>
  </si>
  <si>
    <t>期貨損益</t>
  </si>
  <si>
    <t>選擇權損益</t>
  </si>
  <si>
    <t>沖銷方式</t>
  </si>
  <si>
    <t>損益小計</t>
  </si>
  <si>
    <t>淨損益</t>
  </si>
  <si>
    <t>備註</t>
  </si>
  <si>
    <t>FIFO</t>
  </si>
  <si>
    <t>NTD</t>
  </si>
  <si>
    <t>交割</t>
  </si>
  <si>
    <t>小計: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</si>
</sst>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_ ;[Red]\-#,##0\ "/>
  </numFmts>
  <fonts count="24" x14ac:knownFonts="1">
    <font>
      <sz val="12"/>
      <color theme="1"/>
      <name val="新細明體"/>
      <family val="2"/>
      <charset val="136"/>
      <scheme val="minor"/>
    </font>
    <font>
      <sz val="15"/>
      <color rgb="FF000000"/>
      <name val="新細明體"/>
      <family val="3"/>
      <charset val="136"/>
    </font>
    <font>
      <sz val="15"/>
      <color rgb="FF025FBB"/>
      <name val="新細明體"/>
      <family val="3"/>
      <charset val="136"/>
    </font>
    <font>
      <sz val="15"/>
      <color rgb="FFAB0108"/>
      <name val="新細明體"/>
      <family val="3"/>
      <charset val="136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5"/>
      <color theme="7" tint="-0.249977111117893"/>
      <name val="新細明體"/>
      <family val="3"/>
      <charset val="136"/>
    </font>
    <font>
      <b/>
      <sz val="14"/>
      <color rgb="FFFF0000"/>
      <name val="Helvetica Neue"/>
    </font>
    <font>
      <b/>
      <sz val="14"/>
      <color theme="4"/>
      <name val="Helvetica Neue"/>
    </font>
    <font>
      <sz val="15"/>
      <color theme="7" tint="-0.499984740745262"/>
      <name val="新細明體"/>
      <family val="3"/>
      <charset val="136"/>
    </font>
    <font>
      <sz val="15"/>
      <color theme="1"/>
      <name val="新細明體"/>
      <family val="3"/>
      <charset val="136"/>
    </font>
    <font>
      <sz val="14"/>
      <color rgb="FF091E42"/>
      <name val="Helvetica Neue"/>
    </font>
    <font>
      <sz val="9"/>
      <name val="新細明體"/>
      <family val="2"/>
      <scheme val="minor"/>
    </font>
    <font>
      <sz val="15"/>
      <color rgb="FF000000"/>
      <name val="新細明體"/>
      <family val="3"/>
      <charset val="136"/>
      <scheme val="minor"/>
    </font>
    <font>
      <sz val="15"/>
      <color rgb="FF025FBB"/>
      <name val="新細明體"/>
      <family val="3"/>
      <charset val="136"/>
      <scheme val="minor"/>
    </font>
    <font>
      <sz val="15"/>
      <color rgb="FFAB0108"/>
      <name val="新細明體"/>
      <family val="3"/>
      <charset val="136"/>
      <scheme val="minor"/>
    </font>
    <font>
      <sz val="16"/>
      <color rgb="FF0C9605"/>
      <name val="Helvetica"/>
    </font>
    <font>
      <sz val="15"/>
      <color theme="1"/>
      <name val="新細明體"/>
      <family val="3"/>
      <charset val="136"/>
      <scheme val="minor"/>
    </font>
    <font>
      <sz val="16"/>
      <color theme="4"/>
      <name val="Helvetica"/>
    </font>
    <font>
      <sz val="12"/>
      <color rgb="FF9C5700"/>
      <name val="新細明體"/>
      <family val="2"/>
      <charset val="136"/>
      <scheme val="minor"/>
    </font>
    <font>
      <sz val="15"/>
      <color rgb="FF000000"/>
      <name val="Geneva"/>
    </font>
    <font>
      <sz val="15"/>
      <color rgb="FFFF0000"/>
      <name val="Geneva"/>
    </font>
    <font>
      <b/>
      <sz val="16"/>
      <color rgb="FF004080"/>
      <name val="Geneva"/>
    </font>
    <font>
      <sz val="12"/>
      <color rgb="FFFFFFFF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7" fillId="0" borderId="0" xfId="0" applyFont="1"/>
    <xf numFmtId="14" fontId="1" fillId="0" borderId="0" xfId="0" applyNumberFormat="1" applyFont="1" applyFill="1"/>
    <xf numFmtId="0" fontId="8" fillId="0" borderId="0" xfId="0" applyFont="1"/>
    <xf numFmtId="0" fontId="6" fillId="0" borderId="0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176" fontId="10" fillId="0" borderId="0" xfId="0" applyNumberFormat="1" applyFont="1" applyFill="1" applyBorder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/>
    <xf numFmtId="14" fontId="11" fillId="0" borderId="0" xfId="0" applyNumberFormat="1" applyFont="1"/>
    <xf numFmtId="177" fontId="10" fillId="0" borderId="0" xfId="0" applyNumberFormat="1" applyFont="1" applyAlignme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2" borderId="0" xfId="7"/>
    <xf numFmtId="177" fontId="10" fillId="3" borderId="0" xfId="0" applyNumberFormat="1" applyFont="1" applyFill="1" applyAlignment="1"/>
    <xf numFmtId="0" fontId="20" fillId="0" borderId="0" xfId="0" applyFont="1"/>
    <xf numFmtId="0" fontId="0" fillId="4" borderId="0" xfId="0" applyFill="1"/>
    <xf numFmtId="0" fontId="0" fillId="5" borderId="0" xfId="0" applyFill="1"/>
    <xf numFmtId="0" fontId="22" fillId="0" borderId="0" xfId="0" applyFont="1"/>
    <xf numFmtId="0" fontId="23" fillId="0" borderId="0" xfId="0" applyFont="1"/>
    <xf numFmtId="14" fontId="20" fillId="0" borderId="0" xfId="0" applyNumberFormat="1" applyFont="1"/>
    <xf numFmtId="3" fontId="20" fillId="0" borderId="0" xfId="0" applyNumberFormat="1" applyFont="1"/>
    <xf numFmtId="3" fontId="21" fillId="0" borderId="0" xfId="0" applyNumberFormat="1" applyFont="1"/>
    <xf numFmtId="0" fontId="0" fillId="0" borderId="0" xfId="0"/>
  </cellXfs>
  <cellStyles count="8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中等" xfId="7" builtinId="28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203200</xdr:colOff>
      <xdr:row>2</xdr:row>
      <xdr:rowOff>203200</xdr:rowOff>
    </xdr:to>
    <xdr:pic>
      <xdr:nvPicPr>
        <xdr:cNvPr id="2" name="calendar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2</xdr:row>
      <xdr:rowOff>0</xdr:rowOff>
    </xdr:from>
    <xdr:to>
      <xdr:col>2</xdr:col>
      <xdr:colOff>419100</xdr:colOff>
      <xdr:row>2</xdr:row>
      <xdr:rowOff>203200</xdr:rowOff>
    </xdr:to>
    <xdr:pic>
      <xdr:nvPicPr>
        <xdr:cNvPr id="3" name="Img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pane ySplit="1" topLeftCell="A188" activePane="bottomLeft" state="frozen"/>
      <selection pane="bottomLeft" activeCell="E211" sqref="E211"/>
    </sheetView>
  </sheetViews>
  <sheetFormatPr baseColWidth="10" defaultRowHeight="15" x14ac:dyDescent="0.15"/>
  <cols>
    <col min="1" max="2" width="18.83203125" style="13" customWidth="1"/>
    <col min="3" max="3" width="34.83203125" style="13" bestFit="1" customWidth="1"/>
    <col min="4" max="5" width="18.83203125" style="13" customWidth="1"/>
  </cols>
  <sheetData>
    <row r="1" spans="1:10" ht="21" x14ac:dyDescent="0.25">
      <c r="A1" s="9" t="s">
        <v>0</v>
      </c>
      <c r="B1" s="9" t="s">
        <v>1</v>
      </c>
      <c r="C1" s="9" t="s">
        <v>27</v>
      </c>
      <c r="D1" s="9" t="s">
        <v>2</v>
      </c>
      <c r="E1" s="9" t="s">
        <v>3</v>
      </c>
    </row>
    <row r="2" spans="1:10" s="13" customFormat="1" ht="21" x14ac:dyDescent="0.25">
      <c r="A2" s="14">
        <v>43467</v>
      </c>
      <c r="B2" s="23" t="s">
        <v>19</v>
      </c>
      <c r="C2" s="20" t="s">
        <v>46</v>
      </c>
      <c r="D2" s="20">
        <v>1</v>
      </c>
      <c r="E2" s="20">
        <v>5453</v>
      </c>
      <c r="F2"/>
      <c r="G2"/>
      <c r="H2"/>
      <c r="I2"/>
      <c r="J2"/>
    </row>
    <row r="3" spans="1:10" s="13" customFormat="1" ht="21" x14ac:dyDescent="0.25">
      <c r="A3" s="14">
        <v>43472</v>
      </c>
      <c r="B3" s="8" t="s">
        <v>35</v>
      </c>
      <c r="C3" s="20" t="s">
        <v>36</v>
      </c>
      <c r="D3" s="20">
        <v>1</v>
      </c>
      <c r="E3" s="20">
        <v>-18347</v>
      </c>
      <c r="F3"/>
      <c r="G3"/>
      <c r="H3"/>
      <c r="I3"/>
      <c r="J3"/>
    </row>
    <row r="4" spans="1:10" s="13" customFormat="1" ht="21" x14ac:dyDescent="0.25">
      <c r="A4" s="14">
        <v>43472</v>
      </c>
      <c r="B4" s="8" t="s">
        <v>35</v>
      </c>
      <c r="C4" s="20" t="s">
        <v>43</v>
      </c>
      <c r="D4" s="20">
        <v>1</v>
      </c>
      <c r="E4" s="20">
        <v>-10519</v>
      </c>
      <c r="F4"/>
      <c r="G4"/>
      <c r="H4"/>
      <c r="I4"/>
      <c r="J4"/>
    </row>
    <row r="5" spans="1:10" s="13" customFormat="1" ht="21" x14ac:dyDescent="0.25">
      <c r="A5" s="14">
        <v>43472</v>
      </c>
      <c r="B5" s="8" t="s">
        <v>35</v>
      </c>
      <c r="C5" s="20" t="s">
        <v>36</v>
      </c>
      <c r="D5" s="20">
        <v>1</v>
      </c>
      <c r="E5" s="20">
        <v>-14748</v>
      </c>
      <c r="F5"/>
      <c r="G5"/>
      <c r="H5"/>
      <c r="I5"/>
      <c r="J5"/>
    </row>
    <row r="6" spans="1:10" s="13" customFormat="1" ht="21" x14ac:dyDescent="0.25">
      <c r="A6" s="14">
        <v>43472</v>
      </c>
      <c r="B6" s="23" t="s">
        <v>19</v>
      </c>
      <c r="C6" s="20" t="s">
        <v>46</v>
      </c>
      <c r="D6" s="20">
        <v>1</v>
      </c>
      <c r="E6" s="20">
        <v>-11746</v>
      </c>
      <c r="F6"/>
      <c r="G6"/>
      <c r="H6"/>
      <c r="I6"/>
      <c r="J6"/>
    </row>
    <row r="7" spans="1:10" s="13" customFormat="1" ht="21" x14ac:dyDescent="0.25">
      <c r="A7" s="14">
        <v>43472</v>
      </c>
      <c r="B7" s="23" t="s">
        <v>19</v>
      </c>
      <c r="C7" s="20" t="s">
        <v>45</v>
      </c>
      <c r="D7" s="20">
        <v>1</v>
      </c>
      <c r="E7" s="20">
        <v>-18145</v>
      </c>
      <c r="F7"/>
      <c r="G7"/>
      <c r="H7"/>
      <c r="I7"/>
      <c r="J7"/>
    </row>
    <row r="8" spans="1:10" s="13" customFormat="1" ht="21" x14ac:dyDescent="0.25">
      <c r="A8" s="14">
        <v>43474</v>
      </c>
      <c r="B8" s="23" t="s">
        <v>19</v>
      </c>
      <c r="C8" s="20" t="s">
        <v>46</v>
      </c>
      <c r="D8" s="20">
        <v>1</v>
      </c>
      <c r="E8" s="20">
        <v>-9746</v>
      </c>
      <c r="F8"/>
      <c r="G8"/>
      <c r="H8"/>
      <c r="I8"/>
      <c r="J8"/>
    </row>
    <row r="9" spans="1:10" s="13" customFormat="1" ht="21" x14ac:dyDescent="0.25">
      <c r="A9" s="14">
        <v>43475</v>
      </c>
      <c r="B9" s="8" t="s">
        <v>35</v>
      </c>
      <c r="C9" s="20" t="s">
        <v>36</v>
      </c>
      <c r="D9" s="20">
        <v>1</v>
      </c>
      <c r="E9" s="20">
        <v>-5950</v>
      </c>
      <c r="F9"/>
      <c r="G9"/>
      <c r="H9"/>
      <c r="I9"/>
      <c r="J9"/>
    </row>
    <row r="10" spans="1:10" s="13" customFormat="1" ht="21" x14ac:dyDescent="0.25">
      <c r="A10" s="14">
        <v>43476</v>
      </c>
      <c r="B10" s="8" t="s">
        <v>35</v>
      </c>
      <c r="C10" s="20" t="s">
        <v>36</v>
      </c>
      <c r="D10" s="20">
        <v>1</v>
      </c>
      <c r="E10" s="20">
        <v>-4750</v>
      </c>
      <c r="F10"/>
      <c r="G10"/>
      <c r="H10"/>
      <c r="I10"/>
      <c r="J10"/>
    </row>
    <row r="11" spans="1:10" s="13" customFormat="1" ht="21" x14ac:dyDescent="0.25">
      <c r="A11" s="14">
        <v>43476</v>
      </c>
      <c r="B11" s="8" t="s">
        <v>35</v>
      </c>
      <c r="C11" s="20" t="s">
        <v>36</v>
      </c>
      <c r="D11" s="20">
        <v>1</v>
      </c>
      <c r="E11" s="20">
        <v>-1950</v>
      </c>
      <c r="F11"/>
      <c r="G11"/>
      <c r="H11"/>
      <c r="I11"/>
      <c r="J11"/>
    </row>
    <row r="12" spans="1:10" s="13" customFormat="1" ht="21" x14ac:dyDescent="0.25">
      <c r="A12" s="14">
        <v>43476</v>
      </c>
      <c r="B12" s="23" t="s">
        <v>19</v>
      </c>
      <c r="C12" s="20" t="s">
        <v>45</v>
      </c>
      <c r="D12" s="20">
        <v>1</v>
      </c>
      <c r="E12" s="20">
        <v>-7148</v>
      </c>
      <c r="F12"/>
      <c r="G12"/>
      <c r="H12"/>
      <c r="I12"/>
      <c r="J12"/>
    </row>
    <row r="13" spans="1:10" s="13" customFormat="1" ht="21" x14ac:dyDescent="0.25">
      <c r="A13" s="14">
        <v>43479</v>
      </c>
      <c r="B13" s="8" t="s">
        <v>35</v>
      </c>
      <c r="C13" s="20" t="s">
        <v>36</v>
      </c>
      <c r="D13" s="20">
        <v>1</v>
      </c>
      <c r="E13" s="20">
        <v>-10750</v>
      </c>
      <c r="F13"/>
      <c r="G13"/>
      <c r="H13"/>
      <c r="I13"/>
      <c r="J13"/>
    </row>
    <row r="14" spans="1:10" s="13" customFormat="1" ht="21" x14ac:dyDescent="0.25">
      <c r="A14" s="14">
        <v>43479</v>
      </c>
      <c r="B14" s="8" t="s">
        <v>35</v>
      </c>
      <c r="C14" s="20" t="s">
        <v>36</v>
      </c>
      <c r="D14" s="20">
        <v>1</v>
      </c>
      <c r="E14" s="20">
        <v>-7150</v>
      </c>
      <c r="F14"/>
      <c r="G14"/>
      <c r="H14"/>
      <c r="I14"/>
      <c r="J14"/>
    </row>
    <row r="15" spans="1:10" s="13" customFormat="1" ht="21" x14ac:dyDescent="0.25">
      <c r="A15" s="14">
        <v>43479</v>
      </c>
      <c r="B15" s="23" t="s">
        <v>19</v>
      </c>
      <c r="C15" s="20" t="s">
        <v>46</v>
      </c>
      <c r="D15" s="20">
        <v>1</v>
      </c>
      <c r="E15" s="20">
        <v>15853</v>
      </c>
      <c r="F15"/>
      <c r="G15"/>
      <c r="H15"/>
      <c r="I15"/>
      <c r="J15"/>
    </row>
    <row r="16" spans="1:10" s="13" customFormat="1" ht="21" x14ac:dyDescent="0.25">
      <c r="A16" s="14">
        <v>43479</v>
      </c>
      <c r="B16" s="23" t="s">
        <v>19</v>
      </c>
      <c r="C16" s="20" t="s">
        <v>45</v>
      </c>
      <c r="D16" s="20">
        <v>1</v>
      </c>
      <c r="E16" s="20">
        <v>-8948</v>
      </c>
      <c r="F16"/>
      <c r="G16"/>
      <c r="H16"/>
      <c r="I16"/>
      <c r="J16"/>
    </row>
    <row r="17" spans="1:10" s="13" customFormat="1" ht="21" x14ac:dyDescent="0.25">
      <c r="A17" s="14">
        <v>43480</v>
      </c>
      <c r="B17" s="8" t="s">
        <v>35</v>
      </c>
      <c r="C17" s="20" t="s">
        <v>36</v>
      </c>
      <c r="D17" s="20">
        <v>1</v>
      </c>
      <c r="E17" s="20">
        <v>850</v>
      </c>
      <c r="F17"/>
      <c r="G17"/>
      <c r="H17"/>
      <c r="I17"/>
      <c r="J17"/>
    </row>
    <row r="18" spans="1:10" s="13" customFormat="1" ht="21" x14ac:dyDescent="0.25">
      <c r="A18" s="14">
        <v>43481</v>
      </c>
      <c r="B18" s="8" t="s">
        <v>35</v>
      </c>
      <c r="C18" s="20" t="s">
        <v>36</v>
      </c>
      <c r="D18" s="20">
        <v>1</v>
      </c>
      <c r="E18" s="20">
        <v>-4150</v>
      </c>
      <c r="F18"/>
      <c r="G18"/>
      <c r="H18"/>
      <c r="I18"/>
      <c r="J18"/>
    </row>
    <row r="19" spans="1:10" s="13" customFormat="1" ht="21" x14ac:dyDescent="0.25">
      <c r="A19" s="14">
        <v>43482</v>
      </c>
      <c r="B19" s="8" t="s">
        <v>35</v>
      </c>
      <c r="C19" s="20" t="s">
        <v>36</v>
      </c>
      <c r="D19" s="20">
        <v>1</v>
      </c>
      <c r="E19" s="20">
        <v>-13550</v>
      </c>
      <c r="F19"/>
      <c r="G19"/>
      <c r="H19"/>
      <c r="I19"/>
      <c r="J19"/>
    </row>
    <row r="20" spans="1:10" s="13" customFormat="1" ht="21" x14ac:dyDescent="0.25">
      <c r="A20" s="14">
        <v>43482</v>
      </c>
      <c r="B20" s="23" t="s">
        <v>19</v>
      </c>
      <c r="C20" s="20" t="s">
        <v>42</v>
      </c>
      <c r="D20" s="20">
        <v>1</v>
      </c>
      <c r="E20" s="20">
        <v>-13148</v>
      </c>
      <c r="F20"/>
      <c r="G20"/>
      <c r="H20"/>
      <c r="I20"/>
      <c r="J20"/>
    </row>
    <row r="21" spans="1:10" s="13" customFormat="1" ht="21" x14ac:dyDescent="0.25">
      <c r="A21" s="14">
        <v>43483</v>
      </c>
      <c r="B21" s="8" t="s">
        <v>35</v>
      </c>
      <c r="C21" s="20" t="s">
        <v>36</v>
      </c>
      <c r="D21" s="20">
        <v>1</v>
      </c>
      <c r="E21" s="20">
        <v>-6750</v>
      </c>
      <c r="F21"/>
      <c r="G21"/>
      <c r="H21"/>
      <c r="I21"/>
      <c r="J21"/>
    </row>
    <row r="22" spans="1:10" s="13" customFormat="1" ht="21" x14ac:dyDescent="0.25">
      <c r="A22" s="14">
        <v>43483</v>
      </c>
      <c r="B22" s="23" t="s">
        <v>19</v>
      </c>
      <c r="C22" s="20" t="s">
        <v>45</v>
      </c>
      <c r="D22" s="20">
        <v>1</v>
      </c>
      <c r="E22" s="20">
        <v>-5548</v>
      </c>
      <c r="F22"/>
      <c r="G22"/>
      <c r="H22"/>
      <c r="I22"/>
      <c r="J22"/>
    </row>
    <row r="23" spans="1:10" s="13" customFormat="1" ht="21" x14ac:dyDescent="0.25">
      <c r="A23" s="14">
        <v>43483</v>
      </c>
      <c r="B23" s="23" t="s">
        <v>19</v>
      </c>
      <c r="C23" s="20" t="s">
        <v>42</v>
      </c>
      <c r="D23" s="20">
        <v>1</v>
      </c>
      <c r="E23" s="20">
        <v>-6748</v>
      </c>
      <c r="F23"/>
      <c r="G23"/>
      <c r="H23"/>
      <c r="I23"/>
      <c r="J23"/>
    </row>
    <row r="24" spans="1:10" s="13" customFormat="1" ht="21" x14ac:dyDescent="0.25">
      <c r="A24" s="14">
        <v>43487</v>
      </c>
      <c r="B24" s="8" t="s">
        <v>35</v>
      </c>
      <c r="C24" s="20" t="s">
        <v>36</v>
      </c>
      <c r="D24" s="20">
        <v>1</v>
      </c>
      <c r="E24" s="20">
        <v>9650</v>
      </c>
      <c r="F24"/>
      <c r="G24"/>
      <c r="H24"/>
      <c r="I24"/>
      <c r="J24"/>
    </row>
    <row r="25" spans="1:10" s="13" customFormat="1" ht="21" x14ac:dyDescent="0.25">
      <c r="A25" s="14">
        <v>43487</v>
      </c>
      <c r="B25" s="8" t="s">
        <v>35</v>
      </c>
      <c r="C25" s="20" t="s">
        <v>36</v>
      </c>
      <c r="D25" s="20">
        <v>1</v>
      </c>
      <c r="E25" s="20">
        <v>10050</v>
      </c>
      <c r="F25"/>
      <c r="G25"/>
      <c r="H25"/>
      <c r="I25"/>
      <c r="J25"/>
    </row>
    <row r="26" spans="1:10" s="13" customFormat="1" ht="21" x14ac:dyDescent="0.25">
      <c r="A26" s="14">
        <v>43487</v>
      </c>
      <c r="B26" s="23" t="s">
        <v>19</v>
      </c>
      <c r="C26" s="20" t="s">
        <v>45</v>
      </c>
      <c r="D26" s="20">
        <v>1</v>
      </c>
      <c r="E26" s="20">
        <v>-18549</v>
      </c>
      <c r="F26"/>
      <c r="G26"/>
      <c r="H26"/>
      <c r="I26"/>
      <c r="J26"/>
    </row>
    <row r="27" spans="1:10" s="13" customFormat="1" ht="21" x14ac:dyDescent="0.25">
      <c r="A27" s="14">
        <v>43487</v>
      </c>
      <c r="B27" s="23" t="s">
        <v>19</v>
      </c>
      <c r="C27" s="20" t="s">
        <v>42</v>
      </c>
      <c r="D27" s="20">
        <v>1</v>
      </c>
      <c r="E27" s="20">
        <v>9252</v>
      </c>
      <c r="F27"/>
      <c r="G27"/>
      <c r="H27"/>
      <c r="I27"/>
      <c r="J27"/>
    </row>
    <row r="28" spans="1:10" s="13" customFormat="1" ht="21" x14ac:dyDescent="0.25">
      <c r="A28" s="14">
        <v>43488</v>
      </c>
      <c r="B28" s="8" t="s">
        <v>35</v>
      </c>
      <c r="C28" s="20" t="s">
        <v>36</v>
      </c>
      <c r="D28" s="20">
        <v>1</v>
      </c>
      <c r="E28" s="20">
        <v>-1550</v>
      </c>
      <c r="F28"/>
      <c r="G28"/>
      <c r="H28"/>
      <c r="I28"/>
      <c r="J28"/>
    </row>
    <row r="29" spans="1:10" s="13" customFormat="1" ht="21" x14ac:dyDescent="0.25">
      <c r="A29" s="14">
        <v>43488</v>
      </c>
      <c r="B29" s="8" t="s">
        <v>35</v>
      </c>
      <c r="C29" s="20" t="s">
        <v>36</v>
      </c>
      <c r="D29" s="20">
        <v>1</v>
      </c>
      <c r="E29" s="20">
        <v>-10950</v>
      </c>
      <c r="F29"/>
      <c r="G29"/>
      <c r="H29"/>
      <c r="I29"/>
      <c r="J29"/>
    </row>
    <row r="30" spans="1:10" s="13" customFormat="1" ht="21" x14ac:dyDescent="0.25">
      <c r="A30" s="14">
        <v>43488</v>
      </c>
      <c r="B30" s="23" t="s">
        <v>19</v>
      </c>
      <c r="C30" s="20" t="s">
        <v>45</v>
      </c>
      <c r="D30" s="20">
        <v>1</v>
      </c>
      <c r="E30" s="20">
        <v>-6948</v>
      </c>
      <c r="F30"/>
      <c r="G30"/>
      <c r="H30"/>
      <c r="I30"/>
      <c r="J30"/>
    </row>
    <row r="31" spans="1:10" s="13" customFormat="1" ht="21" x14ac:dyDescent="0.25">
      <c r="A31" s="14">
        <v>43489</v>
      </c>
      <c r="B31" s="8" t="s">
        <v>35</v>
      </c>
      <c r="C31" s="20" t="s">
        <v>36</v>
      </c>
      <c r="D31" s="20">
        <v>1</v>
      </c>
      <c r="E31" s="20">
        <v>-6150</v>
      </c>
      <c r="F31"/>
      <c r="G31"/>
      <c r="H31"/>
      <c r="I31"/>
      <c r="J31"/>
    </row>
    <row r="32" spans="1:10" s="13" customFormat="1" ht="21" x14ac:dyDescent="0.25">
      <c r="A32" s="14">
        <v>43489</v>
      </c>
      <c r="B32" s="8" t="s">
        <v>35</v>
      </c>
      <c r="C32" s="20" t="s">
        <v>36</v>
      </c>
      <c r="D32" s="20">
        <v>1</v>
      </c>
      <c r="E32" s="20">
        <v>250</v>
      </c>
      <c r="F32"/>
      <c r="G32"/>
      <c r="H32"/>
      <c r="I32"/>
      <c r="J32"/>
    </row>
    <row r="33" spans="1:10" s="13" customFormat="1" ht="21" x14ac:dyDescent="0.25">
      <c r="A33" s="14">
        <v>43489</v>
      </c>
      <c r="B33" s="23" t="s">
        <v>19</v>
      </c>
      <c r="C33" s="20" t="s">
        <v>45</v>
      </c>
      <c r="D33" s="20">
        <v>1</v>
      </c>
      <c r="E33" s="20">
        <v>-5548</v>
      </c>
      <c r="F33"/>
      <c r="G33"/>
      <c r="H33"/>
      <c r="I33"/>
      <c r="J33"/>
    </row>
    <row r="34" spans="1:10" s="13" customFormat="1" ht="21" x14ac:dyDescent="0.25">
      <c r="A34" s="14">
        <v>43489</v>
      </c>
      <c r="B34" s="23" t="s">
        <v>19</v>
      </c>
      <c r="C34" s="20" t="s">
        <v>42</v>
      </c>
      <c r="D34" s="20">
        <v>1</v>
      </c>
      <c r="E34" s="20">
        <v>-8348</v>
      </c>
      <c r="F34"/>
      <c r="G34"/>
      <c r="H34"/>
      <c r="I34"/>
      <c r="J34"/>
    </row>
    <row r="35" spans="1:10" s="13" customFormat="1" ht="21" x14ac:dyDescent="0.25">
      <c r="A35" s="14">
        <v>43493</v>
      </c>
      <c r="B35" s="8" t="s">
        <v>35</v>
      </c>
      <c r="C35" s="20" t="s">
        <v>36</v>
      </c>
      <c r="D35" s="20">
        <v>1</v>
      </c>
      <c r="E35" s="20">
        <v>-3952</v>
      </c>
      <c r="F35"/>
      <c r="G35"/>
      <c r="H35"/>
      <c r="I35"/>
      <c r="J35"/>
    </row>
    <row r="36" spans="1:10" s="13" customFormat="1" ht="21" x14ac:dyDescent="0.25">
      <c r="A36" s="14">
        <v>43493</v>
      </c>
      <c r="B36" s="8" t="s">
        <v>35</v>
      </c>
      <c r="C36" s="20" t="s">
        <v>36</v>
      </c>
      <c r="D36" s="20">
        <v>1</v>
      </c>
      <c r="E36" s="20">
        <v>26449</v>
      </c>
      <c r="F36"/>
      <c r="G36"/>
      <c r="H36"/>
      <c r="I36"/>
      <c r="J36"/>
    </row>
    <row r="37" spans="1:10" s="13" customFormat="1" ht="21" x14ac:dyDescent="0.25">
      <c r="A37" s="14">
        <v>43493</v>
      </c>
      <c r="B37" s="23" t="s">
        <v>19</v>
      </c>
      <c r="C37" s="20" t="s">
        <v>45</v>
      </c>
      <c r="D37" s="20">
        <v>1</v>
      </c>
      <c r="E37" s="20">
        <v>16250</v>
      </c>
      <c r="F37"/>
      <c r="G37"/>
      <c r="H37"/>
      <c r="I37"/>
      <c r="J37"/>
    </row>
    <row r="38" spans="1:10" s="13" customFormat="1" ht="21" x14ac:dyDescent="0.25">
      <c r="A38" s="14">
        <v>43494</v>
      </c>
      <c r="B38" s="8" t="s">
        <v>35</v>
      </c>
      <c r="C38" s="20" t="s">
        <v>36</v>
      </c>
      <c r="D38" s="20">
        <v>1</v>
      </c>
      <c r="E38" s="20">
        <v>7648</v>
      </c>
      <c r="F38"/>
      <c r="G38"/>
      <c r="H38"/>
      <c r="I38"/>
      <c r="J38"/>
    </row>
    <row r="39" spans="1:10" s="13" customFormat="1" ht="21" x14ac:dyDescent="0.25">
      <c r="A39" s="14">
        <v>43494</v>
      </c>
      <c r="B39" s="8" t="s">
        <v>35</v>
      </c>
      <c r="C39" s="20" t="s">
        <v>36</v>
      </c>
      <c r="D39" s="20">
        <v>1</v>
      </c>
      <c r="E39" s="20">
        <v>-952</v>
      </c>
      <c r="F39"/>
      <c r="G39"/>
      <c r="H39"/>
      <c r="I39"/>
      <c r="J39"/>
    </row>
    <row r="40" spans="1:10" s="13" customFormat="1" ht="21" x14ac:dyDescent="0.25">
      <c r="A40" s="14">
        <v>43494</v>
      </c>
      <c r="B40" s="23" t="s">
        <v>19</v>
      </c>
      <c r="C40" s="20" t="s">
        <v>45</v>
      </c>
      <c r="D40" s="20">
        <v>1</v>
      </c>
      <c r="E40" s="20">
        <v>-1550</v>
      </c>
      <c r="F40"/>
      <c r="G40"/>
      <c r="H40"/>
      <c r="I40"/>
      <c r="J40"/>
    </row>
    <row r="41" spans="1:10" s="13" customFormat="1" ht="21" x14ac:dyDescent="0.25">
      <c r="A41" s="14">
        <v>43495</v>
      </c>
      <c r="B41" s="8" t="s">
        <v>35</v>
      </c>
      <c r="C41" s="20" t="s">
        <v>36</v>
      </c>
      <c r="D41" s="20">
        <v>1</v>
      </c>
      <c r="E41" s="20">
        <v>-1552</v>
      </c>
      <c r="F41"/>
      <c r="G41"/>
      <c r="H41"/>
      <c r="I41"/>
      <c r="J41"/>
    </row>
    <row r="42" spans="1:10" s="13" customFormat="1" ht="21" x14ac:dyDescent="0.25">
      <c r="A42" s="14">
        <v>43495</v>
      </c>
      <c r="B42" s="23" t="s">
        <v>19</v>
      </c>
      <c r="C42" s="20" t="s">
        <v>45</v>
      </c>
      <c r="D42" s="20">
        <v>1</v>
      </c>
      <c r="E42" s="20">
        <v>-5550</v>
      </c>
      <c r="F42"/>
      <c r="G42"/>
      <c r="H42"/>
      <c r="I42"/>
      <c r="J42"/>
    </row>
    <row r="43" spans="1:10" s="13" customFormat="1" ht="21" x14ac:dyDescent="0.25">
      <c r="A43" s="14">
        <v>43510</v>
      </c>
      <c r="B43" s="8" t="s">
        <v>35</v>
      </c>
      <c r="C43" s="20" t="s">
        <v>36</v>
      </c>
      <c r="D43" s="20">
        <v>1</v>
      </c>
      <c r="E43" s="20">
        <v>23048</v>
      </c>
      <c r="F43"/>
      <c r="G43"/>
      <c r="H43"/>
      <c r="I43"/>
      <c r="J43"/>
    </row>
    <row r="44" spans="1:10" s="13" customFormat="1" ht="21" x14ac:dyDescent="0.25">
      <c r="A44" s="14">
        <v>43510</v>
      </c>
      <c r="B44" s="8" t="s">
        <v>35</v>
      </c>
      <c r="C44" s="20" t="s">
        <v>44</v>
      </c>
      <c r="D44" s="20">
        <v>1</v>
      </c>
      <c r="E44" s="20">
        <v>60961</v>
      </c>
      <c r="F44"/>
      <c r="G44"/>
      <c r="H44"/>
      <c r="I44"/>
      <c r="J44"/>
    </row>
    <row r="45" spans="1:10" s="13" customFormat="1" ht="21" x14ac:dyDescent="0.25">
      <c r="A45" s="14">
        <v>43510</v>
      </c>
      <c r="B45" s="8" t="s">
        <v>35</v>
      </c>
      <c r="C45" s="20" t="s">
        <v>36</v>
      </c>
      <c r="D45" s="20">
        <v>1</v>
      </c>
      <c r="E45" s="20">
        <v>-4352</v>
      </c>
      <c r="F45"/>
      <c r="G45"/>
      <c r="H45"/>
      <c r="I45"/>
      <c r="J45"/>
    </row>
    <row r="46" spans="1:10" s="13" customFormat="1" ht="21" x14ac:dyDescent="0.25">
      <c r="A46" s="14">
        <v>43510</v>
      </c>
      <c r="B46" s="23" t="s">
        <v>19</v>
      </c>
      <c r="C46" s="20" t="s">
        <v>42</v>
      </c>
      <c r="D46" s="20">
        <v>1</v>
      </c>
      <c r="E46" s="20">
        <v>-7550</v>
      </c>
      <c r="F46"/>
      <c r="G46"/>
      <c r="H46"/>
      <c r="I46"/>
      <c r="J46"/>
    </row>
    <row r="47" spans="1:10" s="13" customFormat="1" ht="21" x14ac:dyDescent="0.25">
      <c r="A47" s="14">
        <v>43510</v>
      </c>
      <c r="B47" s="23" t="s">
        <v>19</v>
      </c>
      <c r="C47" s="20" t="s">
        <v>42</v>
      </c>
      <c r="D47" s="20">
        <v>1</v>
      </c>
      <c r="E47" s="20">
        <v>23850</v>
      </c>
      <c r="F47"/>
      <c r="G47"/>
      <c r="H47"/>
      <c r="I47"/>
      <c r="J47"/>
    </row>
    <row r="48" spans="1:10" s="13" customFormat="1" ht="21" x14ac:dyDescent="0.25">
      <c r="A48" s="14">
        <v>43515</v>
      </c>
      <c r="B48" s="8" t="s">
        <v>35</v>
      </c>
      <c r="C48" s="20" t="s">
        <v>37</v>
      </c>
      <c r="D48" s="20">
        <v>1</v>
      </c>
      <c r="E48" s="20">
        <v>77944</v>
      </c>
      <c r="F48"/>
      <c r="G48"/>
      <c r="H48"/>
      <c r="I48"/>
      <c r="J48"/>
    </row>
    <row r="49" spans="1:10" s="13" customFormat="1" ht="21" x14ac:dyDescent="0.25">
      <c r="A49" s="14">
        <v>43516</v>
      </c>
      <c r="B49" s="8" t="s">
        <v>35</v>
      </c>
      <c r="C49" s="20" t="s">
        <v>36</v>
      </c>
      <c r="D49" s="20">
        <v>1</v>
      </c>
      <c r="E49" s="20">
        <v>30647</v>
      </c>
      <c r="F49"/>
      <c r="G49"/>
      <c r="H49"/>
      <c r="I49"/>
      <c r="J49"/>
    </row>
    <row r="50" spans="1:10" s="13" customFormat="1" ht="21" x14ac:dyDescent="0.25">
      <c r="A50" s="14">
        <v>43516</v>
      </c>
      <c r="B50" s="23" t="s">
        <v>19</v>
      </c>
      <c r="C50" s="20" t="s">
        <v>45</v>
      </c>
      <c r="D50" s="20">
        <v>1</v>
      </c>
      <c r="E50" s="20">
        <v>21048</v>
      </c>
      <c r="F50"/>
      <c r="G50"/>
      <c r="H50"/>
      <c r="I50"/>
      <c r="J50"/>
    </row>
    <row r="51" spans="1:10" s="13" customFormat="1" ht="21" x14ac:dyDescent="0.25">
      <c r="A51" s="14">
        <v>43517</v>
      </c>
      <c r="B51" s="8" t="s">
        <v>35</v>
      </c>
      <c r="C51" s="20" t="s">
        <v>36</v>
      </c>
      <c r="D51" s="20">
        <v>1</v>
      </c>
      <c r="E51" s="20">
        <v>19646</v>
      </c>
      <c r="F51"/>
      <c r="G51"/>
      <c r="H51"/>
      <c r="I51"/>
      <c r="J51"/>
    </row>
    <row r="52" spans="1:10" s="13" customFormat="1" ht="21" x14ac:dyDescent="0.25">
      <c r="A52" s="14">
        <v>43517</v>
      </c>
      <c r="B52" s="23" t="s">
        <v>19</v>
      </c>
      <c r="C52" s="20" t="s">
        <v>42</v>
      </c>
      <c r="D52" s="20">
        <v>1</v>
      </c>
      <c r="E52" s="20">
        <v>17048</v>
      </c>
      <c r="F52"/>
      <c r="G52"/>
      <c r="H52"/>
      <c r="I52"/>
      <c r="J52"/>
    </row>
    <row r="53" spans="1:10" s="13" customFormat="1" ht="21" x14ac:dyDescent="0.25">
      <c r="A53" s="14">
        <v>43528</v>
      </c>
      <c r="B53" s="8" t="s">
        <v>35</v>
      </c>
      <c r="C53" s="20" t="s">
        <v>36</v>
      </c>
      <c r="D53" s="20">
        <v>1</v>
      </c>
      <c r="E53" s="20">
        <v>-10954</v>
      </c>
      <c r="F53"/>
      <c r="G53"/>
      <c r="H53"/>
      <c r="I53"/>
      <c r="J53"/>
    </row>
    <row r="54" spans="1:10" s="13" customFormat="1" ht="21" x14ac:dyDescent="0.25">
      <c r="A54" s="14">
        <v>43528</v>
      </c>
      <c r="B54" s="23" t="s">
        <v>19</v>
      </c>
      <c r="C54" s="20" t="s">
        <v>42</v>
      </c>
      <c r="D54" s="20">
        <v>1</v>
      </c>
      <c r="E54" s="20">
        <v>-13152</v>
      </c>
      <c r="F54"/>
      <c r="G54"/>
      <c r="H54"/>
      <c r="I54"/>
      <c r="J54"/>
    </row>
    <row r="55" spans="1:10" s="13" customFormat="1" ht="21" x14ac:dyDescent="0.25">
      <c r="A55" s="14">
        <v>43529</v>
      </c>
      <c r="B55" s="8" t="s">
        <v>35</v>
      </c>
      <c r="C55" s="20" t="s">
        <v>36</v>
      </c>
      <c r="D55" s="20">
        <v>1</v>
      </c>
      <c r="E55" s="20">
        <v>8246</v>
      </c>
      <c r="F55"/>
      <c r="G55"/>
      <c r="H55"/>
      <c r="I55"/>
      <c r="J55"/>
    </row>
    <row r="56" spans="1:10" s="13" customFormat="1" ht="21" x14ac:dyDescent="0.25">
      <c r="A56" s="14">
        <v>43529</v>
      </c>
      <c r="B56" s="8" t="s">
        <v>35</v>
      </c>
      <c r="C56" s="20" t="s">
        <v>36</v>
      </c>
      <c r="D56" s="20">
        <v>1</v>
      </c>
      <c r="E56" s="20">
        <v>-554</v>
      </c>
      <c r="F56"/>
      <c r="G56"/>
      <c r="H56"/>
      <c r="I56"/>
      <c r="J56"/>
    </row>
    <row r="57" spans="1:10" s="13" customFormat="1" ht="21" x14ac:dyDescent="0.25">
      <c r="A57" s="14">
        <v>43529</v>
      </c>
      <c r="B57" s="23" t="s">
        <v>19</v>
      </c>
      <c r="C57" s="20" t="s">
        <v>42</v>
      </c>
      <c r="D57" s="20">
        <v>1</v>
      </c>
      <c r="E57" s="20">
        <v>-1952</v>
      </c>
      <c r="F57"/>
      <c r="G57"/>
      <c r="H57"/>
      <c r="I57"/>
      <c r="J57"/>
    </row>
    <row r="58" spans="1:10" s="13" customFormat="1" ht="21" x14ac:dyDescent="0.25">
      <c r="A58" s="14">
        <v>43530</v>
      </c>
      <c r="B58" s="8" t="s">
        <v>35</v>
      </c>
      <c r="C58" s="20" t="s">
        <v>36</v>
      </c>
      <c r="D58" s="20">
        <v>1</v>
      </c>
      <c r="E58" s="20">
        <v>-12554</v>
      </c>
      <c r="F58"/>
      <c r="G58"/>
      <c r="H58"/>
      <c r="I58"/>
      <c r="J58"/>
    </row>
    <row r="59" spans="1:10" s="13" customFormat="1" ht="21" x14ac:dyDescent="0.25">
      <c r="A59" s="14">
        <v>43530</v>
      </c>
      <c r="B59" s="23" t="s">
        <v>19</v>
      </c>
      <c r="C59" s="20" t="s">
        <v>42</v>
      </c>
      <c r="D59" s="20">
        <v>1</v>
      </c>
      <c r="E59" s="20">
        <v>-11552</v>
      </c>
      <c r="F59"/>
      <c r="G59"/>
      <c r="H59"/>
      <c r="I59"/>
      <c r="J59"/>
    </row>
    <row r="60" spans="1:10" s="13" customFormat="1" ht="21" x14ac:dyDescent="0.25">
      <c r="A60" s="14">
        <v>43535</v>
      </c>
      <c r="B60" s="23" t="s">
        <v>19</v>
      </c>
      <c r="C60" s="20" t="s">
        <v>42</v>
      </c>
      <c r="D60" s="20">
        <v>1</v>
      </c>
      <c r="E60" s="20">
        <v>248</v>
      </c>
      <c r="F60"/>
      <c r="G60"/>
      <c r="H60"/>
      <c r="I60"/>
      <c r="J60"/>
    </row>
    <row r="61" spans="1:10" s="13" customFormat="1" ht="21" x14ac:dyDescent="0.25">
      <c r="A61" s="14">
        <v>43536</v>
      </c>
      <c r="B61" s="8" t="s">
        <v>35</v>
      </c>
      <c r="C61" s="20" t="s">
        <v>36</v>
      </c>
      <c r="D61" s="20">
        <v>1</v>
      </c>
      <c r="E61" s="20">
        <v>6446</v>
      </c>
      <c r="F61"/>
      <c r="G61"/>
      <c r="H61"/>
      <c r="I61"/>
      <c r="J61"/>
    </row>
    <row r="62" spans="1:10" s="13" customFormat="1" ht="21" x14ac:dyDescent="0.25">
      <c r="A62" s="14">
        <v>43538</v>
      </c>
      <c r="B62" s="8" t="s">
        <v>35</v>
      </c>
      <c r="C62" s="20" t="s">
        <v>36</v>
      </c>
      <c r="D62" s="20">
        <v>1</v>
      </c>
      <c r="E62" s="20">
        <v>2446</v>
      </c>
      <c r="F62"/>
      <c r="G62"/>
      <c r="H62"/>
      <c r="I62"/>
      <c r="J62"/>
    </row>
    <row r="63" spans="1:10" s="13" customFormat="1" ht="21" x14ac:dyDescent="0.25">
      <c r="A63" s="14">
        <v>43538</v>
      </c>
      <c r="B63" s="8" t="s">
        <v>35</v>
      </c>
      <c r="C63" s="20" t="s">
        <v>36</v>
      </c>
      <c r="D63" s="20">
        <v>1</v>
      </c>
      <c r="E63" s="20">
        <v>13446</v>
      </c>
      <c r="F63"/>
      <c r="G63"/>
      <c r="H63"/>
      <c r="I63"/>
      <c r="J63"/>
    </row>
    <row r="64" spans="1:10" s="13" customFormat="1" ht="21" x14ac:dyDescent="0.25">
      <c r="A64" s="14">
        <v>43538</v>
      </c>
      <c r="B64" s="23" t="s">
        <v>19</v>
      </c>
      <c r="C64" s="20" t="s">
        <v>42</v>
      </c>
      <c r="D64" s="20">
        <v>1</v>
      </c>
      <c r="E64" s="20">
        <v>4048</v>
      </c>
      <c r="F64"/>
      <c r="G64"/>
      <c r="H64"/>
      <c r="I64"/>
      <c r="J64"/>
    </row>
    <row r="65" spans="1:10" s="13" customFormat="1" ht="21" x14ac:dyDescent="0.25">
      <c r="A65" s="14">
        <v>43538</v>
      </c>
      <c r="B65" s="23" t="s">
        <v>19</v>
      </c>
      <c r="C65" s="20" t="s">
        <v>41</v>
      </c>
      <c r="D65" s="20">
        <v>1</v>
      </c>
      <c r="E65" s="20">
        <v>-10353</v>
      </c>
      <c r="F65"/>
      <c r="G65"/>
      <c r="H65"/>
      <c r="I65"/>
      <c r="J65"/>
    </row>
    <row r="66" spans="1:10" s="13" customFormat="1" ht="21" x14ac:dyDescent="0.25">
      <c r="A66" s="14">
        <v>43544</v>
      </c>
      <c r="B66" s="8" t="s">
        <v>35</v>
      </c>
      <c r="C66" s="20" t="s">
        <v>36</v>
      </c>
      <c r="D66" s="20">
        <v>1</v>
      </c>
      <c r="E66" s="20">
        <v>22644</v>
      </c>
      <c r="F66"/>
      <c r="G66"/>
      <c r="H66"/>
      <c r="I66"/>
      <c r="J66"/>
    </row>
    <row r="67" spans="1:10" s="13" customFormat="1" ht="21" x14ac:dyDescent="0.25">
      <c r="A67" s="14">
        <v>43544</v>
      </c>
      <c r="B67" s="23" t="s">
        <v>19</v>
      </c>
      <c r="C67" s="20" t="s">
        <v>42</v>
      </c>
      <c r="D67" s="20">
        <v>1</v>
      </c>
      <c r="E67" s="20">
        <v>18846</v>
      </c>
      <c r="F67"/>
      <c r="G67"/>
      <c r="H67"/>
      <c r="I67"/>
      <c r="J67"/>
    </row>
    <row r="68" spans="1:10" s="13" customFormat="1" ht="21" x14ac:dyDescent="0.25">
      <c r="A68" s="14">
        <v>43545</v>
      </c>
      <c r="B68" s="8" t="s">
        <v>35</v>
      </c>
      <c r="C68" s="20" t="s">
        <v>36</v>
      </c>
      <c r="D68" s="20">
        <v>1</v>
      </c>
      <c r="E68" s="20">
        <v>7644</v>
      </c>
      <c r="F68"/>
      <c r="G68"/>
      <c r="H68"/>
      <c r="I68"/>
      <c r="J68"/>
    </row>
    <row r="69" spans="1:10" s="13" customFormat="1" ht="21" x14ac:dyDescent="0.25">
      <c r="A69" s="14">
        <v>43550</v>
      </c>
      <c r="B69" s="8" t="s">
        <v>35</v>
      </c>
      <c r="C69" s="20" t="s">
        <v>36</v>
      </c>
      <c r="D69" s="20">
        <v>1</v>
      </c>
      <c r="E69" s="20">
        <v>6244</v>
      </c>
      <c r="F69"/>
      <c r="G69"/>
      <c r="H69"/>
      <c r="I69"/>
      <c r="J69"/>
    </row>
    <row r="70" spans="1:10" s="13" customFormat="1" ht="21" x14ac:dyDescent="0.25">
      <c r="A70" s="14">
        <v>43550</v>
      </c>
      <c r="B70" s="23" t="s">
        <v>19</v>
      </c>
      <c r="C70" s="20" t="s">
        <v>41</v>
      </c>
      <c r="D70" s="20">
        <v>1</v>
      </c>
      <c r="E70" s="20">
        <v>-8954</v>
      </c>
      <c r="F70"/>
      <c r="G70"/>
      <c r="H70"/>
      <c r="I70"/>
      <c r="J70"/>
    </row>
    <row r="71" spans="1:10" s="13" customFormat="1" ht="21" x14ac:dyDescent="0.25">
      <c r="A71" s="14">
        <v>43552</v>
      </c>
      <c r="B71" s="8" t="s">
        <v>35</v>
      </c>
      <c r="C71" s="20" t="s">
        <v>36</v>
      </c>
      <c r="D71" s="20">
        <v>1</v>
      </c>
      <c r="E71" s="20">
        <v>-16356</v>
      </c>
      <c r="F71"/>
      <c r="G71"/>
      <c r="H71"/>
      <c r="I71"/>
      <c r="J71"/>
    </row>
    <row r="72" spans="1:10" s="13" customFormat="1" ht="21" x14ac:dyDescent="0.25">
      <c r="A72" s="14">
        <v>43558</v>
      </c>
      <c r="B72" s="8" t="s">
        <v>35</v>
      </c>
      <c r="C72" s="20" t="s">
        <v>36</v>
      </c>
      <c r="D72" s="20">
        <v>1</v>
      </c>
      <c r="E72" s="20">
        <v>-5758</v>
      </c>
      <c r="F72"/>
      <c r="G72"/>
      <c r="H72"/>
      <c r="I72"/>
      <c r="J72"/>
    </row>
    <row r="73" spans="1:10" s="13" customFormat="1" ht="21" x14ac:dyDescent="0.25">
      <c r="A73" s="14">
        <v>43558</v>
      </c>
      <c r="B73" s="8" t="s">
        <v>35</v>
      </c>
      <c r="C73" s="20" t="s">
        <v>36</v>
      </c>
      <c r="D73" s="20">
        <v>1</v>
      </c>
      <c r="E73" s="20">
        <v>23243</v>
      </c>
      <c r="F73"/>
      <c r="G73"/>
      <c r="H73"/>
      <c r="I73"/>
      <c r="J73"/>
    </row>
    <row r="74" spans="1:10" s="13" customFormat="1" ht="21" x14ac:dyDescent="0.25">
      <c r="A74" s="14">
        <v>43558</v>
      </c>
      <c r="B74" s="8" t="s">
        <v>35</v>
      </c>
      <c r="C74" s="20" t="s">
        <v>37</v>
      </c>
      <c r="D74" s="20">
        <v>1</v>
      </c>
      <c r="E74" s="20">
        <v>-45055</v>
      </c>
      <c r="F74"/>
      <c r="G74"/>
      <c r="H74"/>
      <c r="I74"/>
      <c r="J74"/>
    </row>
    <row r="75" spans="1:10" s="13" customFormat="1" ht="21" x14ac:dyDescent="0.25">
      <c r="A75" s="14">
        <v>43558</v>
      </c>
      <c r="B75" s="8" t="s">
        <v>35</v>
      </c>
      <c r="C75" s="20" t="s">
        <v>36</v>
      </c>
      <c r="D75" s="20">
        <v>1</v>
      </c>
      <c r="E75" s="20">
        <v>-9558</v>
      </c>
      <c r="F75"/>
      <c r="G75"/>
      <c r="H75"/>
      <c r="I75"/>
      <c r="J75"/>
    </row>
    <row r="76" spans="1:10" s="13" customFormat="1" ht="21" x14ac:dyDescent="0.25">
      <c r="A76" s="14">
        <v>43558</v>
      </c>
      <c r="B76" s="23" t="s">
        <v>19</v>
      </c>
      <c r="C76" s="20" t="s">
        <v>40</v>
      </c>
      <c r="D76" s="20">
        <v>1</v>
      </c>
      <c r="E76" s="20">
        <v>25645</v>
      </c>
      <c r="F76"/>
      <c r="G76"/>
      <c r="H76"/>
      <c r="I76"/>
      <c r="J76"/>
    </row>
    <row r="77" spans="1:10" s="13" customFormat="1" ht="21" x14ac:dyDescent="0.25">
      <c r="A77" s="14">
        <v>43558</v>
      </c>
      <c r="B77" s="23" t="s">
        <v>19</v>
      </c>
      <c r="C77" s="20" t="s">
        <v>41</v>
      </c>
      <c r="D77" s="20">
        <v>1</v>
      </c>
      <c r="E77" s="20">
        <v>26045</v>
      </c>
      <c r="F77"/>
      <c r="G77"/>
      <c r="H77"/>
      <c r="I77"/>
      <c r="J77"/>
    </row>
    <row r="78" spans="1:10" s="13" customFormat="1" ht="21" x14ac:dyDescent="0.25">
      <c r="A78" s="14">
        <v>43564</v>
      </c>
      <c r="B78" s="8" t="s">
        <v>35</v>
      </c>
      <c r="C78" s="20" t="s">
        <v>36</v>
      </c>
      <c r="D78" s="20">
        <v>1</v>
      </c>
      <c r="E78" s="20">
        <v>-3558</v>
      </c>
      <c r="F78"/>
      <c r="G78"/>
      <c r="H78"/>
      <c r="I78"/>
      <c r="J78"/>
    </row>
    <row r="79" spans="1:10" s="13" customFormat="1" ht="21" x14ac:dyDescent="0.25">
      <c r="A79" s="14">
        <v>43565</v>
      </c>
      <c r="B79" s="8" t="s">
        <v>35</v>
      </c>
      <c r="C79" s="20" t="s">
        <v>36</v>
      </c>
      <c r="D79" s="20">
        <v>1</v>
      </c>
      <c r="E79" s="20">
        <v>4642</v>
      </c>
      <c r="F79"/>
      <c r="G79"/>
      <c r="H79"/>
      <c r="I79"/>
      <c r="J79"/>
    </row>
    <row r="80" spans="1:10" s="13" customFormat="1" ht="21" x14ac:dyDescent="0.25">
      <c r="A80" s="14">
        <v>43572</v>
      </c>
      <c r="B80" s="8" t="s">
        <v>35</v>
      </c>
      <c r="C80" s="20" t="s">
        <v>36</v>
      </c>
      <c r="D80" s="20">
        <v>1</v>
      </c>
      <c r="E80" s="20">
        <v>-25160</v>
      </c>
      <c r="F80"/>
      <c r="G80"/>
      <c r="H80"/>
      <c r="I80"/>
      <c r="J80"/>
    </row>
    <row r="81" spans="1:10" s="13" customFormat="1" ht="21" x14ac:dyDescent="0.25">
      <c r="A81" s="14">
        <v>43577</v>
      </c>
      <c r="B81" s="8" t="s">
        <v>35</v>
      </c>
      <c r="C81" s="20" t="s">
        <v>36</v>
      </c>
      <c r="D81" s="20">
        <v>2</v>
      </c>
      <c r="E81" s="20">
        <v>-8320</v>
      </c>
      <c r="F81"/>
      <c r="G81"/>
      <c r="H81"/>
      <c r="I81"/>
      <c r="J81"/>
    </row>
    <row r="82" spans="1:10" s="13" customFormat="1" ht="21" x14ac:dyDescent="0.25">
      <c r="A82" s="14">
        <v>43581</v>
      </c>
      <c r="B82" s="8" t="s">
        <v>35</v>
      </c>
      <c r="C82" s="20" t="s">
        <v>36</v>
      </c>
      <c r="D82" s="20">
        <v>2</v>
      </c>
      <c r="E82" s="20">
        <v>-13120</v>
      </c>
      <c r="F82"/>
      <c r="G82"/>
      <c r="H82"/>
      <c r="I82"/>
      <c r="J82"/>
    </row>
    <row r="83" spans="1:10" s="13" customFormat="1" ht="21" x14ac:dyDescent="0.25">
      <c r="A83" s="14">
        <v>43581</v>
      </c>
      <c r="B83" s="23" t="s">
        <v>19</v>
      </c>
      <c r="C83" s="20" t="s">
        <v>39</v>
      </c>
      <c r="D83" s="20">
        <v>1</v>
      </c>
      <c r="E83" s="20">
        <v>-17758</v>
      </c>
      <c r="F83"/>
      <c r="G83"/>
      <c r="H83"/>
      <c r="I83"/>
      <c r="J83"/>
    </row>
    <row r="84" spans="1:10" s="13" customFormat="1" ht="21" x14ac:dyDescent="0.25">
      <c r="A84" s="14">
        <v>43585</v>
      </c>
      <c r="B84" s="8" t="s">
        <v>35</v>
      </c>
      <c r="C84" s="20" t="s">
        <v>36</v>
      </c>
      <c r="D84" s="20">
        <v>2</v>
      </c>
      <c r="E84" s="20">
        <v>80</v>
      </c>
      <c r="F84"/>
      <c r="G84"/>
      <c r="H84"/>
      <c r="I84"/>
      <c r="J84"/>
    </row>
    <row r="85" spans="1:10" s="13" customFormat="1" ht="21" x14ac:dyDescent="0.25">
      <c r="A85" s="14">
        <v>43587</v>
      </c>
      <c r="B85" s="8" t="s">
        <v>35</v>
      </c>
      <c r="C85" s="20" t="s">
        <v>36</v>
      </c>
      <c r="D85" s="20">
        <v>2</v>
      </c>
      <c r="E85" s="20">
        <v>-13920</v>
      </c>
      <c r="F85"/>
      <c r="G85"/>
      <c r="H85"/>
      <c r="I85"/>
      <c r="J85"/>
    </row>
    <row r="86" spans="1:10" s="13" customFormat="1" ht="21" x14ac:dyDescent="0.25">
      <c r="A86" s="14">
        <v>43588</v>
      </c>
      <c r="B86" s="8" t="s">
        <v>35</v>
      </c>
      <c r="C86" s="20" t="s">
        <v>36</v>
      </c>
      <c r="D86" s="20">
        <v>2</v>
      </c>
      <c r="E86" s="20">
        <v>-14720</v>
      </c>
      <c r="F86"/>
      <c r="G86"/>
      <c r="H86"/>
      <c r="I86"/>
      <c r="J86"/>
    </row>
    <row r="87" spans="1:10" s="13" customFormat="1" ht="21" x14ac:dyDescent="0.25">
      <c r="A87" s="14">
        <v>43591</v>
      </c>
      <c r="B87" s="8" t="s">
        <v>35</v>
      </c>
      <c r="C87" s="20" t="s">
        <v>36</v>
      </c>
      <c r="D87" s="20">
        <v>2</v>
      </c>
      <c r="E87" s="20">
        <v>-75122</v>
      </c>
      <c r="F87"/>
      <c r="G87"/>
      <c r="H87"/>
      <c r="I87"/>
      <c r="J87"/>
    </row>
    <row r="88" spans="1:10" s="13" customFormat="1" ht="21" x14ac:dyDescent="0.25">
      <c r="A88" s="14">
        <v>43593</v>
      </c>
      <c r="B88" s="8" t="s">
        <v>35</v>
      </c>
      <c r="C88" s="20" t="s">
        <v>36</v>
      </c>
      <c r="D88" s="20">
        <v>2</v>
      </c>
      <c r="E88" s="20">
        <v>-22720</v>
      </c>
      <c r="F88"/>
      <c r="G88"/>
      <c r="H88"/>
      <c r="I88"/>
      <c r="J88"/>
    </row>
    <row r="89" spans="1:10" s="13" customFormat="1" ht="21" x14ac:dyDescent="0.25">
      <c r="A89" s="14">
        <v>43593</v>
      </c>
      <c r="B89" s="8" t="s">
        <v>35</v>
      </c>
      <c r="C89" s="20" t="s">
        <v>36</v>
      </c>
      <c r="D89" s="20">
        <v>2</v>
      </c>
      <c r="E89" s="20">
        <v>-9918</v>
      </c>
      <c r="F89"/>
      <c r="G89"/>
      <c r="H89"/>
      <c r="I89"/>
      <c r="J89"/>
    </row>
    <row r="90" spans="1:10" s="13" customFormat="1" ht="21" x14ac:dyDescent="0.25">
      <c r="A90" s="14">
        <v>43595</v>
      </c>
      <c r="B90" s="8" t="s">
        <v>35</v>
      </c>
      <c r="C90" s="20" t="s">
        <v>36</v>
      </c>
      <c r="D90" s="20">
        <v>2</v>
      </c>
      <c r="E90" s="20">
        <v>105284</v>
      </c>
      <c r="F90"/>
      <c r="G90"/>
      <c r="H90"/>
      <c r="I90"/>
      <c r="J90"/>
    </row>
    <row r="91" spans="1:10" s="13" customFormat="1" ht="21" x14ac:dyDescent="0.25">
      <c r="A91" s="14">
        <v>43595</v>
      </c>
      <c r="B91" s="8" t="s">
        <v>35</v>
      </c>
      <c r="C91" s="20" t="s">
        <v>36</v>
      </c>
      <c r="D91" s="20">
        <v>1</v>
      </c>
      <c r="E91" s="20">
        <v>19643</v>
      </c>
      <c r="F91"/>
      <c r="G91"/>
      <c r="H91"/>
      <c r="I91"/>
      <c r="J91"/>
    </row>
    <row r="92" spans="1:10" s="13" customFormat="1" ht="21" x14ac:dyDescent="0.25">
      <c r="A92" s="14">
        <v>43595</v>
      </c>
      <c r="B92" s="23" t="s">
        <v>19</v>
      </c>
      <c r="C92" s="20" t="s">
        <v>40</v>
      </c>
      <c r="D92" s="20">
        <v>1</v>
      </c>
      <c r="E92" s="20">
        <v>42845</v>
      </c>
      <c r="F92"/>
      <c r="G92"/>
      <c r="H92"/>
      <c r="I92"/>
      <c r="J92"/>
    </row>
    <row r="93" spans="1:10" s="13" customFormat="1" ht="21" x14ac:dyDescent="0.25">
      <c r="A93" s="14">
        <v>43598</v>
      </c>
      <c r="B93" s="8" t="s">
        <v>35</v>
      </c>
      <c r="C93" s="20" t="s">
        <v>36</v>
      </c>
      <c r="D93" s="20">
        <v>1</v>
      </c>
      <c r="E93" s="20">
        <v>-1158</v>
      </c>
      <c r="F93"/>
      <c r="G93"/>
      <c r="H93"/>
      <c r="I93"/>
      <c r="J93"/>
    </row>
    <row r="94" spans="1:10" s="13" customFormat="1" ht="21" x14ac:dyDescent="0.25">
      <c r="A94" s="14">
        <v>43599</v>
      </c>
      <c r="B94" s="8" t="s">
        <v>35</v>
      </c>
      <c r="C94" s="20" t="s">
        <v>36</v>
      </c>
      <c r="D94" s="20">
        <v>2</v>
      </c>
      <c r="E94" s="20">
        <v>81688</v>
      </c>
      <c r="F94"/>
      <c r="G94"/>
      <c r="H94"/>
      <c r="I94"/>
      <c r="J94"/>
    </row>
    <row r="95" spans="1:10" s="13" customFormat="1" ht="21" x14ac:dyDescent="0.25">
      <c r="A95" s="14">
        <v>43599</v>
      </c>
      <c r="B95" s="8" t="s">
        <v>35</v>
      </c>
      <c r="C95" s="20" t="s">
        <v>36</v>
      </c>
      <c r="D95" s="20">
        <v>1</v>
      </c>
      <c r="E95" s="20">
        <v>-3756</v>
      </c>
      <c r="F95"/>
      <c r="G95"/>
      <c r="H95"/>
      <c r="I95"/>
      <c r="J95"/>
    </row>
    <row r="96" spans="1:10" s="13" customFormat="1" ht="21" x14ac:dyDescent="0.25">
      <c r="A96" s="14">
        <v>43599</v>
      </c>
      <c r="B96" s="8" t="s">
        <v>35</v>
      </c>
      <c r="C96" s="20" t="s">
        <v>36</v>
      </c>
      <c r="D96" s="20">
        <v>1</v>
      </c>
      <c r="E96" s="20">
        <v>-3956</v>
      </c>
      <c r="F96"/>
      <c r="G96"/>
      <c r="H96"/>
      <c r="I96"/>
      <c r="J96"/>
    </row>
    <row r="97" spans="1:5" ht="21" x14ac:dyDescent="0.25">
      <c r="A97" s="14">
        <v>43600</v>
      </c>
      <c r="B97" s="8" t="s">
        <v>35</v>
      </c>
      <c r="C97" s="20" t="s">
        <v>36</v>
      </c>
      <c r="D97" s="20">
        <v>2</v>
      </c>
      <c r="E97" s="20">
        <v>61688</v>
      </c>
    </row>
    <row r="98" spans="1:5" ht="21" x14ac:dyDescent="0.25">
      <c r="A98" s="14">
        <v>43601</v>
      </c>
      <c r="B98" s="23" t="s">
        <v>19</v>
      </c>
      <c r="C98" s="20" t="s">
        <v>39</v>
      </c>
      <c r="D98" s="20">
        <v>1</v>
      </c>
      <c r="E98" s="20">
        <v>-12354</v>
      </c>
    </row>
    <row r="99" spans="1:5" ht="21" x14ac:dyDescent="0.25">
      <c r="A99" s="14">
        <v>43602</v>
      </c>
      <c r="B99" s="8" t="s">
        <v>35</v>
      </c>
      <c r="C99" s="20" t="s">
        <v>36</v>
      </c>
      <c r="D99" s="20">
        <v>2</v>
      </c>
      <c r="E99" s="20">
        <v>-10712</v>
      </c>
    </row>
    <row r="100" spans="1:5" ht="21" x14ac:dyDescent="0.25">
      <c r="A100" s="14">
        <v>43606</v>
      </c>
      <c r="B100" s="8" t="s">
        <v>35</v>
      </c>
      <c r="C100" s="20" t="s">
        <v>36</v>
      </c>
      <c r="D100" s="20">
        <v>2</v>
      </c>
      <c r="E100" s="20">
        <v>-18710</v>
      </c>
    </row>
    <row r="101" spans="1:5" ht="21" x14ac:dyDescent="0.25">
      <c r="A101" s="14">
        <v>43606</v>
      </c>
      <c r="B101" s="23" t="s">
        <v>19</v>
      </c>
      <c r="C101" s="20" t="s">
        <v>39</v>
      </c>
      <c r="D101" s="20">
        <v>1</v>
      </c>
      <c r="E101" s="20">
        <v>27046</v>
      </c>
    </row>
    <row r="102" spans="1:5" ht="21" x14ac:dyDescent="0.25">
      <c r="A102" s="14">
        <v>43607</v>
      </c>
      <c r="B102" s="23" t="s">
        <v>19</v>
      </c>
      <c r="C102" s="20" t="s">
        <v>38</v>
      </c>
      <c r="D102" s="20">
        <v>1</v>
      </c>
      <c r="E102" s="20">
        <v>-4034</v>
      </c>
    </row>
    <row r="103" spans="1:5" ht="21" x14ac:dyDescent="0.25">
      <c r="A103" s="14">
        <v>43608</v>
      </c>
      <c r="B103" s="8" t="s">
        <v>35</v>
      </c>
      <c r="C103" s="20" t="s">
        <v>36</v>
      </c>
      <c r="D103" s="20">
        <v>2</v>
      </c>
      <c r="E103" s="20">
        <v>61290</v>
      </c>
    </row>
    <row r="104" spans="1:5" ht="21" x14ac:dyDescent="0.25">
      <c r="A104" s="14">
        <v>43608</v>
      </c>
      <c r="B104" s="23" t="s">
        <v>19</v>
      </c>
      <c r="C104" s="20" t="s">
        <v>39</v>
      </c>
      <c r="D104" s="20">
        <v>1</v>
      </c>
      <c r="E104" s="20">
        <v>-36153</v>
      </c>
    </row>
    <row r="105" spans="1:5" ht="21" x14ac:dyDescent="0.25">
      <c r="A105" s="14">
        <v>43609</v>
      </c>
      <c r="B105" s="23" t="s">
        <v>19</v>
      </c>
      <c r="C105" s="20" t="s">
        <v>39</v>
      </c>
      <c r="D105" s="20">
        <v>1</v>
      </c>
      <c r="E105" s="20">
        <v>-8953</v>
      </c>
    </row>
    <row r="106" spans="1:5" ht="21" x14ac:dyDescent="0.25">
      <c r="A106" s="14">
        <v>43609</v>
      </c>
      <c r="B106" s="23" t="s">
        <v>19</v>
      </c>
      <c r="C106" s="20" t="s">
        <v>39</v>
      </c>
      <c r="D106" s="20">
        <v>1</v>
      </c>
      <c r="E106" s="20">
        <v>-9952</v>
      </c>
    </row>
    <row r="107" spans="1:5" ht="21" x14ac:dyDescent="0.25">
      <c r="A107" s="14">
        <v>43612</v>
      </c>
      <c r="B107" s="8" t="s">
        <v>35</v>
      </c>
      <c r="C107" s="20" t="s">
        <v>36</v>
      </c>
      <c r="D107" s="20">
        <v>2</v>
      </c>
      <c r="E107" s="20">
        <v>18092</v>
      </c>
    </row>
    <row r="108" spans="1:5" ht="21" x14ac:dyDescent="0.25">
      <c r="A108" s="14">
        <v>43612</v>
      </c>
      <c r="B108" s="8" t="s">
        <v>35</v>
      </c>
      <c r="C108" s="20" t="s">
        <v>36</v>
      </c>
      <c r="D108" s="20">
        <v>2</v>
      </c>
      <c r="E108" s="20">
        <v>-13508</v>
      </c>
    </row>
    <row r="109" spans="1:5" ht="21" x14ac:dyDescent="0.25">
      <c r="A109" s="14">
        <v>43612</v>
      </c>
      <c r="B109" s="23" t="s">
        <v>19</v>
      </c>
      <c r="C109" s="20" t="s">
        <v>38</v>
      </c>
      <c r="D109" s="20">
        <v>1</v>
      </c>
      <c r="E109" s="20">
        <v>-19033</v>
      </c>
    </row>
    <row r="110" spans="1:5" ht="21" x14ac:dyDescent="0.25">
      <c r="A110" s="14">
        <v>43613</v>
      </c>
      <c r="B110" s="8" t="s">
        <v>35</v>
      </c>
      <c r="C110" s="20" t="s">
        <v>36</v>
      </c>
      <c r="D110" s="20">
        <v>2</v>
      </c>
      <c r="E110" s="20">
        <v>-10308</v>
      </c>
    </row>
    <row r="111" spans="1:5" ht="21" x14ac:dyDescent="0.25">
      <c r="A111" s="14">
        <v>43614</v>
      </c>
      <c r="B111" s="8" t="s">
        <v>35</v>
      </c>
      <c r="C111" s="20" t="s">
        <v>36</v>
      </c>
      <c r="D111" s="20">
        <v>2</v>
      </c>
      <c r="E111" s="20">
        <v>12492</v>
      </c>
    </row>
    <row r="112" spans="1:5" ht="21" x14ac:dyDescent="0.25">
      <c r="A112" s="14">
        <v>43615</v>
      </c>
      <c r="B112" s="8" t="s">
        <v>35</v>
      </c>
      <c r="C112" s="20" t="s">
        <v>36</v>
      </c>
      <c r="D112" s="20">
        <v>2</v>
      </c>
      <c r="E112" s="20">
        <v>-5108</v>
      </c>
    </row>
    <row r="113" spans="1:5" ht="21" x14ac:dyDescent="0.25">
      <c r="A113" s="14">
        <v>43615</v>
      </c>
      <c r="B113" s="23" t="s">
        <v>19</v>
      </c>
      <c r="C113" s="20" t="s">
        <v>39</v>
      </c>
      <c r="D113" s="20">
        <v>1</v>
      </c>
      <c r="E113" s="20">
        <v>7648</v>
      </c>
    </row>
    <row r="114" spans="1:5" ht="21" x14ac:dyDescent="0.25">
      <c r="A114" s="14">
        <v>43619</v>
      </c>
      <c r="B114" s="8" t="s">
        <v>35</v>
      </c>
      <c r="C114" s="26" t="s">
        <v>36</v>
      </c>
      <c r="D114" s="20">
        <v>2</v>
      </c>
      <c r="E114" s="20">
        <v>47690</v>
      </c>
    </row>
    <row r="115" spans="1:5" ht="21" x14ac:dyDescent="0.25">
      <c r="A115" s="14">
        <v>43619</v>
      </c>
      <c r="B115" s="8" t="s">
        <v>35</v>
      </c>
      <c r="C115" s="26" t="s">
        <v>36</v>
      </c>
      <c r="D115" s="20">
        <v>1</v>
      </c>
      <c r="E115" s="20">
        <v>-17954</v>
      </c>
    </row>
    <row r="116" spans="1:5" ht="21" x14ac:dyDescent="0.25">
      <c r="A116" s="14">
        <v>43619</v>
      </c>
      <c r="B116" s="8" t="s">
        <v>35</v>
      </c>
      <c r="C116" s="26" t="s">
        <v>36</v>
      </c>
      <c r="D116" s="20">
        <v>2</v>
      </c>
      <c r="E116" s="20">
        <v>-25510</v>
      </c>
    </row>
    <row r="117" spans="1:5" ht="21" x14ac:dyDescent="0.25">
      <c r="A117" s="14">
        <v>43619</v>
      </c>
      <c r="B117" s="23" t="s">
        <v>19</v>
      </c>
      <c r="C117" s="20" t="s">
        <v>48</v>
      </c>
      <c r="D117" s="20">
        <v>1</v>
      </c>
      <c r="E117" s="20">
        <v>4247</v>
      </c>
    </row>
    <row r="118" spans="1:5" ht="21" x14ac:dyDescent="0.25">
      <c r="A118" s="14">
        <v>43620</v>
      </c>
      <c r="B118" s="23" t="s">
        <v>19</v>
      </c>
      <c r="C118" s="20" t="s">
        <v>48</v>
      </c>
      <c r="D118" s="20">
        <v>1</v>
      </c>
      <c r="E118" s="20">
        <v>-6754</v>
      </c>
    </row>
    <row r="119" spans="1:5" ht="21" x14ac:dyDescent="0.25">
      <c r="A119" s="14">
        <v>43620</v>
      </c>
      <c r="B119" s="23" t="s">
        <v>19</v>
      </c>
      <c r="C119" s="20" t="s">
        <v>48</v>
      </c>
      <c r="D119" s="20">
        <v>1</v>
      </c>
      <c r="E119" s="20">
        <v>-5554</v>
      </c>
    </row>
    <row r="120" spans="1:5" ht="21" x14ac:dyDescent="0.25">
      <c r="A120" s="14">
        <v>43626</v>
      </c>
      <c r="B120" s="8" t="s">
        <v>35</v>
      </c>
      <c r="C120" s="26" t="s">
        <v>36</v>
      </c>
      <c r="D120" s="20">
        <v>2</v>
      </c>
      <c r="E120" s="20">
        <v>8488</v>
      </c>
    </row>
    <row r="121" spans="1:5" ht="21" x14ac:dyDescent="0.25">
      <c r="A121" s="14">
        <v>43626</v>
      </c>
      <c r="B121" s="23" t="s">
        <v>19</v>
      </c>
      <c r="C121" s="20" t="s">
        <v>48</v>
      </c>
      <c r="D121" s="20">
        <v>1</v>
      </c>
      <c r="E121" s="20">
        <v>1446</v>
      </c>
    </row>
    <row r="122" spans="1:5" ht="21" x14ac:dyDescent="0.25">
      <c r="A122" s="14">
        <v>43626</v>
      </c>
      <c r="B122" s="23" t="s">
        <v>19</v>
      </c>
      <c r="C122" s="20" t="s">
        <v>48</v>
      </c>
      <c r="D122" s="20">
        <v>1</v>
      </c>
      <c r="E122" s="20">
        <v>-9353</v>
      </c>
    </row>
    <row r="123" spans="1:5" ht="21" x14ac:dyDescent="0.25">
      <c r="A123" s="14">
        <v>43627</v>
      </c>
      <c r="B123" s="8" t="s">
        <v>35</v>
      </c>
      <c r="C123" s="26" t="s">
        <v>36</v>
      </c>
      <c r="D123" s="20">
        <v>2</v>
      </c>
      <c r="E123" s="20">
        <v>-3512</v>
      </c>
    </row>
    <row r="124" spans="1:5" ht="21" x14ac:dyDescent="0.25">
      <c r="A124" s="14">
        <v>43627</v>
      </c>
      <c r="B124" s="23" t="s">
        <v>19</v>
      </c>
      <c r="C124" s="20" t="s">
        <v>48</v>
      </c>
      <c r="D124" s="20">
        <v>1</v>
      </c>
      <c r="E124" s="20">
        <v>-6354</v>
      </c>
    </row>
    <row r="125" spans="1:5" ht="21" x14ac:dyDescent="0.25">
      <c r="A125" s="14">
        <v>43629</v>
      </c>
      <c r="B125" s="8" t="s">
        <v>35</v>
      </c>
      <c r="C125" s="26" t="s">
        <v>36</v>
      </c>
      <c r="D125" s="20">
        <v>2</v>
      </c>
      <c r="E125" s="20">
        <v>-19512</v>
      </c>
    </row>
    <row r="126" spans="1:5" ht="21" x14ac:dyDescent="0.25">
      <c r="A126" s="14">
        <v>43629</v>
      </c>
      <c r="B126" s="23" t="s">
        <v>19</v>
      </c>
      <c r="C126" s="20" t="s">
        <v>48</v>
      </c>
      <c r="D126" s="20">
        <v>1</v>
      </c>
      <c r="E126" s="20">
        <v>-12154</v>
      </c>
    </row>
    <row r="127" spans="1:5" ht="21" x14ac:dyDescent="0.25">
      <c r="A127" s="14">
        <v>43630</v>
      </c>
      <c r="B127" s="8" t="s">
        <v>35</v>
      </c>
      <c r="C127" s="26" t="s">
        <v>36</v>
      </c>
      <c r="D127" s="20">
        <v>2</v>
      </c>
      <c r="E127" s="20">
        <v>-9912</v>
      </c>
    </row>
    <row r="128" spans="1:5" ht="21" x14ac:dyDescent="0.25">
      <c r="A128" s="14">
        <v>43630</v>
      </c>
      <c r="B128" s="23" t="s">
        <v>19</v>
      </c>
      <c r="C128" s="20" t="s">
        <v>48</v>
      </c>
      <c r="D128" s="20">
        <v>1</v>
      </c>
      <c r="E128" s="20">
        <v>-4354</v>
      </c>
    </row>
    <row r="129" spans="1:5" ht="21" x14ac:dyDescent="0.25">
      <c r="A129" s="14">
        <v>43633</v>
      </c>
      <c r="B129" s="8" t="s">
        <v>35</v>
      </c>
      <c r="C129" s="26" t="s">
        <v>36</v>
      </c>
      <c r="D129" s="20">
        <v>1</v>
      </c>
      <c r="E129" s="20">
        <v>-16556</v>
      </c>
    </row>
    <row r="130" spans="1:5" ht="21" x14ac:dyDescent="0.25">
      <c r="A130" s="14">
        <v>43633</v>
      </c>
      <c r="B130" s="8" t="s">
        <v>35</v>
      </c>
      <c r="C130" s="26" t="s">
        <v>36</v>
      </c>
      <c r="D130" s="20">
        <v>1</v>
      </c>
      <c r="E130" s="20">
        <v>-16556</v>
      </c>
    </row>
    <row r="131" spans="1:5" ht="21" x14ac:dyDescent="0.25">
      <c r="A131" s="14">
        <v>43633</v>
      </c>
      <c r="B131" s="23" t="s">
        <v>19</v>
      </c>
      <c r="C131" s="20" t="s">
        <v>48</v>
      </c>
      <c r="D131" s="20">
        <v>1</v>
      </c>
      <c r="E131" s="20">
        <v>-7554</v>
      </c>
    </row>
    <row r="132" spans="1:5" ht="21" x14ac:dyDescent="0.25">
      <c r="A132" s="14">
        <v>43634</v>
      </c>
      <c r="B132" s="8" t="s">
        <v>35</v>
      </c>
      <c r="C132" s="26" t="s">
        <v>36</v>
      </c>
      <c r="D132" s="20">
        <v>2</v>
      </c>
      <c r="E132" s="20">
        <v>87286</v>
      </c>
    </row>
    <row r="133" spans="1:5" ht="21" x14ac:dyDescent="0.25">
      <c r="A133" s="14">
        <v>43635</v>
      </c>
      <c r="B133" s="23" t="s">
        <v>19</v>
      </c>
      <c r="C133" s="20" t="s">
        <v>48</v>
      </c>
      <c r="D133" s="20">
        <v>1</v>
      </c>
      <c r="E133" s="20">
        <v>35845</v>
      </c>
    </row>
    <row r="134" spans="1:5" ht="21" x14ac:dyDescent="0.25">
      <c r="A134" s="14">
        <v>43637</v>
      </c>
      <c r="B134" s="8" t="s">
        <v>35</v>
      </c>
      <c r="C134" s="26" t="s">
        <v>36</v>
      </c>
      <c r="D134" s="20">
        <v>1</v>
      </c>
      <c r="E134" s="20">
        <v>1444</v>
      </c>
    </row>
    <row r="135" spans="1:5" ht="21" x14ac:dyDescent="0.25">
      <c r="A135" s="14">
        <v>43637</v>
      </c>
      <c r="B135" s="8" t="s">
        <v>35</v>
      </c>
      <c r="C135" s="26" t="s">
        <v>36</v>
      </c>
      <c r="D135" s="20">
        <v>1</v>
      </c>
      <c r="E135" s="20">
        <v>1444</v>
      </c>
    </row>
    <row r="136" spans="1:5" ht="21" x14ac:dyDescent="0.25">
      <c r="A136" s="14">
        <v>43637</v>
      </c>
      <c r="B136" s="8" t="s">
        <v>35</v>
      </c>
      <c r="C136" s="20" t="s">
        <v>36</v>
      </c>
      <c r="D136" s="20">
        <v>2</v>
      </c>
      <c r="E136" s="20">
        <v>91290</v>
      </c>
    </row>
    <row r="137" spans="1:5" ht="21" x14ac:dyDescent="0.25">
      <c r="A137" s="14">
        <v>43637</v>
      </c>
      <c r="B137" s="23" t="s">
        <v>19</v>
      </c>
      <c r="C137" s="20" t="s">
        <v>47</v>
      </c>
      <c r="D137" s="20">
        <v>1</v>
      </c>
      <c r="E137" s="20">
        <v>1046</v>
      </c>
    </row>
    <row r="138" spans="1:5" ht="21" x14ac:dyDescent="0.25">
      <c r="A138" s="14">
        <v>43642</v>
      </c>
      <c r="B138" s="23" t="s">
        <v>19</v>
      </c>
      <c r="C138" s="20" t="s">
        <v>47</v>
      </c>
      <c r="D138" s="20">
        <v>1</v>
      </c>
      <c r="E138" s="20">
        <v>-1954</v>
      </c>
    </row>
    <row r="139" spans="1:5" ht="21" x14ac:dyDescent="0.25">
      <c r="A139" s="14">
        <v>43642</v>
      </c>
      <c r="B139" s="23" t="s">
        <v>19</v>
      </c>
      <c r="C139" s="20" t="s">
        <v>47</v>
      </c>
      <c r="D139" s="20">
        <v>1</v>
      </c>
      <c r="E139" s="20">
        <v>5446</v>
      </c>
    </row>
    <row r="140" spans="1:5" ht="21" x14ac:dyDescent="0.25">
      <c r="A140" s="14">
        <v>43643</v>
      </c>
      <c r="B140" s="8" t="s">
        <v>35</v>
      </c>
      <c r="C140" s="20" t="s">
        <v>36</v>
      </c>
      <c r="D140" s="20">
        <v>2</v>
      </c>
      <c r="E140" s="20">
        <v>13288</v>
      </c>
    </row>
    <row r="141" spans="1:5" ht="21" x14ac:dyDescent="0.25">
      <c r="A141" s="14">
        <v>43644</v>
      </c>
      <c r="B141" s="8" t="s">
        <v>35</v>
      </c>
      <c r="C141" s="20" t="s">
        <v>36</v>
      </c>
      <c r="D141" s="20">
        <v>2</v>
      </c>
      <c r="E141" s="20">
        <v>10888</v>
      </c>
    </row>
    <row r="142" spans="1:5" ht="21" x14ac:dyDescent="0.25">
      <c r="A142" s="14">
        <v>43646</v>
      </c>
      <c r="B142" s="23" t="s">
        <v>19</v>
      </c>
      <c r="C142" s="25" t="s">
        <v>49</v>
      </c>
      <c r="D142" s="20">
        <v>1</v>
      </c>
      <c r="E142" s="20">
        <v>49243</v>
      </c>
    </row>
    <row r="143" spans="1:5" ht="21" x14ac:dyDescent="0.25">
      <c r="A143" s="14">
        <v>43647</v>
      </c>
      <c r="B143" s="23" t="s">
        <v>19</v>
      </c>
      <c r="C143" s="20" t="s">
        <v>36</v>
      </c>
      <c r="D143" s="20">
        <v>1</v>
      </c>
      <c r="E143" s="20">
        <v>-6554</v>
      </c>
    </row>
    <row r="144" spans="1:5" ht="21" x14ac:dyDescent="0.25">
      <c r="A144" s="14">
        <v>43647</v>
      </c>
      <c r="B144" s="8" t="s">
        <v>35</v>
      </c>
      <c r="C144" s="26" t="s">
        <v>36</v>
      </c>
      <c r="D144" s="20">
        <v>2</v>
      </c>
      <c r="E144" s="20">
        <v>-6312</v>
      </c>
    </row>
    <row r="145" spans="1:5" ht="21" x14ac:dyDescent="0.25">
      <c r="A145" s="14">
        <v>43647</v>
      </c>
      <c r="B145" s="8" t="s">
        <v>35</v>
      </c>
      <c r="C145" s="26" t="s">
        <v>36</v>
      </c>
      <c r="D145" s="20">
        <v>2</v>
      </c>
      <c r="E145" s="20">
        <v>-9112</v>
      </c>
    </row>
    <row r="146" spans="1:5" ht="21" x14ac:dyDescent="0.25">
      <c r="A146" s="14">
        <v>43648</v>
      </c>
      <c r="B146" s="8" t="s">
        <v>35</v>
      </c>
      <c r="C146" s="26" t="s">
        <v>36</v>
      </c>
      <c r="D146" s="20">
        <v>2</v>
      </c>
      <c r="E146" s="20">
        <v>-8316</v>
      </c>
    </row>
    <row r="147" spans="1:5" ht="21" x14ac:dyDescent="0.25">
      <c r="A147" s="14">
        <v>43649</v>
      </c>
      <c r="B147" s="23" t="s">
        <v>19</v>
      </c>
      <c r="C147" s="20" t="s">
        <v>36</v>
      </c>
      <c r="D147" s="20">
        <v>1</v>
      </c>
      <c r="E147" s="20">
        <v>-5356</v>
      </c>
    </row>
    <row r="148" spans="1:5" ht="21" x14ac:dyDescent="0.25">
      <c r="A148" s="14">
        <v>43649</v>
      </c>
      <c r="B148" s="8" t="s">
        <v>35</v>
      </c>
      <c r="C148" s="26" t="s">
        <v>36</v>
      </c>
      <c r="D148" s="20">
        <v>2</v>
      </c>
      <c r="E148" s="20">
        <v>-12316</v>
      </c>
    </row>
    <row r="149" spans="1:5" ht="21" x14ac:dyDescent="0.25">
      <c r="A149" s="14">
        <v>43650</v>
      </c>
      <c r="B149" s="23" t="s">
        <v>19</v>
      </c>
      <c r="C149" s="20" t="s">
        <v>36</v>
      </c>
      <c r="D149" s="20">
        <v>1</v>
      </c>
      <c r="E149" s="20">
        <v>-6556</v>
      </c>
    </row>
    <row r="150" spans="1:5" ht="21" x14ac:dyDescent="0.25">
      <c r="A150" s="14">
        <v>43650</v>
      </c>
      <c r="B150" s="8" t="s">
        <v>35</v>
      </c>
      <c r="C150" s="26" t="s">
        <v>36</v>
      </c>
      <c r="D150" s="20">
        <v>2</v>
      </c>
      <c r="E150" s="20">
        <v>-5316</v>
      </c>
    </row>
    <row r="151" spans="1:5" ht="21" x14ac:dyDescent="0.25">
      <c r="A151" s="14">
        <v>43650</v>
      </c>
      <c r="B151" s="8" t="s">
        <v>35</v>
      </c>
      <c r="C151" s="26" t="s">
        <v>36</v>
      </c>
      <c r="D151" s="20">
        <v>1</v>
      </c>
      <c r="E151" s="20">
        <v>-7158</v>
      </c>
    </row>
    <row r="152" spans="1:5" ht="21" x14ac:dyDescent="0.25">
      <c r="A152" s="14">
        <v>43650</v>
      </c>
      <c r="B152" s="8" t="s">
        <v>35</v>
      </c>
      <c r="C152" s="26" t="s">
        <v>36</v>
      </c>
      <c r="D152" s="20">
        <v>1</v>
      </c>
      <c r="E152" s="20">
        <v>-7358</v>
      </c>
    </row>
    <row r="153" spans="1:5" ht="21" x14ac:dyDescent="0.25">
      <c r="A153" s="14">
        <v>43654</v>
      </c>
      <c r="B153" s="23" t="s">
        <v>19</v>
      </c>
      <c r="C153" s="20" t="s">
        <v>36</v>
      </c>
      <c r="D153" s="20">
        <v>1</v>
      </c>
      <c r="E153" s="20">
        <v>-7756</v>
      </c>
    </row>
    <row r="154" spans="1:5" ht="21" x14ac:dyDescent="0.25">
      <c r="A154" s="14">
        <v>43654</v>
      </c>
      <c r="B154" s="8" t="s">
        <v>35</v>
      </c>
      <c r="C154" s="26" t="s">
        <v>36</v>
      </c>
      <c r="D154" s="20">
        <v>2</v>
      </c>
      <c r="E154" s="20">
        <v>-15116</v>
      </c>
    </row>
    <row r="155" spans="1:5" ht="21" x14ac:dyDescent="0.25">
      <c r="A155" s="14">
        <v>43654</v>
      </c>
      <c r="B155" s="8" t="s">
        <v>35</v>
      </c>
      <c r="C155" s="26" t="s">
        <v>36</v>
      </c>
      <c r="D155" s="20">
        <v>2</v>
      </c>
      <c r="E155" s="20">
        <v>-7916</v>
      </c>
    </row>
    <row r="156" spans="1:5" ht="21" x14ac:dyDescent="0.25">
      <c r="A156" s="14">
        <v>43661</v>
      </c>
      <c r="B156" s="23" t="s">
        <v>19</v>
      </c>
      <c r="C156" s="20" t="s">
        <v>36</v>
      </c>
      <c r="D156" s="20">
        <v>1</v>
      </c>
      <c r="E156" s="20">
        <v>844</v>
      </c>
    </row>
    <row r="157" spans="1:5" ht="21" x14ac:dyDescent="0.25">
      <c r="A157" s="14">
        <v>43663</v>
      </c>
      <c r="B157" s="8" t="s">
        <v>35</v>
      </c>
      <c r="C157" s="26" t="s">
        <v>36</v>
      </c>
      <c r="D157" s="20">
        <v>2</v>
      </c>
      <c r="E157" s="20">
        <v>-316</v>
      </c>
    </row>
    <row r="158" spans="1:5" ht="21" x14ac:dyDescent="0.25">
      <c r="A158" s="14">
        <v>43663</v>
      </c>
      <c r="B158" s="8" t="s">
        <v>35</v>
      </c>
      <c r="C158" s="26" t="s">
        <v>36</v>
      </c>
      <c r="D158" s="20">
        <v>2</v>
      </c>
      <c r="E158" s="20">
        <v>70884</v>
      </c>
    </row>
    <row r="159" spans="1:5" ht="21" x14ac:dyDescent="0.25">
      <c r="A159" s="14">
        <v>43664</v>
      </c>
      <c r="B159" s="8" t="s">
        <v>35</v>
      </c>
      <c r="C159" s="26" t="s">
        <v>36</v>
      </c>
      <c r="D159" s="20">
        <v>2</v>
      </c>
      <c r="E159" s="20">
        <v>-10316</v>
      </c>
    </row>
    <row r="160" spans="1:5" ht="21" x14ac:dyDescent="0.25">
      <c r="A160" s="14">
        <v>43665</v>
      </c>
      <c r="B160" s="8" t="s">
        <v>35</v>
      </c>
      <c r="C160" s="26" t="s">
        <v>36</v>
      </c>
      <c r="D160" s="20">
        <v>2</v>
      </c>
      <c r="E160" s="20">
        <v>16884</v>
      </c>
    </row>
    <row r="161" spans="1:5" ht="21" x14ac:dyDescent="0.25">
      <c r="A161" s="14">
        <v>43668</v>
      </c>
      <c r="B161" s="23" t="s">
        <v>19</v>
      </c>
      <c r="C161" s="20" t="s">
        <v>36</v>
      </c>
      <c r="D161" s="20">
        <v>1</v>
      </c>
      <c r="E161" s="20">
        <v>-11756</v>
      </c>
    </row>
    <row r="162" spans="1:5" ht="21" x14ac:dyDescent="0.25">
      <c r="A162" s="14">
        <v>43668</v>
      </c>
      <c r="B162" s="8" t="s">
        <v>35</v>
      </c>
      <c r="C162" s="26" t="s">
        <v>36</v>
      </c>
      <c r="D162" s="20">
        <v>2</v>
      </c>
      <c r="E162" s="20">
        <v>-3516</v>
      </c>
    </row>
    <row r="163" spans="1:5" ht="21" x14ac:dyDescent="0.25">
      <c r="A163" s="14">
        <v>43668</v>
      </c>
      <c r="B163" s="8" t="s">
        <v>35</v>
      </c>
      <c r="C163" s="26" t="s">
        <v>36</v>
      </c>
      <c r="D163" s="20">
        <v>2</v>
      </c>
      <c r="E163" s="20">
        <v>-10716</v>
      </c>
    </row>
    <row r="164" spans="1:5" ht="21" x14ac:dyDescent="0.25">
      <c r="A164" s="14">
        <v>43669</v>
      </c>
      <c r="B164" s="8" t="s">
        <v>35</v>
      </c>
      <c r="C164" s="26" t="s">
        <v>36</v>
      </c>
      <c r="D164" s="20">
        <v>2</v>
      </c>
      <c r="E164" s="20">
        <v>-8716</v>
      </c>
    </row>
    <row r="165" spans="1:5" ht="21" x14ac:dyDescent="0.25">
      <c r="A165" s="14">
        <v>43670</v>
      </c>
      <c r="B165" s="8" t="s">
        <v>35</v>
      </c>
      <c r="C165" s="26" t="s">
        <v>36</v>
      </c>
      <c r="D165" s="20">
        <v>2</v>
      </c>
      <c r="E165" s="20">
        <v>-8316</v>
      </c>
    </row>
    <row r="166" spans="1:5" ht="21" x14ac:dyDescent="0.25">
      <c r="A166" s="14">
        <v>43671</v>
      </c>
      <c r="B166" s="8" t="s">
        <v>35</v>
      </c>
      <c r="C166" s="26" t="s">
        <v>36</v>
      </c>
      <c r="D166" s="20">
        <v>2</v>
      </c>
      <c r="E166" s="20">
        <v>-3916</v>
      </c>
    </row>
    <row r="167" spans="1:5" ht="21" x14ac:dyDescent="0.25">
      <c r="A167" s="14">
        <v>43675</v>
      </c>
      <c r="B167" s="23" t="s">
        <v>19</v>
      </c>
      <c r="C167" s="20" t="s">
        <v>36</v>
      </c>
      <c r="D167" s="20">
        <v>1</v>
      </c>
      <c r="E167" s="20">
        <v>-1956</v>
      </c>
    </row>
    <row r="168" spans="1:5" ht="21" x14ac:dyDescent="0.25">
      <c r="A168" s="14">
        <v>43675</v>
      </c>
      <c r="B168" s="8" t="s">
        <v>35</v>
      </c>
      <c r="C168" s="26" t="s">
        <v>36</v>
      </c>
      <c r="D168" s="20">
        <v>2</v>
      </c>
      <c r="E168" s="20">
        <v>-23516</v>
      </c>
    </row>
    <row r="169" spans="1:5" ht="21" x14ac:dyDescent="0.25">
      <c r="A169" s="14">
        <v>43676</v>
      </c>
      <c r="B169" s="23" t="s">
        <v>19</v>
      </c>
      <c r="C169" s="20" t="s">
        <v>36</v>
      </c>
      <c r="D169" s="20">
        <v>2</v>
      </c>
      <c r="E169" s="20">
        <v>-11112</v>
      </c>
    </row>
    <row r="170" spans="1:5" ht="21" x14ac:dyDescent="0.25">
      <c r="A170" s="14">
        <v>43676</v>
      </c>
      <c r="B170" s="8" t="s">
        <v>35</v>
      </c>
      <c r="C170" s="26" t="s">
        <v>36</v>
      </c>
      <c r="D170" s="20">
        <v>2</v>
      </c>
      <c r="E170" s="20">
        <v>-11916</v>
      </c>
    </row>
    <row r="171" spans="1:5" ht="21" x14ac:dyDescent="0.25">
      <c r="A171" s="14">
        <v>43677</v>
      </c>
      <c r="B171" s="8" t="s">
        <v>35</v>
      </c>
      <c r="C171" s="26" t="s">
        <v>36</v>
      </c>
      <c r="D171" s="20">
        <v>2</v>
      </c>
      <c r="E171" s="20">
        <v>7284</v>
      </c>
    </row>
    <row r="172" spans="1:5" ht="21" x14ac:dyDescent="0.25">
      <c r="A172" s="14">
        <v>43677</v>
      </c>
      <c r="B172" s="8" t="s">
        <v>35</v>
      </c>
      <c r="C172" s="26" t="s">
        <v>36</v>
      </c>
      <c r="D172" s="20">
        <v>2</v>
      </c>
      <c r="E172" s="20">
        <v>-14716</v>
      </c>
    </row>
    <row r="173" spans="1:5" ht="21" x14ac:dyDescent="0.25">
      <c r="A173" s="14">
        <v>43677</v>
      </c>
      <c r="B173" s="8" t="s">
        <v>35</v>
      </c>
      <c r="C173" s="26" t="s">
        <v>36</v>
      </c>
      <c r="D173" s="20">
        <v>2</v>
      </c>
      <c r="E173" s="20">
        <v>-14316</v>
      </c>
    </row>
    <row r="174" spans="1:5" ht="21" x14ac:dyDescent="0.25">
      <c r="A174" s="14">
        <v>43677</v>
      </c>
      <c r="B174" s="23" t="s">
        <v>19</v>
      </c>
      <c r="C174" s="25" t="s">
        <v>49</v>
      </c>
      <c r="D174" s="20">
        <v>1</v>
      </c>
      <c r="E174" s="20">
        <v>76449</v>
      </c>
    </row>
    <row r="175" spans="1:5" ht="21" x14ac:dyDescent="0.25">
      <c r="A175" s="14">
        <v>43679</v>
      </c>
      <c r="B175" s="8" t="s">
        <v>35</v>
      </c>
      <c r="C175" s="20" t="s">
        <v>36</v>
      </c>
      <c r="D175" s="20">
        <v>3</v>
      </c>
      <c r="E175" s="20">
        <v>95329</v>
      </c>
    </row>
    <row r="176" spans="1:5" ht="21" x14ac:dyDescent="0.25">
      <c r="A176" s="14">
        <v>43682</v>
      </c>
      <c r="B176" s="23" t="s">
        <v>19</v>
      </c>
      <c r="C176" s="20" t="s">
        <v>102</v>
      </c>
      <c r="D176" s="20">
        <v>2</v>
      </c>
      <c r="E176" s="20">
        <v>2492</v>
      </c>
    </row>
    <row r="177" spans="1:5" ht="21" x14ac:dyDescent="0.25">
      <c r="A177" s="14">
        <v>43682</v>
      </c>
      <c r="B177" s="23" t="s">
        <v>19</v>
      </c>
      <c r="C177" s="20" t="s">
        <v>102</v>
      </c>
      <c r="D177" s="20">
        <v>2</v>
      </c>
      <c r="E177" s="20">
        <v>-8308</v>
      </c>
    </row>
    <row r="178" spans="1:5" ht="21" x14ac:dyDescent="0.25">
      <c r="A178" s="14">
        <v>43682</v>
      </c>
      <c r="B178" s="8" t="s">
        <v>35</v>
      </c>
      <c r="C178" s="20" t="s">
        <v>36</v>
      </c>
      <c r="D178" s="20">
        <v>3</v>
      </c>
      <c r="E178" s="20">
        <v>-64668</v>
      </c>
    </row>
    <row r="179" spans="1:5" ht="21" x14ac:dyDescent="0.25">
      <c r="A179" s="14">
        <v>43682</v>
      </c>
      <c r="B179" s="8" t="s">
        <v>35</v>
      </c>
      <c r="C179" s="20" t="s">
        <v>36</v>
      </c>
      <c r="D179" s="20">
        <v>2</v>
      </c>
      <c r="E179" s="20">
        <v>-34712</v>
      </c>
    </row>
    <row r="180" spans="1:5" ht="21" x14ac:dyDescent="0.25">
      <c r="A180" s="14">
        <v>43682</v>
      </c>
      <c r="B180" s="8" t="s">
        <v>35</v>
      </c>
      <c r="C180" s="20" t="s">
        <v>36</v>
      </c>
      <c r="D180" s="20">
        <v>1</v>
      </c>
      <c r="E180" s="20">
        <v>-5356</v>
      </c>
    </row>
    <row r="181" spans="1:5" ht="21" x14ac:dyDescent="0.25">
      <c r="A181" s="14">
        <v>43682</v>
      </c>
      <c r="B181" s="8" t="s">
        <v>35</v>
      </c>
      <c r="C181" s="20" t="s">
        <v>36</v>
      </c>
      <c r="D181" s="20">
        <v>2</v>
      </c>
      <c r="E181" s="20">
        <v>-10712</v>
      </c>
    </row>
    <row r="182" spans="1:5" ht="21" x14ac:dyDescent="0.25">
      <c r="A182" s="14">
        <v>43682</v>
      </c>
      <c r="B182" s="8" t="s">
        <v>35</v>
      </c>
      <c r="C182" s="20" t="s">
        <v>36</v>
      </c>
      <c r="D182" s="20">
        <v>4</v>
      </c>
      <c r="E182" s="20">
        <v>-20624</v>
      </c>
    </row>
    <row r="183" spans="1:5" ht="21" x14ac:dyDescent="0.25">
      <c r="A183" s="14">
        <v>43682</v>
      </c>
      <c r="B183" s="8" t="s">
        <v>35</v>
      </c>
      <c r="C183" s="20" t="s">
        <v>36</v>
      </c>
      <c r="D183" s="20">
        <v>2</v>
      </c>
      <c r="E183" s="20">
        <v>2088</v>
      </c>
    </row>
    <row r="184" spans="1:5" ht="21" x14ac:dyDescent="0.25">
      <c r="A184" s="14">
        <v>43683</v>
      </c>
      <c r="B184" s="8" t="s">
        <v>35</v>
      </c>
      <c r="C184" s="20" t="s">
        <v>36</v>
      </c>
      <c r="D184" s="20">
        <v>2</v>
      </c>
      <c r="E184" s="20">
        <v>18490</v>
      </c>
    </row>
    <row r="185" spans="1:5" ht="21" x14ac:dyDescent="0.25">
      <c r="A185" s="14">
        <v>43685</v>
      </c>
      <c r="B185" s="23" t="s">
        <v>19</v>
      </c>
      <c r="C185" s="20" t="s">
        <v>102</v>
      </c>
      <c r="D185" s="20">
        <v>2</v>
      </c>
      <c r="E185" s="20">
        <v>-11104</v>
      </c>
    </row>
    <row r="186" spans="1:5" ht="21" x14ac:dyDescent="0.25">
      <c r="A186" s="14">
        <v>43689</v>
      </c>
      <c r="B186" s="23" t="s">
        <v>19</v>
      </c>
      <c r="C186" s="20" t="s">
        <v>102</v>
      </c>
      <c r="D186" s="20">
        <v>1</v>
      </c>
      <c r="E186" s="20">
        <v>3046</v>
      </c>
    </row>
    <row r="187" spans="1:5" ht="21" x14ac:dyDescent="0.25">
      <c r="A187" s="14">
        <v>43691</v>
      </c>
      <c r="B187" s="23" t="s">
        <v>19</v>
      </c>
      <c r="C187" s="20" t="s">
        <v>102</v>
      </c>
      <c r="D187" s="20">
        <v>2</v>
      </c>
      <c r="E187" s="20">
        <v>-6708</v>
      </c>
    </row>
    <row r="188" spans="1:5" ht="21" x14ac:dyDescent="0.25">
      <c r="A188" s="14">
        <v>43691</v>
      </c>
      <c r="B188" s="8" t="s">
        <v>35</v>
      </c>
      <c r="C188" s="20" t="s">
        <v>36</v>
      </c>
      <c r="D188" s="20">
        <v>2</v>
      </c>
      <c r="E188" s="20">
        <v>-29912</v>
      </c>
    </row>
    <row r="189" spans="1:5" ht="21" x14ac:dyDescent="0.25">
      <c r="A189" s="14">
        <v>43693</v>
      </c>
      <c r="B189" s="23" t="s">
        <v>19</v>
      </c>
      <c r="C189" s="20" t="s">
        <v>102</v>
      </c>
      <c r="D189" s="20">
        <v>2</v>
      </c>
      <c r="E189" s="20">
        <v>24094</v>
      </c>
    </row>
    <row r="190" spans="1:5" ht="21" x14ac:dyDescent="0.25">
      <c r="A190" s="14">
        <v>43693</v>
      </c>
      <c r="B190" s="8" t="s">
        <v>35</v>
      </c>
      <c r="C190" s="20" t="s">
        <v>36</v>
      </c>
      <c r="D190" s="20">
        <v>2</v>
      </c>
      <c r="E190" s="20">
        <v>-29908</v>
      </c>
    </row>
    <row r="191" spans="1:5" ht="21" x14ac:dyDescent="0.25">
      <c r="A191" s="14">
        <v>43696</v>
      </c>
      <c r="B191" s="8" t="s">
        <v>35</v>
      </c>
      <c r="C191" s="20" t="s">
        <v>36</v>
      </c>
      <c r="D191" s="20">
        <v>1</v>
      </c>
      <c r="E191" s="20">
        <v>16644</v>
      </c>
    </row>
    <row r="192" spans="1:5" ht="21" x14ac:dyDescent="0.25">
      <c r="A192" s="14">
        <v>43698</v>
      </c>
      <c r="B192" s="23" t="s">
        <v>19</v>
      </c>
      <c r="C192" s="20" t="s">
        <v>102</v>
      </c>
      <c r="D192" s="20">
        <v>1</v>
      </c>
      <c r="E192" s="20">
        <v>32247</v>
      </c>
    </row>
    <row r="193" spans="1:5" ht="21" x14ac:dyDescent="0.25">
      <c r="A193" s="14">
        <v>43699</v>
      </c>
      <c r="B193" s="23" t="s">
        <v>19</v>
      </c>
      <c r="C193" s="20" t="s">
        <v>101</v>
      </c>
      <c r="D193" s="20">
        <v>2</v>
      </c>
      <c r="E193" s="20">
        <v>-11108</v>
      </c>
    </row>
    <row r="194" spans="1:5" ht="21" x14ac:dyDescent="0.25">
      <c r="A194" s="14">
        <v>43699</v>
      </c>
      <c r="B194" s="8" t="s">
        <v>35</v>
      </c>
      <c r="C194" s="20" t="s">
        <v>36</v>
      </c>
      <c r="D194" s="20">
        <v>2</v>
      </c>
      <c r="E194" s="20">
        <v>-13112</v>
      </c>
    </row>
    <row r="195" spans="1:5" ht="21" x14ac:dyDescent="0.25">
      <c r="A195" s="14">
        <v>43699</v>
      </c>
      <c r="B195" s="8" t="s">
        <v>35</v>
      </c>
      <c r="C195" s="20" t="s">
        <v>36</v>
      </c>
      <c r="D195" s="20">
        <v>2</v>
      </c>
      <c r="E195" s="20">
        <v>-25512</v>
      </c>
    </row>
    <row r="196" spans="1:5" ht="21" x14ac:dyDescent="0.25">
      <c r="A196" s="14">
        <v>43703</v>
      </c>
      <c r="B196" s="23" t="s">
        <v>19</v>
      </c>
      <c r="C196" s="20" t="s">
        <v>101</v>
      </c>
      <c r="D196" s="20">
        <v>2</v>
      </c>
      <c r="E196" s="20">
        <v>-13908</v>
      </c>
    </row>
    <row r="197" spans="1:5" ht="21" x14ac:dyDescent="0.25">
      <c r="A197" s="14">
        <v>43703</v>
      </c>
      <c r="B197" s="23" t="s">
        <v>19</v>
      </c>
      <c r="C197" s="20" t="s">
        <v>101</v>
      </c>
      <c r="D197" s="20">
        <v>2</v>
      </c>
      <c r="E197" s="20">
        <v>-7354</v>
      </c>
    </row>
    <row r="198" spans="1:5" ht="21" x14ac:dyDescent="0.25">
      <c r="A198" s="14">
        <v>43703</v>
      </c>
      <c r="B198" s="23" t="s">
        <v>19</v>
      </c>
      <c r="C198" s="20" t="s">
        <v>101</v>
      </c>
      <c r="D198" s="20">
        <v>2</v>
      </c>
      <c r="E198" s="20">
        <v>-7154</v>
      </c>
    </row>
    <row r="199" spans="1:5" ht="21" x14ac:dyDescent="0.25">
      <c r="A199" s="14">
        <v>43703</v>
      </c>
      <c r="B199" s="8" t="s">
        <v>35</v>
      </c>
      <c r="C199" s="20" t="s">
        <v>36</v>
      </c>
      <c r="D199" s="20">
        <v>2</v>
      </c>
      <c r="E199" s="20">
        <v>-11112</v>
      </c>
    </row>
    <row r="200" spans="1:5" ht="21" x14ac:dyDescent="0.25">
      <c r="A200" s="14">
        <v>43704</v>
      </c>
      <c r="B200" s="23" t="s">
        <v>19</v>
      </c>
      <c r="C200" s="20" t="s">
        <v>101</v>
      </c>
      <c r="D200" s="20">
        <v>1</v>
      </c>
      <c r="E200" s="20">
        <v>-6353</v>
      </c>
    </row>
    <row r="201" spans="1:5" ht="21" x14ac:dyDescent="0.25">
      <c r="A201" s="14">
        <v>43704</v>
      </c>
      <c r="B201" s="23" t="s">
        <v>19</v>
      </c>
      <c r="C201" s="20" t="s">
        <v>101</v>
      </c>
      <c r="D201" s="20">
        <v>2</v>
      </c>
      <c r="E201" s="20">
        <v>14092</v>
      </c>
    </row>
    <row r="202" spans="1:5" ht="21" x14ac:dyDescent="0.25">
      <c r="A202" s="14">
        <v>43704</v>
      </c>
      <c r="B202" s="8" t="s">
        <v>35</v>
      </c>
      <c r="C202" s="20" t="s">
        <v>36</v>
      </c>
      <c r="D202" s="20">
        <v>2</v>
      </c>
      <c r="E202" s="20">
        <v>13688</v>
      </c>
    </row>
    <row r="203" spans="1:5" ht="21" x14ac:dyDescent="0.25">
      <c r="A203" s="14">
        <v>43704</v>
      </c>
      <c r="B203" s="8" t="s">
        <v>35</v>
      </c>
      <c r="C203" s="20" t="s">
        <v>36</v>
      </c>
      <c r="D203" s="20">
        <v>1</v>
      </c>
      <c r="E203" s="20">
        <v>-6555</v>
      </c>
    </row>
    <row r="204" spans="1:5" ht="21" x14ac:dyDescent="0.25">
      <c r="A204" s="14">
        <v>43705</v>
      </c>
      <c r="B204" s="23" t="s">
        <v>19</v>
      </c>
      <c r="C204" s="20" t="s">
        <v>101</v>
      </c>
      <c r="D204" s="20">
        <v>2</v>
      </c>
      <c r="E204" s="20">
        <v>-12308</v>
      </c>
    </row>
    <row r="205" spans="1:5" ht="21" x14ac:dyDescent="0.25">
      <c r="A205" s="14">
        <v>43705</v>
      </c>
      <c r="B205" s="23" t="s">
        <v>19</v>
      </c>
      <c r="C205" s="20" t="s">
        <v>101</v>
      </c>
      <c r="D205" s="20">
        <v>1</v>
      </c>
      <c r="E205" s="20">
        <v>-5154</v>
      </c>
    </row>
    <row r="206" spans="1:5" ht="21" x14ac:dyDescent="0.25">
      <c r="A206" s="14">
        <v>43705</v>
      </c>
      <c r="B206" s="8" t="s">
        <v>35</v>
      </c>
      <c r="C206" s="20" t="s">
        <v>36</v>
      </c>
      <c r="D206" s="20">
        <v>1</v>
      </c>
      <c r="E206" s="20">
        <v>-4756</v>
      </c>
    </row>
    <row r="207" spans="1:5" ht="21" x14ac:dyDescent="0.25">
      <c r="A207" s="14">
        <v>43706</v>
      </c>
      <c r="B207" s="23" t="s">
        <v>19</v>
      </c>
      <c r="C207" s="20" t="s">
        <v>101</v>
      </c>
      <c r="D207" s="20">
        <v>1</v>
      </c>
      <c r="E207" s="20">
        <v>-8153</v>
      </c>
    </row>
    <row r="208" spans="1:5" ht="21" x14ac:dyDescent="0.25">
      <c r="A208" s="14">
        <v>43706</v>
      </c>
      <c r="B208" s="8" t="s">
        <v>35</v>
      </c>
      <c r="C208" s="20" t="s">
        <v>36</v>
      </c>
      <c r="D208" s="20">
        <v>1</v>
      </c>
      <c r="E208" s="20">
        <v>-6755</v>
      </c>
    </row>
    <row r="209" spans="1:5" ht="21" x14ac:dyDescent="0.25">
      <c r="A209" s="14">
        <v>43707</v>
      </c>
      <c r="B209" s="23" t="s">
        <v>19</v>
      </c>
      <c r="C209" s="20" t="s">
        <v>101</v>
      </c>
      <c r="D209" s="20">
        <v>2</v>
      </c>
      <c r="E209" s="20">
        <v>-54306</v>
      </c>
    </row>
    <row r="210" spans="1:5" ht="21" x14ac:dyDescent="0.25">
      <c r="A210" s="14">
        <v>43708</v>
      </c>
      <c r="B210" s="23" t="s">
        <v>19</v>
      </c>
      <c r="C210" s="25" t="s">
        <v>49</v>
      </c>
      <c r="D210" s="20">
        <v>1</v>
      </c>
      <c r="E210" s="20">
        <f>-29769-18600+5045+8064</f>
        <v>-35260</v>
      </c>
    </row>
    <row r="211" spans="1:5" ht="21" x14ac:dyDescent="0.25">
      <c r="A211" s="14">
        <v>43711</v>
      </c>
      <c r="B211" s="23" t="s">
        <v>19</v>
      </c>
      <c r="C211" s="20" t="s">
        <v>101</v>
      </c>
      <c r="D211" s="20">
        <v>2</v>
      </c>
      <c r="E211" s="20">
        <v>18892</v>
      </c>
    </row>
    <row r="212" spans="1:5" ht="21" x14ac:dyDescent="0.25">
      <c r="A212" s="14">
        <v>43711</v>
      </c>
      <c r="B212" s="8" t="s">
        <v>35</v>
      </c>
      <c r="C212" s="20" t="s">
        <v>36</v>
      </c>
      <c r="D212" s="20">
        <v>2</v>
      </c>
      <c r="E212" s="20">
        <v>24888</v>
      </c>
    </row>
    <row r="213" spans="1:5" ht="21" x14ac:dyDescent="0.25">
      <c r="A213" s="14">
        <v>43711</v>
      </c>
      <c r="B213" s="8" t="s">
        <v>35</v>
      </c>
      <c r="C213" s="20" t="s">
        <v>36</v>
      </c>
      <c r="D213" s="20">
        <v>2</v>
      </c>
      <c r="E213" s="20">
        <v>-17912</v>
      </c>
    </row>
    <row r="214" spans="1:5" ht="21" x14ac:dyDescent="0.25">
      <c r="A214" s="14"/>
    </row>
    <row r="215" spans="1:5" ht="21" x14ac:dyDescent="0.25">
      <c r="A215" s="14"/>
    </row>
    <row r="216" spans="1:5" ht="21" x14ac:dyDescent="0.25">
      <c r="A216" s="14"/>
    </row>
    <row r="217" spans="1:5" ht="21" x14ac:dyDescent="0.25">
      <c r="A217" s="14"/>
    </row>
    <row r="218" spans="1:5" ht="21" x14ac:dyDescent="0.25">
      <c r="A218" s="14"/>
    </row>
    <row r="219" spans="1:5" ht="21" x14ac:dyDescent="0.25">
      <c r="A219" s="14"/>
    </row>
    <row r="220" spans="1:5" ht="21" x14ac:dyDescent="0.25">
      <c r="A220" s="14"/>
    </row>
    <row r="221" spans="1:5" ht="21" x14ac:dyDescent="0.25">
      <c r="A221" s="14"/>
    </row>
    <row r="222" spans="1:5" ht="21" x14ac:dyDescent="0.25">
      <c r="A222" s="14"/>
    </row>
    <row r="223" spans="1:5" ht="21" x14ac:dyDescent="0.25">
      <c r="A223" s="14"/>
    </row>
  </sheetData>
  <autoFilter ref="A1:E113"/>
  <sortState ref="A2:E223">
    <sortCondition ref="A1"/>
  </sortState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0"/>
  <sheetViews>
    <sheetView topLeftCell="A113" zoomScale="90" zoomScaleNormal="90" zoomScalePageLayoutView="90" workbookViewId="0">
      <selection activeCell="S131" sqref="B125:S131"/>
    </sheetView>
  </sheetViews>
  <sheetFormatPr baseColWidth="10" defaultRowHeight="15" x14ac:dyDescent="0.15"/>
  <cols>
    <col min="1" max="10" width="14.1640625" customWidth="1"/>
    <col min="11" max="11" width="18.83203125" customWidth="1"/>
    <col min="12" max="12" width="20.5" customWidth="1"/>
    <col min="13" max="13" width="19.1640625" customWidth="1"/>
    <col min="14" max="14" width="18" customWidth="1"/>
    <col min="15" max="15" width="25" customWidth="1"/>
    <col min="16" max="22" width="14.1640625" customWidth="1"/>
    <col min="23" max="23" width="17.1640625" style="24" customWidth="1"/>
  </cols>
  <sheetData>
    <row r="1" spans="1:23" ht="18" x14ac:dyDescent="0.2">
      <c r="A1" s="5" t="s">
        <v>4</v>
      </c>
      <c r="B1" s="5" t="s">
        <v>5</v>
      </c>
      <c r="C1" s="5" t="s">
        <v>52</v>
      </c>
      <c r="D1" s="5" t="s">
        <v>51</v>
      </c>
      <c r="E1" s="5" t="s">
        <v>28</v>
      </c>
      <c r="F1" s="5" t="s">
        <v>11</v>
      </c>
      <c r="G1" s="5" t="s">
        <v>10</v>
      </c>
      <c r="H1" s="5" t="s">
        <v>9</v>
      </c>
      <c r="I1" s="5" t="s">
        <v>29</v>
      </c>
      <c r="J1" s="5" t="s">
        <v>30</v>
      </c>
      <c r="K1" s="5" t="s">
        <v>16</v>
      </c>
      <c r="L1" s="5" t="s">
        <v>53</v>
      </c>
      <c r="M1" s="5" t="s">
        <v>54</v>
      </c>
      <c r="N1" s="5" t="s">
        <v>31</v>
      </c>
      <c r="O1" s="5" t="s">
        <v>58</v>
      </c>
      <c r="P1" s="7" t="s">
        <v>12</v>
      </c>
      <c r="Q1" s="7" t="s">
        <v>13</v>
      </c>
      <c r="R1" s="7" t="s">
        <v>14</v>
      </c>
      <c r="S1" s="7" t="s">
        <v>15</v>
      </c>
      <c r="T1" s="24" t="s">
        <v>33</v>
      </c>
      <c r="U1" s="24" t="s">
        <v>34</v>
      </c>
      <c r="V1" s="24" t="s">
        <v>32</v>
      </c>
      <c r="W1" s="24" t="s">
        <v>50</v>
      </c>
    </row>
    <row r="2" spans="1:23" ht="21" x14ac:dyDescent="0.25">
      <c r="A2" s="6">
        <v>43473</v>
      </c>
      <c r="B2" s="4">
        <v>9727.41</v>
      </c>
      <c r="C2" s="4">
        <v>9382.51</v>
      </c>
      <c r="D2" s="4">
        <f>-26.7</f>
        <v>-26.7</v>
      </c>
      <c r="E2" s="4">
        <v>-86.37</v>
      </c>
      <c r="F2" s="4">
        <v>-1</v>
      </c>
      <c r="G2" s="4">
        <v>-1</v>
      </c>
      <c r="H2" s="4">
        <v>1</v>
      </c>
      <c r="I2" s="4">
        <f>-9.54</f>
        <v>-9.5399999999999991</v>
      </c>
      <c r="J2" s="4">
        <v>-204.09</v>
      </c>
      <c r="K2" s="4">
        <v>-195.03</v>
      </c>
      <c r="L2" s="4"/>
      <c r="M2" s="4"/>
      <c r="N2" s="4"/>
      <c r="O2" s="4"/>
      <c r="P2" s="4">
        <v>43</v>
      </c>
      <c r="Q2" s="4">
        <v>51</v>
      </c>
      <c r="R2" s="4">
        <v>42</v>
      </c>
      <c r="S2" s="4">
        <v>54</v>
      </c>
      <c r="T2" s="24">
        <f t="shared" ref="T2:T33" si="0">ABS(D2-I2)</f>
        <v>17.16</v>
      </c>
      <c r="U2" s="24">
        <f t="shared" ref="U2:U33" si="1">F2+H2</f>
        <v>0</v>
      </c>
      <c r="V2" s="24">
        <f t="shared" ref="V2:V33" si="2">Q2-P2</f>
        <v>8</v>
      </c>
    </row>
    <row r="3" spans="1:23" ht="21" x14ac:dyDescent="0.25">
      <c r="A3" s="6">
        <v>43476</v>
      </c>
      <c r="B3" s="4">
        <v>9759.4</v>
      </c>
      <c r="C3" s="4">
        <v>9382.51</v>
      </c>
      <c r="D3" s="4">
        <v>38.71</v>
      </c>
      <c r="E3" s="4">
        <v>332.16</v>
      </c>
      <c r="F3" s="4">
        <v>-1</v>
      </c>
      <c r="G3" s="4">
        <v>-1</v>
      </c>
      <c r="H3" s="4">
        <v>1</v>
      </c>
      <c r="I3" s="4">
        <v>58.71</v>
      </c>
      <c r="J3" s="4">
        <v>245.15</v>
      </c>
      <c r="K3" s="4">
        <v>78.349999999999994</v>
      </c>
      <c r="L3" s="4"/>
      <c r="M3" s="4"/>
      <c r="N3" s="4"/>
      <c r="O3" s="4"/>
      <c r="P3" s="4">
        <v>17</v>
      </c>
      <c r="Q3" s="4">
        <v>79</v>
      </c>
      <c r="R3" s="4">
        <v>46</v>
      </c>
      <c r="S3" s="4">
        <v>49</v>
      </c>
      <c r="T3" s="24">
        <f t="shared" si="0"/>
        <v>20</v>
      </c>
      <c r="U3" s="24">
        <f t="shared" si="1"/>
        <v>0</v>
      </c>
      <c r="V3" s="24">
        <f t="shared" si="2"/>
        <v>62</v>
      </c>
    </row>
    <row r="4" spans="1:23" ht="21" x14ac:dyDescent="0.25">
      <c r="A4" s="6">
        <v>43479</v>
      </c>
      <c r="B4" s="4">
        <v>9759.4</v>
      </c>
      <c r="C4" s="4">
        <v>9382.51</v>
      </c>
      <c r="D4" s="4">
        <v>-51.18</v>
      </c>
      <c r="E4" s="4">
        <v>248.02</v>
      </c>
      <c r="F4" s="4">
        <v>-1</v>
      </c>
      <c r="G4" s="4">
        <v>-1</v>
      </c>
      <c r="H4" s="4">
        <v>1</v>
      </c>
      <c r="I4" s="4">
        <v>-42.06</v>
      </c>
      <c r="J4" s="4">
        <v>120.75</v>
      </c>
      <c r="K4" s="4">
        <v>-39.97</v>
      </c>
      <c r="L4" s="4"/>
      <c r="M4" s="4"/>
      <c r="N4" s="4"/>
      <c r="O4" s="4"/>
      <c r="P4" s="4">
        <v>25</v>
      </c>
      <c r="Q4" s="4">
        <v>67</v>
      </c>
      <c r="R4" s="4">
        <v>46</v>
      </c>
      <c r="S4" s="4">
        <v>51</v>
      </c>
      <c r="T4" s="24">
        <f t="shared" si="0"/>
        <v>9.1199999999999974</v>
      </c>
      <c r="U4" s="24">
        <f t="shared" si="1"/>
        <v>0</v>
      </c>
      <c r="V4" s="24">
        <f t="shared" si="2"/>
        <v>42</v>
      </c>
    </row>
    <row r="5" spans="1:23" ht="21" x14ac:dyDescent="0.25">
      <c r="A5" s="6">
        <v>43480</v>
      </c>
      <c r="B5" s="4">
        <v>9806.0400000000009</v>
      </c>
      <c r="C5" s="4">
        <v>9382.51</v>
      </c>
      <c r="D5" s="4">
        <v>97.82</v>
      </c>
      <c r="E5" s="4">
        <v>214.48</v>
      </c>
      <c r="F5" s="4">
        <v>1</v>
      </c>
      <c r="G5" s="4">
        <v>-1</v>
      </c>
      <c r="H5" s="4">
        <v>1</v>
      </c>
      <c r="I5" s="4">
        <v>91.09</v>
      </c>
      <c r="J5" s="4">
        <v>221.38</v>
      </c>
      <c r="K5" s="4">
        <v>17.29</v>
      </c>
      <c r="L5" s="4"/>
      <c r="M5" s="4"/>
      <c r="N5" s="4"/>
      <c r="O5" s="4"/>
      <c r="P5" s="4">
        <v>21</v>
      </c>
      <c r="Q5" s="4">
        <v>76</v>
      </c>
      <c r="R5" s="4">
        <v>35</v>
      </c>
      <c r="S5" s="4">
        <v>59</v>
      </c>
      <c r="T5" s="24">
        <f t="shared" si="0"/>
        <v>6.7299999999999898</v>
      </c>
      <c r="U5" s="24">
        <f t="shared" si="1"/>
        <v>2</v>
      </c>
      <c r="V5" s="24">
        <f t="shared" si="2"/>
        <v>55</v>
      </c>
    </row>
    <row r="6" spans="1:23" ht="21" x14ac:dyDescent="0.25">
      <c r="A6" s="6">
        <v>43481</v>
      </c>
      <c r="B6" s="4">
        <v>9806.0400000000009</v>
      </c>
      <c r="C6" s="4">
        <v>9563.6</v>
      </c>
      <c r="D6" s="4">
        <v>-42.23</v>
      </c>
      <c r="E6" s="4">
        <v>179.18</v>
      </c>
      <c r="F6" s="4">
        <v>1</v>
      </c>
      <c r="G6" s="4">
        <v>-1</v>
      </c>
      <c r="H6" s="4">
        <v>1</v>
      </c>
      <c r="I6" s="4">
        <v>-13.71</v>
      </c>
      <c r="J6" s="4">
        <v>86.57</v>
      </c>
      <c r="K6" s="4">
        <v>98.83</v>
      </c>
      <c r="L6" s="4"/>
      <c r="M6" s="4"/>
      <c r="N6" s="4"/>
      <c r="O6" s="4"/>
      <c r="P6" s="4">
        <v>16</v>
      </c>
      <c r="Q6" s="4">
        <v>80</v>
      </c>
      <c r="R6" s="4">
        <v>33</v>
      </c>
      <c r="S6" s="4">
        <v>62</v>
      </c>
      <c r="T6" s="24">
        <f t="shared" si="0"/>
        <v>28.519999999999996</v>
      </c>
      <c r="U6" s="24">
        <f t="shared" si="1"/>
        <v>2</v>
      </c>
      <c r="V6" s="24">
        <f t="shared" si="2"/>
        <v>64</v>
      </c>
    </row>
    <row r="7" spans="1:23" ht="21" x14ac:dyDescent="0.25">
      <c r="A7" s="6">
        <v>43482</v>
      </c>
      <c r="B7" s="4">
        <v>9806.0400000000009</v>
      </c>
      <c r="C7" s="4">
        <v>9563.6</v>
      </c>
      <c r="D7" s="4">
        <v>25.34</v>
      </c>
      <c r="E7" s="4">
        <v>58.04</v>
      </c>
      <c r="F7" s="4">
        <v>1</v>
      </c>
      <c r="G7" s="4">
        <v>1</v>
      </c>
      <c r="H7" s="4">
        <v>1</v>
      </c>
      <c r="I7" s="4">
        <v>11.83</v>
      </c>
      <c r="J7" s="4">
        <v>105.85</v>
      </c>
      <c r="K7" s="4">
        <v>199.43</v>
      </c>
      <c r="L7" s="4"/>
      <c r="M7" s="4"/>
      <c r="N7" s="4"/>
      <c r="O7" s="4"/>
      <c r="P7" s="4">
        <v>12</v>
      </c>
      <c r="Q7" s="4">
        <v>84</v>
      </c>
      <c r="R7" s="4">
        <v>25</v>
      </c>
      <c r="S7" s="4">
        <v>72</v>
      </c>
      <c r="T7" s="24">
        <f t="shared" si="0"/>
        <v>13.51</v>
      </c>
      <c r="U7" s="24">
        <f t="shared" si="1"/>
        <v>2</v>
      </c>
      <c r="V7" s="24">
        <f t="shared" si="2"/>
        <v>72</v>
      </c>
      <c r="W7" s="24" t="str">
        <f t="shared" ref="W7:W38" si="3">IF(Q7&gt;=MAX(Q3:Q6),IF(Q7&lt;55,"作多「買進」","漲勢「觀望」"),"走低「觀望」")</f>
        <v>漲勢「觀望」</v>
      </c>
    </row>
    <row r="8" spans="1:23" ht="21" x14ac:dyDescent="0.25">
      <c r="A8" s="6">
        <v>43483</v>
      </c>
      <c r="B8" s="4">
        <v>9836.06</v>
      </c>
      <c r="C8" s="4">
        <v>9708.2199999999993</v>
      </c>
      <c r="D8" s="4">
        <v>46.91</v>
      </c>
      <c r="E8" s="4">
        <v>82.43</v>
      </c>
      <c r="F8" s="4">
        <v>1</v>
      </c>
      <c r="G8" s="4">
        <v>1</v>
      </c>
      <c r="H8" s="4">
        <v>1</v>
      </c>
      <c r="I8" s="4">
        <v>50.16</v>
      </c>
      <c r="J8" s="4">
        <v>97.3</v>
      </c>
      <c r="K8" s="4">
        <v>342.46</v>
      </c>
      <c r="L8" s="4"/>
      <c r="M8" s="4"/>
      <c r="N8" s="4"/>
      <c r="O8" s="4"/>
      <c r="P8" s="4">
        <v>12</v>
      </c>
      <c r="Q8" s="4">
        <v>84</v>
      </c>
      <c r="R8" s="4">
        <v>25</v>
      </c>
      <c r="S8" s="4">
        <v>72</v>
      </c>
      <c r="T8" s="24">
        <f t="shared" si="0"/>
        <v>3.25</v>
      </c>
      <c r="U8" s="24">
        <f t="shared" si="1"/>
        <v>2</v>
      </c>
      <c r="V8" s="24">
        <f t="shared" si="2"/>
        <v>72</v>
      </c>
      <c r="W8" s="24" t="str">
        <f t="shared" si="3"/>
        <v>漲勢「觀望」</v>
      </c>
    </row>
    <row r="9" spans="1:23" ht="21" x14ac:dyDescent="0.25">
      <c r="A9" s="6">
        <v>43486</v>
      </c>
      <c r="B9" s="4">
        <v>9889.4</v>
      </c>
      <c r="C9" s="4">
        <v>9708.2199999999993</v>
      </c>
      <c r="D9" s="4">
        <v>53.34</v>
      </c>
      <c r="E9" s="4">
        <v>151.72999999999999</v>
      </c>
      <c r="F9" s="4">
        <v>1</v>
      </c>
      <c r="G9" s="4">
        <v>1</v>
      </c>
      <c r="H9" s="4">
        <v>1</v>
      </c>
      <c r="I9" s="4">
        <v>53.97</v>
      </c>
      <c r="J9" s="4">
        <v>193.34</v>
      </c>
      <c r="K9" s="4">
        <v>314.08999999999997</v>
      </c>
      <c r="L9" s="4"/>
      <c r="M9" s="4"/>
      <c r="N9" s="4"/>
      <c r="O9" s="4"/>
      <c r="P9" s="4">
        <v>17</v>
      </c>
      <c r="Q9" s="4">
        <v>76</v>
      </c>
      <c r="R9" s="4">
        <v>21</v>
      </c>
      <c r="S9" s="4">
        <v>75</v>
      </c>
      <c r="T9" s="24">
        <f t="shared" si="0"/>
        <v>0.62999999999999545</v>
      </c>
      <c r="U9" s="24">
        <f t="shared" si="1"/>
        <v>2</v>
      </c>
      <c r="V9" s="24">
        <f t="shared" si="2"/>
        <v>59</v>
      </c>
      <c r="W9" s="24" t="str">
        <f t="shared" si="3"/>
        <v>走低「觀望」</v>
      </c>
    </row>
    <row r="10" spans="1:23" ht="21" x14ac:dyDescent="0.25">
      <c r="A10" s="6">
        <v>43487</v>
      </c>
      <c r="B10" s="4">
        <v>9894.66</v>
      </c>
      <c r="C10" s="4">
        <v>9708.2199999999993</v>
      </c>
      <c r="D10" s="4">
        <v>5.26</v>
      </c>
      <c r="E10" s="4">
        <v>192.73</v>
      </c>
      <c r="F10" s="4">
        <v>1</v>
      </c>
      <c r="G10" s="4">
        <v>1</v>
      </c>
      <c r="H10" s="4">
        <v>1</v>
      </c>
      <c r="I10" s="4">
        <v>11.93</v>
      </c>
      <c r="J10" s="4">
        <v>114.18</v>
      </c>
      <c r="K10" s="4">
        <v>335.55</v>
      </c>
      <c r="L10" s="4"/>
      <c r="M10" s="4"/>
      <c r="N10" s="4"/>
      <c r="O10" s="4"/>
      <c r="P10" s="4">
        <v>17</v>
      </c>
      <c r="Q10" s="4">
        <v>79</v>
      </c>
      <c r="R10" s="4">
        <v>22</v>
      </c>
      <c r="S10" s="4">
        <v>76</v>
      </c>
      <c r="T10" s="24">
        <f t="shared" si="0"/>
        <v>6.67</v>
      </c>
      <c r="U10" s="24">
        <f t="shared" si="1"/>
        <v>2</v>
      </c>
      <c r="V10" s="24">
        <f t="shared" si="2"/>
        <v>62</v>
      </c>
      <c r="W10" s="24" t="str">
        <f t="shared" si="3"/>
        <v>走低「觀望」</v>
      </c>
    </row>
    <row r="11" spans="1:23" ht="21" x14ac:dyDescent="0.25">
      <c r="A11" s="6">
        <v>43507</v>
      </c>
      <c r="B11" s="4">
        <v>10013.33</v>
      </c>
      <c r="C11" s="4">
        <v>9846.4</v>
      </c>
      <c r="D11" s="4">
        <v>71.989999999999995</v>
      </c>
      <c r="E11" s="4">
        <v>139.25</v>
      </c>
      <c r="F11" s="4">
        <v>1</v>
      </c>
      <c r="G11" s="4">
        <v>1</v>
      </c>
      <c r="H11" s="4">
        <v>1</v>
      </c>
      <c r="I11" s="4">
        <v>130.49</v>
      </c>
      <c r="J11" s="4">
        <v>339.75</v>
      </c>
      <c r="K11" s="4">
        <v>484.65</v>
      </c>
      <c r="L11" s="4"/>
      <c r="M11" s="4"/>
      <c r="N11" s="4"/>
      <c r="O11" s="4"/>
      <c r="P11" s="4">
        <v>27</v>
      </c>
      <c r="Q11" s="4">
        <v>71</v>
      </c>
      <c r="R11" s="4">
        <v>14</v>
      </c>
      <c r="S11" s="4">
        <v>83</v>
      </c>
      <c r="T11" s="24">
        <f t="shared" si="0"/>
        <v>58.500000000000014</v>
      </c>
      <c r="U11" s="24">
        <f t="shared" si="1"/>
        <v>2</v>
      </c>
      <c r="V11" s="24">
        <f t="shared" si="2"/>
        <v>44</v>
      </c>
      <c r="W11" s="24" t="str">
        <f t="shared" si="3"/>
        <v>走低「觀望」</v>
      </c>
    </row>
    <row r="12" spans="1:23" ht="21" x14ac:dyDescent="0.25">
      <c r="A12" s="6">
        <v>43508</v>
      </c>
      <c r="B12" s="4">
        <v>10097.74</v>
      </c>
      <c r="C12" s="4">
        <v>9846.4</v>
      </c>
      <c r="D12" s="4">
        <v>93.49</v>
      </c>
      <c r="E12" s="4">
        <v>174.35</v>
      </c>
      <c r="F12" s="4">
        <v>1</v>
      </c>
      <c r="G12" s="4">
        <v>1</v>
      </c>
      <c r="H12" s="4">
        <v>1</v>
      </c>
      <c r="I12" s="4">
        <v>92.22</v>
      </c>
      <c r="J12" s="4">
        <v>273.98</v>
      </c>
      <c r="K12" s="4">
        <v>526.71</v>
      </c>
      <c r="L12" s="4"/>
      <c r="M12" s="4"/>
      <c r="N12" s="4"/>
      <c r="O12" s="4"/>
      <c r="P12" s="4">
        <v>27</v>
      </c>
      <c r="Q12" s="4">
        <v>67</v>
      </c>
      <c r="R12" s="4">
        <v>11</v>
      </c>
      <c r="S12" s="4">
        <v>87</v>
      </c>
      <c r="T12" s="24">
        <f t="shared" si="0"/>
        <v>1.269999999999996</v>
      </c>
      <c r="U12" s="24">
        <f t="shared" si="1"/>
        <v>2</v>
      </c>
      <c r="V12" s="24">
        <f t="shared" si="2"/>
        <v>40</v>
      </c>
      <c r="W12" s="24" t="str">
        <f t="shared" si="3"/>
        <v>走低「觀望」</v>
      </c>
    </row>
    <row r="13" spans="1:23" ht="21" x14ac:dyDescent="0.25">
      <c r="A13" s="6">
        <v>43509</v>
      </c>
      <c r="B13" s="4">
        <v>10097.74</v>
      </c>
      <c r="C13" s="4">
        <v>9877.1200000000008</v>
      </c>
      <c r="D13" s="4">
        <v>-7.16</v>
      </c>
      <c r="E13" s="4">
        <v>84.12</v>
      </c>
      <c r="F13" s="4">
        <v>1</v>
      </c>
      <c r="G13" s="4">
        <v>1</v>
      </c>
      <c r="H13" s="4">
        <v>1</v>
      </c>
      <c r="I13" s="4">
        <v>33.94</v>
      </c>
      <c r="J13" s="4">
        <v>247.23</v>
      </c>
      <c r="K13" s="4">
        <v>506.67</v>
      </c>
      <c r="L13" s="4"/>
      <c r="M13" s="4"/>
      <c r="N13" s="4"/>
      <c r="O13" s="4"/>
      <c r="P13" s="4">
        <v>32</v>
      </c>
      <c r="Q13" s="4">
        <v>64</v>
      </c>
      <c r="R13" s="4">
        <v>23</v>
      </c>
      <c r="S13" s="4">
        <v>74</v>
      </c>
      <c r="T13" s="24">
        <f t="shared" si="0"/>
        <v>41.099999999999994</v>
      </c>
      <c r="U13" s="24">
        <f t="shared" si="1"/>
        <v>2</v>
      </c>
      <c r="V13" s="24">
        <f t="shared" si="2"/>
        <v>32</v>
      </c>
      <c r="W13" s="24" t="str">
        <f t="shared" si="3"/>
        <v>走低「觀望」</v>
      </c>
    </row>
    <row r="14" spans="1:23" ht="21" x14ac:dyDescent="0.25">
      <c r="A14" s="6">
        <v>43510</v>
      </c>
      <c r="B14" s="4">
        <v>10097.74</v>
      </c>
      <c r="C14" s="4">
        <v>9931.59</v>
      </c>
      <c r="D14" s="4">
        <v>-1.57</v>
      </c>
      <c r="E14" s="4">
        <v>144.30000000000001</v>
      </c>
      <c r="F14" s="4">
        <v>1</v>
      </c>
      <c r="G14" s="4">
        <v>1</v>
      </c>
      <c r="H14" s="4">
        <v>1</v>
      </c>
      <c r="I14" s="4">
        <v>-8.5299999999999994</v>
      </c>
      <c r="J14" s="4">
        <v>256.25</v>
      </c>
      <c r="K14" s="4">
        <v>486.89</v>
      </c>
      <c r="L14" s="4"/>
      <c r="M14" s="4"/>
      <c r="N14" s="4"/>
      <c r="O14" s="4"/>
      <c r="P14" s="4">
        <v>24</v>
      </c>
      <c r="Q14" s="4">
        <v>71</v>
      </c>
      <c r="R14" s="4">
        <v>20</v>
      </c>
      <c r="S14" s="4">
        <v>77</v>
      </c>
      <c r="T14" s="24">
        <f t="shared" si="0"/>
        <v>6.9599999999999991</v>
      </c>
      <c r="U14" s="24">
        <f t="shared" si="1"/>
        <v>2</v>
      </c>
      <c r="V14" s="24">
        <f t="shared" si="2"/>
        <v>47</v>
      </c>
      <c r="W14" s="24" t="str">
        <f t="shared" si="3"/>
        <v>走低「觀望」</v>
      </c>
    </row>
    <row r="15" spans="1:23" ht="21" x14ac:dyDescent="0.25">
      <c r="A15" s="6">
        <v>43511</v>
      </c>
      <c r="B15" s="4">
        <v>10097.74</v>
      </c>
      <c r="C15" s="4">
        <v>9931.59</v>
      </c>
      <c r="D15" s="4">
        <v>-24.23</v>
      </c>
      <c r="E15" s="4">
        <v>148.81</v>
      </c>
      <c r="F15" s="4">
        <v>1</v>
      </c>
      <c r="G15" s="4">
        <v>1</v>
      </c>
      <c r="H15" s="4">
        <v>1</v>
      </c>
      <c r="I15" s="4">
        <v>-52.31</v>
      </c>
      <c r="J15" s="4">
        <v>195.8</v>
      </c>
      <c r="K15" s="4">
        <v>426.23</v>
      </c>
      <c r="L15" s="4"/>
      <c r="M15" s="4"/>
      <c r="N15" s="4"/>
      <c r="O15" s="4"/>
      <c r="P15" s="4">
        <v>25</v>
      </c>
      <c r="Q15" s="4">
        <v>70</v>
      </c>
      <c r="R15" s="4">
        <v>30</v>
      </c>
      <c r="S15" s="4">
        <v>66</v>
      </c>
      <c r="T15" s="24">
        <f t="shared" si="0"/>
        <v>28.080000000000002</v>
      </c>
      <c r="U15" s="24">
        <f t="shared" si="1"/>
        <v>2</v>
      </c>
      <c r="V15" s="24">
        <f t="shared" si="2"/>
        <v>45</v>
      </c>
      <c r="W15" s="24" t="str">
        <f t="shared" si="3"/>
        <v>走低「觀望」</v>
      </c>
    </row>
    <row r="16" spans="1:23" ht="21" x14ac:dyDescent="0.25">
      <c r="A16" s="6">
        <v>43514</v>
      </c>
      <c r="B16" s="4">
        <v>10145.280000000001</v>
      </c>
      <c r="C16" s="4">
        <v>9931.59</v>
      </c>
      <c r="D16" s="4">
        <v>80.5</v>
      </c>
      <c r="E16" s="4">
        <v>115.44</v>
      </c>
      <c r="F16" s="4">
        <v>1</v>
      </c>
      <c r="G16" s="4">
        <v>1</v>
      </c>
      <c r="H16" s="4">
        <v>1</v>
      </c>
      <c r="I16" s="4">
        <v>49.76</v>
      </c>
      <c r="J16" s="4">
        <v>115.08</v>
      </c>
      <c r="K16" s="4">
        <v>454.83</v>
      </c>
      <c r="L16" s="4"/>
      <c r="M16" s="4"/>
      <c r="N16" s="4"/>
      <c r="O16" s="4"/>
      <c r="P16" s="4">
        <v>23</v>
      </c>
      <c r="Q16" s="4">
        <v>72</v>
      </c>
      <c r="R16" s="4">
        <v>23</v>
      </c>
      <c r="S16" s="4">
        <v>73</v>
      </c>
      <c r="T16" s="24">
        <f t="shared" si="0"/>
        <v>30.740000000000002</v>
      </c>
      <c r="U16" s="24">
        <f t="shared" si="1"/>
        <v>2</v>
      </c>
      <c r="V16" s="24">
        <f t="shared" si="2"/>
        <v>49</v>
      </c>
      <c r="W16" s="24" t="str">
        <f t="shared" si="3"/>
        <v>漲勢「觀望」</v>
      </c>
    </row>
    <row r="17" spans="1:23" ht="21" x14ac:dyDescent="0.25">
      <c r="A17" s="6">
        <v>43515</v>
      </c>
      <c r="B17" s="4">
        <v>10152.26</v>
      </c>
      <c r="C17" s="4">
        <v>9932.26</v>
      </c>
      <c r="D17" s="4">
        <v>6.98</v>
      </c>
      <c r="E17" s="4">
        <v>120.18</v>
      </c>
      <c r="F17" s="4">
        <v>1</v>
      </c>
      <c r="G17" s="4">
        <v>1</v>
      </c>
      <c r="H17" s="4">
        <v>1</v>
      </c>
      <c r="I17" s="4">
        <v>14.55</v>
      </c>
      <c r="J17" s="4">
        <v>37.409999999999997</v>
      </c>
      <c r="K17" s="4">
        <v>311.39</v>
      </c>
      <c r="L17" s="4"/>
      <c r="M17" s="4"/>
      <c r="N17" s="4"/>
      <c r="O17" s="4"/>
      <c r="P17" s="4">
        <v>30</v>
      </c>
      <c r="Q17" s="4">
        <v>65</v>
      </c>
      <c r="R17" s="4">
        <v>20</v>
      </c>
      <c r="S17" s="4">
        <v>75</v>
      </c>
      <c r="T17" s="24">
        <f t="shared" si="0"/>
        <v>7.57</v>
      </c>
      <c r="U17" s="24">
        <f t="shared" si="1"/>
        <v>2</v>
      </c>
      <c r="V17" s="24">
        <f t="shared" si="2"/>
        <v>35</v>
      </c>
      <c r="W17" s="24" t="str">
        <f t="shared" si="3"/>
        <v>走低「觀望」</v>
      </c>
    </row>
    <row r="18" spans="1:23" ht="21" x14ac:dyDescent="0.25">
      <c r="A18" s="6">
        <v>43516</v>
      </c>
      <c r="B18" s="4">
        <v>10272.459999999999</v>
      </c>
      <c r="C18" s="4">
        <v>10004.25</v>
      </c>
      <c r="D18" s="4">
        <v>120.2</v>
      </c>
      <c r="E18" s="4">
        <v>148.85</v>
      </c>
      <c r="F18" s="4">
        <v>1</v>
      </c>
      <c r="G18" s="4">
        <v>1</v>
      </c>
      <c r="H18" s="4">
        <v>1</v>
      </c>
      <c r="I18" s="4">
        <v>108</v>
      </c>
      <c r="J18" s="4">
        <v>111.47</v>
      </c>
      <c r="K18" s="4">
        <v>358.7</v>
      </c>
      <c r="L18" s="4"/>
      <c r="M18" s="4"/>
      <c r="N18" s="4"/>
      <c r="O18" s="4"/>
      <c r="P18" s="4">
        <v>25</v>
      </c>
      <c r="Q18" s="4">
        <v>71</v>
      </c>
      <c r="R18" s="4">
        <v>13</v>
      </c>
      <c r="S18" s="4">
        <v>83</v>
      </c>
      <c r="T18" s="24">
        <f t="shared" si="0"/>
        <v>12.200000000000003</v>
      </c>
      <c r="U18" s="24">
        <f t="shared" si="1"/>
        <v>2</v>
      </c>
      <c r="V18" s="24">
        <f t="shared" si="2"/>
        <v>46</v>
      </c>
      <c r="W18" s="24" t="str">
        <f t="shared" si="3"/>
        <v>走低「觀望」</v>
      </c>
    </row>
    <row r="19" spans="1:23" ht="21" x14ac:dyDescent="0.25">
      <c r="A19" s="6">
        <v>43517</v>
      </c>
      <c r="B19" s="4">
        <v>10319.530000000001</v>
      </c>
      <c r="C19" s="4">
        <v>10064.780000000001</v>
      </c>
      <c r="D19" s="4">
        <v>47.07</v>
      </c>
      <c r="E19" s="4">
        <v>223.54</v>
      </c>
      <c r="F19" s="4">
        <v>1</v>
      </c>
      <c r="G19" s="4">
        <v>1</v>
      </c>
      <c r="H19" s="4">
        <v>1</v>
      </c>
      <c r="I19" s="4">
        <v>48.48</v>
      </c>
      <c r="J19" s="4">
        <v>168.91</v>
      </c>
      <c r="K19" s="4">
        <v>425.16</v>
      </c>
      <c r="L19" s="4"/>
      <c r="M19" s="4"/>
      <c r="N19" s="4"/>
      <c r="O19" s="4"/>
      <c r="P19" s="4">
        <v>17</v>
      </c>
      <c r="Q19" s="4">
        <v>80</v>
      </c>
      <c r="R19" s="4">
        <v>10</v>
      </c>
      <c r="S19" s="4">
        <v>87</v>
      </c>
      <c r="T19" s="24">
        <f t="shared" si="0"/>
        <v>1.4099999999999966</v>
      </c>
      <c r="U19" s="24">
        <f t="shared" si="1"/>
        <v>2</v>
      </c>
      <c r="V19" s="24">
        <f t="shared" si="2"/>
        <v>63</v>
      </c>
      <c r="W19" s="24" t="str">
        <f t="shared" si="3"/>
        <v>漲勢「觀望」</v>
      </c>
    </row>
    <row r="20" spans="1:23" ht="21" x14ac:dyDescent="0.25">
      <c r="A20" s="6">
        <v>43518</v>
      </c>
      <c r="B20" s="4">
        <v>10322.92</v>
      </c>
      <c r="C20" s="4">
        <v>10064.780000000001</v>
      </c>
      <c r="D20" s="4">
        <v>3.39</v>
      </c>
      <c r="E20" s="4">
        <v>211.74</v>
      </c>
      <c r="F20" s="4">
        <v>1</v>
      </c>
      <c r="G20" s="4">
        <v>1</v>
      </c>
      <c r="H20" s="4">
        <v>1</v>
      </c>
      <c r="I20" s="4">
        <v>12.8</v>
      </c>
      <c r="J20" s="4">
        <v>234.02</v>
      </c>
      <c r="K20" s="4">
        <v>429.83</v>
      </c>
      <c r="L20" s="4"/>
      <c r="M20" s="4"/>
      <c r="N20" s="4"/>
      <c r="O20" s="4"/>
      <c r="P20" s="4">
        <v>17</v>
      </c>
      <c r="Q20" s="4">
        <v>80</v>
      </c>
      <c r="R20" s="4">
        <v>10</v>
      </c>
      <c r="S20" s="4">
        <v>87</v>
      </c>
      <c r="T20" s="24">
        <f t="shared" si="0"/>
        <v>9.41</v>
      </c>
      <c r="U20" s="24">
        <f t="shared" si="1"/>
        <v>2</v>
      </c>
      <c r="V20" s="24">
        <f t="shared" si="2"/>
        <v>63</v>
      </c>
      <c r="W20" s="24" t="str">
        <f t="shared" si="3"/>
        <v>漲勢「觀望」</v>
      </c>
    </row>
    <row r="21" spans="1:23" ht="21" x14ac:dyDescent="0.25">
      <c r="A21" s="6">
        <v>43521</v>
      </c>
      <c r="B21" s="4">
        <v>10390.93</v>
      </c>
      <c r="C21" s="4">
        <v>10064.780000000001</v>
      </c>
      <c r="D21" s="4">
        <v>68.010000000000005</v>
      </c>
      <c r="E21" s="4">
        <v>293.99</v>
      </c>
      <c r="F21" s="4">
        <v>1</v>
      </c>
      <c r="G21" s="4">
        <v>1</v>
      </c>
      <c r="H21" s="4">
        <v>1</v>
      </c>
      <c r="I21" s="4">
        <v>123.85</v>
      </c>
      <c r="J21" s="4">
        <v>308.11</v>
      </c>
      <c r="K21" s="4">
        <v>423.19</v>
      </c>
      <c r="L21" s="4"/>
      <c r="M21" s="4"/>
      <c r="N21" s="4"/>
      <c r="O21" s="4"/>
      <c r="P21" s="4">
        <v>15</v>
      </c>
      <c r="Q21" s="4">
        <v>82</v>
      </c>
      <c r="R21" s="4">
        <v>7</v>
      </c>
      <c r="S21" s="4">
        <v>89</v>
      </c>
      <c r="T21" s="24">
        <f t="shared" si="0"/>
        <v>55.839999999999989</v>
      </c>
      <c r="U21" s="24">
        <f t="shared" si="1"/>
        <v>2</v>
      </c>
      <c r="V21" s="24">
        <f t="shared" si="2"/>
        <v>67</v>
      </c>
      <c r="W21" s="24" t="str">
        <f t="shared" si="3"/>
        <v>漲勢「觀望」</v>
      </c>
    </row>
    <row r="22" spans="1:23" ht="21" x14ac:dyDescent="0.25">
      <c r="A22" s="6">
        <v>43522</v>
      </c>
      <c r="B22" s="4">
        <v>10391.549999999999</v>
      </c>
      <c r="C22" s="4">
        <v>10064.780000000001</v>
      </c>
      <c r="D22" s="4">
        <v>0.62</v>
      </c>
      <c r="E22" s="4">
        <v>239.44</v>
      </c>
      <c r="F22" s="4">
        <v>1</v>
      </c>
      <c r="G22" s="4">
        <v>1</v>
      </c>
      <c r="H22" s="4">
        <v>1</v>
      </c>
      <c r="I22" s="4">
        <v>48.31</v>
      </c>
      <c r="J22" s="4">
        <v>341.87</v>
      </c>
      <c r="K22" s="4">
        <v>379.28</v>
      </c>
      <c r="L22" s="4"/>
      <c r="M22" s="4"/>
      <c r="N22" s="4"/>
      <c r="O22" s="4"/>
      <c r="P22" s="4">
        <v>16</v>
      </c>
      <c r="Q22" s="4">
        <v>79</v>
      </c>
      <c r="R22" s="4">
        <v>15</v>
      </c>
      <c r="S22" s="4">
        <v>81</v>
      </c>
      <c r="T22" s="24">
        <f t="shared" si="0"/>
        <v>47.690000000000005</v>
      </c>
      <c r="U22" s="24">
        <f t="shared" si="1"/>
        <v>2</v>
      </c>
      <c r="V22" s="24">
        <f t="shared" si="2"/>
        <v>63</v>
      </c>
      <c r="W22" s="24" t="str">
        <f t="shared" si="3"/>
        <v>走低「觀望」</v>
      </c>
    </row>
    <row r="23" spans="1:23" ht="21" x14ac:dyDescent="0.25">
      <c r="A23" s="6">
        <v>43523</v>
      </c>
      <c r="B23" s="4">
        <v>10391.549999999999</v>
      </c>
      <c r="C23" s="4">
        <v>10145.280000000001</v>
      </c>
      <c r="D23" s="4">
        <v>-2.38</v>
      </c>
      <c r="E23" s="4">
        <v>207.23</v>
      </c>
      <c r="F23" s="4">
        <v>1</v>
      </c>
      <c r="G23" s="4">
        <v>1</v>
      </c>
      <c r="H23" s="4">
        <v>1</v>
      </c>
      <c r="I23" s="4">
        <v>45.24</v>
      </c>
      <c r="J23" s="4">
        <v>278.68</v>
      </c>
      <c r="K23" s="4">
        <v>390.59</v>
      </c>
      <c r="L23" s="4"/>
      <c r="M23" s="4"/>
      <c r="N23" s="4"/>
      <c r="O23" s="4"/>
      <c r="P23" s="4">
        <v>16</v>
      </c>
      <c r="Q23" s="4">
        <v>79</v>
      </c>
      <c r="R23" s="4">
        <v>15</v>
      </c>
      <c r="S23" s="4">
        <v>81</v>
      </c>
      <c r="T23" s="24">
        <f t="shared" si="0"/>
        <v>47.620000000000005</v>
      </c>
      <c r="U23" s="24">
        <f t="shared" si="1"/>
        <v>2</v>
      </c>
      <c r="V23" s="24">
        <f t="shared" si="2"/>
        <v>63</v>
      </c>
      <c r="W23" s="24" t="str">
        <f t="shared" si="3"/>
        <v>走低「觀望」</v>
      </c>
    </row>
    <row r="24" spans="1:23" ht="21" x14ac:dyDescent="0.25">
      <c r="A24" s="6">
        <v>43532</v>
      </c>
      <c r="B24" s="4">
        <v>10391.549999999999</v>
      </c>
      <c r="C24" s="4">
        <v>10241.75</v>
      </c>
      <c r="D24" s="4">
        <f>-69.93</f>
        <v>-69.930000000000007</v>
      </c>
      <c r="E24" s="4">
        <v>-144.06</v>
      </c>
      <c r="F24" s="4">
        <v>1</v>
      </c>
      <c r="G24" s="4">
        <v>1</v>
      </c>
      <c r="H24" s="4">
        <v>-1</v>
      </c>
      <c r="I24" s="4">
        <v>-110.35</v>
      </c>
      <c r="J24" s="4">
        <v>-192.89</v>
      </c>
      <c r="K24" s="4">
        <v>85.79</v>
      </c>
      <c r="L24" s="4"/>
      <c r="M24" s="4"/>
      <c r="N24" s="4"/>
      <c r="O24" s="4"/>
      <c r="P24" s="4">
        <v>50</v>
      </c>
      <c r="Q24" s="4">
        <v>45</v>
      </c>
      <c r="R24" s="4">
        <v>30</v>
      </c>
      <c r="S24" s="4">
        <v>67</v>
      </c>
      <c r="T24" s="24">
        <f t="shared" si="0"/>
        <v>40.419999999999987</v>
      </c>
      <c r="U24" s="24">
        <f t="shared" si="1"/>
        <v>0</v>
      </c>
      <c r="V24" s="24">
        <f t="shared" si="2"/>
        <v>-5</v>
      </c>
      <c r="W24" s="24" t="str">
        <f t="shared" si="3"/>
        <v>走低「觀望」</v>
      </c>
    </row>
    <row r="25" spans="1:23" ht="21" x14ac:dyDescent="0.25">
      <c r="A25" s="6">
        <v>43535</v>
      </c>
      <c r="B25" s="4">
        <v>10391.549999999999</v>
      </c>
      <c r="C25" s="4">
        <v>10241.75</v>
      </c>
      <c r="D25" s="4">
        <v>8.5299999999999994</v>
      </c>
      <c r="E25" s="4">
        <v>-134.97</v>
      </c>
      <c r="F25" s="4">
        <v>1</v>
      </c>
      <c r="G25" s="4">
        <v>1</v>
      </c>
      <c r="H25" s="4">
        <v>-1</v>
      </c>
      <c r="I25" s="4">
        <f>-103.57</f>
        <v>-103.57</v>
      </c>
      <c r="J25" s="4">
        <v>-291.57</v>
      </c>
      <c r="K25" s="4">
        <v>-66.27</v>
      </c>
      <c r="L25" s="4"/>
      <c r="M25" s="4"/>
      <c r="N25" s="4"/>
      <c r="O25" s="4"/>
      <c r="P25" s="4">
        <v>54</v>
      </c>
      <c r="Q25" s="4">
        <v>42</v>
      </c>
      <c r="R25" s="4">
        <v>24</v>
      </c>
      <c r="S25" s="4">
        <v>71</v>
      </c>
      <c r="T25" s="24">
        <f t="shared" si="0"/>
        <v>112.1</v>
      </c>
      <c r="U25" s="24">
        <f t="shared" si="1"/>
        <v>0</v>
      </c>
      <c r="V25" s="24">
        <f t="shared" si="2"/>
        <v>-12</v>
      </c>
      <c r="W25" s="24" t="str">
        <f t="shared" si="3"/>
        <v>走低「觀望」</v>
      </c>
    </row>
    <row r="26" spans="1:23" ht="21" x14ac:dyDescent="0.25">
      <c r="A26" s="6">
        <v>43536</v>
      </c>
      <c r="B26" s="4">
        <v>10389.17</v>
      </c>
      <c r="C26" s="4">
        <v>10241.75</v>
      </c>
      <c r="D26" s="4">
        <v>93.05</v>
      </c>
      <c r="E26" s="4">
        <v>20.079999999999998</v>
      </c>
      <c r="F26" s="4">
        <v>1</v>
      </c>
      <c r="G26" s="4">
        <v>1</v>
      </c>
      <c r="H26" s="4">
        <v>-1</v>
      </c>
      <c r="I26" s="4">
        <v>30.78</v>
      </c>
      <c r="J26" s="4">
        <v>-190.52</v>
      </c>
      <c r="K26" s="4">
        <v>-48.28</v>
      </c>
      <c r="L26" s="4"/>
      <c r="M26" s="4"/>
      <c r="N26" s="4"/>
      <c r="O26" s="4"/>
      <c r="P26" s="4">
        <v>44</v>
      </c>
      <c r="Q26" s="4">
        <v>52</v>
      </c>
      <c r="R26" s="4">
        <v>23</v>
      </c>
      <c r="S26" s="4">
        <v>73</v>
      </c>
      <c r="T26" s="24">
        <f t="shared" si="0"/>
        <v>62.269999999999996</v>
      </c>
      <c r="U26" s="24">
        <f t="shared" si="1"/>
        <v>0</v>
      </c>
      <c r="V26" s="24">
        <f t="shared" si="2"/>
        <v>8</v>
      </c>
      <c r="W26" s="24" t="str">
        <f t="shared" si="3"/>
        <v>走低「觀望」</v>
      </c>
    </row>
    <row r="27" spans="1:23" ht="21" x14ac:dyDescent="0.25">
      <c r="A27" s="6">
        <v>43537</v>
      </c>
      <c r="B27" s="4">
        <v>10373.32</v>
      </c>
      <c r="C27" s="4">
        <v>10241.75</v>
      </c>
      <c r="D27" s="4">
        <v>29.99</v>
      </c>
      <c r="E27" s="4">
        <v>45.14</v>
      </c>
      <c r="F27" s="4">
        <v>1</v>
      </c>
      <c r="G27" s="4">
        <v>1</v>
      </c>
      <c r="H27" s="4">
        <v>-1</v>
      </c>
      <c r="I27" s="4">
        <v>23.58</v>
      </c>
      <c r="J27" s="4">
        <v>-192.08</v>
      </c>
      <c r="K27" s="4">
        <v>-148.55000000000001</v>
      </c>
      <c r="L27" s="4"/>
      <c r="M27" s="4"/>
      <c r="N27" s="4"/>
      <c r="O27" s="4"/>
      <c r="P27" s="4">
        <v>50</v>
      </c>
      <c r="Q27" s="4">
        <v>47</v>
      </c>
      <c r="R27" s="4">
        <v>19</v>
      </c>
      <c r="S27" s="4">
        <v>76</v>
      </c>
      <c r="T27" s="24">
        <f t="shared" si="0"/>
        <v>6.41</v>
      </c>
      <c r="U27" s="24">
        <f t="shared" si="1"/>
        <v>0</v>
      </c>
      <c r="V27" s="24">
        <f t="shared" si="2"/>
        <v>-3</v>
      </c>
      <c r="W27" s="24" t="str">
        <f t="shared" si="3"/>
        <v>走低「觀望」</v>
      </c>
    </row>
    <row r="28" spans="1:23" ht="21" x14ac:dyDescent="0.25">
      <c r="A28" s="6">
        <v>43538</v>
      </c>
      <c r="B28" s="4">
        <v>10373.32</v>
      </c>
      <c r="C28" s="4">
        <v>10241.75</v>
      </c>
      <c r="D28" s="4">
        <f>-24.67</f>
        <v>-24.67</v>
      </c>
      <c r="E28" s="4">
        <v>-10.82</v>
      </c>
      <c r="F28" s="4">
        <v>1</v>
      </c>
      <c r="G28" s="4">
        <v>1</v>
      </c>
      <c r="H28" s="4">
        <v>-1</v>
      </c>
      <c r="I28" s="4">
        <f>-22.24</f>
        <v>-22.24</v>
      </c>
      <c r="J28" s="4">
        <v>-182.2</v>
      </c>
      <c r="K28" s="4">
        <v>-219.5</v>
      </c>
      <c r="L28" s="4"/>
      <c r="M28" s="4"/>
      <c r="N28" s="4"/>
      <c r="O28" s="4"/>
      <c r="P28" s="4">
        <v>56</v>
      </c>
      <c r="Q28" s="4">
        <v>40</v>
      </c>
      <c r="R28" s="4">
        <v>28</v>
      </c>
      <c r="S28" s="4">
        <v>70</v>
      </c>
      <c r="T28" s="24">
        <f t="shared" si="0"/>
        <v>2.4300000000000033</v>
      </c>
      <c r="U28" s="24">
        <f t="shared" si="1"/>
        <v>0</v>
      </c>
      <c r="V28" s="24">
        <f t="shared" si="2"/>
        <v>-16</v>
      </c>
      <c r="W28" s="24" t="str">
        <f t="shared" si="3"/>
        <v>走低「觀望」</v>
      </c>
    </row>
    <row r="29" spans="1:23" ht="21" x14ac:dyDescent="0.25">
      <c r="A29" s="6">
        <v>43553</v>
      </c>
      <c r="B29" s="4">
        <v>10641.04</v>
      </c>
      <c r="C29" s="4">
        <v>10479.48</v>
      </c>
      <c r="D29" s="4">
        <v>104.78</v>
      </c>
      <c r="E29" s="4">
        <v>-1.53</v>
      </c>
      <c r="F29" s="4">
        <v>1</v>
      </c>
      <c r="G29" s="4">
        <v>1</v>
      </c>
      <c r="H29" s="4">
        <v>-1</v>
      </c>
      <c r="I29" s="4">
        <v>65.28</v>
      </c>
      <c r="J29" s="4">
        <v>-7.84</v>
      </c>
      <c r="K29" s="4">
        <v>225.95</v>
      </c>
      <c r="L29" s="4"/>
      <c r="M29" s="4"/>
      <c r="N29" s="4"/>
      <c r="O29" s="4"/>
      <c r="P29" s="4">
        <v>29</v>
      </c>
      <c r="Q29" s="4">
        <v>67</v>
      </c>
      <c r="R29" s="4">
        <v>32</v>
      </c>
      <c r="S29" s="4">
        <v>66</v>
      </c>
      <c r="T29" s="24">
        <f t="shared" si="0"/>
        <v>39.5</v>
      </c>
      <c r="U29" s="24">
        <f t="shared" si="1"/>
        <v>0</v>
      </c>
      <c r="V29" s="24">
        <f t="shared" si="2"/>
        <v>38</v>
      </c>
      <c r="W29" s="24" t="str">
        <f t="shared" si="3"/>
        <v>漲勢「觀望」</v>
      </c>
    </row>
    <row r="30" spans="1:23" ht="21" x14ac:dyDescent="0.25">
      <c r="A30" s="6">
        <v>43556</v>
      </c>
      <c r="B30" s="4">
        <v>10642.63</v>
      </c>
      <c r="C30" s="4">
        <v>10479.48</v>
      </c>
      <c r="D30" s="4">
        <v>1.59</v>
      </c>
      <c r="E30" s="4">
        <v>107.51</v>
      </c>
      <c r="F30" s="4">
        <v>1</v>
      </c>
      <c r="G30" s="4">
        <v>1</v>
      </c>
      <c r="H30" s="4">
        <v>1</v>
      </c>
      <c r="I30" s="4">
        <v>91.34</v>
      </c>
      <c r="J30" s="4">
        <v>135.33000000000001</v>
      </c>
      <c r="K30" s="4">
        <v>264.77999999999997</v>
      </c>
      <c r="L30" s="4"/>
      <c r="M30" s="4"/>
      <c r="N30" s="4"/>
      <c r="O30" s="4"/>
      <c r="P30" s="4">
        <v>36</v>
      </c>
      <c r="Q30" s="4">
        <v>60</v>
      </c>
      <c r="R30" s="4">
        <v>23</v>
      </c>
      <c r="S30" s="4">
        <v>74</v>
      </c>
      <c r="T30" s="24">
        <f t="shared" si="0"/>
        <v>89.75</v>
      </c>
      <c r="U30" s="24">
        <f t="shared" si="1"/>
        <v>2</v>
      </c>
      <c r="V30" s="24">
        <f t="shared" si="2"/>
        <v>24</v>
      </c>
      <c r="W30" s="24" t="str">
        <f t="shared" si="3"/>
        <v>走低「觀望」</v>
      </c>
    </row>
    <row r="31" spans="1:23" ht="21" x14ac:dyDescent="0.25">
      <c r="A31" s="6">
        <v>43557</v>
      </c>
      <c r="B31" s="4">
        <v>10690.3</v>
      </c>
      <c r="C31" s="4">
        <v>10479.48</v>
      </c>
      <c r="D31" s="4">
        <v>47.67</v>
      </c>
      <c r="E31" s="4">
        <v>183.62</v>
      </c>
      <c r="F31" s="4">
        <v>1</v>
      </c>
      <c r="G31" s="4">
        <v>1</v>
      </c>
      <c r="H31" s="4">
        <v>1</v>
      </c>
      <c r="I31" s="4">
        <v>80.02</v>
      </c>
      <c r="J31" s="4">
        <v>217.03</v>
      </c>
      <c r="K31" s="4">
        <v>347.04</v>
      </c>
      <c r="L31" s="4"/>
      <c r="M31" s="4"/>
      <c r="N31" s="4"/>
      <c r="O31" s="4"/>
      <c r="P31" s="4">
        <v>36</v>
      </c>
      <c r="Q31" s="4">
        <v>60</v>
      </c>
      <c r="R31" s="4">
        <v>23</v>
      </c>
      <c r="S31" s="4">
        <v>74</v>
      </c>
      <c r="T31" s="24">
        <f t="shared" si="0"/>
        <v>32.349999999999994</v>
      </c>
      <c r="U31" s="24">
        <f t="shared" si="1"/>
        <v>2</v>
      </c>
      <c r="V31" s="24">
        <f t="shared" si="2"/>
        <v>24</v>
      </c>
      <c r="W31" s="24" t="str">
        <f t="shared" si="3"/>
        <v>走低「觀望」</v>
      </c>
    </row>
    <row r="32" spans="1:23" ht="21" x14ac:dyDescent="0.25">
      <c r="A32" s="6">
        <v>43563</v>
      </c>
      <c r="B32" s="4">
        <v>10800.57</v>
      </c>
      <c r="C32" s="4">
        <v>10536.26</v>
      </c>
      <c r="D32" s="4">
        <v>96.19</v>
      </c>
      <c r="E32" s="4">
        <v>271.55</v>
      </c>
      <c r="F32" s="4">
        <v>1</v>
      </c>
      <c r="G32" s="4">
        <v>1</v>
      </c>
      <c r="H32" s="4">
        <v>1</v>
      </c>
      <c r="I32" s="4">
        <v>67.97</v>
      </c>
      <c r="J32" s="4">
        <v>332.96</v>
      </c>
      <c r="K32" s="4">
        <v>288.32</v>
      </c>
      <c r="L32" s="4"/>
      <c r="M32" s="4"/>
      <c r="N32" s="4"/>
      <c r="O32" s="4"/>
      <c r="P32" s="4">
        <v>36</v>
      </c>
      <c r="Q32" s="4">
        <v>60</v>
      </c>
      <c r="R32" s="4">
        <v>20</v>
      </c>
      <c r="S32" s="4">
        <v>78</v>
      </c>
      <c r="T32" s="24">
        <f t="shared" si="0"/>
        <v>28.22</v>
      </c>
      <c r="U32" s="24">
        <f t="shared" si="1"/>
        <v>2</v>
      </c>
      <c r="V32" s="24">
        <f t="shared" si="2"/>
        <v>24</v>
      </c>
      <c r="W32" s="24" t="str">
        <f t="shared" si="3"/>
        <v>走低「觀望」</v>
      </c>
    </row>
    <row r="33" spans="1:23" ht="21" x14ac:dyDescent="0.25">
      <c r="A33" s="6">
        <v>43564</v>
      </c>
      <c r="B33" s="4">
        <v>10851.6</v>
      </c>
      <c r="C33" s="4">
        <v>10536.26</v>
      </c>
      <c r="D33" s="4">
        <v>51.03</v>
      </c>
      <c r="E33" s="4">
        <v>299.61</v>
      </c>
      <c r="F33" s="4">
        <v>1</v>
      </c>
      <c r="G33" s="4">
        <v>1</v>
      </c>
      <c r="H33" s="4">
        <v>1</v>
      </c>
      <c r="I33" s="4">
        <v>51.63</v>
      </c>
      <c r="J33" s="4">
        <v>319.31</v>
      </c>
      <c r="K33" s="4">
        <v>311.47000000000003</v>
      </c>
      <c r="L33" s="4"/>
      <c r="M33" s="4"/>
      <c r="N33" s="4"/>
      <c r="O33" s="4"/>
      <c r="P33" s="4">
        <v>29</v>
      </c>
      <c r="Q33" s="4">
        <v>66</v>
      </c>
      <c r="R33" s="4">
        <v>18</v>
      </c>
      <c r="S33" s="4">
        <v>79</v>
      </c>
      <c r="T33" s="24">
        <f t="shared" si="0"/>
        <v>0.60000000000000142</v>
      </c>
      <c r="U33" s="24">
        <f t="shared" si="1"/>
        <v>2</v>
      </c>
      <c r="V33" s="24">
        <f t="shared" si="2"/>
        <v>37</v>
      </c>
      <c r="W33" s="24" t="str">
        <f t="shared" si="3"/>
        <v>走低「觀望」</v>
      </c>
    </row>
    <row r="34" spans="1:23" ht="21" x14ac:dyDescent="0.25">
      <c r="A34" s="6">
        <v>43565</v>
      </c>
      <c r="B34" s="4">
        <v>10868.14</v>
      </c>
      <c r="C34" s="4">
        <v>10536.26</v>
      </c>
      <c r="D34" s="4">
        <v>16.54</v>
      </c>
      <c r="E34" s="4">
        <v>153.46</v>
      </c>
      <c r="F34" s="4">
        <v>1</v>
      </c>
      <c r="G34" s="4">
        <v>1</v>
      </c>
      <c r="H34" s="4">
        <v>1</v>
      </c>
      <c r="I34" s="4">
        <v>-2.0699999999999998</v>
      </c>
      <c r="J34" s="4">
        <v>225.89</v>
      </c>
      <c r="K34" s="4">
        <v>361.22</v>
      </c>
      <c r="L34" s="4"/>
      <c r="M34" s="4"/>
      <c r="N34" s="4"/>
      <c r="O34" s="4"/>
      <c r="P34" s="4">
        <v>30</v>
      </c>
      <c r="Q34" s="4">
        <v>66</v>
      </c>
      <c r="R34" s="4">
        <v>25</v>
      </c>
      <c r="S34" s="4">
        <v>73</v>
      </c>
      <c r="T34" s="24">
        <f t="shared" ref="T34:T65" si="4">ABS(D34-I34)</f>
        <v>18.61</v>
      </c>
      <c r="U34" s="24">
        <f t="shared" ref="U34:U65" si="5">F34+H34</f>
        <v>2</v>
      </c>
      <c r="V34" s="24">
        <f t="shared" ref="V34:V65" si="6">Q34-P34</f>
        <v>36</v>
      </c>
      <c r="W34" s="24" t="str">
        <f t="shared" si="3"/>
        <v>漲勢「觀望」</v>
      </c>
    </row>
    <row r="35" spans="1:23" ht="21" x14ac:dyDescent="0.25">
      <c r="A35" s="6">
        <v>43566</v>
      </c>
      <c r="B35" s="4">
        <v>10868.14</v>
      </c>
      <c r="C35" s="4">
        <v>10641.04</v>
      </c>
      <c r="D35" s="4">
        <v>-59.37</v>
      </c>
      <c r="E35" s="4">
        <v>113.3</v>
      </c>
      <c r="F35" s="4">
        <v>1</v>
      </c>
      <c r="G35" s="4">
        <v>1</v>
      </c>
      <c r="H35" s="4">
        <v>1</v>
      </c>
      <c r="I35" s="4">
        <v>-53.14</v>
      </c>
      <c r="J35" s="4">
        <v>92.74</v>
      </c>
      <c r="K35" s="4">
        <v>309.77</v>
      </c>
      <c r="L35" s="4"/>
      <c r="M35" s="4"/>
      <c r="N35" s="4"/>
      <c r="O35" s="4"/>
      <c r="P35" s="4">
        <v>30</v>
      </c>
      <c r="Q35" s="4">
        <v>66</v>
      </c>
      <c r="R35" s="4">
        <v>25</v>
      </c>
      <c r="S35" s="4">
        <v>73</v>
      </c>
      <c r="T35" s="24">
        <f t="shared" si="4"/>
        <v>6.2299999999999969</v>
      </c>
      <c r="U35" s="24">
        <f t="shared" si="5"/>
        <v>2</v>
      </c>
      <c r="V35" s="24">
        <f t="shared" si="6"/>
        <v>36</v>
      </c>
      <c r="W35" s="24" t="str">
        <f t="shared" si="3"/>
        <v>漲勢「觀望」</v>
      </c>
    </row>
    <row r="36" spans="1:23" ht="21" x14ac:dyDescent="0.25">
      <c r="A36" s="6">
        <v>43567</v>
      </c>
      <c r="B36" s="4">
        <v>10868.14</v>
      </c>
      <c r="C36" s="4">
        <v>10642.63</v>
      </c>
      <c r="D36" s="4">
        <v>-3.47</v>
      </c>
      <c r="E36" s="4">
        <v>80.13</v>
      </c>
      <c r="F36" s="4">
        <v>1</v>
      </c>
      <c r="G36" s="4">
        <v>1</v>
      </c>
      <c r="H36" s="4">
        <v>-1</v>
      </c>
      <c r="I36" s="4">
        <v>15.6</v>
      </c>
      <c r="J36" s="4">
        <v>80</v>
      </c>
      <c r="K36" s="4">
        <v>345.45</v>
      </c>
      <c r="L36" s="4"/>
      <c r="M36" s="4"/>
      <c r="N36" s="4"/>
      <c r="O36" s="4"/>
      <c r="P36" s="4">
        <v>28</v>
      </c>
      <c r="Q36" s="4">
        <v>67</v>
      </c>
      <c r="R36" s="4">
        <v>18</v>
      </c>
      <c r="S36" s="4">
        <v>78</v>
      </c>
      <c r="T36" s="24">
        <f t="shared" si="4"/>
        <v>19.07</v>
      </c>
      <c r="U36" s="24">
        <f t="shared" si="5"/>
        <v>0</v>
      </c>
      <c r="V36" s="24">
        <f t="shared" si="6"/>
        <v>39</v>
      </c>
      <c r="W36" s="24" t="str">
        <f t="shared" si="3"/>
        <v>漲勢「觀望」</v>
      </c>
    </row>
    <row r="37" spans="1:23" ht="21" x14ac:dyDescent="0.25">
      <c r="A37" s="6">
        <v>43573</v>
      </c>
      <c r="B37" s="4">
        <v>10997.26</v>
      </c>
      <c r="C37" s="4">
        <v>10805.3</v>
      </c>
      <c r="D37" s="4">
        <v>-35.24</v>
      </c>
      <c r="E37" s="4">
        <v>92.78</v>
      </c>
      <c r="F37" s="4">
        <v>1</v>
      </c>
      <c r="G37" s="4">
        <v>1</v>
      </c>
      <c r="H37" s="4">
        <v>1</v>
      </c>
      <c r="I37" s="4">
        <v>19.170000000000002</v>
      </c>
      <c r="J37" s="4">
        <v>234.65</v>
      </c>
      <c r="K37" s="4">
        <v>327.39</v>
      </c>
      <c r="L37" s="4"/>
      <c r="M37" s="4"/>
      <c r="N37" s="4"/>
      <c r="O37" s="4"/>
      <c r="P37" s="4">
        <v>31</v>
      </c>
      <c r="Q37" s="4">
        <v>64</v>
      </c>
      <c r="R37" s="4">
        <v>28</v>
      </c>
      <c r="S37" s="4">
        <v>69</v>
      </c>
      <c r="T37" s="24">
        <f t="shared" si="4"/>
        <v>54.410000000000004</v>
      </c>
      <c r="U37" s="24">
        <f t="shared" si="5"/>
        <v>2</v>
      </c>
      <c r="V37" s="24">
        <f t="shared" si="6"/>
        <v>33</v>
      </c>
      <c r="W37" s="24" t="str">
        <f t="shared" si="3"/>
        <v>走低「觀望」</v>
      </c>
    </row>
    <row r="38" spans="1:23" ht="21" x14ac:dyDescent="0.25">
      <c r="A38" s="6">
        <v>43574</v>
      </c>
      <c r="B38" s="4">
        <v>10997.26</v>
      </c>
      <c r="C38" s="4">
        <v>10805.3</v>
      </c>
      <c r="D38" s="4">
        <v>6.48</v>
      </c>
      <c r="E38" s="4">
        <v>147.56</v>
      </c>
      <c r="F38" s="4">
        <v>1</v>
      </c>
      <c r="G38" s="4">
        <v>1</v>
      </c>
      <c r="H38" s="4">
        <v>1</v>
      </c>
      <c r="I38" s="4">
        <v>93.4</v>
      </c>
      <c r="J38" s="4">
        <v>312.45</v>
      </c>
      <c r="K38" s="4">
        <v>392.44</v>
      </c>
      <c r="L38" s="4"/>
      <c r="M38" s="4"/>
      <c r="N38" s="4"/>
      <c r="O38" s="4"/>
      <c r="P38" s="4">
        <v>31</v>
      </c>
      <c r="Q38" s="4">
        <v>64</v>
      </c>
      <c r="R38" s="4">
        <v>28</v>
      </c>
      <c r="S38" s="4">
        <v>69</v>
      </c>
      <c r="T38" s="24">
        <f t="shared" si="4"/>
        <v>86.92</v>
      </c>
      <c r="U38" s="24">
        <f t="shared" si="5"/>
        <v>2</v>
      </c>
      <c r="V38" s="24">
        <f t="shared" si="6"/>
        <v>33</v>
      </c>
      <c r="W38" s="24" t="str">
        <f t="shared" si="3"/>
        <v>走低「觀望」</v>
      </c>
    </row>
    <row r="39" spans="1:23" ht="21" x14ac:dyDescent="0.25">
      <c r="A39" s="6">
        <v>43577</v>
      </c>
      <c r="B39" s="4">
        <v>10997.26</v>
      </c>
      <c r="C39" s="4">
        <v>10805.3</v>
      </c>
      <c r="D39" s="4">
        <v>19.21</v>
      </c>
      <c r="E39" s="4">
        <v>137.87</v>
      </c>
      <c r="F39" s="4">
        <v>1</v>
      </c>
      <c r="G39" s="4">
        <v>1</v>
      </c>
      <c r="H39" s="4">
        <v>-1</v>
      </c>
      <c r="I39" s="4">
        <v>-9.4600000000000009</v>
      </c>
      <c r="J39" s="4">
        <v>254.11</v>
      </c>
      <c r="K39" s="4">
        <v>315.01</v>
      </c>
      <c r="L39" s="4"/>
      <c r="M39" s="4"/>
      <c r="N39" s="4"/>
      <c r="O39" s="4"/>
      <c r="P39" s="4">
        <v>38</v>
      </c>
      <c r="Q39" s="4">
        <v>58</v>
      </c>
      <c r="R39" s="4">
        <v>32</v>
      </c>
      <c r="S39" s="4">
        <v>65</v>
      </c>
      <c r="T39" s="24">
        <f t="shared" si="4"/>
        <v>28.67</v>
      </c>
      <c r="U39" s="24">
        <f t="shared" si="5"/>
        <v>0</v>
      </c>
      <c r="V39" s="24">
        <f t="shared" si="6"/>
        <v>20</v>
      </c>
      <c r="W39" s="24" t="str">
        <f t="shared" ref="W39:W70" si="7">IF(Q39&gt;=MAX(Q35:Q38),IF(Q39&lt;55,"作多「買進」","漲勢「觀望」"),"走低「觀望」")</f>
        <v>走低「觀望」</v>
      </c>
    </row>
    <row r="40" spans="1:23" ht="21" x14ac:dyDescent="0.25">
      <c r="A40" s="6">
        <v>43578</v>
      </c>
      <c r="B40" s="4">
        <v>11025.68</v>
      </c>
      <c r="C40" s="4">
        <v>10805.3</v>
      </c>
      <c r="D40" s="4">
        <v>37.97</v>
      </c>
      <c r="E40" s="4">
        <v>120.05</v>
      </c>
      <c r="F40" s="4">
        <v>1</v>
      </c>
      <c r="G40" s="4">
        <v>1</v>
      </c>
      <c r="H40" s="4">
        <v>-1</v>
      </c>
      <c r="I40" s="4">
        <v>34.25</v>
      </c>
      <c r="J40" s="4">
        <v>231.6</v>
      </c>
      <c r="K40" s="4">
        <v>297.63</v>
      </c>
      <c r="L40" s="4"/>
      <c r="M40" s="4"/>
      <c r="N40" s="4"/>
      <c r="O40" s="4"/>
      <c r="P40" s="4">
        <v>38</v>
      </c>
      <c r="Q40" s="4">
        <v>58</v>
      </c>
      <c r="R40" s="4">
        <v>32</v>
      </c>
      <c r="S40" s="4">
        <v>65</v>
      </c>
      <c r="T40" s="24">
        <f t="shared" si="4"/>
        <v>3.7199999999999989</v>
      </c>
      <c r="U40" s="24">
        <f t="shared" si="5"/>
        <v>0</v>
      </c>
      <c r="V40" s="24">
        <f t="shared" si="6"/>
        <v>20</v>
      </c>
      <c r="W40" s="24" t="str">
        <f t="shared" si="7"/>
        <v>走低「觀望」</v>
      </c>
    </row>
    <row r="41" spans="1:23" ht="21" x14ac:dyDescent="0.25">
      <c r="A41" s="6">
        <v>43579</v>
      </c>
      <c r="B41" s="4">
        <v>11027.64</v>
      </c>
      <c r="C41" s="4">
        <v>10875.6</v>
      </c>
      <c r="D41" s="4">
        <v>1.96</v>
      </c>
      <c r="E41" s="4">
        <v>66.03</v>
      </c>
      <c r="F41" s="4">
        <v>1</v>
      </c>
      <c r="G41" s="4">
        <v>1</v>
      </c>
      <c r="H41" s="4">
        <v>-1</v>
      </c>
      <c r="I41" s="4">
        <v>-12.4</v>
      </c>
      <c r="J41" s="4">
        <v>124.96</v>
      </c>
      <c r="K41" s="4">
        <v>287.3</v>
      </c>
      <c r="L41" s="4"/>
      <c r="M41" s="4"/>
      <c r="N41" s="4"/>
      <c r="O41" s="4"/>
      <c r="P41" s="4">
        <v>38</v>
      </c>
      <c r="Q41" s="4">
        <v>58</v>
      </c>
      <c r="R41" s="4">
        <v>32</v>
      </c>
      <c r="S41" s="4">
        <v>65</v>
      </c>
      <c r="T41" s="24">
        <f t="shared" si="4"/>
        <v>14.36</v>
      </c>
      <c r="U41" s="24">
        <f t="shared" si="5"/>
        <v>0</v>
      </c>
      <c r="V41" s="24">
        <f t="shared" si="6"/>
        <v>20</v>
      </c>
      <c r="W41" s="24" t="str">
        <f t="shared" si="7"/>
        <v>走低「觀望」</v>
      </c>
    </row>
    <row r="42" spans="1:23" ht="21" x14ac:dyDescent="0.25">
      <c r="A42" s="6">
        <v>43580</v>
      </c>
      <c r="B42" s="4">
        <v>11039.86</v>
      </c>
      <c r="C42" s="4">
        <v>10927.85</v>
      </c>
      <c r="D42" s="4">
        <v>12.22</v>
      </c>
      <c r="E42" s="4">
        <v>1.62</v>
      </c>
      <c r="F42" s="4">
        <v>1</v>
      </c>
      <c r="G42" s="4">
        <v>1</v>
      </c>
      <c r="H42" s="4">
        <v>-1</v>
      </c>
      <c r="I42" s="4">
        <v>7.56</v>
      </c>
      <c r="J42" s="4">
        <v>113.35</v>
      </c>
      <c r="K42" s="4">
        <v>348</v>
      </c>
      <c r="L42" s="4"/>
      <c r="M42" s="4"/>
      <c r="N42" s="4"/>
      <c r="O42" s="4"/>
      <c r="P42" s="4">
        <v>36</v>
      </c>
      <c r="Q42" s="4">
        <v>63</v>
      </c>
      <c r="R42" s="4">
        <v>22</v>
      </c>
      <c r="S42" s="4">
        <v>75</v>
      </c>
      <c r="T42" s="24">
        <f t="shared" si="4"/>
        <v>4.660000000000001</v>
      </c>
      <c r="U42" s="24">
        <f t="shared" si="5"/>
        <v>0</v>
      </c>
      <c r="V42" s="24">
        <f t="shared" si="6"/>
        <v>27</v>
      </c>
      <c r="W42" s="24" t="str">
        <f t="shared" si="7"/>
        <v>走低「觀望」</v>
      </c>
    </row>
    <row r="43" spans="1:23" ht="21" x14ac:dyDescent="0.25">
      <c r="A43" s="6">
        <v>43581</v>
      </c>
      <c r="B43" s="4">
        <v>11039.86</v>
      </c>
      <c r="C43" s="4">
        <v>10952.47</v>
      </c>
      <c r="D43" s="4">
        <f>-87.39</f>
        <v>-87.39</v>
      </c>
      <c r="E43" s="4">
        <v>-65.22</v>
      </c>
      <c r="F43" s="4">
        <v>1</v>
      </c>
      <c r="G43" s="4">
        <v>1</v>
      </c>
      <c r="H43" s="4">
        <v>-1</v>
      </c>
      <c r="I43" s="4">
        <v>-64.760000000000005</v>
      </c>
      <c r="J43" s="4">
        <v>-44.82</v>
      </c>
      <c r="K43" s="4">
        <v>267.63</v>
      </c>
      <c r="L43" s="4"/>
      <c r="M43" s="4"/>
      <c r="N43" s="4"/>
      <c r="O43" s="4"/>
      <c r="P43" s="4">
        <v>36</v>
      </c>
      <c r="Q43" s="4">
        <v>63</v>
      </c>
      <c r="R43" s="4">
        <v>22</v>
      </c>
      <c r="S43" s="4">
        <v>75</v>
      </c>
      <c r="T43" s="24">
        <f t="shared" si="4"/>
        <v>22.629999999999995</v>
      </c>
      <c r="U43" s="24">
        <f t="shared" si="5"/>
        <v>0</v>
      </c>
      <c r="V43" s="24">
        <f t="shared" si="6"/>
        <v>27</v>
      </c>
      <c r="W43" s="24" t="str">
        <f t="shared" si="7"/>
        <v>漲勢「觀望」</v>
      </c>
    </row>
    <row r="44" spans="1:23" ht="21" x14ac:dyDescent="0.25">
      <c r="A44" s="6">
        <v>43591</v>
      </c>
      <c r="B44" s="4">
        <v>11096.3</v>
      </c>
      <c r="C44" s="4">
        <v>10897.12</v>
      </c>
      <c r="D44" s="4">
        <f>-199.18</f>
        <v>-199.18</v>
      </c>
      <c r="E44" s="4">
        <v>-89.41</v>
      </c>
      <c r="F44" s="4">
        <v>1</v>
      </c>
      <c r="G44" s="4">
        <v>1</v>
      </c>
      <c r="H44" s="4">
        <v>-1</v>
      </c>
      <c r="I44" s="4">
        <f>-139.57</f>
        <v>-139.57</v>
      </c>
      <c r="J44" s="4">
        <v>-47.88</v>
      </c>
      <c r="K44" s="4">
        <v>-92.7</v>
      </c>
      <c r="L44" s="4"/>
      <c r="M44" s="4"/>
      <c r="N44" s="4"/>
      <c r="O44" s="4"/>
      <c r="P44" s="4">
        <v>45</v>
      </c>
      <c r="Q44" s="4">
        <v>49</v>
      </c>
      <c r="R44" s="4">
        <v>35</v>
      </c>
      <c r="S44" s="4">
        <v>62</v>
      </c>
      <c r="T44" s="24">
        <f t="shared" si="4"/>
        <v>59.610000000000014</v>
      </c>
      <c r="U44" s="24">
        <f t="shared" si="5"/>
        <v>0</v>
      </c>
      <c r="V44" s="24">
        <f t="shared" si="6"/>
        <v>4</v>
      </c>
      <c r="W44" s="24" t="str">
        <f t="shared" si="7"/>
        <v>走低「觀望」</v>
      </c>
    </row>
    <row r="45" spans="1:23" ht="21" x14ac:dyDescent="0.25">
      <c r="A45" s="6">
        <v>43592</v>
      </c>
      <c r="B45" s="4">
        <v>11096.3</v>
      </c>
      <c r="C45" s="4">
        <v>10897.12</v>
      </c>
      <c r="D45" s="4">
        <v>90.02</v>
      </c>
      <c r="E45" s="4">
        <v>34.229999999999997</v>
      </c>
      <c r="F45" s="4">
        <v>1</v>
      </c>
      <c r="G45" s="4">
        <v>1</v>
      </c>
      <c r="H45" s="4">
        <v>-1</v>
      </c>
      <c r="I45" s="4">
        <v>1.6</v>
      </c>
      <c r="J45" s="4">
        <v>-42.44</v>
      </c>
      <c r="K45" s="4">
        <v>-81.63</v>
      </c>
      <c r="L45" s="4"/>
      <c r="M45" s="4"/>
      <c r="N45" s="4"/>
      <c r="O45" s="4"/>
      <c r="P45" s="4">
        <v>45</v>
      </c>
      <c r="Q45" s="4">
        <v>49</v>
      </c>
      <c r="R45" s="4">
        <v>35</v>
      </c>
      <c r="S45" s="4">
        <v>62</v>
      </c>
      <c r="T45" s="24">
        <f t="shared" si="4"/>
        <v>88.42</v>
      </c>
      <c r="U45" s="24">
        <f t="shared" si="5"/>
        <v>0</v>
      </c>
      <c r="V45" s="24">
        <f t="shared" si="6"/>
        <v>4</v>
      </c>
      <c r="W45" s="24" t="str">
        <f t="shared" si="7"/>
        <v>走低「觀望」</v>
      </c>
    </row>
    <row r="46" spans="1:23" ht="21" x14ac:dyDescent="0.25">
      <c r="A46" s="6">
        <v>43593</v>
      </c>
      <c r="B46" s="4">
        <v>11096.3</v>
      </c>
      <c r="C46" s="4">
        <v>10897.12</v>
      </c>
      <c r="D46" s="4">
        <f>-63.43</f>
        <v>-63.43</v>
      </c>
      <c r="E46" s="4">
        <v>-22.23</v>
      </c>
      <c r="F46" s="4">
        <v>1</v>
      </c>
      <c r="G46" s="4">
        <v>1</v>
      </c>
      <c r="H46" s="4">
        <v>-1</v>
      </c>
      <c r="I46" s="4">
        <f>-62.35</f>
        <v>-62.35</v>
      </c>
      <c r="J46" s="4">
        <v>-105.83</v>
      </c>
      <c r="K46" s="4">
        <v>-178.23</v>
      </c>
      <c r="L46" s="4"/>
      <c r="M46" s="4"/>
      <c r="N46" s="4"/>
      <c r="O46" s="4"/>
      <c r="P46" s="4">
        <v>56</v>
      </c>
      <c r="Q46" s="4">
        <v>41</v>
      </c>
      <c r="R46" s="4">
        <v>45</v>
      </c>
      <c r="S46" s="4">
        <v>48</v>
      </c>
      <c r="T46" s="24">
        <f t="shared" si="4"/>
        <v>1.0799999999999983</v>
      </c>
      <c r="U46" s="24">
        <f t="shared" si="5"/>
        <v>0</v>
      </c>
      <c r="V46" s="24">
        <f t="shared" si="6"/>
        <v>-15</v>
      </c>
      <c r="W46" s="24" t="str">
        <f t="shared" si="7"/>
        <v>走低「觀望」</v>
      </c>
    </row>
    <row r="47" spans="1:23" ht="21" x14ac:dyDescent="0.25">
      <c r="A47" s="6">
        <v>43594</v>
      </c>
      <c r="B47" s="4">
        <v>11096.3</v>
      </c>
      <c r="C47" s="4">
        <v>10733.67</v>
      </c>
      <c r="D47" s="4">
        <f>-190.04</f>
        <v>-190.04</v>
      </c>
      <c r="E47" s="4">
        <v>-259.08999999999997</v>
      </c>
      <c r="F47" s="4">
        <v>-1</v>
      </c>
      <c r="G47" s="4">
        <v>1</v>
      </c>
      <c r="H47" s="4">
        <v>-1</v>
      </c>
      <c r="I47" s="4">
        <f>-185.47</f>
        <v>-185.47</v>
      </c>
      <c r="J47" s="4">
        <v>-344.27</v>
      </c>
      <c r="K47" s="4">
        <v>-351.3</v>
      </c>
      <c r="L47" s="4"/>
      <c r="M47" s="4"/>
      <c r="N47" s="4"/>
      <c r="O47" s="4"/>
      <c r="P47" s="4">
        <v>68</v>
      </c>
      <c r="Q47" s="4">
        <v>29</v>
      </c>
      <c r="R47" s="4">
        <v>61</v>
      </c>
      <c r="S47" s="4">
        <v>35</v>
      </c>
      <c r="T47" s="24">
        <f t="shared" si="4"/>
        <v>4.5699999999999932</v>
      </c>
      <c r="U47" s="24">
        <f t="shared" si="5"/>
        <v>-2</v>
      </c>
      <c r="V47" s="24">
        <f t="shared" si="6"/>
        <v>-39</v>
      </c>
      <c r="W47" s="24" t="str">
        <f t="shared" si="7"/>
        <v>走低「觀望」</v>
      </c>
    </row>
    <row r="48" spans="1:23" ht="21" x14ac:dyDescent="0.25">
      <c r="A48" s="6">
        <v>43595</v>
      </c>
      <c r="B48" s="4">
        <v>11096.3</v>
      </c>
      <c r="C48" s="4">
        <v>10712.99</v>
      </c>
      <c r="D48" s="4">
        <f>-20.68</f>
        <v>-20.68</v>
      </c>
      <c r="E48" s="4">
        <v>-325</v>
      </c>
      <c r="F48" s="4">
        <v>-1</v>
      </c>
      <c r="G48" s="4">
        <v>1</v>
      </c>
      <c r="H48" s="4">
        <v>-1</v>
      </c>
      <c r="I48" s="4">
        <f>-40.21</f>
        <v>-40.21</v>
      </c>
      <c r="J48" s="4">
        <v>-425.99</v>
      </c>
      <c r="K48" s="4">
        <v>-399.07</v>
      </c>
      <c r="L48" s="4"/>
      <c r="M48" s="4"/>
      <c r="N48" s="4"/>
      <c r="O48" s="4"/>
      <c r="P48" s="4">
        <v>68</v>
      </c>
      <c r="Q48" s="4">
        <v>24</v>
      </c>
      <c r="R48" s="4">
        <v>56</v>
      </c>
      <c r="S48" s="4">
        <v>40</v>
      </c>
      <c r="T48" s="24">
        <f t="shared" si="4"/>
        <v>19.53</v>
      </c>
      <c r="U48" s="24">
        <f t="shared" si="5"/>
        <v>-2</v>
      </c>
      <c r="V48" s="24">
        <f t="shared" si="6"/>
        <v>-44</v>
      </c>
      <c r="W48" s="24" t="str">
        <f t="shared" si="7"/>
        <v>走低「觀望」</v>
      </c>
    </row>
    <row r="49" spans="1:23" ht="21" x14ac:dyDescent="0.25">
      <c r="A49" s="6">
        <v>43598</v>
      </c>
      <c r="B49" s="4">
        <v>11096.3</v>
      </c>
      <c r="C49" s="4">
        <v>10558.29</v>
      </c>
      <c r="D49" s="4">
        <f>-154.7</f>
        <v>-154.69999999999999</v>
      </c>
      <c r="E49" s="4">
        <v>-447.07</v>
      </c>
      <c r="F49" s="4">
        <v>-1</v>
      </c>
      <c r="G49" s="4">
        <v>1</v>
      </c>
      <c r="H49" s="4">
        <v>-1</v>
      </c>
      <c r="I49" s="4">
        <f>-40.72</f>
        <v>-40.72</v>
      </c>
      <c r="J49" s="4">
        <v>-327.14999999999998</v>
      </c>
      <c r="K49" s="4">
        <v>-375.03</v>
      </c>
      <c r="L49" s="4"/>
      <c r="M49" s="4"/>
      <c r="N49" s="4"/>
      <c r="O49" s="4"/>
      <c r="P49" s="4">
        <v>74</v>
      </c>
      <c r="Q49" s="4">
        <v>22</v>
      </c>
      <c r="R49" s="4">
        <v>65</v>
      </c>
      <c r="S49" s="4">
        <v>31</v>
      </c>
      <c r="T49" s="24">
        <f t="shared" si="4"/>
        <v>113.97999999999999</v>
      </c>
      <c r="U49" s="24">
        <f t="shared" si="5"/>
        <v>-2</v>
      </c>
      <c r="V49" s="24">
        <f t="shared" si="6"/>
        <v>-52</v>
      </c>
      <c r="W49" s="24" t="str">
        <f t="shared" si="7"/>
        <v>走低「觀望」</v>
      </c>
    </row>
    <row r="50" spans="1:23" ht="21" x14ac:dyDescent="0.25">
      <c r="A50" s="6">
        <v>43599</v>
      </c>
      <c r="B50" s="4">
        <v>11096.3</v>
      </c>
      <c r="C50" s="4">
        <v>10519.25</v>
      </c>
      <c r="D50" s="4">
        <f>-39.04</f>
        <v>-39.04</v>
      </c>
      <c r="E50" s="4">
        <v>-394.7</v>
      </c>
      <c r="F50" s="4">
        <v>-1</v>
      </c>
      <c r="G50" s="4">
        <v>1</v>
      </c>
      <c r="H50" s="4">
        <v>-1</v>
      </c>
      <c r="I50" s="4">
        <f>-93.28</f>
        <v>-93.28</v>
      </c>
      <c r="J50" s="4">
        <v>-422.03</v>
      </c>
      <c r="K50" s="4">
        <v>-464.47</v>
      </c>
      <c r="L50" s="4"/>
      <c r="M50" s="4"/>
      <c r="N50" s="4"/>
      <c r="O50" s="4"/>
      <c r="P50" s="4">
        <v>79</v>
      </c>
      <c r="Q50" s="4">
        <v>19</v>
      </c>
      <c r="R50" s="4">
        <v>69</v>
      </c>
      <c r="S50" s="4">
        <v>29</v>
      </c>
      <c r="T50" s="24">
        <f t="shared" si="4"/>
        <v>54.24</v>
      </c>
      <c r="U50" s="24">
        <f t="shared" si="5"/>
        <v>-2</v>
      </c>
      <c r="V50" s="24">
        <f t="shared" si="6"/>
        <v>-60</v>
      </c>
      <c r="W50" s="24" t="str">
        <f t="shared" si="7"/>
        <v>走低「觀望」</v>
      </c>
    </row>
    <row r="51" spans="1:23" ht="21" x14ac:dyDescent="0.25">
      <c r="A51" s="6">
        <v>43600</v>
      </c>
      <c r="B51" s="4">
        <v>10987.14</v>
      </c>
      <c r="C51" s="4">
        <v>10519.25</v>
      </c>
      <c r="D51" s="4">
        <v>41.46</v>
      </c>
      <c r="E51" s="4">
        <v>-377.76</v>
      </c>
      <c r="F51" s="4">
        <v>-1</v>
      </c>
      <c r="G51" s="4">
        <v>1</v>
      </c>
      <c r="H51" s="4">
        <v>-1</v>
      </c>
      <c r="I51" s="4">
        <f>-136.4</f>
        <v>-136.4</v>
      </c>
      <c r="J51" s="4">
        <v>-496.17</v>
      </c>
      <c r="K51" s="4">
        <v>-602.01</v>
      </c>
      <c r="L51" s="4"/>
      <c r="M51" s="4"/>
      <c r="N51" s="4"/>
      <c r="O51" s="4"/>
      <c r="P51" s="4">
        <v>83</v>
      </c>
      <c r="Q51" s="4">
        <v>14</v>
      </c>
      <c r="R51" s="4">
        <v>69</v>
      </c>
      <c r="S51" s="4">
        <v>28</v>
      </c>
      <c r="T51" s="24">
        <f t="shared" si="4"/>
        <v>177.86</v>
      </c>
      <c r="U51" s="24">
        <f t="shared" si="5"/>
        <v>-2</v>
      </c>
      <c r="V51" s="24">
        <f t="shared" si="6"/>
        <v>-69</v>
      </c>
      <c r="W51" s="24" t="str">
        <f t="shared" si="7"/>
        <v>走低「觀望」</v>
      </c>
    </row>
    <row r="52" spans="1:23" ht="21" x14ac:dyDescent="0.25">
      <c r="A52" s="6">
        <v>43601</v>
      </c>
      <c r="B52" s="4">
        <v>10987.14</v>
      </c>
      <c r="C52" s="4">
        <v>10474.61</v>
      </c>
      <c r="D52" s="4">
        <f>-86.1</f>
        <v>-86.1</v>
      </c>
      <c r="E52" s="4">
        <v>-435.86</v>
      </c>
      <c r="F52" s="4">
        <v>-1</v>
      </c>
      <c r="G52" s="4">
        <v>1</v>
      </c>
      <c r="H52" s="4">
        <v>-1</v>
      </c>
      <c r="I52" s="4">
        <f>-137.59</f>
        <v>-137.59</v>
      </c>
      <c r="J52" s="4">
        <v>-448.29</v>
      </c>
      <c r="K52" s="4">
        <v>-792.56</v>
      </c>
      <c r="L52" s="4"/>
      <c r="M52" s="4"/>
      <c r="N52" s="4"/>
      <c r="O52" s="4"/>
      <c r="P52" s="4">
        <v>85</v>
      </c>
      <c r="Q52" s="4">
        <v>12</v>
      </c>
      <c r="R52" s="4">
        <v>70</v>
      </c>
      <c r="S52" s="4">
        <v>28</v>
      </c>
      <c r="T52" s="24">
        <f t="shared" si="4"/>
        <v>51.490000000000009</v>
      </c>
      <c r="U52" s="24">
        <f t="shared" si="5"/>
        <v>-2</v>
      </c>
      <c r="V52" s="24">
        <f t="shared" si="6"/>
        <v>-73</v>
      </c>
      <c r="W52" s="24" t="str">
        <f t="shared" si="7"/>
        <v>走低「觀望」</v>
      </c>
    </row>
    <row r="53" spans="1:23" ht="21" x14ac:dyDescent="0.25">
      <c r="A53" s="6">
        <v>43602</v>
      </c>
      <c r="B53" s="4">
        <v>10923.71</v>
      </c>
      <c r="C53" s="4">
        <v>10384.11</v>
      </c>
      <c r="D53" s="4">
        <f>-90.5</f>
        <v>-90.5</v>
      </c>
      <c r="E53" s="4">
        <v>-367.44</v>
      </c>
      <c r="F53" s="4">
        <v>-1</v>
      </c>
      <c r="G53" s="4">
        <v>1</v>
      </c>
      <c r="H53" s="4">
        <v>-1</v>
      </c>
      <c r="I53" s="4">
        <f>-104.46</f>
        <v>-104.46</v>
      </c>
      <c r="J53" s="4">
        <v>-512.54</v>
      </c>
      <c r="K53" s="4">
        <v>-938.54</v>
      </c>
      <c r="L53" s="4"/>
      <c r="M53" s="4"/>
      <c r="N53" s="4"/>
      <c r="O53" s="4"/>
      <c r="P53" s="4">
        <v>86</v>
      </c>
      <c r="Q53" s="4">
        <v>10</v>
      </c>
      <c r="R53" s="4">
        <v>65</v>
      </c>
      <c r="S53" s="4">
        <v>32</v>
      </c>
      <c r="T53" s="24">
        <f t="shared" si="4"/>
        <v>13.959999999999994</v>
      </c>
      <c r="U53" s="24">
        <f t="shared" si="5"/>
        <v>-2</v>
      </c>
      <c r="V53" s="24">
        <f t="shared" si="6"/>
        <v>-76</v>
      </c>
      <c r="W53" s="24" t="str">
        <f t="shared" si="7"/>
        <v>走低「觀望」</v>
      </c>
    </row>
    <row r="54" spans="1:23" ht="21" x14ac:dyDescent="0.25">
      <c r="A54" s="6">
        <v>43605</v>
      </c>
      <c r="B54" s="4">
        <v>10733.67</v>
      </c>
      <c r="C54" s="4">
        <v>10384.11</v>
      </c>
      <c r="D54" s="4">
        <v>14.3</v>
      </c>
      <c r="E54" s="4">
        <v>-285.63</v>
      </c>
      <c r="F54" s="4">
        <v>-1</v>
      </c>
      <c r="G54" s="4">
        <v>1</v>
      </c>
      <c r="H54" s="4">
        <v>-1</v>
      </c>
      <c r="I54" s="4">
        <f>-45.03</f>
        <v>-45.03</v>
      </c>
      <c r="J54" s="4">
        <v>-516.85</v>
      </c>
      <c r="K54" s="4">
        <v>-844</v>
      </c>
      <c r="L54" s="4"/>
      <c r="M54" s="4"/>
      <c r="N54" s="4"/>
      <c r="O54" s="4"/>
      <c r="P54" s="4">
        <v>70</v>
      </c>
      <c r="Q54" s="4">
        <v>28</v>
      </c>
      <c r="R54" s="4">
        <v>63</v>
      </c>
      <c r="S54" s="4">
        <v>33</v>
      </c>
      <c r="T54" s="24">
        <f t="shared" si="4"/>
        <v>59.33</v>
      </c>
      <c r="U54" s="24">
        <f t="shared" si="5"/>
        <v>-2</v>
      </c>
      <c r="V54" s="24">
        <f t="shared" si="6"/>
        <v>-42</v>
      </c>
      <c r="W54" s="24" t="str">
        <f t="shared" si="7"/>
        <v>作多「買進」</v>
      </c>
    </row>
    <row r="55" spans="1:23" ht="21" x14ac:dyDescent="0.25">
      <c r="A55" s="6">
        <v>43606</v>
      </c>
      <c r="B55" s="4">
        <v>10712.99</v>
      </c>
      <c r="C55" s="4">
        <v>10384.11</v>
      </c>
      <c r="D55" s="4">
        <v>66.09</v>
      </c>
      <c r="E55" s="4">
        <v>-15.71</v>
      </c>
      <c r="F55" s="4">
        <v>-1</v>
      </c>
      <c r="G55" s="4">
        <v>1</v>
      </c>
      <c r="H55" s="4">
        <v>-1</v>
      </c>
      <c r="I55" s="4">
        <f>-71.79</f>
        <v>-71.790000000000006</v>
      </c>
      <c r="J55" s="4">
        <v>-495.26</v>
      </c>
      <c r="K55" s="4">
        <v>-917.39</v>
      </c>
      <c r="L55" s="4"/>
      <c r="M55" s="4"/>
      <c r="N55" s="4"/>
      <c r="O55" s="4"/>
      <c r="P55" s="4">
        <v>64</v>
      </c>
      <c r="Q55" s="4">
        <v>33</v>
      </c>
      <c r="R55" s="4">
        <v>63</v>
      </c>
      <c r="S55" s="4">
        <v>35</v>
      </c>
      <c r="T55" s="24">
        <f t="shared" si="4"/>
        <v>137.88</v>
      </c>
      <c r="U55" s="24">
        <f t="shared" si="5"/>
        <v>-2</v>
      </c>
      <c r="V55" s="24">
        <f t="shared" si="6"/>
        <v>-31</v>
      </c>
      <c r="W55" s="24" t="str">
        <f t="shared" si="7"/>
        <v>作多「買進」</v>
      </c>
    </row>
    <row r="56" spans="1:23" ht="21" x14ac:dyDescent="0.25">
      <c r="A56" s="6">
        <v>43607</v>
      </c>
      <c r="B56" s="4">
        <v>10560.71</v>
      </c>
      <c r="C56" s="4">
        <v>10384.11</v>
      </c>
      <c r="D56" s="4">
        <f>-7.28</f>
        <v>-7.28</v>
      </c>
      <c r="E56" s="4">
        <v>-78.02</v>
      </c>
      <c r="F56" s="4">
        <v>-1</v>
      </c>
      <c r="G56" s="4">
        <v>1</v>
      </c>
      <c r="H56" s="4">
        <v>-1</v>
      </c>
      <c r="I56" s="4">
        <f>-111.21</f>
        <v>-111.21</v>
      </c>
      <c r="J56" s="4">
        <v>-470.08</v>
      </c>
      <c r="K56" s="4">
        <v>-966.26</v>
      </c>
      <c r="L56" s="4"/>
      <c r="M56" s="4"/>
      <c r="N56" s="4"/>
      <c r="O56" s="4"/>
      <c r="P56" s="4">
        <v>56</v>
      </c>
      <c r="Q56" s="4">
        <v>42</v>
      </c>
      <c r="R56" s="4">
        <v>64</v>
      </c>
      <c r="S56" s="4">
        <v>33</v>
      </c>
      <c r="T56" s="24">
        <f t="shared" si="4"/>
        <v>103.92999999999999</v>
      </c>
      <c r="U56" s="24">
        <f t="shared" si="5"/>
        <v>-2</v>
      </c>
      <c r="V56" s="24">
        <f t="shared" si="6"/>
        <v>-14</v>
      </c>
      <c r="W56" s="24" t="str">
        <f t="shared" si="7"/>
        <v>作多「買進」</v>
      </c>
    </row>
    <row r="57" spans="1:23" ht="21" x14ac:dyDescent="0.25">
      <c r="A57" s="6">
        <v>43608</v>
      </c>
      <c r="B57" s="4">
        <v>10560.71</v>
      </c>
      <c r="C57" s="4">
        <v>10308.370000000001</v>
      </c>
      <c r="D57" s="4">
        <f>-148.85</f>
        <v>-148.85</v>
      </c>
      <c r="E57" s="4">
        <v>-248.21</v>
      </c>
      <c r="F57" s="4">
        <v>-1</v>
      </c>
      <c r="G57" s="4">
        <v>-1</v>
      </c>
      <c r="H57" s="4">
        <v>-1</v>
      </c>
      <c r="I57" s="4">
        <f>-110.25</f>
        <v>-110.25</v>
      </c>
      <c r="J57" s="4">
        <v>-442.74</v>
      </c>
      <c r="K57" s="4">
        <v>-891.03</v>
      </c>
      <c r="L57" s="4"/>
      <c r="M57" s="4"/>
      <c r="N57" s="4"/>
      <c r="O57" s="4"/>
      <c r="P57" s="4">
        <v>56</v>
      </c>
      <c r="Q57" s="4">
        <v>42</v>
      </c>
      <c r="R57" s="4">
        <v>64</v>
      </c>
      <c r="S57" s="4">
        <v>33</v>
      </c>
      <c r="T57" s="24">
        <f t="shared" si="4"/>
        <v>38.599999999999994</v>
      </c>
      <c r="U57" s="24">
        <f t="shared" si="5"/>
        <v>-2</v>
      </c>
      <c r="V57" s="24">
        <f t="shared" si="6"/>
        <v>-14</v>
      </c>
      <c r="W57" s="24" t="str">
        <f t="shared" si="7"/>
        <v>作多「買進」</v>
      </c>
    </row>
    <row r="58" spans="1:23" ht="21" x14ac:dyDescent="0.25">
      <c r="A58" s="6">
        <v>43609</v>
      </c>
      <c r="B58" s="4">
        <v>10560.71</v>
      </c>
      <c r="C58" s="4">
        <v>10308.370000000001</v>
      </c>
      <c r="D58" s="4">
        <v>19.91</v>
      </c>
      <c r="E58" s="4">
        <v>-180.28</v>
      </c>
      <c r="F58" s="4">
        <v>-1</v>
      </c>
      <c r="G58" s="4">
        <v>1</v>
      </c>
      <c r="H58" s="4">
        <v>-1</v>
      </c>
      <c r="I58" s="4">
        <f>-85.31</f>
        <v>-85.31</v>
      </c>
      <c r="J58" s="4">
        <v>-423.59</v>
      </c>
      <c r="K58" s="4">
        <v>-936.13</v>
      </c>
      <c r="L58" s="4"/>
      <c r="M58" s="4"/>
      <c r="N58" s="4"/>
      <c r="O58" s="4"/>
      <c r="P58" s="4">
        <v>56</v>
      </c>
      <c r="Q58" s="4">
        <v>42</v>
      </c>
      <c r="R58" s="4">
        <v>64</v>
      </c>
      <c r="S58" s="4">
        <v>33</v>
      </c>
      <c r="T58" s="24">
        <f t="shared" si="4"/>
        <v>105.22</v>
      </c>
      <c r="U58" s="24">
        <f t="shared" si="5"/>
        <v>-2</v>
      </c>
      <c r="V58" s="24">
        <f t="shared" si="6"/>
        <v>-14</v>
      </c>
      <c r="W58" s="24" t="str">
        <f t="shared" si="7"/>
        <v>作多「買進」</v>
      </c>
    </row>
    <row r="59" spans="1:23" ht="21" x14ac:dyDescent="0.25">
      <c r="A59" s="6">
        <v>43612</v>
      </c>
      <c r="B59" s="4">
        <v>10474.61</v>
      </c>
      <c r="C59" s="4">
        <v>10308.370000000001</v>
      </c>
      <c r="D59" s="4">
        <v>5.85</v>
      </c>
      <c r="E59" s="4">
        <v>-71.23</v>
      </c>
      <c r="F59" s="4">
        <v>-1</v>
      </c>
      <c r="G59" s="4">
        <v>-1</v>
      </c>
      <c r="H59" s="4">
        <v>-1</v>
      </c>
      <c r="I59" s="4">
        <f>-46.82</f>
        <v>-46.82</v>
      </c>
      <c r="J59" s="4">
        <v>-425.38</v>
      </c>
      <c r="K59" s="4">
        <v>-942.23</v>
      </c>
      <c r="L59" s="4"/>
      <c r="P59" s="4">
        <v>56</v>
      </c>
      <c r="Q59" s="4">
        <v>42</v>
      </c>
      <c r="R59" s="4">
        <v>64</v>
      </c>
      <c r="S59" s="4">
        <v>33</v>
      </c>
      <c r="T59" s="24">
        <f t="shared" si="4"/>
        <v>52.67</v>
      </c>
      <c r="U59" s="24">
        <f t="shared" si="5"/>
        <v>-2</v>
      </c>
      <c r="V59" s="24">
        <f t="shared" si="6"/>
        <v>-14</v>
      </c>
      <c r="W59" s="24" t="str">
        <f t="shared" si="7"/>
        <v>作多「買進」</v>
      </c>
    </row>
    <row r="60" spans="1:23" ht="21" x14ac:dyDescent="0.25">
      <c r="A60" s="6">
        <v>43613</v>
      </c>
      <c r="B60" s="4">
        <v>10464.5</v>
      </c>
      <c r="C60" s="4">
        <v>10308.370000000001</v>
      </c>
      <c r="D60" s="4">
        <f>-21.82</f>
        <v>-21.82</v>
      </c>
      <c r="E60" s="4">
        <v>-50.04</v>
      </c>
      <c r="F60" s="4">
        <v>-1</v>
      </c>
      <c r="G60" s="4">
        <v>-1</v>
      </c>
      <c r="H60" s="4">
        <v>-1</v>
      </c>
      <c r="I60" s="4">
        <f>-56.35</f>
        <v>-56.35</v>
      </c>
      <c r="J60" s="4">
        <v>-409.95</v>
      </c>
      <c r="K60" s="4">
        <v>-905.21</v>
      </c>
      <c r="L60" s="4"/>
      <c r="P60" s="4">
        <v>30</v>
      </c>
      <c r="Q60" s="4">
        <v>66</v>
      </c>
      <c r="R60" s="4">
        <v>68</v>
      </c>
      <c r="S60" s="4">
        <v>28</v>
      </c>
      <c r="T60" s="24">
        <f t="shared" si="4"/>
        <v>34.53</v>
      </c>
      <c r="U60" s="24">
        <f t="shared" si="5"/>
        <v>-2</v>
      </c>
      <c r="V60" s="24">
        <f t="shared" si="6"/>
        <v>36</v>
      </c>
      <c r="W60" s="24" t="str">
        <f t="shared" si="7"/>
        <v>漲勢「觀望」</v>
      </c>
    </row>
    <row r="61" spans="1:23" ht="21" x14ac:dyDescent="0.25">
      <c r="A61" s="6">
        <v>43614</v>
      </c>
      <c r="B61" s="4">
        <v>10464.5</v>
      </c>
      <c r="C61" s="4">
        <v>10301.780000000001</v>
      </c>
      <c r="D61" s="4">
        <f>-10.53</f>
        <v>-10.53</v>
      </c>
      <c r="E61" s="4">
        <v>-179.32</v>
      </c>
      <c r="F61" s="4">
        <v>-1</v>
      </c>
      <c r="G61" s="4">
        <v>-1</v>
      </c>
      <c r="H61" s="4">
        <v>-1</v>
      </c>
      <c r="I61" s="4">
        <f>-60.45</f>
        <v>-60.45</v>
      </c>
      <c r="J61" s="4">
        <v>-359.19</v>
      </c>
      <c r="K61" s="4">
        <v>-829.27</v>
      </c>
      <c r="L61" s="4"/>
      <c r="P61" s="4">
        <v>30</v>
      </c>
      <c r="Q61" s="4">
        <v>66</v>
      </c>
      <c r="R61" s="4">
        <v>68</v>
      </c>
      <c r="S61" s="4">
        <v>28</v>
      </c>
      <c r="T61" s="24">
        <f t="shared" si="4"/>
        <v>49.92</v>
      </c>
      <c r="U61" s="24">
        <f t="shared" si="5"/>
        <v>-2</v>
      </c>
      <c r="V61" s="24">
        <f t="shared" si="6"/>
        <v>36</v>
      </c>
      <c r="W61" s="24" t="str">
        <f t="shared" si="7"/>
        <v>漲勢「觀望」</v>
      </c>
    </row>
    <row r="62" spans="1:23" ht="21" x14ac:dyDescent="0.25">
      <c r="A62" s="6">
        <v>43615</v>
      </c>
      <c r="B62" s="4">
        <v>10464.5</v>
      </c>
      <c r="C62" s="4">
        <v>10301.780000000001</v>
      </c>
      <c r="D62" s="4">
        <v>81.209999999999994</v>
      </c>
      <c r="E62" s="4">
        <v>-21.01</v>
      </c>
      <c r="F62" s="4">
        <v>-1</v>
      </c>
      <c r="G62" s="4">
        <v>-1</v>
      </c>
      <c r="H62" s="4">
        <v>-1</v>
      </c>
      <c r="I62" s="4">
        <f>-37.24</f>
        <v>-37.24</v>
      </c>
      <c r="J62" s="4">
        <v>-286.18</v>
      </c>
      <c r="K62" s="4">
        <v>-728.92</v>
      </c>
      <c r="L62" s="4"/>
      <c r="M62" s="4"/>
      <c r="N62" s="4"/>
      <c r="O62" s="4"/>
      <c r="P62" s="4">
        <v>30</v>
      </c>
      <c r="Q62" s="4">
        <v>66</v>
      </c>
      <c r="R62" s="4">
        <v>68</v>
      </c>
      <c r="S62" s="4">
        <v>28</v>
      </c>
      <c r="T62" s="24">
        <f t="shared" si="4"/>
        <v>118.44999999999999</v>
      </c>
      <c r="U62" s="24">
        <f t="shared" si="5"/>
        <v>-2</v>
      </c>
      <c r="V62" s="24">
        <f t="shared" si="6"/>
        <v>36</v>
      </c>
      <c r="W62" s="24" t="str">
        <f t="shared" si="7"/>
        <v>漲勢「觀望」</v>
      </c>
    </row>
    <row r="63" spans="1:23" ht="21" x14ac:dyDescent="0.25">
      <c r="A63" s="6">
        <v>43616</v>
      </c>
      <c r="B63" s="4">
        <v>10498.49</v>
      </c>
      <c r="C63" s="4">
        <v>10301.780000000001</v>
      </c>
      <c r="D63" s="4">
        <v>115.5</v>
      </c>
      <c r="E63" s="4">
        <v>185.34</v>
      </c>
      <c r="F63" s="4">
        <v>-1</v>
      </c>
      <c r="G63" s="4">
        <v>1</v>
      </c>
      <c r="H63" s="4">
        <v>-1</v>
      </c>
      <c r="I63" s="4">
        <v>19.36</v>
      </c>
      <c r="J63" s="4">
        <v>-181.51</v>
      </c>
      <c r="K63" s="4">
        <v>-605.1</v>
      </c>
      <c r="L63" s="4"/>
      <c r="M63" s="4"/>
      <c r="N63" s="4"/>
      <c r="O63" s="4"/>
      <c r="P63" s="4">
        <v>22</v>
      </c>
      <c r="Q63" s="4">
        <v>76</v>
      </c>
      <c r="R63" s="4">
        <v>65</v>
      </c>
      <c r="S63" s="4">
        <v>32</v>
      </c>
      <c r="T63" s="24">
        <f t="shared" si="4"/>
        <v>96.14</v>
      </c>
      <c r="U63" s="24">
        <f t="shared" si="5"/>
        <v>-2</v>
      </c>
      <c r="V63" s="24">
        <f t="shared" si="6"/>
        <v>54</v>
      </c>
      <c r="W63" s="24" t="str">
        <f t="shared" si="7"/>
        <v>漲勢「觀望」</v>
      </c>
    </row>
    <row r="64" spans="1:23" ht="21" x14ac:dyDescent="0.25">
      <c r="A64" s="6">
        <v>43619</v>
      </c>
      <c r="B64" s="4">
        <v>10500.07</v>
      </c>
      <c r="C64" s="4">
        <v>10301.780000000001</v>
      </c>
      <c r="D64" s="4">
        <v>1.58</v>
      </c>
      <c r="E64" s="4">
        <v>155.88999999999999</v>
      </c>
      <c r="F64" s="4">
        <v>-1</v>
      </c>
      <c r="G64" s="4">
        <v>1</v>
      </c>
      <c r="H64" s="4">
        <v>1</v>
      </c>
      <c r="I64" s="4">
        <v>42.57</v>
      </c>
      <c r="J64" s="4">
        <v>-92.12</v>
      </c>
      <c r="K64" s="4">
        <v>-517.5</v>
      </c>
      <c r="L64" s="4"/>
      <c r="M64" s="4"/>
      <c r="N64" s="4"/>
      <c r="O64" s="4"/>
      <c r="P64" s="4">
        <v>29</v>
      </c>
      <c r="Q64" s="4">
        <v>67</v>
      </c>
      <c r="R64" s="4">
        <v>55</v>
      </c>
      <c r="S64" s="4">
        <v>42</v>
      </c>
      <c r="T64" s="24">
        <f t="shared" si="4"/>
        <v>40.99</v>
      </c>
      <c r="U64" s="24">
        <f t="shared" si="5"/>
        <v>0</v>
      </c>
      <c r="V64" s="24">
        <f t="shared" si="6"/>
        <v>38</v>
      </c>
      <c r="W64" s="24" t="str">
        <f t="shared" si="7"/>
        <v>走低「觀望」</v>
      </c>
    </row>
    <row r="65" spans="1:23" ht="21" x14ac:dyDescent="0.25">
      <c r="A65" s="6">
        <v>43620</v>
      </c>
      <c r="B65" s="4">
        <v>10500.07</v>
      </c>
      <c r="C65" s="4">
        <v>10301.780000000001</v>
      </c>
      <c r="D65" s="4">
        <v>-70.95</v>
      </c>
      <c r="E65" s="4">
        <v>80.540000000000006</v>
      </c>
      <c r="F65" s="4">
        <v>-1</v>
      </c>
      <c r="G65" s="4">
        <v>1</v>
      </c>
      <c r="H65" s="4">
        <v>1</v>
      </c>
      <c r="I65" s="4">
        <f>-58.45</f>
        <v>-58.45</v>
      </c>
      <c r="J65" s="4">
        <v>-94.22</v>
      </c>
      <c r="K65" s="4">
        <v>-504.17</v>
      </c>
      <c r="L65" s="4"/>
      <c r="M65" s="4"/>
      <c r="N65" s="4"/>
      <c r="O65" s="4"/>
      <c r="P65" s="4">
        <v>45</v>
      </c>
      <c r="Q65" s="4">
        <v>50</v>
      </c>
      <c r="R65" s="4">
        <v>61</v>
      </c>
      <c r="S65" s="4">
        <v>35</v>
      </c>
      <c r="T65" s="24">
        <f t="shared" si="4"/>
        <v>12.5</v>
      </c>
      <c r="U65" s="24">
        <f t="shared" si="5"/>
        <v>0</v>
      </c>
      <c r="V65" s="24">
        <f t="shared" si="6"/>
        <v>5</v>
      </c>
      <c r="W65" s="24" t="str">
        <f t="shared" si="7"/>
        <v>走低「觀望」</v>
      </c>
    </row>
    <row r="66" spans="1:23" ht="21" x14ac:dyDescent="0.25">
      <c r="A66" s="6">
        <v>43621</v>
      </c>
      <c r="B66" s="4">
        <v>10500.07</v>
      </c>
      <c r="C66" s="4">
        <v>10301.780000000001</v>
      </c>
      <c r="D66" s="4">
        <v>32.5</v>
      </c>
      <c r="E66" s="4">
        <v>184.27</v>
      </c>
      <c r="F66" s="4">
        <v>-1</v>
      </c>
      <c r="G66" s="4">
        <v>1</v>
      </c>
      <c r="H66" s="4">
        <v>1</v>
      </c>
      <c r="I66" s="4">
        <f>-5.25</f>
        <v>-5.25</v>
      </c>
      <c r="J66" s="4">
        <v>-39.01</v>
      </c>
      <c r="K66" s="4">
        <v>-398.2</v>
      </c>
      <c r="L66" s="4"/>
      <c r="M66" s="4"/>
      <c r="N66" s="4"/>
      <c r="O66" s="4"/>
      <c r="P66" s="4">
        <v>35</v>
      </c>
      <c r="Q66" s="4">
        <v>60</v>
      </c>
      <c r="R66" s="4">
        <v>57</v>
      </c>
      <c r="S66" s="4">
        <v>37</v>
      </c>
      <c r="T66" s="24">
        <f t="shared" ref="T66:T97" si="8">ABS(D66-I66)</f>
        <v>37.75</v>
      </c>
      <c r="U66" s="24">
        <f t="shared" ref="U66:U97" si="9">F66+H66</f>
        <v>0</v>
      </c>
      <c r="V66" s="24">
        <f t="shared" ref="V66:V97" si="10">Q66-P66</f>
        <v>25</v>
      </c>
      <c r="W66" s="24" t="str">
        <f t="shared" si="7"/>
        <v>走低「觀望」</v>
      </c>
    </row>
    <row r="67" spans="1:23" ht="21" x14ac:dyDescent="0.25">
      <c r="A67" s="6">
        <v>43622</v>
      </c>
      <c r="B67" s="4">
        <v>10500.07</v>
      </c>
      <c r="C67" s="4">
        <v>10301.780000000001</v>
      </c>
      <c r="D67" s="4">
        <v>-52.42</v>
      </c>
      <c r="E67" s="4">
        <v>102.08</v>
      </c>
      <c r="F67" s="4">
        <v>-1</v>
      </c>
      <c r="G67" s="4">
        <v>-1</v>
      </c>
      <c r="H67" s="4">
        <v>1</v>
      </c>
      <c r="I67" s="4">
        <f>-23</f>
        <v>-23</v>
      </c>
      <c r="J67" s="4">
        <v>-24.82</v>
      </c>
      <c r="K67" s="4">
        <v>-311</v>
      </c>
      <c r="L67" s="4"/>
      <c r="M67" s="4"/>
      <c r="N67" s="4"/>
      <c r="O67" s="4"/>
      <c r="P67" s="4">
        <v>31</v>
      </c>
      <c r="Q67" s="4">
        <v>65</v>
      </c>
      <c r="R67" s="4">
        <v>47</v>
      </c>
      <c r="S67" s="4">
        <v>51</v>
      </c>
      <c r="T67" s="24">
        <f t="shared" si="8"/>
        <v>29.42</v>
      </c>
      <c r="U67" s="24">
        <f t="shared" si="9"/>
        <v>0</v>
      </c>
      <c r="V67" s="24">
        <f t="shared" si="10"/>
        <v>34</v>
      </c>
      <c r="W67" s="24" t="str">
        <f t="shared" si="7"/>
        <v>走低「觀望」</v>
      </c>
    </row>
    <row r="68" spans="1:23" ht="21" x14ac:dyDescent="0.25">
      <c r="A68" s="6">
        <v>43626</v>
      </c>
      <c r="B68" s="4">
        <v>10566.47</v>
      </c>
      <c r="C68" s="4">
        <v>10301.780000000001</v>
      </c>
      <c r="D68" s="4">
        <v>157.27000000000001</v>
      </c>
      <c r="E68" s="4">
        <v>180.35</v>
      </c>
      <c r="F68" s="4">
        <v>-1</v>
      </c>
      <c r="G68" s="4">
        <v>1</v>
      </c>
      <c r="H68" s="4">
        <v>1</v>
      </c>
      <c r="I68" s="4">
        <v>83.11</v>
      </c>
      <c r="J68" s="4">
        <v>38.93</v>
      </c>
      <c r="K68" s="4">
        <v>-142.58000000000001</v>
      </c>
      <c r="L68" s="4"/>
      <c r="M68" s="4"/>
      <c r="N68" s="4"/>
      <c r="O68" s="4"/>
      <c r="P68" s="4">
        <v>17</v>
      </c>
      <c r="Q68" s="4">
        <v>80</v>
      </c>
      <c r="R68" s="4">
        <v>40</v>
      </c>
      <c r="S68" s="4">
        <v>57</v>
      </c>
      <c r="T68" s="24">
        <f t="shared" si="8"/>
        <v>74.160000000000011</v>
      </c>
      <c r="U68" s="24">
        <f t="shared" si="9"/>
        <v>0</v>
      </c>
      <c r="V68" s="24">
        <f t="shared" si="10"/>
        <v>63</v>
      </c>
      <c r="W68" s="24" t="str">
        <f t="shared" si="7"/>
        <v>漲勢「觀望」</v>
      </c>
    </row>
    <row r="69" spans="1:23" ht="21" x14ac:dyDescent="0.25">
      <c r="A69" s="6">
        <v>43627</v>
      </c>
      <c r="B69" s="4">
        <v>10607.76</v>
      </c>
      <c r="C69" s="4">
        <v>10382.99</v>
      </c>
      <c r="D69" s="4">
        <v>41.29</v>
      </c>
      <c r="E69" s="4">
        <v>125.31</v>
      </c>
      <c r="F69" s="4">
        <v>1</v>
      </c>
      <c r="G69" s="4">
        <v>1</v>
      </c>
      <c r="H69" s="4">
        <v>1</v>
      </c>
      <c r="I69" s="4">
        <v>34.81</v>
      </c>
      <c r="J69" s="4">
        <v>31.18</v>
      </c>
      <c r="K69" s="4">
        <v>-60.94</v>
      </c>
      <c r="L69" s="4"/>
      <c r="M69" s="4"/>
      <c r="N69" s="4"/>
      <c r="O69" s="4"/>
      <c r="P69" s="4">
        <v>18</v>
      </c>
      <c r="Q69" s="4">
        <v>78</v>
      </c>
      <c r="R69" s="4">
        <v>30</v>
      </c>
      <c r="S69" s="4">
        <v>68</v>
      </c>
      <c r="T69" s="24">
        <f t="shared" si="8"/>
        <v>6.4799999999999969</v>
      </c>
      <c r="U69" s="24">
        <f t="shared" si="9"/>
        <v>2</v>
      </c>
      <c r="V69" s="24">
        <f t="shared" si="10"/>
        <v>60</v>
      </c>
      <c r="W69" s="24" t="str">
        <f t="shared" si="7"/>
        <v>走低「觀望」</v>
      </c>
    </row>
    <row r="70" spans="1:23" ht="21" x14ac:dyDescent="0.25">
      <c r="A70" s="6">
        <v>43628</v>
      </c>
      <c r="B70" s="4">
        <v>10615.66</v>
      </c>
      <c r="C70" s="4">
        <v>10409.200000000001</v>
      </c>
      <c r="D70" s="4">
        <v>7.9</v>
      </c>
      <c r="E70" s="4">
        <v>116.15</v>
      </c>
      <c r="F70" s="4">
        <v>1</v>
      </c>
      <c r="G70" s="4">
        <v>1</v>
      </c>
      <c r="H70" s="4">
        <v>1</v>
      </c>
      <c r="I70" s="4">
        <v>-1.5</v>
      </c>
      <c r="J70" s="4">
        <v>88.13</v>
      </c>
      <c r="K70" s="4">
        <v>-6.09</v>
      </c>
      <c r="L70" s="4"/>
      <c r="M70" s="4"/>
      <c r="N70" s="4"/>
      <c r="O70" s="4"/>
      <c r="P70" s="4">
        <v>21</v>
      </c>
      <c r="Q70" s="4">
        <v>75</v>
      </c>
      <c r="R70" s="4">
        <v>26</v>
      </c>
      <c r="S70" s="4">
        <v>72</v>
      </c>
      <c r="T70" s="24">
        <f t="shared" si="8"/>
        <v>9.4</v>
      </c>
      <c r="U70" s="24">
        <f t="shared" si="9"/>
        <v>2</v>
      </c>
      <c r="V70" s="24">
        <f t="shared" si="10"/>
        <v>54</v>
      </c>
      <c r="W70" s="24" t="str">
        <f t="shared" si="7"/>
        <v>走低「觀望」</v>
      </c>
    </row>
    <row r="71" spans="1:23" ht="21" x14ac:dyDescent="0.25">
      <c r="A71" s="6">
        <v>43629</v>
      </c>
      <c r="B71" s="4">
        <v>10615.66</v>
      </c>
      <c r="C71" s="4">
        <v>10409.200000000001</v>
      </c>
      <c r="D71" s="4">
        <v>-54.65</v>
      </c>
      <c r="E71" s="4">
        <v>63.51</v>
      </c>
      <c r="F71" s="4">
        <v>1</v>
      </c>
      <c r="G71" s="4">
        <v>1</v>
      </c>
      <c r="H71" s="4">
        <v>1</v>
      </c>
      <c r="I71" s="4">
        <v>-75.819999999999993</v>
      </c>
      <c r="J71" s="4">
        <v>17.55</v>
      </c>
      <c r="K71" s="4">
        <v>-21.46</v>
      </c>
      <c r="L71" s="4"/>
      <c r="M71" s="4"/>
      <c r="N71" s="4"/>
      <c r="O71" s="4"/>
      <c r="P71" s="4">
        <v>23</v>
      </c>
      <c r="Q71" s="4">
        <v>74</v>
      </c>
      <c r="R71" s="4">
        <v>33</v>
      </c>
      <c r="S71" s="4">
        <v>65</v>
      </c>
      <c r="T71" s="24">
        <f t="shared" si="8"/>
        <v>21.169999999999995</v>
      </c>
      <c r="U71" s="24">
        <f t="shared" si="9"/>
        <v>2</v>
      </c>
      <c r="V71" s="24">
        <f t="shared" si="10"/>
        <v>51</v>
      </c>
      <c r="W71" s="24" t="str">
        <f t="shared" ref="W71:W102" si="11">IF(Q71&gt;=MAX(Q67:Q70),IF(Q71&lt;55,"作多「買進」","漲勢「觀望」"),"走低「觀望」")</f>
        <v>走低「觀望」</v>
      </c>
    </row>
    <row r="72" spans="1:23" ht="21" x14ac:dyDescent="0.25">
      <c r="A72" s="6">
        <v>43630</v>
      </c>
      <c r="B72" s="4">
        <v>10615.66</v>
      </c>
      <c r="C72" s="4">
        <v>10409.200000000001</v>
      </c>
      <c r="D72" s="4">
        <v>-36.340000000000003</v>
      </c>
      <c r="E72" s="4">
        <v>114.77</v>
      </c>
      <c r="F72" s="4">
        <v>1</v>
      </c>
      <c r="G72" s="4">
        <v>1</v>
      </c>
      <c r="H72" s="4">
        <v>1</v>
      </c>
      <c r="I72" s="4">
        <v>-31.77</v>
      </c>
      <c r="J72" s="4">
        <v>8.83</v>
      </c>
      <c r="K72" s="4">
        <v>-15.99</v>
      </c>
      <c r="L72" s="4"/>
      <c r="M72" s="4"/>
      <c r="N72" s="4"/>
      <c r="O72" s="4"/>
      <c r="P72" s="4">
        <v>24</v>
      </c>
      <c r="Q72" s="4">
        <v>69</v>
      </c>
      <c r="R72" s="4">
        <v>23</v>
      </c>
      <c r="S72" s="4">
        <v>75</v>
      </c>
      <c r="T72" s="24">
        <f t="shared" si="8"/>
        <v>4.5700000000000038</v>
      </c>
      <c r="U72" s="24">
        <f t="shared" si="9"/>
        <v>2</v>
      </c>
      <c r="V72" s="24">
        <f t="shared" si="10"/>
        <v>45</v>
      </c>
      <c r="W72" s="24" t="str">
        <f t="shared" si="11"/>
        <v>走低「觀望」</v>
      </c>
    </row>
    <row r="73" spans="1:23" ht="21" x14ac:dyDescent="0.25">
      <c r="A73" s="6">
        <v>43633</v>
      </c>
      <c r="B73" s="4">
        <v>10615.66</v>
      </c>
      <c r="C73" s="4">
        <v>10409.200000000001</v>
      </c>
      <c r="D73" s="4">
        <v>5.87</v>
      </c>
      <c r="E73" s="4">
        <v>44.31</v>
      </c>
      <c r="F73" s="4">
        <v>1</v>
      </c>
      <c r="G73" s="4">
        <v>1</v>
      </c>
      <c r="H73" s="4">
        <v>1</v>
      </c>
      <c r="I73" s="4">
        <f>-42.76</f>
        <v>-42.76</v>
      </c>
      <c r="J73" s="4">
        <v>-116.76</v>
      </c>
      <c r="K73" s="4">
        <v>-77.83</v>
      </c>
      <c r="L73" s="4"/>
      <c r="M73" s="4"/>
      <c r="N73" s="4"/>
      <c r="O73" s="4"/>
      <c r="P73" s="4">
        <v>44</v>
      </c>
      <c r="Q73" s="4">
        <v>52</v>
      </c>
      <c r="R73" s="4">
        <v>21</v>
      </c>
      <c r="S73" s="4">
        <v>77</v>
      </c>
      <c r="T73" s="24">
        <f t="shared" si="8"/>
        <v>48.629999999999995</v>
      </c>
      <c r="U73" s="24">
        <f t="shared" si="9"/>
        <v>2</v>
      </c>
      <c r="V73" s="24">
        <f t="shared" si="10"/>
        <v>8</v>
      </c>
      <c r="W73" s="24" t="str">
        <f t="shared" si="11"/>
        <v>走低「觀望」</v>
      </c>
    </row>
    <row r="74" spans="1:23" ht="21" x14ac:dyDescent="0.25">
      <c r="A74" s="6">
        <v>43634</v>
      </c>
      <c r="B74" s="4">
        <v>10615.66</v>
      </c>
      <c r="C74" s="4">
        <v>10409.200000000001</v>
      </c>
      <c r="D74" s="4">
        <v>36.200000000000003</v>
      </c>
      <c r="E74" s="4">
        <v>-0.8</v>
      </c>
      <c r="F74" s="4">
        <v>1</v>
      </c>
      <c r="G74" s="4">
        <v>1</v>
      </c>
      <c r="H74" s="4">
        <v>1</v>
      </c>
      <c r="I74" s="4">
        <v>15.37</v>
      </c>
      <c r="J74" s="4">
        <v>-136.19999999999999</v>
      </c>
      <c r="K74" s="4">
        <v>-105.03</v>
      </c>
      <c r="L74" s="4"/>
      <c r="M74" s="4"/>
      <c r="N74" s="4"/>
      <c r="O74" s="4"/>
      <c r="P74" s="4">
        <v>31</v>
      </c>
      <c r="Q74" s="4">
        <v>66</v>
      </c>
      <c r="R74" s="4">
        <v>23</v>
      </c>
      <c r="S74" s="4">
        <v>75</v>
      </c>
      <c r="T74" s="24">
        <f t="shared" si="8"/>
        <v>20.830000000000005</v>
      </c>
      <c r="U74" s="24">
        <f t="shared" si="9"/>
        <v>2</v>
      </c>
      <c r="V74" s="24">
        <f t="shared" si="10"/>
        <v>35</v>
      </c>
      <c r="W74" s="24" t="str">
        <f t="shared" si="11"/>
        <v>走低「觀望」</v>
      </c>
    </row>
    <row r="75" spans="1:23" ht="21" x14ac:dyDescent="0.25">
      <c r="A75" s="6">
        <v>43635</v>
      </c>
      <c r="B75" s="4">
        <v>10775.34</v>
      </c>
      <c r="C75" s="4">
        <v>10524.67</v>
      </c>
      <c r="D75" s="4">
        <v>208.6</v>
      </c>
      <c r="E75" s="4">
        <v>169.59</v>
      </c>
      <c r="F75" s="4">
        <v>1</v>
      </c>
      <c r="G75" s="4">
        <v>1</v>
      </c>
      <c r="H75" s="4">
        <v>1</v>
      </c>
      <c r="I75" s="4">
        <v>179.46</v>
      </c>
      <c r="J75" s="4">
        <v>44.76</v>
      </c>
      <c r="K75" s="4">
        <v>132.88999999999999</v>
      </c>
      <c r="L75" s="4"/>
      <c r="M75" s="4"/>
      <c r="N75" s="4"/>
      <c r="O75" s="4"/>
      <c r="P75" s="4">
        <v>31</v>
      </c>
      <c r="Q75" s="4">
        <v>66</v>
      </c>
      <c r="R75" s="4">
        <v>23</v>
      </c>
      <c r="S75" s="4">
        <v>75</v>
      </c>
      <c r="T75" s="24">
        <f t="shared" si="8"/>
        <v>29.139999999999986</v>
      </c>
      <c r="U75" s="24">
        <f t="shared" si="9"/>
        <v>2</v>
      </c>
      <c r="V75" s="24">
        <f t="shared" si="10"/>
        <v>35</v>
      </c>
      <c r="W75" s="24" t="str">
        <f t="shared" si="11"/>
        <v>走低「觀望」</v>
      </c>
    </row>
    <row r="76" spans="1:23" ht="21" x14ac:dyDescent="0.25">
      <c r="A76" s="6">
        <v>43636</v>
      </c>
      <c r="B76" s="4">
        <v>10785.01</v>
      </c>
      <c r="C76" s="4">
        <v>10524.67</v>
      </c>
      <c r="D76" s="4">
        <v>9.67</v>
      </c>
      <c r="E76" s="4">
        <v>202.82</v>
      </c>
      <c r="F76" s="4">
        <v>1</v>
      </c>
      <c r="G76" s="4">
        <v>1</v>
      </c>
      <c r="H76" s="4">
        <v>1</v>
      </c>
      <c r="I76" s="4">
        <v>69.37</v>
      </c>
      <c r="J76" s="4">
        <v>189.96</v>
      </c>
      <c r="K76" s="4">
        <v>207.51</v>
      </c>
      <c r="L76" s="4"/>
      <c r="M76" s="4"/>
      <c r="N76" s="4"/>
      <c r="O76" s="4"/>
      <c r="P76" s="4">
        <v>16</v>
      </c>
      <c r="Q76" s="4">
        <v>80</v>
      </c>
      <c r="R76" s="4">
        <v>10</v>
      </c>
      <c r="S76" s="4">
        <v>88</v>
      </c>
      <c r="T76" s="24">
        <f t="shared" si="8"/>
        <v>59.7</v>
      </c>
      <c r="U76" s="24">
        <f t="shared" si="9"/>
        <v>2</v>
      </c>
      <c r="V76" s="24">
        <f t="shared" si="10"/>
        <v>64</v>
      </c>
      <c r="W76" s="24" t="str">
        <f t="shared" si="11"/>
        <v>漲勢「觀望」</v>
      </c>
    </row>
    <row r="77" spans="1:23" ht="21" x14ac:dyDescent="0.25">
      <c r="A77" s="6">
        <v>43637</v>
      </c>
      <c r="B77" s="4">
        <v>10803.77</v>
      </c>
      <c r="C77" s="4">
        <v>10524.67</v>
      </c>
      <c r="D77" s="4">
        <v>18.760000000000002</v>
      </c>
      <c r="E77" s="4">
        <v>257.35000000000002</v>
      </c>
      <c r="F77" s="4">
        <v>1</v>
      </c>
      <c r="G77" s="4">
        <v>1</v>
      </c>
      <c r="H77" s="4">
        <v>1</v>
      </c>
      <c r="I77" s="4">
        <v>65.069999999999993</v>
      </c>
      <c r="J77" s="4">
        <v>286.52</v>
      </c>
      <c r="K77" s="4">
        <v>295.63</v>
      </c>
      <c r="L77" s="4"/>
      <c r="M77" s="4"/>
      <c r="N77" s="4"/>
      <c r="O77" s="4"/>
      <c r="P77" s="4">
        <v>16</v>
      </c>
      <c r="Q77" s="4">
        <v>80</v>
      </c>
      <c r="R77" s="4">
        <v>10</v>
      </c>
      <c r="S77" s="4">
        <v>88</v>
      </c>
      <c r="T77" s="24">
        <f t="shared" si="8"/>
        <v>46.309999999999988</v>
      </c>
      <c r="U77" s="24">
        <f t="shared" si="9"/>
        <v>2</v>
      </c>
      <c r="V77" s="24">
        <f t="shared" si="10"/>
        <v>64</v>
      </c>
      <c r="W77" s="24" t="str">
        <f t="shared" si="11"/>
        <v>漲勢「觀望」</v>
      </c>
    </row>
    <row r="78" spans="1:23" ht="21" x14ac:dyDescent="0.25">
      <c r="A78" s="6">
        <v>43640</v>
      </c>
      <c r="B78" s="4">
        <v>10803.77</v>
      </c>
      <c r="C78" s="4">
        <v>10524.67</v>
      </c>
      <c r="D78" s="4">
        <v>-24.32</v>
      </c>
      <c r="E78" s="4">
        <v>290.75</v>
      </c>
      <c r="F78" s="4">
        <v>1</v>
      </c>
      <c r="G78" s="4">
        <v>1</v>
      </c>
      <c r="H78" s="4">
        <v>1</v>
      </c>
      <c r="I78" s="4">
        <v>54.13</v>
      </c>
      <c r="J78" s="4">
        <v>383.41</v>
      </c>
      <c r="K78" s="4">
        <v>266.64999999999998</v>
      </c>
      <c r="L78" s="4"/>
      <c r="M78" s="4"/>
      <c r="N78" s="4"/>
      <c r="O78" s="4"/>
      <c r="P78" s="4">
        <v>20</v>
      </c>
      <c r="Q78" s="4">
        <v>76</v>
      </c>
      <c r="R78" s="4">
        <v>8</v>
      </c>
      <c r="S78" s="4">
        <v>90</v>
      </c>
      <c r="T78" s="24">
        <f t="shared" si="8"/>
        <v>78.45</v>
      </c>
      <c r="U78" s="24">
        <f t="shared" si="9"/>
        <v>2</v>
      </c>
      <c r="V78" s="24">
        <f t="shared" si="10"/>
        <v>56</v>
      </c>
      <c r="W78" s="24" t="str">
        <f t="shared" si="11"/>
        <v>走低「觀望」</v>
      </c>
    </row>
    <row r="79" spans="1:23" ht="21" x14ac:dyDescent="0.25">
      <c r="A79" s="6">
        <v>43641</v>
      </c>
      <c r="B79" s="4">
        <v>10803.77</v>
      </c>
      <c r="C79" s="4">
        <v>10524.67</v>
      </c>
      <c r="D79" s="4">
        <v>-72.73</v>
      </c>
      <c r="E79" s="4">
        <v>159.57</v>
      </c>
      <c r="F79" s="4">
        <v>1</v>
      </c>
      <c r="G79" s="4">
        <v>1</v>
      </c>
      <c r="H79" s="4">
        <v>1</v>
      </c>
      <c r="I79" s="4">
        <v>-19.989999999999998</v>
      </c>
      <c r="J79" s="4">
        <v>348.04</v>
      </c>
      <c r="K79" s="4">
        <v>211.84</v>
      </c>
      <c r="L79" s="4"/>
      <c r="M79" s="4"/>
      <c r="N79" s="4"/>
      <c r="O79" s="4"/>
      <c r="P79" s="4">
        <v>19</v>
      </c>
      <c r="Q79" s="4">
        <v>78</v>
      </c>
      <c r="R79" s="4">
        <v>12</v>
      </c>
      <c r="S79" s="4">
        <v>85</v>
      </c>
      <c r="T79" s="24">
        <f t="shared" si="8"/>
        <v>52.740000000000009</v>
      </c>
      <c r="U79" s="24">
        <f t="shared" si="9"/>
        <v>2</v>
      </c>
      <c r="V79" s="24">
        <f t="shared" si="10"/>
        <v>59</v>
      </c>
      <c r="W79" s="24" t="str">
        <f t="shared" si="11"/>
        <v>走低「觀望」</v>
      </c>
    </row>
    <row r="80" spans="1:23" ht="21" x14ac:dyDescent="0.25">
      <c r="A80" s="6">
        <v>43642</v>
      </c>
      <c r="B80" s="4">
        <v>10803.77</v>
      </c>
      <c r="C80" s="4">
        <v>10530.54</v>
      </c>
      <c r="D80" s="4">
        <v>-54.17</v>
      </c>
      <c r="E80" s="4">
        <v>2.0699999999999998</v>
      </c>
      <c r="F80" s="4">
        <v>1</v>
      </c>
      <c r="G80" s="4">
        <v>1</v>
      </c>
      <c r="H80" s="4">
        <v>-1</v>
      </c>
      <c r="I80" s="4">
        <v>-5.86</v>
      </c>
      <c r="J80" s="4">
        <v>162.72</v>
      </c>
      <c r="K80" s="4">
        <v>207.48</v>
      </c>
      <c r="L80" s="4"/>
      <c r="M80" s="4"/>
      <c r="N80" s="4"/>
      <c r="O80" s="4"/>
      <c r="P80" s="4">
        <v>17</v>
      </c>
      <c r="Q80" s="4">
        <v>78</v>
      </c>
      <c r="R80" s="4">
        <v>13</v>
      </c>
      <c r="S80" s="4">
        <v>84</v>
      </c>
      <c r="T80" s="24">
        <f t="shared" si="8"/>
        <v>48.31</v>
      </c>
      <c r="U80" s="24">
        <f t="shared" si="9"/>
        <v>0</v>
      </c>
      <c r="V80" s="24">
        <f t="shared" si="10"/>
        <v>61</v>
      </c>
      <c r="W80" s="24" t="str">
        <f t="shared" si="11"/>
        <v>走低「觀望」</v>
      </c>
    </row>
    <row r="81" spans="1:23" ht="21" x14ac:dyDescent="0.25">
      <c r="A81" s="6">
        <v>43643</v>
      </c>
      <c r="B81" s="4">
        <v>10803.77</v>
      </c>
      <c r="C81" s="4">
        <v>10566.74</v>
      </c>
      <c r="D81" s="4">
        <v>121.35</v>
      </c>
      <c r="E81" s="4">
        <v>24.49</v>
      </c>
      <c r="F81" s="4">
        <v>1</v>
      </c>
      <c r="G81" s="4">
        <v>1</v>
      </c>
      <c r="H81" s="4">
        <v>1</v>
      </c>
      <c r="I81" s="4">
        <v>144.04</v>
      </c>
      <c r="J81" s="4">
        <v>237.39</v>
      </c>
      <c r="K81" s="4">
        <v>427.34</v>
      </c>
      <c r="L81" s="4"/>
      <c r="M81" s="4"/>
      <c r="N81" s="4"/>
      <c r="O81" s="4"/>
      <c r="P81" s="4">
        <v>11</v>
      </c>
      <c r="Q81" s="4">
        <v>87</v>
      </c>
      <c r="R81" s="4">
        <v>11</v>
      </c>
      <c r="S81" s="4">
        <v>87</v>
      </c>
      <c r="T81" s="24">
        <f t="shared" si="8"/>
        <v>22.689999999999998</v>
      </c>
      <c r="U81" s="24">
        <f t="shared" si="9"/>
        <v>2</v>
      </c>
      <c r="V81" s="24">
        <f t="shared" si="10"/>
        <v>76</v>
      </c>
      <c r="W81" s="24" t="str">
        <f t="shared" si="11"/>
        <v>漲勢「觀望」</v>
      </c>
    </row>
    <row r="82" spans="1:23" ht="21" x14ac:dyDescent="0.25">
      <c r="A82" s="6">
        <v>43644</v>
      </c>
      <c r="B82" s="4">
        <v>10803.77</v>
      </c>
      <c r="C82" s="4">
        <v>10652.55</v>
      </c>
      <c r="D82" s="4">
        <f>-43.07</f>
        <v>-43.07</v>
      </c>
      <c r="E82" s="4">
        <v>-86.88</v>
      </c>
      <c r="F82" s="4">
        <v>1</v>
      </c>
      <c r="G82" s="4">
        <v>1</v>
      </c>
      <c r="H82" s="4">
        <v>1</v>
      </c>
      <c r="I82" s="4">
        <v>-29.48</v>
      </c>
      <c r="J82" s="4">
        <v>142.84</v>
      </c>
      <c r="K82" s="4">
        <v>429.35</v>
      </c>
      <c r="L82" s="4"/>
      <c r="M82" s="4"/>
      <c r="N82" s="4"/>
      <c r="O82" s="4"/>
      <c r="P82" s="4">
        <v>11</v>
      </c>
      <c r="Q82" s="4">
        <v>85</v>
      </c>
      <c r="R82" s="4">
        <v>12</v>
      </c>
      <c r="S82" s="4">
        <v>84</v>
      </c>
      <c r="T82" s="24">
        <f t="shared" si="8"/>
        <v>13.59</v>
      </c>
      <c r="U82" s="24">
        <f t="shared" si="9"/>
        <v>2</v>
      </c>
      <c r="V82" s="24">
        <f t="shared" si="10"/>
        <v>74</v>
      </c>
      <c r="W82" s="24" t="str">
        <f t="shared" si="11"/>
        <v>走低「觀望」</v>
      </c>
    </row>
    <row r="83" spans="1:23" ht="21" x14ac:dyDescent="0.25">
      <c r="A83" s="6">
        <v>43647</v>
      </c>
      <c r="B83" s="4">
        <v>10895.46</v>
      </c>
      <c r="C83" s="4">
        <v>10652.55</v>
      </c>
      <c r="D83" s="4">
        <v>164.63</v>
      </c>
      <c r="E83" s="4">
        <v>161.21</v>
      </c>
      <c r="F83" s="4">
        <v>1</v>
      </c>
      <c r="G83" s="4">
        <v>1</v>
      </c>
      <c r="H83" s="4">
        <v>1</v>
      </c>
      <c r="I83" s="4">
        <v>72.31</v>
      </c>
      <c r="J83" s="4">
        <v>161.01</v>
      </c>
      <c r="K83" s="4">
        <v>544.41999999999996</v>
      </c>
      <c r="L83" s="4"/>
      <c r="M83" s="4"/>
      <c r="N83" s="4"/>
      <c r="O83" s="4"/>
      <c r="P83" s="4">
        <v>13</v>
      </c>
      <c r="Q83" s="4">
        <v>84</v>
      </c>
      <c r="R83" s="4">
        <v>17</v>
      </c>
      <c r="S83" s="4">
        <v>80</v>
      </c>
      <c r="T83" s="24">
        <f t="shared" si="8"/>
        <v>92.32</v>
      </c>
      <c r="U83" s="24">
        <f t="shared" si="9"/>
        <v>2</v>
      </c>
      <c r="V83" s="24">
        <f t="shared" si="10"/>
        <v>71</v>
      </c>
      <c r="W83" s="24" t="str">
        <f t="shared" si="11"/>
        <v>走低「觀望」</v>
      </c>
    </row>
    <row r="84" spans="1:23" ht="21" x14ac:dyDescent="0.25">
      <c r="A84" s="6">
        <v>43648</v>
      </c>
      <c r="B84" s="4">
        <v>10895.46</v>
      </c>
      <c r="C84" s="4">
        <v>10652.55</v>
      </c>
      <c r="D84" s="4">
        <v>-30.34</v>
      </c>
      <c r="E84" s="4">
        <v>87.94</v>
      </c>
      <c r="F84" s="4">
        <v>1</v>
      </c>
      <c r="G84" s="4">
        <v>1</v>
      </c>
      <c r="H84" s="4">
        <v>1</v>
      </c>
      <c r="I84" s="4">
        <v>-49.65</v>
      </c>
      <c r="J84" s="4">
        <v>131.36000000000001</v>
      </c>
      <c r="K84" s="4">
        <v>479.4</v>
      </c>
      <c r="L84" s="4"/>
      <c r="M84" s="4"/>
      <c r="N84" s="4"/>
      <c r="O84" s="4"/>
      <c r="P84" s="4">
        <v>13</v>
      </c>
      <c r="Q84" s="4">
        <v>84</v>
      </c>
      <c r="R84" s="4">
        <v>17</v>
      </c>
      <c r="S84" s="4">
        <v>80</v>
      </c>
      <c r="T84" s="24">
        <f t="shared" si="8"/>
        <v>19.309999999999999</v>
      </c>
      <c r="U84" s="24">
        <f t="shared" si="9"/>
        <v>2</v>
      </c>
      <c r="V84" s="24">
        <f t="shared" si="10"/>
        <v>71</v>
      </c>
      <c r="W84" s="24" t="str">
        <f t="shared" si="11"/>
        <v>走低「觀望」</v>
      </c>
    </row>
    <row r="85" spans="1:23" ht="21" x14ac:dyDescent="0.25">
      <c r="A85" s="6">
        <v>43649</v>
      </c>
      <c r="B85" s="4">
        <v>10895.46</v>
      </c>
      <c r="C85" s="4">
        <v>10652.55</v>
      </c>
      <c r="D85" s="4">
        <v>-121.35</v>
      </c>
      <c r="E85" s="4">
        <v>82.38</v>
      </c>
      <c r="F85" s="4">
        <v>1</v>
      </c>
      <c r="G85" s="4">
        <v>-1</v>
      </c>
      <c r="H85" s="4">
        <v>1</v>
      </c>
      <c r="I85" s="4">
        <v>-80.290000000000006</v>
      </c>
      <c r="J85" s="4">
        <v>56.93</v>
      </c>
      <c r="K85" s="4">
        <v>219.65</v>
      </c>
      <c r="L85" s="4"/>
      <c r="M85" s="4"/>
      <c r="N85" s="4"/>
      <c r="O85" s="4"/>
      <c r="P85" s="4">
        <v>37</v>
      </c>
      <c r="Q85" s="4">
        <v>56</v>
      </c>
      <c r="R85" s="4">
        <v>19</v>
      </c>
      <c r="S85" s="4">
        <v>78</v>
      </c>
      <c r="T85" s="24">
        <f t="shared" si="8"/>
        <v>41.059999999999988</v>
      </c>
      <c r="U85" s="24">
        <f t="shared" si="9"/>
        <v>2</v>
      </c>
      <c r="V85" s="24">
        <f t="shared" si="10"/>
        <v>19</v>
      </c>
      <c r="W85" s="24" t="str">
        <f t="shared" si="11"/>
        <v>走低「觀望」</v>
      </c>
    </row>
    <row r="86" spans="1:23" ht="21" x14ac:dyDescent="0.25">
      <c r="A86" s="6">
        <v>43650</v>
      </c>
      <c r="B86" s="4">
        <v>10895.46</v>
      </c>
      <c r="C86" s="4">
        <v>10652.55</v>
      </c>
      <c r="D86" s="4">
        <v>32.130000000000003</v>
      </c>
      <c r="E86" s="4">
        <v>101.7</v>
      </c>
      <c r="F86" s="4">
        <v>1</v>
      </c>
      <c r="G86" s="4">
        <v>-1</v>
      </c>
      <c r="H86" s="4">
        <v>-1</v>
      </c>
      <c r="I86" s="4">
        <v>1.44</v>
      </c>
      <c r="J86" s="4">
        <v>-85.67</v>
      </c>
      <c r="K86" s="4">
        <v>151.71</v>
      </c>
      <c r="L86" s="4"/>
      <c r="M86" s="4"/>
      <c r="N86" s="4"/>
      <c r="O86" s="4"/>
      <c r="P86" s="4">
        <v>39</v>
      </c>
      <c r="Q86" s="4">
        <v>55</v>
      </c>
      <c r="R86" s="4">
        <v>19</v>
      </c>
      <c r="S86" s="4">
        <v>77</v>
      </c>
      <c r="T86" s="24">
        <f t="shared" si="8"/>
        <v>30.69</v>
      </c>
      <c r="U86" s="24">
        <f t="shared" si="9"/>
        <v>0</v>
      </c>
      <c r="V86" s="24">
        <f t="shared" si="10"/>
        <v>16</v>
      </c>
      <c r="W86" s="24" t="str">
        <f t="shared" si="11"/>
        <v>走低「觀望」</v>
      </c>
    </row>
    <row r="87" spans="1:23" ht="21" x14ac:dyDescent="0.25">
      <c r="A87" s="6">
        <v>43651</v>
      </c>
      <c r="B87" s="4">
        <v>10895.46</v>
      </c>
      <c r="C87" s="4">
        <v>10652.55</v>
      </c>
      <c r="D87" s="4">
        <v>9.83</v>
      </c>
      <c r="E87" s="4">
        <v>-0.93</v>
      </c>
      <c r="F87" s="4">
        <v>1</v>
      </c>
      <c r="G87" s="4">
        <v>-1</v>
      </c>
      <c r="H87" s="4">
        <v>-1</v>
      </c>
      <c r="I87" s="4">
        <v>2.1</v>
      </c>
      <c r="J87" s="4">
        <v>-54.09</v>
      </c>
      <c r="K87" s="4">
        <v>88.74</v>
      </c>
      <c r="L87" s="4"/>
      <c r="M87" s="4"/>
      <c r="N87" s="4"/>
      <c r="O87" s="4"/>
      <c r="P87" s="4">
        <v>40</v>
      </c>
      <c r="Q87" s="4">
        <v>57</v>
      </c>
      <c r="R87" s="4">
        <v>20</v>
      </c>
      <c r="S87" s="4">
        <v>76</v>
      </c>
      <c r="T87" s="24">
        <f t="shared" si="8"/>
        <v>7.73</v>
      </c>
      <c r="U87" s="24">
        <f t="shared" si="9"/>
        <v>0</v>
      </c>
      <c r="V87" s="24">
        <f t="shared" si="10"/>
        <v>17</v>
      </c>
      <c r="W87" s="24" t="str">
        <f t="shared" si="11"/>
        <v>走低「觀望」</v>
      </c>
    </row>
    <row r="88" spans="1:23" ht="21" x14ac:dyDescent="0.25">
      <c r="A88" s="6">
        <v>43654</v>
      </c>
      <c r="B88" s="4">
        <v>10895.46</v>
      </c>
      <c r="C88" s="4">
        <v>10730.83</v>
      </c>
      <c r="D88" s="4">
        <f>-34.51</f>
        <v>-34.51</v>
      </c>
      <c r="E88" s="4">
        <v>-70.08</v>
      </c>
      <c r="F88" s="4">
        <v>1</v>
      </c>
      <c r="G88" s="4">
        <v>-1</v>
      </c>
      <c r="H88" s="4">
        <v>-1</v>
      </c>
      <c r="I88" s="4">
        <f>-73.98</f>
        <v>-73.98</v>
      </c>
      <c r="J88" s="4">
        <v>-200.39</v>
      </c>
      <c r="K88" s="4">
        <v>-39.369999999999997</v>
      </c>
      <c r="L88" s="4"/>
      <c r="M88" s="4"/>
      <c r="N88" s="4"/>
      <c r="O88" s="4"/>
      <c r="P88" s="4">
        <v>45</v>
      </c>
      <c r="Q88" s="4">
        <v>50</v>
      </c>
      <c r="R88" s="4">
        <v>28</v>
      </c>
      <c r="S88" s="4">
        <v>67</v>
      </c>
      <c r="T88" s="24">
        <f t="shared" si="8"/>
        <v>39.470000000000006</v>
      </c>
      <c r="U88" s="24">
        <f t="shared" si="9"/>
        <v>0</v>
      </c>
      <c r="V88" s="24">
        <f t="shared" si="10"/>
        <v>5</v>
      </c>
      <c r="W88" s="24" t="str">
        <f t="shared" si="11"/>
        <v>走低「觀望」</v>
      </c>
    </row>
    <row r="89" spans="1:23" ht="21" x14ac:dyDescent="0.25">
      <c r="A89" s="6">
        <v>43655</v>
      </c>
      <c r="B89" s="4">
        <v>10895.46</v>
      </c>
      <c r="C89" s="4">
        <v>10702.78</v>
      </c>
      <c r="D89" s="4">
        <f>-48.44</f>
        <v>-48.44</v>
      </c>
      <c r="E89" s="4">
        <v>-175.23</v>
      </c>
      <c r="F89" s="4">
        <v>1</v>
      </c>
      <c r="G89" s="4">
        <v>-1</v>
      </c>
      <c r="H89" s="4">
        <v>-1</v>
      </c>
      <c r="I89" s="4">
        <f>-32.25</f>
        <v>-32.25</v>
      </c>
      <c r="J89" s="4">
        <v>-178.8</v>
      </c>
      <c r="K89" s="4">
        <v>-47.45</v>
      </c>
      <c r="L89" s="4"/>
      <c r="M89" s="4"/>
      <c r="N89" s="4"/>
      <c r="O89" s="4"/>
      <c r="P89" s="4">
        <v>46</v>
      </c>
      <c r="Q89" s="4">
        <v>51</v>
      </c>
      <c r="R89" s="4">
        <v>31</v>
      </c>
      <c r="S89" s="4">
        <v>64</v>
      </c>
      <c r="T89" s="24">
        <f t="shared" si="8"/>
        <v>16.189999999999998</v>
      </c>
      <c r="U89" s="24">
        <f t="shared" si="9"/>
        <v>0</v>
      </c>
      <c r="V89" s="24">
        <f t="shared" si="10"/>
        <v>5</v>
      </c>
      <c r="W89" s="24" t="str">
        <f t="shared" si="11"/>
        <v>走低「觀望」</v>
      </c>
    </row>
    <row r="90" spans="1:23" ht="21" x14ac:dyDescent="0.25">
      <c r="A90" s="6">
        <v>43656</v>
      </c>
      <c r="B90" s="4">
        <v>10895.46</v>
      </c>
      <c r="C90" s="4">
        <v>10702.78</v>
      </c>
      <c r="D90" s="4">
        <v>95.7</v>
      </c>
      <c r="E90" s="4">
        <v>5.38</v>
      </c>
      <c r="F90" s="4">
        <v>1</v>
      </c>
      <c r="G90" s="4">
        <v>-1</v>
      </c>
      <c r="H90" s="4">
        <v>-1</v>
      </c>
      <c r="I90" s="4">
        <v>11.5</v>
      </c>
      <c r="J90" s="4">
        <v>-87.16</v>
      </c>
      <c r="K90" s="4">
        <v>-30.23</v>
      </c>
      <c r="L90" s="4"/>
      <c r="M90" s="4"/>
      <c r="N90" s="4"/>
      <c r="O90" s="4"/>
      <c r="P90" s="4">
        <v>35</v>
      </c>
      <c r="Q90" s="4">
        <v>61</v>
      </c>
      <c r="R90" s="4">
        <v>20</v>
      </c>
      <c r="S90" s="4">
        <v>75</v>
      </c>
      <c r="T90" s="24">
        <f t="shared" si="8"/>
        <v>84.2</v>
      </c>
      <c r="U90" s="24">
        <f t="shared" si="9"/>
        <v>0</v>
      </c>
      <c r="V90" s="24">
        <f t="shared" si="10"/>
        <v>26</v>
      </c>
      <c r="W90" s="24" t="str">
        <f t="shared" si="11"/>
        <v>漲勢「觀望」</v>
      </c>
    </row>
    <row r="91" spans="1:23" ht="21" x14ac:dyDescent="0.25">
      <c r="A91" s="6">
        <v>43657</v>
      </c>
      <c r="B91" s="4">
        <v>10865.12</v>
      </c>
      <c r="C91" s="4">
        <v>10702.78</v>
      </c>
      <c r="D91" s="4">
        <v>44.94</v>
      </c>
      <c r="E91" s="4">
        <v>87.55</v>
      </c>
      <c r="F91" s="4">
        <v>1</v>
      </c>
      <c r="G91" s="4">
        <v>-1</v>
      </c>
      <c r="H91" s="4">
        <v>1</v>
      </c>
      <c r="I91" s="4">
        <v>48.65</v>
      </c>
      <c r="J91" s="4">
        <v>-39.950000000000003</v>
      </c>
      <c r="K91" s="4">
        <v>-125.62</v>
      </c>
      <c r="L91" s="4"/>
      <c r="M91" s="4"/>
      <c r="N91" s="4"/>
      <c r="O91" s="4"/>
      <c r="P91" s="4">
        <v>45</v>
      </c>
      <c r="Q91" s="4">
        <v>51</v>
      </c>
      <c r="R91" s="4">
        <v>19</v>
      </c>
      <c r="S91" s="4">
        <v>77</v>
      </c>
      <c r="T91" s="24">
        <f t="shared" si="8"/>
        <v>3.7100000000000009</v>
      </c>
      <c r="U91" s="24">
        <f t="shared" si="9"/>
        <v>2</v>
      </c>
      <c r="V91" s="24">
        <f t="shared" si="10"/>
        <v>6</v>
      </c>
      <c r="W91" s="24" t="str">
        <f t="shared" si="11"/>
        <v>走低「觀望」</v>
      </c>
    </row>
    <row r="92" spans="1:23" ht="21" x14ac:dyDescent="0.25">
      <c r="A92" s="6">
        <v>43658</v>
      </c>
      <c r="B92" s="4">
        <v>10843.42</v>
      </c>
      <c r="C92" s="4">
        <v>10702.78</v>
      </c>
      <c r="D92" s="4">
        <v>-19.07</v>
      </c>
      <c r="E92" s="4">
        <v>38.5</v>
      </c>
      <c r="F92" s="4">
        <v>1</v>
      </c>
      <c r="G92" s="4">
        <v>-1</v>
      </c>
      <c r="H92" s="4">
        <v>1</v>
      </c>
      <c r="I92" s="4">
        <f>-5.74</f>
        <v>-5.74</v>
      </c>
      <c r="J92" s="4">
        <v>-47.78</v>
      </c>
      <c r="K92" s="4">
        <v>-101.88</v>
      </c>
      <c r="L92" s="4"/>
      <c r="M92" s="4"/>
      <c r="N92" s="4"/>
      <c r="O92" s="4"/>
      <c r="P92" s="4">
        <v>43</v>
      </c>
      <c r="Q92" s="4">
        <v>53</v>
      </c>
      <c r="R92" s="4">
        <v>20</v>
      </c>
      <c r="S92" s="4">
        <v>77</v>
      </c>
      <c r="T92" s="24">
        <f t="shared" si="8"/>
        <v>13.33</v>
      </c>
      <c r="U92" s="24">
        <f t="shared" si="9"/>
        <v>2</v>
      </c>
      <c r="V92" s="24">
        <f t="shared" si="10"/>
        <v>10</v>
      </c>
      <c r="W92" s="24" t="str">
        <f t="shared" si="11"/>
        <v>走低「觀望」</v>
      </c>
    </row>
    <row r="93" spans="1:23" ht="21" x14ac:dyDescent="0.25">
      <c r="A93" s="6">
        <v>43661</v>
      </c>
      <c r="B93" s="4">
        <v>10876.43</v>
      </c>
      <c r="C93" s="4">
        <v>10702.78</v>
      </c>
      <c r="D93" s="4">
        <v>52.08</v>
      </c>
      <c r="E93" s="4">
        <v>133.62</v>
      </c>
      <c r="F93" s="4">
        <v>1</v>
      </c>
      <c r="G93" s="4">
        <v>-1</v>
      </c>
      <c r="H93" s="4">
        <v>1</v>
      </c>
      <c r="I93" s="4">
        <v>7.66</v>
      </c>
      <c r="J93" s="4">
        <v>29.67</v>
      </c>
      <c r="K93" s="4">
        <v>-166.53</v>
      </c>
      <c r="L93" s="4"/>
      <c r="M93" s="4"/>
      <c r="N93" s="4"/>
      <c r="O93" s="4"/>
      <c r="P93" s="4">
        <v>55</v>
      </c>
      <c r="Q93" s="4">
        <v>42</v>
      </c>
      <c r="R93" s="4">
        <v>27</v>
      </c>
      <c r="S93" s="4">
        <v>69</v>
      </c>
      <c r="T93" s="24">
        <f t="shared" si="8"/>
        <v>44.42</v>
      </c>
      <c r="U93" s="24">
        <f t="shared" si="9"/>
        <v>2</v>
      </c>
      <c r="V93" s="24">
        <f t="shared" si="10"/>
        <v>-13</v>
      </c>
      <c r="W93" s="24" t="str">
        <f t="shared" si="11"/>
        <v>走低「觀望」</v>
      </c>
    </row>
    <row r="94" spans="1:23" ht="21" x14ac:dyDescent="0.25">
      <c r="A94" s="6">
        <v>43662</v>
      </c>
      <c r="B94" s="4">
        <v>10886.05</v>
      </c>
      <c r="C94" s="4">
        <v>10702.78</v>
      </c>
      <c r="D94" s="4">
        <v>9.6199999999999992</v>
      </c>
      <c r="E94" s="4">
        <v>156.22</v>
      </c>
      <c r="F94" s="4">
        <v>1</v>
      </c>
      <c r="G94" s="4">
        <v>-1</v>
      </c>
      <c r="H94" s="4">
        <v>1</v>
      </c>
      <c r="I94" s="4">
        <v>0.62</v>
      </c>
      <c r="J94" s="4">
        <v>62.69</v>
      </c>
      <c r="K94" s="4">
        <v>-116.26</v>
      </c>
      <c r="L94" s="4"/>
      <c r="M94" s="4"/>
      <c r="N94" s="4"/>
      <c r="O94" s="4"/>
      <c r="P94" s="4">
        <v>45</v>
      </c>
      <c r="Q94" s="4">
        <v>52</v>
      </c>
      <c r="R94" s="4">
        <v>26</v>
      </c>
      <c r="S94" s="4">
        <v>72</v>
      </c>
      <c r="T94" s="24">
        <f t="shared" si="8"/>
        <v>9</v>
      </c>
      <c r="U94" s="24">
        <f t="shared" si="9"/>
        <v>2</v>
      </c>
      <c r="V94" s="24">
        <f t="shared" si="10"/>
        <v>7</v>
      </c>
      <c r="W94" s="24" t="str">
        <f t="shared" si="11"/>
        <v>走低「觀望」</v>
      </c>
    </row>
    <row r="95" spans="1:23" ht="21" x14ac:dyDescent="0.25">
      <c r="A95" s="6">
        <v>43663</v>
      </c>
      <c r="B95" s="4">
        <v>10886.05</v>
      </c>
      <c r="C95" s="4">
        <v>10702.78</v>
      </c>
      <c r="D95" s="4">
        <v>-57.57</v>
      </c>
      <c r="E95" s="4">
        <v>105.25</v>
      </c>
      <c r="F95" s="4">
        <v>1</v>
      </c>
      <c r="G95" s="4">
        <v>-1</v>
      </c>
      <c r="H95" s="4">
        <v>-1</v>
      </c>
      <c r="I95" s="4">
        <v>-29.61</v>
      </c>
      <c r="J95" s="4">
        <v>16.309999999999999</v>
      </c>
      <c r="K95" s="4">
        <v>-70.849999999999994</v>
      </c>
      <c r="L95" s="4"/>
      <c r="M95" s="4"/>
      <c r="N95" s="4"/>
      <c r="O95" s="4"/>
      <c r="P95" s="4">
        <v>47</v>
      </c>
      <c r="Q95" s="4">
        <v>50</v>
      </c>
      <c r="R95" s="4">
        <v>39</v>
      </c>
      <c r="S95" s="4">
        <v>55</v>
      </c>
      <c r="T95" s="24">
        <f t="shared" si="8"/>
        <v>27.96</v>
      </c>
      <c r="U95" s="24">
        <f t="shared" si="9"/>
        <v>0</v>
      </c>
      <c r="V95" s="24">
        <f t="shared" si="10"/>
        <v>3</v>
      </c>
      <c r="W95" s="24" t="str">
        <f t="shared" si="11"/>
        <v>走低「觀望」</v>
      </c>
    </row>
    <row r="96" spans="1:23" ht="21" x14ac:dyDescent="0.25">
      <c r="A96" s="6">
        <v>43664</v>
      </c>
      <c r="B96" s="4">
        <v>10886.05</v>
      </c>
      <c r="C96" s="4">
        <v>10702.78</v>
      </c>
      <c r="D96" s="4">
        <f>-29.2 -18.32</f>
        <v>-47.519999999999996</v>
      </c>
      <c r="E96" s="4">
        <f>-29.2 -18.32</f>
        <v>-47.519999999999996</v>
      </c>
      <c r="F96" s="4">
        <v>1</v>
      </c>
      <c r="G96" s="4">
        <v>-1</v>
      </c>
      <c r="H96" s="4">
        <v>-1</v>
      </c>
      <c r="I96" s="4">
        <f>-42.32</f>
        <v>-42.32</v>
      </c>
      <c r="J96" s="4">
        <v>-74.650000000000006</v>
      </c>
      <c r="K96" s="4">
        <v>-114.6</v>
      </c>
      <c r="L96" s="4"/>
      <c r="M96" s="4"/>
      <c r="N96" s="4"/>
      <c r="O96" s="4"/>
      <c r="P96" s="4">
        <v>47</v>
      </c>
      <c r="Q96" s="4">
        <v>50</v>
      </c>
      <c r="R96" s="4">
        <v>39</v>
      </c>
      <c r="S96" s="4">
        <v>55</v>
      </c>
      <c r="T96" s="24">
        <f t="shared" si="8"/>
        <v>5.1999999999999957</v>
      </c>
      <c r="U96" s="24">
        <f t="shared" si="9"/>
        <v>0</v>
      </c>
      <c r="V96" s="24">
        <f t="shared" si="10"/>
        <v>3</v>
      </c>
      <c r="W96" s="24" t="str">
        <f t="shared" si="11"/>
        <v>走低「觀望」</v>
      </c>
    </row>
    <row r="97" spans="1:23" ht="21" x14ac:dyDescent="0.25">
      <c r="A97" s="6">
        <v>43665</v>
      </c>
      <c r="B97" s="4">
        <v>10886.05</v>
      </c>
      <c r="C97" s="4">
        <v>10798.48</v>
      </c>
      <c r="D97" s="4">
        <v>73.91</v>
      </c>
      <c r="E97" s="4">
        <v>18.03</v>
      </c>
      <c r="F97" s="4">
        <v>1</v>
      </c>
      <c r="G97" s="4">
        <v>-1</v>
      </c>
      <c r="H97" s="4">
        <v>1</v>
      </c>
      <c r="I97" s="4">
        <v>81.59</v>
      </c>
      <c r="J97" s="4">
        <v>12.67</v>
      </c>
      <c r="K97" s="4">
        <v>-35.11</v>
      </c>
      <c r="L97" s="4"/>
      <c r="M97" s="4"/>
      <c r="N97" s="4"/>
      <c r="O97" s="4"/>
      <c r="P97" s="4">
        <v>47</v>
      </c>
      <c r="Q97" s="4">
        <v>47</v>
      </c>
      <c r="R97" s="4">
        <v>48</v>
      </c>
      <c r="S97" s="4">
        <v>50</v>
      </c>
      <c r="T97" s="24">
        <f t="shared" si="8"/>
        <v>7.6800000000000068</v>
      </c>
      <c r="U97" s="24">
        <f t="shared" si="9"/>
        <v>2</v>
      </c>
      <c r="V97" s="24">
        <f t="shared" si="10"/>
        <v>0</v>
      </c>
      <c r="W97" s="24" t="str">
        <f t="shared" si="11"/>
        <v>走低「觀望」</v>
      </c>
    </row>
    <row r="98" spans="1:23" ht="21" x14ac:dyDescent="0.25">
      <c r="A98" s="6">
        <v>43668</v>
      </c>
      <c r="B98" s="4">
        <v>10944.53</v>
      </c>
      <c r="C98" s="4">
        <v>10799.28</v>
      </c>
      <c r="D98" s="4">
        <v>71.34</v>
      </c>
      <c r="E98" s="4">
        <v>124.61</v>
      </c>
      <c r="F98" s="4">
        <v>1</v>
      </c>
      <c r="G98" s="4">
        <v>-1</v>
      </c>
      <c r="H98" s="4">
        <v>1</v>
      </c>
      <c r="I98" s="4">
        <v>47.66</v>
      </c>
      <c r="J98" s="4">
        <v>52.68</v>
      </c>
      <c r="K98" s="4">
        <v>82.35</v>
      </c>
      <c r="L98" s="4"/>
      <c r="M98" s="4"/>
      <c r="N98" s="4"/>
      <c r="O98" s="4"/>
      <c r="P98" s="4">
        <v>49</v>
      </c>
      <c r="Q98" s="4">
        <v>49</v>
      </c>
      <c r="R98" s="4">
        <v>50</v>
      </c>
      <c r="S98" s="4">
        <v>48</v>
      </c>
      <c r="T98" s="24">
        <f t="shared" ref="T98:T115" si="12">ABS(D98-I98)</f>
        <v>23.680000000000007</v>
      </c>
      <c r="U98" s="24">
        <f t="shared" ref="U98:U116" si="13">F98+H98</f>
        <v>2</v>
      </c>
      <c r="V98" s="24">
        <f t="shared" ref="V98:V116" si="14">Q98-P98</f>
        <v>0</v>
      </c>
      <c r="W98" s="24" t="str">
        <f t="shared" si="11"/>
        <v>走低「觀望」</v>
      </c>
    </row>
    <row r="99" spans="1:23" ht="21" x14ac:dyDescent="0.25">
      <c r="A99" s="6">
        <v>43669</v>
      </c>
      <c r="B99" s="4">
        <v>10947.26</v>
      </c>
      <c r="C99" s="4">
        <v>10799.28</v>
      </c>
      <c r="D99" s="4">
        <v>2.73</v>
      </c>
      <c r="E99" s="4">
        <v>82.26</v>
      </c>
      <c r="F99" s="4">
        <v>1</v>
      </c>
      <c r="G99" s="4">
        <v>-1</v>
      </c>
      <c r="H99" s="4">
        <v>1</v>
      </c>
      <c r="I99" s="4">
        <v>-0.51</v>
      </c>
      <c r="J99" s="4">
        <v>56.48</v>
      </c>
      <c r="K99" s="4">
        <v>113.9</v>
      </c>
      <c r="L99" s="4"/>
      <c r="M99" s="4"/>
      <c r="N99" s="4"/>
      <c r="O99" s="4"/>
      <c r="P99" s="4">
        <v>46</v>
      </c>
      <c r="Q99" s="4">
        <v>51</v>
      </c>
      <c r="R99" s="4">
        <v>45</v>
      </c>
      <c r="S99" s="4">
        <v>53</v>
      </c>
      <c r="T99" s="24">
        <f t="shared" si="12"/>
        <v>3.24</v>
      </c>
      <c r="U99" s="24">
        <f t="shared" si="13"/>
        <v>2</v>
      </c>
      <c r="V99" s="24">
        <f t="shared" si="14"/>
        <v>5</v>
      </c>
      <c r="W99" s="24" t="str">
        <f t="shared" si="11"/>
        <v>作多「買進」</v>
      </c>
    </row>
    <row r="100" spans="1:23" ht="21" x14ac:dyDescent="0.25">
      <c r="A100" s="6">
        <v>43670</v>
      </c>
      <c r="B100" s="4">
        <v>10947.26</v>
      </c>
      <c r="C100" s="4">
        <v>10799.28</v>
      </c>
      <c r="D100" s="4">
        <v>-11.5</v>
      </c>
      <c r="E100" s="4">
        <v>74.650000000000006</v>
      </c>
      <c r="F100" s="4">
        <v>1</v>
      </c>
      <c r="G100" s="4">
        <v>-1</v>
      </c>
      <c r="H100" s="4">
        <v>1</v>
      </c>
      <c r="I100" s="4">
        <v>12</v>
      </c>
      <c r="J100" s="4">
        <v>98.09</v>
      </c>
      <c r="K100" s="4">
        <v>114.4</v>
      </c>
      <c r="L100" s="4"/>
      <c r="M100" s="4"/>
      <c r="N100" s="4"/>
      <c r="O100" s="4"/>
      <c r="P100" s="4">
        <v>51</v>
      </c>
      <c r="Q100" s="4">
        <v>46</v>
      </c>
      <c r="R100" s="4">
        <v>46</v>
      </c>
      <c r="S100" s="4">
        <v>52</v>
      </c>
      <c r="T100" s="24">
        <f t="shared" si="12"/>
        <v>23.5</v>
      </c>
      <c r="U100" s="24">
        <f t="shared" si="13"/>
        <v>2</v>
      </c>
      <c r="V100" s="24">
        <f t="shared" si="14"/>
        <v>-5</v>
      </c>
      <c r="W100" s="24" t="str">
        <f t="shared" si="11"/>
        <v>走低「觀望」</v>
      </c>
    </row>
    <row r="101" spans="1:23" ht="21" x14ac:dyDescent="0.25">
      <c r="A101" s="6">
        <v>43671</v>
      </c>
      <c r="B101" s="4">
        <v>10947.26</v>
      </c>
      <c r="C101" s="4">
        <v>10799.28</v>
      </c>
      <c r="D101" s="4">
        <v>5.65</v>
      </c>
      <c r="E101" s="4">
        <v>119.49</v>
      </c>
      <c r="F101" s="4">
        <v>1</v>
      </c>
      <c r="G101" s="4">
        <v>-1</v>
      </c>
      <c r="H101" s="4">
        <v>-1</v>
      </c>
      <c r="I101" s="4">
        <v>22.16</v>
      </c>
      <c r="J101" s="4">
        <v>162.56</v>
      </c>
      <c r="K101" s="4">
        <v>87.91</v>
      </c>
      <c r="L101" s="4"/>
      <c r="M101" s="4"/>
      <c r="N101" s="4"/>
      <c r="O101" s="4"/>
      <c r="P101" s="4">
        <v>54</v>
      </c>
      <c r="Q101" s="4">
        <v>44</v>
      </c>
      <c r="R101" s="4">
        <v>48</v>
      </c>
      <c r="S101" s="4">
        <v>48</v>
      </c>
      <c r="T101" s="24">
        <f t="shared" si="12"/>
        <v>16.509999999999998</v>
      </c>
      <c r="U101" s="24">
        <f t="shared" si="13"/>
        <v>0</v>
      </c>
      <c r="V101" s="24">
        <f t="shared" si="14"/>
        <v>-10</v>
      </c>
      <c r="W101" s="24" t="str">
        <f t="shared" si="11"/>
        <v>走低「觀望」</v>
      </c>
    </row>
    <row r="102" spans="1:23" ht="21" x14ac:dyDescent="0.25">
      <c r="A102" s="6">
        <v>43672</v>
      </c>
      <c r="B102" s="4">
        <v>10947.26</v>
      </c>
      <c r="C102" s="4">
        <v>10799.28</v>
      </c>
      <c r="D102" s="4">
        <v>-49.43</v>
      </c>
      <c r="E102" s="4">
        <v>29.99</v>
      </c>
      <c r="F102" s="4">
        <v>1</v>
      </c>
      <c r="G102" s="4">
        <v>-1</v>
      </c>
      <c r="H102" s="4">
        <v>-1</v>
      </c>
      <c r="I102" s="4">
        <v>-51.25</v>
      </c>
      <c r="J102" s="4">
        <v>29.72</v>
      </c>
      <c r="K102" s="4">
        <v>42.39</v>
      </c>
      <c r="L102" s="4"/>
      <c r="M102" s="4"/>
      <c r="N102" s="4"/>
      <c r="O102" s="4"/>
      <c r="P102" s="4">
        <v>54</v>
      </c>
      <c r="Q102" s="4">
        <v>44</v>
      </c>
      <c r="R102" s="4">
        <v>48</v>
      </c>
      <c r="S102" s="4">
        <v>48</v>
      </c>
      <c r="T102" s="24">
        <f t="shared" si="12"/>
        <v>1.8200000000000003</v>
      </c>
      <c r="U102" s="24">
        <f t="shared" si="13"/>
        <v>0</v>
      </c>
      <c r="V102" s="24">
        <f t="shared" si="14"/>
        <v>-10</v>
      </c>
      <c r="W102" s="24" t="str">
        <f t="shared" si="11"/>
        <v>走低「觀望」</v>
      </c>
    </row>
    <row r="103" spans="1:23" ht="21" x14ac:dyDescent="0.25">
      <c r="A103" s="6">
        <v>43675</v>
      </c>
      <c r="B103" s="4">
        <v>10947.26</v>
      </c>
      <c r="C103" s="4">
        <v>10799.28</v>
      </c>
      <c r="D103" s="4">
        <f>-6.25</f>
        <v>-6.25</v>
      </c>
      <c r="E103" s="4">
        <v>-24.77</v>
      </c>
      <c r="F103" s="4">
        <v>-1</v>
      </c>
      <c r="G103" s="4">
        <v>-1</v>
      </c>
      <c r="H103" s="4">
        <v>-1</v>
      </c>
      <c r="I103" s="4">
        <f>-43.94</f>
        <v>-43.94</v>
      </c>
      <c r="J103" s="4">
        <v>-61.55</v>
      </c>
      <c r="K103" s="4">
        <v>-9.2100000000000009</v>
      </c>
      <c r="L103" s="4" t="s">
        <v>55</v>
      </c>
      <c r="M103" s="4"/>
      <c r="N103" s="4"/>
      <c r="O103" s="4"/>
      <c r="P103" s="4">
        <v>54</v>
      </c>
      <c r="Q103" s="4">
        <v>44</v>
      </c>
      <c r="R103" s="4">
        <v>48</v>
      </c>
      <c r="S103" s="4">
        <v>48</v>
      </c>
      <c r="T103" s="24">
        <f t="shared" si="12"/>
        <v>37.69</v>
      </c>
      <c r="U103" s="24">
        <f t="shared" si="13"/>
        <v>-2</v>
      </c>
      <c r="V103" s="24">
        <f t="shared" si="14"/>
        <v>-10</v>
      </c>
      <c r="W103" s="24" t="str">
        <f t="shared" ref="W103:W115" si="15">IF(Q103&gt;=MAX(Q99:Q102),IF(Q103&lt;55,"作多「買進」","漲勢「觀望」"),"走低「觀望」")</f>
        <v>走低「觀望」</v>
      </c>
    </row>
    <row r="104" spans="1:23" ht="21" x14ac:dyDescent="0.25">
      <c r="A104" s="6">
        <v>43676</v>
      </c>
      <c r="B104" s="4">
        <v>10947.26</v>
      </c>
      <c r="C104" s="4">
        <v>10830.9</v>
      </c>
      <c r="D104" s="4">
        <f>-54.83</f>
        <v>-54.83</v>
      </c>
      <c r="E104" s="4">
        <v>-132.96</v>
      </c>
      <c r="F104" s="4">
        <v>-1</v>
      </c>
      <c r="G104" s="4">
        <v>-1</v>
      </c>
      <c r="H104" s="4">
        <v>-1</v>
      </c>
      <c r="I104" s="4">
        <v>26.09</v>
      </c>
      <c r="J104" s="4">
        <v>-34.950000000000003</v>
      </c>
      <c r="K104" s="4">
        <v>21.53</v>
      </c>
      <c r="L104" s="4" t="s">
        <v>55</v>
      </c>
      <c r="M104" s="4"/>
      <c r="N104" s="4"/>
      <c r="O104" s="4"/>
      <c r="P104" s="4">
        <v>57</v>
      </c>
      <c r="Q104" s="4">
        <v>40</v>
      </c>
      <c r="R104" s="4">
        <v>56</v>
      </c>
      <c r="S104" s="4">
        <v>41</v>
      </c>
      <c r="T104" s="24">
        <f t="shared" si="12"/>
        <v>80.92</v>
      </c>
      <c r="U104" s="24">
        <f t="shared" si="13"/>
        <v>-2</v>
      </c>
      <c r="V104" s="24">
        <f t="shared" si="14"/>
        <v>-17</v>
      </c>
      <c r="W104" s="24" t="str">
        <f t="shared" si="15"/>
        <v>走低「觀望」</v>
      </c>
    </row>
    <row r="105" spans="1:23" ht="21" x14ac:dyDescent="0.25">
      <c r="A105" s="6">
        <v>43677</v>
      </c>
      <c r="B105" s="4">
        <v>10947.26</v>
      </c>
      <c r="C105" s="4">
        <v>10823.81</v>
      </c>
      <c r="D105" s="4">
        <f>-7.09</f>
        <v>-7.09</v>
      </c>
      <c r="E105" s="4">
        <v>-145.93</v>
      </c>
      <c r="F105" s="4">
        <v>1</v>
      </c>
      <c r="G105" s="4">
        <v>-1</v>
      </c>
      <c r="H105" s="4">
        <v>-1</v>
      </c>
      <c r="I105" s="4">
        <v>-42.47</v>
      </c>
      <c r="J105" s="4">
        <v>-89.41</v>
      </c>
      <c r="K105" s="4">
        <v>8.67</v>
      </c>
      <c r="L105" s="4" t="s">
        <v>55</v>
      </c>
      <c r="M105" s="4"/>
      <c r="N105" s="4"/>
      <c r="O105" s="4"/>
      <c r="P105" s="4">
        <v>57</v>
      </c>
      <c r="Q105" s="4">
        <v>40</v>
      </c>
      <c r="R105" s="4">
        <v>57</v>
      </c>
      <c r="S105" s="4">
        <v>40</v>
      </c>
      <c r="T105" s="24">
        <f t="shared" si="12"/>
        <v>35.379999999999995</v>
      </c>
      <c r="U105" s="24">
        <f t="shared" si="13"/>
        <v>0</v>
      </c>
      <c r="V105" s="24">
        <f t="shared" si="14"/>
        <v>-17</v>
      </c>
      <c r="W105" s="24" t="str">
        <f t="shared" si="15"/>
        <v>走低「觀望」</v>
      </c>
    </row>
    <row r="106" spans="1:23" ht="21" x14ac:dyDescent="0.25">
      <c r="A106" s="6">
        <v>43678</v>
      </c>
      <c r="B106" s="4">
        <v>10947.26</v>
      </c>
      <c r="C106" s="4">
        <v>10731.75</v>
      </c>
      <c r="D106" s="4">
        <f>-92.06</f>
        <v>-92.06</v>
      </c>
      <c r="E106" s="4">
        <v>-160.5</v>
      </c>
      <c r="F106" s="4">
        <v>-1</v>
      </c>
      <c r="G106" s="4">
        <v>-1</v>
      </c>
      <c r="H106" s="4">
        <v>-1</v>
      </c>
      <c r="I106" s="4">
        <f>-159.67</f>
        <v>-159.66999999999999</v>
      </c>
      <c r="J106" s="4">
        <v>-278.75</v>
      </c>
      <c r="K106" s="4">
        <v>-116.18</v>
      </c>
      <c r="L106" s="4" t="s">
        <v>55</v>
      </c>
      <c r="M106" s="4"/>
      <c r="N106" s="4"/>
      <c r="O106" s="4"/>
      <c r="P106" s="4">
        <v>66</v>
      </c>
      <c r="Q106" s="4">
        <v>32</v>
      </c>
      <c r="R106" s="4">
        <v>66</v>
      </c>
      <c r="S106" s="4">
        <v>31</v>
      </c>
      <c r="T106" s="24">
        <f t="shared" si="12"/>
        <v>67.609999999999985</v>
      </c>
      <c r="U106" s="24">
        <f t="shared" si="13"/>
        <v>-2</v>
      </c>
      <c r="V106" s="24">
        <f t="shared" si="14"/>
        <v>-34</v>
      </c>
      <c r="W106" s="24" t="str">
        <f t="shared" si="15"/>
        <v>走低「觀望」</v>
      </c>
    </row>
    <row r="107" spans="1:23" ht="21" x14ac:dyDescent="0.25">
      <c r="A107" s="6">
        <v>43679</v>
      </c>
      <c r="B107" s="4">
        <v>10941.41</v>
      </c>
      <c r="C107" s="4">
        <v>10549.04</v>
      </c>
      <c r="D107" s="4">
        <f>-182.71</f>
        <v>-182.71</v>
      </c>
      <c r="E107" s="4">
        <v>-349.21</v>
      </c>
      <c r="F107" s="4">
        <v>-1</v>
      </c>
      <c r="G107" s="4">
        <v>-1</v>
      </c>
      <c r="H107" s="4">
        <v>-1</v>
      </c>
      <c r="I107" s="4">
        <f>-195.94</f>
        <v>-195.94</v>
      </c>
      <c r="J107" s="4">
        <v>-422.68</v>
      </c>
      <c r="K107" s="4">
        <v>-392.97</v>
      </c>
      <c r="L107" s="4" t="s">
        <v>55</v>
      </c>
      <c r="M107" s="4"/>
      <c r="N107" s="4"/>
      <c r="O107" s="4"/>
      <c r="P107" s="4">
        <v>82</v>
      </c>
      <c r="Q107" s="4">
        <v>13</v>
      </c>
      <c r="R107" s="4">
        <v>81</v>
      </c>
      <c r="S107" s="4">
        <v>17</v>
      </c>
      <c r="T107" s="24">
        <f t="shared" si="12"/>
        <v>13.22999999999999</v>
      </c>
      <c r="U107" s="24">
        <f t="shared" si="13"/>
        <v>-2</v>
      </c>
      <c r="V107" s="24">
        <f t="shared" si="14"/>
        <v>-69</v>
      </c>
      <c r="W107" s="24" t="str">
        <f t="shared" si="15"/>
        <v>走低「觀望」</v>
      </c>
    </row>
    <row r="108" spans="1:23" ht="21" x14ac:dyDescent="0.25">
      <c r="A108" s="6">
        <v>43682</v>
      </c>
      <c r="B108" s="4">
        <v>10941.41</v>
      </c>
      <c r="C108" s="4">
        <v>10423.41</v>
      </c>
      <c r="D108" s="4">
        <f>-125.63</f>
        <v>-125.63</v>
      </c>
      <c r="E108" s="4">
        <v>-449.22</v>
      </c>
      <c r="F108" s="4">
        <v>-1</v>
      </c>
      <c r="G108" s="4">
        <v>-1</v>
      </c>
      <c r="H108" s="4">
        <v>-1</v>
      </c>
      <c r="I108" s="4">
        <f>-155.12</f>
        <v>-155.12</v>
      </c>
      <c r="J108" s="4">
        <f>-533.86</f>
        <v>-533.86</v>
      </c>
      <c r="K108" s="4">
        <v>-595.41</v>
      </c>
      <c r="L108" s="4" t="s">
        <v>55</v>
      </c>
      <c r="M108" s="4"/>
      <c r="N108" s="4"/>
      <c r="O108" s="4"/>
      <c r="P108" s="4">
        <v>86</v>
      </c>
      <c r="Q108" s="4">
        <v>12</v>
      </c>
      <c r="R108" s="4">
        <v>80</v>
      </c>
      <c r="S108" s="4">
        <v>17</v>
      </c>
      <c r="T108" s="24">
        <f t="shared" si="12"/>
        <v>29.490000000000009</v>
      </c>
      <c r="U108" s="24">
        <f t="shared" si="13"/>
        <v>-2</v>
      </c>
      <c r="V108" s="24">
        <f t="shared" si="14"/>
        <v>-74</v>
      </c>
      <c r="W108" s="24" t="str">
        <f t="shared" si="15"/>
        <v>走低「觀望」</v>
      </c>
    </row>
    <row r="109" spans="1:23" ht="21" x14ac:dyDescent="0.25">
      <c r="A109" s="6">
        <v>43683</v>
      </c>
      <c r="B109" s="4">
        <v>10891.98</v>
      </c>
      <c r="C109" s="4">
        <v>10394.75</v>
      </c>
      <c r="D109" s="4">
        <f>-28.66</f>
        <v>-28.66</v>
      </c>
      <c r="E109" s="4">
        <v>-515.23</v>
      </c>
      <c r="F109" s="4">
        <v>-1</v>
      </c>
      <c r="G109" s="4">
        <v>-1</v>
      </c>
      <c r="H109" s="4">
        <v>-1</v>
      </c>
      <c r="I109" s="4">
        <f>-58</f>
        <v>-58</v>
      </c>
      <c r="J109" s="4">
        <v>-617.96</v>
      </c>
      <c r="K109" s="4">
        <v>-652.9</v>
      </c>
      <c r="L109" s="4" t="s">
        <v>55</v>
      </c>
      <c r="M109" s="4"/>
      <c r="N109" s="4"/>
      <c r="O109" s="4"/>
      <c r="P109" s="4">
        <v>88</v>
      </c>
      <c r="Q109" s="4">
        <v>9</v>
      </c>
      <c r="R109" s="4">
        <v>79</v>
      </c>
      <c r="S109" s="4">
        <v>19</v>
      </c>
      <c r="T109" s="24">
        <f t="shared" si="12"/>
        <v>29.34</v>
      </c>
      <c r="U109" s="24">
        <f t="shared" si="13"/>
        <v>-2</v>
      </c>
      <c r="V109" s="24">
        <f t="shared" si="14"/>
        <v>-79</v>
      </c>
      <c r="W109" s="24" t="str">
        <f t="shared" si="15"/>
        <v>走低「觀望」</v>
      </c>
    </row>
    <row r="110" spans="1:23" ht="21" x14ac:dyDescent="0.25">
      <c r="A110" s="6">
        <v>43684</v>
      </c>
      <c r="B110" s="4">
        <v>10885.73</v>
      </c>
      <c r="C110" s="4">
        <v>10386.18</v>
      </c>
      <c r="D110" s="4">
        <f>-8.57</f>
        <v>-8.57</v>
      </c>
      <c r="E110" s="4">
        <v>-437.97</v>
      </c>
      <c r="F110" s="4">
        <v>-1</v>
      </c>
      <c r="G110" s="4">
        <v>-1</v>
      </c>
      <c r="H110" s="4">
        <v>-1</v>
      </c>
      <c r="I110" s="4">
        <f>-143.27</f>
        <v>-143.27000000000001</v>
      </c>
      <c r="J110" s="4">
        <v>-711.25</v>
      </c>
      <c r="K110" s="4">
        <v>-808.18</v>
      </c>
      <c r="L110" s="4" t="s">
        <v>55</v>
      </c>
      <c r="M110" s="4"/>
      <c r="N110" s="4"/>
      <c r="O110" s="4"/>
      <c r="P110" s="4">
        <v>87</v>
      </c>
      <c r="Q110" s="4">
        <v>9</v>
      </c>
      <c r="R110" s="4">
        <v>79</v>
      </c>
      <c r="S110" s="4">
        <v>19</v>
      </c>
      <c r="T110" s="24">
        <f t="shared" si="12"/>
        <v>134.70000000000002</v>
      </c>
      <c r="U110" s="24">
        <f t="shared" si="13"/>
        <v>-2</v>
      </c>
      <c r="V110" s="24">
        <f t="shared" si="14"/>
        <v>-78</v>
      </c>
      <c r="W110" s="24" t="str">
        <f t="shared" si="15"/>
        <v>走低「觀望」</v>
      </c>
    </row>
    <row r="111" spans="1:23" ht="21" x14ac:dyDescent="0.25">
      <c r="A111" s="6">
        <v>43685</v>
      </c>
      <c r="B111" s="4">
        <v>10830.9</v>
      </c>
      <c r="C111" s="4">
        <v>10386.18</v>
      </c>
      <c r="D111" s="4">
        <v>108.31</v>
      </c>
      <c r="E111" s="4">
        <v>-278.57</v>
      </c>
      <c r="F111" s="4">
        <v>-1</v>
      </c>
      <c r="G111" s="4">
        <v>-1</v>
      </c>
      <c r="H111" s="4">
        <v>-1</v>
      </c>
      <c r="I111" s="4">
        <v>17.93</v>
      </c>
      <c r="J111" s="4">
        <v>-534.4</v>
      </c>
      <c r="K111" s="4">
        <v>-812.4</v>
      </c>
      <c r="L111" s="4" t="s">
        <v>55</v>
      </c>
      <c r="M111" s="4" t="s">
        <v>56</v>
      </c>
      <c r="N111" s="4" t="s">
        <v>59</v>
      </c>
      <c r="O111" s="4" t="s">
        <v>64</v>
      </c>
      <c r="P111" s="4">
        <v>85</v>
      </c>
      <c r="Q111" s="4">
        <v>12</v>
      </c>
      <c r="R111" s="4">
        <v>79</v>
      </c>
      <c r="S111" s="4">
        <v>19</v>
      </c>
      <c r="T111" s="24">
        <f t="shared" si="12"/>
        <v>90.38</v>
      </c>
      <c r="U111" s="24">
        <f t="shared" si="13"/>
        <v>-2</v>
      </c>
      <c r="V111" s="24">
        <f t="shared" si="14"/>
        <v>-73</v>
      </c>
      <c r="W111" s="24" t="str">
        <f t="shared" si="15"/>
        <v>走低「觀望」</v>
      </c>
    </row>
    <row r="112" spans="1:23" ht="21" x14ac:dyDescent="0.25">
      <c r="A112" s="6">
        <v>43689</v>
      </c>
      <c r="B112" s="4">
        <v>10823.81</v>
      </c>
      <c r="C112" s="4">
        <v>10386.18</v>
      </c>
      <c r="D112" s="4">
        <f>-22.13</f>
        <v>-22.13</v>
      </c>
      <c r="E112" s="4">
        <v>-168.92</v>
      </c>
      <c r="F112" s="4">
        <v>-1</v>
      </c>
      <c r="G112" s="4">
        <v>-1</v>
      </c>
      <c r="H112" s="4">
        <v>-1</v>
      </c>
      <c r="I112" s="4">
        <f>-37.83</f>
        <v>-37.83</v>
      </c>
      <c r="J112" s="4">
        <v>-376.3</v>
      </c>
      <c r="K112" s="4">
        <v>-798.98</v>
      </c>
      <c r="L112" s="4" t="s">
        <v>55</v>
      </c>
      <c r="M112" s="4" t="s">
        <v>56</v>
      </c>
      <c r="N112" s="4" t="s">
        <v>59</v>
      </c>
      <c r="O112" s="4" t="s">
        <v>64</v>
      </c>
      <c r="P112" s="4">
        <v>80</v>
      </c>
      <c r="Q112" s="4">
        <v>15</v>
      </c>
      <c r="R112" s="4">
        <v>75</v>
      </c>
      <c r="S112" s="4">
        <v>23</v>
      </c>
      <c r="T112" s="24">
        <f t="shared" si="12"/>
        <v>15.7</v>
      </c>
      <c r="U112" s="24">
        <f t="shared" si="13"/>
        <v>-2</v>
      </c>
      <c r="V112" s="24">
        <f t="shared" si="14"/>
        <v>-65</v>
      </c>
      <c r="W112" s="24" t="str">
        <f t="shared" si="15"/>
        <v>作多「買進」</v>
      </c>
    </row>
    <row r="113" spans="1:23" ht="21" x14ac:dyDescent="0.25">
      <c r="A113" s="6">
        <v>43690</v>
      </c>
      <c r="B113" s="4">
        <v>10731.75</v>
      </c>
      <c r="C113" s="4">
        <v>10362.66</v>
      </c>
      <c r="D113" s="4">
        <f>-109.7</f>
        <v>-109.7</v>
      </c>
      <c r="E113" s="4">
        <v>-166.21</v>
      </c>
      <c r="F113" s="4">
        <v>-1</v>
      </c>
      <c r="G113" s="4">
        <v>-1</v>
      </c>
      <c r="H113" s="4">
        <v>-1</v>
      </c>
      <c r="I113" s="4">
        <f>-73.58</f>
        <v>-73.58</v>
      </c>
      <c r="J113" s="4">
        <v>-293.57</v>
      </c>
      <c r="K113" s="4">
        <v>-827.44</v>
      </c>
      <c r="L113" s="4" t="s">
        <v>55</v>
      </c>
      <c r="M113" s="4" t="s">
        <v>56</v>
      </c>
      <c r="N113" s="4" t="s">
        <v>59</v>
      </c>
      <c r="O113" s="4" t="s">
        <v>64</v>
      </c>
      <c r="P113" s="4">
        <v>85</v>
      </c>
      <c r="Q113" s="4">
        <v>13</v>
      </c>
      <c r="R113" s="4">
        <v>83</v>
      </c>
      <c r="S113" s="4">
        <v>13</v>
      </c>
      <c r="T113" s="24">
        <f t="shared" si="12"/>
        <v>36.120000000000005</v>
      </c>
      <c r="U113" s="24">
        <f t="shared" si="13"/>
        <v>-2</v>
      </c>
      <c r="V113" s="24">
        <f t="shared" si="14"/>
        <v>-72</v>
      </c>
      <c r="W113" s="24" t="str">
        <f t="shared" si="15"/>
        <v>走低「觀望」</v>
      </c>
    </row>
    <row r="114" spans="1:23" ht="21" x14ac:dyDescent="0.25">
      <c r="A114" s="6">
        <v>43691</v>
      </c>
      <c r="B114" s="4">
        <v>10549.04</v>
      </c>
      <c r="C114" s="4">
        <v>10362.66</v>
      </c>
      <c r="D114" s="4">
        <v>65.069999999999993</v>
      </c>
      <c r="E114" s="4">
        <v>122.85</v>
      </c>
      <c r="F114" s="4">
        <v>-1</v>
      </c>
      <c r="G114" s="4">
        <v>1</v>
      </c>
      <c r="H114" s="4">
        <v>-1</v>
      </c>
      <c r="I114" s="4">
        <f>-26.28</f>
        <v>-26.28</v>
      </c>
      <c r="J114" s="4">
        <v>-264.10000000000002</v>
      </c>
      <c r="K114" s="4">
        <v>-882.06</v>
      </c>
      <c r="L114" s="4" t="s">
        <v>57</v>
      </c>
      <c r="M114" s="4" t="s">
        <v>56</v>
      </c>
      <c r="N114" s="4" t="s">
        <v>63</v>
      </c>
      <c r="O114" s="4" t="s">
        <v>65</v>
      </c>
      <c r="P114" s="4">
        <v>80</v>
      </c>
      <c r="Q114" s="4">
        <v>15</v>
      </c>
      <c r="R114" s="4">
        <v>76</v>
      </c>
      <c r="S114" s="4">
        <v>21</v>
      </c>
      <c r="T114" s="24">
        <f t="shared" si="12"/>
        <v>91.35</v>
      </c>
      <c r="U114" s="24">
        <f t="shared" si="13"/>
        <v>-2</v>
      </c>
      <c r="V114" s="24">
        <f t="shared" si="14"/>
        <v>-65</v>
      </c>
      <c r="W114" s="24" t="str">
        <f t="shared" si="15"/>
        <v>作多「買進」</v>
      </c>
    </row>
    <row r="115" spans="1:23" ht="21" x14ac:dyDescent="0.25">
      <c r="A115" s="6">
        <v>43692</v>
      </c>
      <c r="B115" s="4">
        <v>10494.49</v>
      </c>
      <c r="C115" s="4">
        <v>10327.129999999999</v>
      </c>
      <c r="D115" s="4">
        <f>-100.6</f>
        <v>-100.6</v>
      </c>
      <c r="E115" s="4">
        <v>-95.76</v>
      </c>
      <c r="F115" s="4">
        <v>-1</v>
      </c>
      <c r="G115" s="4">
        <v>-1</v>
      </c>
      <c r="H115" s="4">
        <v>-1</v>
      </c>
      <c r="I115" s="4">
        <f>-58.77</f>
        <v>-58.77</v>
      </c>
      <c r="J115" s="4">
        <v>-179.6</v>
      </c>
      <c r="K115" s="4">
        <v>-890.85</v>
      </c>
      <c r="L115" s="4" t="s">
        <v>55</v>
      </c>
      <c r="M115" s="4" t="s">
        <v>61</v>
      </c>
      <c r="N115" s="4" t="s">
        <v>62</v>
      </c>
      <c r="O115" s="4" t="s">
        <v>66</v>
      </c>
      <c r="P115" s="4">
        <v>79</v>
      </c>
      <c r="Q115" s="4">
        <v>19</v>
      </c>
      <c r="R115" s="4">
        <v>80</v>
      </c>
      <c r="S115" s="4">
        <v>16</v>
      </c>
      <c r="T115" s="24">
        <f t="shared" si="12"/>
        <v>41.829999999999991</v>
      </c>
      <c r="U115" s="24">
        <f t="shared" si="13"/>
        <v>-2</v>
      </c>
      <c r="V115" s="24">
        <f t="shared" si="14"/>
        <v>-60</v>
      </c>
      <c r="W115" s="24" t="str">
        <f t="shared" si="15"/>
        <v>作多「買進」</v>
      </c>
    </row>
    <row r="116" spans="1:23" ht="21" x14ac:dyDescent="0.25">
      <c r="A116" s="6">
        <v>43693</v>
      </c>
      <c r="B116" s="4">
        <v>10494.49</v>
      </c>
      <c r="C116" s="4">
        <v>10327.129999999999</v>
      </c>
      <c r="D116" s="4">
        <v>93.76</v>
      </c>
      <c r="E116" s="4">
        <v>37.270000000000003</v>
      </c>
      <c r="F116" s="4">
        <v>-1</v>
      </c>
      <c r="G116" s="4">
        <v>-1</v>
      </c>
      <c r="H116" s="4">
        <v>-1</v>
      </c>
      <c r="I116" s="4">
        <f>-100.91</f>
        <v>-100.91</v>
      </c>
      <c r="J116" s="4">
        <v>-301.13</v>
      </c>
      <c r="K116" s="4">
        <f>-100.91 -301.13 -835.53</f>
        <v>-1237.57</v>
      </c>
      <c r="L116" s="4" t="s">
        <v>55</v>
      </c>
      <c r="M116" s="4" t="s">
        <v>61</v>
      </c>
      <c r="N116" s="4" t="s">
        <v>60</v>
      </c>
      <c r="O116" s="4" t="s">
        <v>67</v>
      </c>
      <c r="P116" s="4">
        <v>65</v>
      </c>
      <c r="Q116" s="4">
        <v>31</v>
      </c>
      <c r="R116" s="4">
        <v>76</v>
      </c>
      <c r="S116" s="4">
        <v>20</v>
      </c>
      <c r="T116" s="24">
        <f>ABS(D116-I116)</f>
        <v>194.67000000000002</v>
      </c>
      <c r="U116" s="24">
        <f t="shared" si="13"/>
        <v>-2</v>
      </c>
      <c r="V116" s="24">
        <f t="shared" si="14"/>
        <v>-34</v>
      </c>
      <c r="W116" s="24" t="str">
        <f t="shared" ref="W116" si="16">IF(Q116&gt;=MAX(Q112:Q115),IF(Q116&lt;55,"作多「買進」","漲勢「觀望」"),"走低「觀望」")</f>
        <v>作多「買進」</v>
      </c>
    </row>
    <row r="117" spans="1:23" ht="21" x14ac:dyDescent="0.25">
      <c r="A117" s="6">
        <v>43696</v>
      </c>
      <c r="B117" s="4">
        <v>10494.49</v>
      </c>
      <c r="C117" s="4">
        <v>10327.129999999999</v>
      </c>
      <c r="D117" s="4">
        <v>67.86</v>
      </c>
      <c r="E117" s="4">
        <v>-3.04</v>
      </c>
      <c r="F117" s="4">
        <v>-1</v>
      </c>
      <c r="G117" s="4">
        <v>1</v>
      </c>
      <c r="H117" s="4">
        <v>1</v>
      </c>
      <c r="I117" s="4">
        <f>-37.03</f>
        <v>-37.03</v>
      </c>
      <c r="J117" s="4">
        <v>-303.89</v>
      </c>
      <c r="K117" s="4">
        <v>-679.01</v>
      </c>
      <c r="L117" s="4" t="s">
        <v>57</v>
      </c>
      <c r="M117" s="4" t="s">
        <v>61</v>
      </c>
      <c r="N117" s="4" t="s">
        <v>79</v>
      </c>
      <c r="O117" s="4" t="s">
        <v>67</v>
      </c>
      <c r="P117" s="4">
        <v>49</v>
      </c>
      <c r="Q117" s="4">
        <v>49</v>
      </c>
      <c r="R117" s="4">
        <v>73</v>
      </c>
      <c r="S117" s="4">
        <v>22</v>
      </c>
      <c r="T117" s="24">
        <f t="shared" ref="T117" si="17">ABS(D117-I117)</f>
        <v>104.89</v>
      </c>
      <c r="U117" s="24">
        <f t="shared" ref="U117" si="18">F117+H117</f>
        <v>0</v>
      </c>
      <c r="V117" s="24">
        <f t="shared" ref="V117" si="19">Q117-P117</f>
        <v>0</v>
      </c>
      <c r="W117" s="24" t="str">
        <f t="shared" ref="W117" si="20">IF(Q117&gt;=MAX(Q113:Q116),IF(Q117&lt;55,"作多「買進」","漲勢「觀望」"),"走低「觀望」")</f>
        <v>作多「買進」</v>
      </c>
    </row>
    <row r="118" spans="1:23" ht="21" x14ac:dyDescent="0.25">
      <c r="A118" s="6">
        <v>43697</v>
      </c>
      <c r="B118" s="4">
        <v>10522.5</v>
      </c>
      <c r="C118" s="4">
        <v>10327.129999999999</v>
      </c>
      <c r="D118" s="4">
        <v>33.75</v>
      </c>
      <c r="E118" s="4">
        <v>85.88</v>
      </c>
      <c r="F118" s="4">
        <v>-1</v>
      </c>
      <c r="G118" s="4">
        <v>1</v>
      </c>
      <c r="H118" s="4">
        <v>1</v>
      </c>
      <c r="I118" s="4">
        <f>-34.76</f>
        <v>-34.76</v>
      </c>
      <c r="J118" s="4">
        <v>-262.82</v>
      </c>
      <c r="K118" s="4">
        <v>-558.65</v>
      </c>
      <c r="L118" s="4" t="s">
        <v>57</v>
      </c>
      <c r="M118" s="4" t="s">
        <v>84</v>
      </c>
      <c r="N118" s="4" t="s">
        <v>80</v>
      </c>
      <c r="O118" s="4" t="s">
        <v>81</v>
      </c>
      <c r="P118" s="4">
        <v>45</v>
      </c>
      <c r="Q118" s="4">
        <v>52</v>
      </c>
      <c r="R118" s="4">
        <v>73</v>
      </c>
      <c r="S118" s="4">
        <v>24</v>
      </c>
      <c r="T118" s="24">
        <f t="shared" ref="T118" si="21">ABS(D118-I118)</f>
        <v>68.509999999999991</v>
      </c>
      <c r="U118" s="24">
        <f t="shared" ref="U118" si="22">F118+H118</f>
        <v>0</v>
      </c>
      <c r="V118" s="24">
        <f t="shared" ref="V118" si="23">Q118-P118</f>
        <v>7</v>
      </c>
      <c r="W118" s="24" t="str">
        <f t="shared" ref="W118" si="24">IF(Q118&gt;=MAX(Q114:Q117),IF(Q118&lt;55,"作多「買進」","漲勢「觀望」"),"走低「觀望」")</f>
        <v>作多「買進」</v>
      </c>
    </row>
    <row r="119" spans="1:23" ht="21" x14ac:dyDescent="0.25">
      <c r="A119" s="6">
        <v>43698</v>
      </c>
      <c r="B119" s="4">
        <v>10525.8</v>
      </c>
      <c r="C119" s="4">
        <v>10327.129999999999</v>
      </c>
      <c r="D119" s="4">
        <v>3.3</v>
      </c>
      <c r="E119" s="4">
        <v>81.3</v>
      </c>
      <c r="F119" s="4">
        <v>-1</v>
      </c>
      <c r="G119" s="4">
        <v>1</v>
      </c>
      <c r="H119" s="4">
        <v>1</v>
      </c>
      <c r="I119" s="4">
        <f>-21.61</f>
        <v>-21.61</v>
      </c>
      <c r="J119" s="4">
        <v>-256.83</v>
      </c>
      <c r="K119" s="4">
        <v>-520.92999999999995</v>
      </c>
      <c r="L119" s="4" t="s">
        <v>57</v>
      </c>
      <c r="M119" s="4" t="s">
        <v>84</v>
      </c>
      <c r="N119" s="4" t="s">
        <v>82</v>
      </c>
      <c r="O119" s="4" t="s">
        <v>83</v>
      </c>
      <c r="P119" s="4">
        <v>37</v>
      </c>
      <c r="Q119" s="4">
        <v>60</v>
      </c>
      <c r="R119" s="4">
        <v>77</v>
      </c>
      <c r="S119" s="4">
        <v>20</v>
      </c>
      <c r="T119" s="24">
        <f t="shared" ref="T119" si="25">ABS(D119-I119)</f>
        <v>24.91</v>
      </c>
      <c r="U119" s="24">
        <f t="shared" ref="U119" si="26">F119+H119</f>
        <v>0</v>
      </c>
      <c r="V119" s="24">
        <f t="shared" ref="V119" si="27">Q119-P119</f>
        <v>23</v>
      </c>
      <c r="W119" s="24" t="str">
        <f t="shared" ref="W119" si="28">IF(Q119&gt;=MAX(Q115:Q118),IF(Q119&lt;55,"作多「買進」","漲勢「觀望」"),"走低「觀望」")</f>
        <v>漲勢「觀望」</v>
      </c>
    </row>
    <row r="120" spans="1:23" ht="21" x14ac:dyDescent="0.25">
      <c r="A120" s="6">
        <v>43699</v>
      </c>
      <c r="B120" s="4">
        <v>10529.78</v>
      </c>
      <c r="C120" s="4">
        <v>10327.129999999999</v>
      </c>
      <c r="D120" s="4">
        <v>3.98</v>
      </c>
      <c r="E120" s="4">
        <v>155.03</v>
      </c>
      <c r="F120" s="4">
        <v>-1</v>
      </c>
      <c r="G120" s="4">
        <v>1</v>
      </c>
      <c r="H120" s="4">
        <v>1</v>
      </c>
      <c r="I120" s="4">
        <f>-31.9</f>
        <v>-31.9</v>
      </c>
      <c r="J120" s="4">
        <v>-227.27</v>
      </c>
      <c r="K120" s="4">
        <v>-409.55</v>
      </c>
      <c r="L120" s="4" t="s">
        <v>57</v>
      </c>
      <c r="M120" s="4" t="s">
        <v>84</v>
      </c>
      <c r="N120" s="4" t="s">
        <v>82</v>
      </c>
      <c r="O120" s="4" t="s">
        <v>83</v>
      </c>
      <c r="P120" s="4">
        <v>37</v>
      </c>
      <c r="Q120" s="4">
        <v>59</v>
      </c>
      <c r="R120" s="4">
        <v>73</v>
      </c>
      <c r="S120" s="4">
        <v>24</v>
      </c>
      <c r="T120" s="24">
        <f t="shared" ref="T120" si="29">ABS(D120-I120)</f>
        <v>35.879999999999995</v>
      </c>
      <c r="U120" s="24">
        <f t="shared" ref="U120" si="30">F120+H120</f>
        <v>0</v>
      </c>
      <c r="V120" s="24">
        <f t="shared" ref="V120" si="31">Q120-P120</f>
        <v>22</v>
      </c>
      <c r="W120" s="24" t="str">
        <f t="shared" ref="W120" si="32">IF(Q120&gt;=MAX(Q116:Q119),IF(Q120&lt;55,"作多「買進」","漲勢「觀望」"),"走低「觀望」")</f>
        <v>走低「觀望」</v>
      </c>
    </row>
    <row r="121" spans="1:23" ht="21" x14ac:dyDescent="0.25">
      <c r="A121" s="6">
        <v>43700</v>
      </c>
      <c r="B121" s="4">
        <v>10538.11</v>
      </c>
      <c r="C121" s="4">
        <v>10327.129999999999</v>
      </c>
      <c r="D121" s="4">
        <v>8.33</v>
      </c>
      <c r="E121" s="4">
        <v>192.69</v>
      </c>
      <c r="F121" s="4">
        <v>-1</v>
      </c>
      <c r="G121" s="4">
        <v>1</v>
      </c>
      <c r="H121" s="4">
        <v>1</v>
      </c>
      <c r="I121" s="4">
        <f>-8.01</f>
        <v>-8.01</v>
      </c>
      <c r="J121" s="4">
        <v>-131.97</v>
      </c>
      <c r="K121" s="4">
        <v>-435.49</v>
      </c>
      <c r="L121" s="4" t="s">
        <v>57</v>
      </c>
      <c r="M121" s="4" t="s">
        <v>84</v>
      </c>
      <c r="N121" s="4" t="s">
        <v>82</v>
      </c>
      <c r="O121" s="4" t="s">
        <v>83</v>
      </c>
      <c r="P121" s="4">
        <v>40</v>
      </c>
      <c r="Q121" s="4">
        <v>56</v>
      </c>
      <c r="R121" s="4">
        <v>71</v>
      </c>
      <c r="S121" s="4">
        <v>26</v>
      </c>
      <c r="T121" s="24">
        <f t="shared" ref="T121" si="33">ABS(D121-I121)</f>
        <v>16.34</v>
      </c>
      <c r="U121" s="24">
        <f t="shared" ref="U121" si="34">F121+H121</f>
        <v>0</v>
      </c>
      <c r="V121" s="24">
        <f t="shared" ref="V121" si="35">Q121-P121</f>
        <v>16</v>
      </c>
      <c r="W121" s="24" t="str">
        <f t="shared" ref="W121" si="36">IF(Q121&gt;=MAX(Q117:Q120),IF(Q121&lt;55,"作多「買進」","漲勢「觀望」"),"走低「觀望」")</f>
        <v>走低「觀望」</v>
      </c>
    </row>
    <row r="122" spans="1:23" ht="21" x14ac:dyDescent="0.25">
      <c r="A122" s="6">
        <v>43703</v>
      </c>
      <c r="B122" s="4">
        <v>10538.11</v>
      </c>
      <c r="C122" s="4">
        <v>10327.129999999999</v>
      </c>
      <c r="D122" s="4">
        <f>-183.54</f>
        <v>-183.54</v>
      </c>
      <c r="E122" s="4">
        <v>-94.82</v>
      </c>
      <c r="F122" s="4">
        <v>-1</v>
      </c>
      <c r="G122" s="4">
        <v>-1</v>
      </c>
      <c r="H122" s="4">
        <v>-1</v>
      </c>
      <c r="I122" s="4">
        <f>-144.02</f>
        <v>-144.02000000000001</v>
      </c>
      <c r="J122" s="4">
        <v>-238.96</v>
      </c>
      <c r="K122" s="4">
        <v>-542.86</v>
      </c>
      <c r="L122" s="4" t="s">
        <v>55</v>
      </c>
      <c r="M122" s="4" t="s">
        <v>56</v>
      </c>
      <c r="N122" s="4" t="s">
        <v>82</v>
      </c>
      <c r="O122" s="4" t="s">
        <v>83</v>
      </c>
      <c r="P122" s="4">
        <v>68</v>
      </c>
      <c r="Q122" s="4">
        <v>27</v>
      </c>
      <c r="R122" s="4">
        <v>78</v>
      </c>
      <c r="S122" s="4">
        <v>18</v>
      </c>
      <c r="T122" s="24">
        <f t="shared" ref="T122" si="37">ABS(D122-I122)</f>
        <v>39.519999999999982</v>
      </c>
      <c r="U122" s="24">
        <f t="shared" ref="U122" si="38">F122+H122</f>
        <v>-2</v>
      </c>
      <c r="V122" s="24">
        <f t="shared" ref="V122" si="39">Q122-P122</f>
        <v>-41</v>
      </c>
      <c r="W122" s="24" t="str">
        <f t="shared" ref="W122" si="40">IF(Q122&gt;=MAX(Q118:Q121),IF(Q122&lt;55,"作多「買進」","漲勢「觀望」"),"走低「觀望」")</f>
        <v>走低「觀望」</v>
      </c>
    </row>
    <row r="123" spans="1:23" ht="21" x14ac:dyDescent="0.25">
      <c r="A123" s="6">
        <v>43704</v>
      </c>
      <c r="B123" s="4">
        <v>10538.11</v>
      </c>
      <c r="C123" s="4">
        <v>10354.57</v>
      </c>
      <c r="D123" s="4">
        <v>32.659999999999997</v>
      </c>
      <c r="E123" s="4">
        <v>-121.19</v>
      </c>
      <c r="F123" s="4">
        <v>-1</v>
      </c>
      <c r="G123" s="4">
        <v>-1</v>
      </c>
      <c r="H123" s="4">
        <v>-1</v>
      </c>
      <c r="I123" s="4">
        <f>-84.82</f>
        <v>-84.82</v>
      </c>
      <c r="J123" s="4">
        <v>-290.36</v>
      </c>
      <c r="K123" s="4">
        <v>-551.85</v>
      </c>
      <c r="L123" s="4" t="s">
        <v>55</v>
      </c>
      <c r="M123" s="4" t="s">
        <v>56</v>
      </c>
      <c r="N123" s="4" t="s">
        <v>62</v>
      </c>
      <c r="O123" s="4" t="s">
        <v>83</v>
      </c>
      <c r="P123" s="4">
        <v>53</v>
      </c>
      <c r="Q123" s="4">
        <v>42</v>
      </c>
      <c r="R123" s="4">
        <v>75</v>
      </c>
      <c r="S123" s="4">
        <v>21</v>
      </c>
      <c r="T123" s="24">
        <f t="shared" ref="T123" si="41">ABS(D123-I123)</f>
        <v>117.47999999999999</v>
      </c>
      <c r="U123" s="24">
        <f t="shared" ref="U123" si="42">F123+H123</f>
        <v>-2</v>
      </c>
      <c r="V123" s="24">
        <f t="shared" ref="V123" si="43">Q123-P123</f>
        <v>-11</v>
      </c>
      <c r="W123" s="24" t="str">
        <f t="shared" ref="W123" si="44">IF(Q123&gt;=MAX(Q119:Q122),IF(Q123&lt;55,"作多「買進」","漲勢「觀望」"),"走低「觀望」")</f>
        <v>走低「觀望」</v>
      </c>
    </row>
    <row r="124" spans="1:23" ht="21" x14ac:dyDescent="0.25">
      <c r="A124" s="6">
        <v>43705</v>
      </c>
      <c r="B124" s="4">
        <v>10538.11</v>
      </c>
      <c r="C124" s="4">
        <v>10354.57</v>
      </c>
      <c r="D124" s="4">
        <v>47.06</v>
      </c>
      <c r="E124" s="4">
        <v>-92.58</v>
      </c>
      <c r="F124" s="4">
        <v>-1</v>
      </c>
      <c r="G124" s="4">
        <v>-1</v>
      </c>
      <c r="H124" s="4">
        <v>1</v>
      </c>
      <c r="I124" s="4">
        <v>12.81</v>
      </c>
      <c r="J124" s="4">
        <v>-255.93</v>
      </c>
      <c r="K124" s="4">
        <v>-512.76</v>
      </c>
      <c r="L124" s="4" t="s">
        <v>57</v>
      </c>
      <c r="M124" s="4" t="s">
        <v>85</v>
      </c>
      <c r="N124" s="4" t="s">
        <v>79</v>
      </c>
      <c r="O124" s="4" t="s">
        <v>67</v>
      </c>
      <c r="P124" s="4">
        <v>61</v>
      </c>
      <c r="Q124" s="4">
        <v>37</v>
      </c>
      <c r="R124" s="4">
        <v>73</v>
      </c>
      <c r="S124" s="4">
        <v>25</v>
      </c>
      <c r="T124" s="24">
        <f t="shared" ref="T124" si="45">ABS(D124-I124)</f>
        <v>34.25</v>
      </c>
      <c r="U124" s="24">
        <f t="shared" ref="U124" si="46">F124+H124</f>
        <v>0</v>
      </c>
      <c r="V124" s="24">
        <f t="shared" ref="V124" si="47">Q124-P124</f>
        <v>-24</v>
      </c>
      <c r="W124" s="24" t="str">
        <f t="shared" ref="W124" si="48">IF(Q124&gt;=MAX(Q120:Q123),IF(Q124&lt;55,"作多「買進」","漲勢「觀望」"),"走低「觀望」")</f>
        <v>走低「觀望」</v>
      </c>
    </row>
    <row r="125" spans="1:23" ht="21" x14ac:dyDescent="0.25">
      <c r="A125" s="6">
        <v>43706</v>
      </c>
      <c r="B125" s="4">
        <v>10538.11</v>
      </c>
      <c r="C125" s="4">
        <v>10354.57</v>
      </c>
      <c r="D125" s="4">
        <v>28.14</v>
      </c>
      <c r="E125" s="4">
        <v>-97.58</v>
      </c>
      <c r="F125" s="4">
        <v>-1</v>
      </c>
      <c r="G125" s="4">
        <v>1</v>
      </c>
      <c r="H125" s="4">
        <v>1</v>
      </c>
      <c r="I125" s="4">
        <f>-18.81</f>
        <v>-18.809999999999999</v>
      </c>
      <c r="J125" s="4">
        <v>-242.85</v>
      </c>
      <c r="K125" s="4">
        <v>-470.11</v>
      </c>
      <c r="L125" s="4" t="s">
        <v>57</v>
      </c>
      <c r="M125" s="4" t="s">
        <v>85</v>
      </c>
      <c r="N125" s="4" t="s">
        <v>79</v>
      </c>
      <c r="O125" s="4" t="s">
        <v>67</v>
      </c>
      <c r="P125" s="4">
        <v>37</v>
      </c>
      <c r="Q125" s="4">
        <v>60</v>
      </c>
      <c r="R125" s="4">
        <v>73</v>
      </c>
      <c r="S125" s="4">
        <v>25</v>
      </c>
      <c r="T125" s="24">
        <f t="shared" ref="T125" si="49">ABS(D125-I125)</f>
        <v>46.95</v>
      </c>
      <c r="U125" s="24">
        <f t="shared" ref="U125" si="50">F125+H125</f>
        <v>0</v>
      </c>
      <c r="V125" s="24">
        <f t="shared" ref="V125" si="51">Q125-P125</f>
        <v>23</v>
      </c>
      <c r="W125" s="24" t="str">
        <f t="shared" ref="W125" si="52">IF(Q125&gt;=MAX(Q121:Q124),IF(Q125&lt;55,"作多「買進」","漲勢「觀望」"),"走低「觀望」")</f>
        <v>漲勢「觀望」</v>
      </c>
    </row>
    <row r="126" spans="1:23" ht="21" x14ac:dyDescent="0.25">
      <c r="A126" s="6">
        <v>43707</v>
      </c>
      <c r="B126" s="4">
        <v>10618.05</v>
      </c>
      <c r="C126" s="4">
        <v>10354.57</v>
      </c>
      <c r="D126" s="4">
        <v>155.62</v>
      </c>
      <c r="E126" s="4">
        <v>91.9</v>
      </c>
      <c r="F126" s="4">
        <v>-1</v>
      </c>
      <c r="G126" s="4">
        <v>1</v>
      </c>
      <c r="H126" s="4">
        <v>1</v>
      </c>
      <c r="I126" s="4">
        <v>151.1</v>
      </c>
      <c r="J126" s="4">
        <v>-83.73</v>
      </c>
      <c r="K126" s="4">
        <v>-215.7</v>
      </c>
      <c r="L126" s="4" t="s">
        <v>57</v>
      </c>
      <c r="M126" s="4" t="s">
        <v>85</v>
      </c>
      <c r="N126" s="4" t="s">
        <v>86</v>
      </c>
      <c r="O126" s="4" t="s">
        <v>87</v>
      </c>
      <c r="P126" s="4">
        <v>28</v>
      </c>
      <c r="Q126" s="4">
        <v>68</v>
      </c>
      <c r="R126" s="4">
        <v>61</v>
      </c>
      <c r="S126" s="4">
        <v>36</v>
      </c>
      <c r="T126" s="24">
        <f t="shared" ref="T126" si="53">ABS(D126-I126)</f>
        <v>4.5200000000000102</v>
      </c>
      <c r="U126" s="24">
        <f t="shared" ref="U126" si="54">F126+H126</f>
        <v>0</v>
      </c>
      <c r="V126" s="24">
        <f t="shared" ref="V126" si="55">Q126-P126</f>
        <v>40</v>
      </c>
      <c r="W126" s="24" t="str">
        <f t="shared" ref="W126" si="56">IF(Q126&gt;=MAX(Q122:Q125),IF(Q126&lt;55,"作多「買進」","漲勢「觀望」"),"走低「觀望」")</f>
        <v>漲勢「觀望」</v>
      </c>
    </row>
    <row r="127" spans="1:23" ht="21" x14ac:dyDescent="0.25">
      <c r="A127" s="6">
        <v>43710</v>
      </c>
      <c r="B127" s="4">
        <v>10634.85</v>
      </c>
      <c r="C127" s="4">
        <v>10354.57</v>
      </c>
      <c r="D127" s="4">
        <v>16.8</v>
      </c>
      <c r="E127" s="4">
        <v>181.45</v>
      </c>
      <c r="F127" s="4">
        <v>1</v>
      </c>
      <c r="G127" s="4">
        <v>1</v>
      </c>
      <c r="H127" s="4">
        <v>1</v>
      </c>
      <c r="I127" s="4">
        <v>38.840000000000003</v>
      </c>
      <c r="J127" s="4">
        <v>99.12</v>
      </c>
      <c r="K127" s="4">
        <v>-139.84</v>
      </c>
      <c r="L127" s="4" t="s">
        <v>88</v>
      </c>
      <c r="M127" s="4" t="s">
        <v>89</v>
      </c>
      <c r="N127" s="4" t="s">
        <v>90</v>
      </c>
      <c r="O127" s="4" t="s">
        <v>64</v>
      </c>
      <c r="P127" s="4">
        <v>34</v>
      </c>
      <c r="Q127" s="4">
        <v>60</v>
      </c>
      <c r="R127" s="4">
        <v>53</v>
      </c>
      <c r="S127" s="4">
        <v>45</v>
      </c>
      <c r="T127" s="24">
        <f t="shared" ref="T127" si="57">ABS(D127-I127)</f>
        <v>22.040000000000003</v>
      </c>
      <c r="U127" s="24">
        <f t="shared" ref="U127" si="58">F127+H127</f>
        <v>2</v>
      </c>
      <c r="V127" s="24">
        <f t="shared" ref="V127" si="59">Q127-P127</f>
        <v>26</v>
      </c>
      <c r="W127" s="24" t="str">
        <f t="shared" ref="W127" si="60">IF(Q127&gt;=MAX(Q123:Q126),IF(Q127&lt;55,"作多「買進」","漲勢「觀望」"),"走低「觀望」")</f>
        <v>走低「觀望」</v>
      </c>
    </row>
    <row r="128" spans="1:23" ht="21" x14ac:dyDescent="0.25">
      <c r="A128" s="6">
        <v>43711</v>
      </c>
      <c r="B128" s="4">
        <v>10634.85</v>
      </c>
      <c r="C128" s="4">
        <v>10354.57</v>
      </c>
      <c r="D128" s="4">
        <v>-76.64</v>
      </c>
      <c r="E128" s="4">
        <v>172</v>
      </c>
      <c r="F128" s="4">
        <v>1</v>
      </c>
      <c r="G128" s="4">
        <v>-1</v>
      </c>
      <c r="H128" s="4">
        <v>1</v>
      </c>
      <c r="I128" s="4">
        <v>-71.91</v>
      </c>
      <c r="J128" s="4">
        <v>112.03</v>
      </c>
      <c r="K128" s="4">
        <v>-178.32</v>
      </c>
      <c r="L128" s="4" t="s">
        <v>91</v>
      </c>
      <c r="M128" s="4" t="s">
        <v>92</v>
      </c>
      <c r="N128" s="4" t="s">
        <v>93</v>
      </c>
      <c r="O128" s="4" t="s">
        <v>94</v>
      </c>
      <c r="P128" s="4">
        <v>34</v>
      </c>
      <c r="Q128" s="4">
        <v>60</v>
      </c>
      <c r="R128" s="4">
        <v>53</v>
      </c>
      <c r="S128" s="4">
        <v>45</v>
      </c>
      <c r="T128" s="24">
        <f t="shared" ref="T128:T130" si="61">ABS(D128-I128)</f>
        <v>4.730000000000004</v>
      </c>
      <c r="U128" s="24">
        <f t="shared" ref="U128:U130" si="62">F128+H128</f>
        <v>2</v>
      </c>
      <c r="V128" s="24">
        <f t="shared" ref="V128:V130" si="63">Q128-P128</f>
        <v>26</v>
      </c>
      <c r="W128" s="24" t="str">
        <f t="shared" ref="W128:W130" si="64">IF(Q128&gt;=MAX(Q124:Q127),IF(Q128&lt;55,"作多「買進」","漲勢「觀望」"),"走低「觀望」")</f>
        <v>走低「觀望」</v>
      </c>
    </row>
    <row r="129" spans="1:23" ht="21" x14ac:dyDescent="0.25">
      <c r="A129" s="6">
        <v>43712</v>
      </c>
      <c r="B129" s="4">
        <v>10657.31</v>
      </c>
      <c r="C129" s="4">
        <v>10354.57</v>
      </c>
      <c r="D129" s="4">
        <v>99.1</v>
      </c>
      <c r="E129" s="4">
        <v>259.70999999999998</v>
      </c>
      <c r="F129" s="4">
        <v>1</v>
      </c>
      <c r="G129" s="4">
        <v>1</v>
      </c>
      <c r="H129" s="4">
        <v>1</v>
      </c>
      <c r="I129" s="4">
        <v>55.85</v>
      </c>
      <c r="J129" s="4">
        <v>155.07</v>
      </c>
      <c r="K129" s="4">
        <v>-100.86</v>
      </c>
      <c r="L129" s="4" t="s">
        <v>95</v>
      </c>
      <c r="M129" s="4" t="s">
        <v>92</v>
      </c>
      <c r="N129" s="4" t="s">
        <v>93</v>
      </c>
      <c r="O129" s="4" t="s">
        <v>94</v>
      </c>
      <c r="P129" s="4">
        <v>28</v>
      </c>
      <c r="Q129" s="4">
        <v>68</v>
      </c>
      <c r="R129" s="4">
        <v>33</v>
      </c>
      <c r="S129" s="4">
        <v>64</v>
      </c>
      <c r="T129" s="24">
        <f t="shared" si="61"/>
        <v>43.249999999999993</v>
      </c>
      <c r="U129" s="24">
        <f t="shared" si="62"/>
        <v>2</v>
      </c>
      <c r="V129" s="24">
        <f t="shared" si="63"/>
        <v>40</v>
      </c>
      <c r="W129" s="24" t="str">
        <f t="shared" si="64"/>
        <v>漲勢「觀望」</v>
      </c>
    </row>
    <row r="130" spans="1:23" ht="21" x14ac:dyDescent="0.25">
      <c r="A130" s="6">
        <v>43713</v>
      </c>
      <c r="B130" s="4">
        <v>10756.93</v>
      </c>
      <c r="C130" s="4">
        <v>10387.23</v>
      </c>
      <c r="D130" s="4">
        <v>99.62</v>
      </c>
      <c r="E130" s="4">
        <v>316.77999999999997</v>
      </c>
      <c r="F130" s="4">
        <v>1</v>
      </c>
      <c r="G130" s="4">
        <v>1</v>
      </c>
      <c r="H130" s="4">
        <v>1</v>
      </c>
      <c r="I130" s="4">
        <v>188.06</v>
      </c>
      <c r="J130" s="4">
        <v>359.84</v>
      </c>
      <c r="K130" s="4">
        <v>117</v>
      </c>
      <c r="L130" s="4" t="s">
        <v>88</v>
      </c>
      <c r="M130" s="4" t="s">
        <v>89</v>
      </c>
      <c r="N130" s="4" t="s">
        <v>90</v>
      </c>
      <c r="O130" s="4" t="s">
        <v>64</v>
      </c>
      <c r="P130" s="4">
        <v>23</v>
      </c>
      <c r="Q130" s="4">
        <v>74</v>
      </c>
      <c r="R130" s="4">
        <v>31</v>
      </c>
      <c r="S130" s="4">
        <v>67</v>
      </c>
      <c r="T130" s="24">
        <f t="shared" si="61"/>
        <v>88.44</v>
      </c>
      <c r="U130" s="24">
        <f t="shared" si="62"/>
        <v>2</v>
      </c>
      <c r="V130" s="24">
        <f t="shared" si="63"/>
        <v>51</v>
      </c>
      <c r="W130" s="24" t="str">
        <f t="shared" si="64"/>
        <v>漲勢「觀望」</v>
      </c>
    </row>
    <row r="131" spans="1:23" ht="21" x14ac:dyDescent="0.25">
      <c r="A131" s="6">
        <v>43714</v>
      </c>
      <c r="B131" s="4">
        <v>10780.64</v>
      </c>
      <c r="C131" s="4">
        <v>10434.290000000001</v>
      </c>
      <c r="D131" s="4">
        <v>23.71</v>
      </c>
      <c r="E131" s="4">
        <v>276.36</v>
      </c>
      <c r="F131" s="4">
        <v>1</v>
      </c>
      <c r="G131" s="4">
        <v>1</v>
      </c>
      <c r="H131" s="4">
        <v>1</v>
      </c>
      <c r="I131" s="4">
        <v>92.63</v>
      </c>
      <c r="J131" s="4">
        <v>301.37</v>
      </c>
      <c r="K131" s="4">
        <v>217.64</v>
      </c>
      <c r="L131" s="4" t="s">
        <v>88</v>
      </c>
      <c r="M131" s="4" t="s">
        <v>89</v>
      </c>
      <c r="N131" s="4" t="s">
        <v>90</v>
      </c>
      <c r="O131" s="4" t="s">
        <v>64</v>
      </c>
      <c r="P131" s="4">
        <v>15</v>
      </c>
      <c r="Q131" s="4">
        <v>79</v>
      </c>
      <c r="R131" s="4">
        <v>28</v>
      </c>
      <c r="S131" s="4">
        <v>67</v>
      </c>
      <c r="T131" s="24">
        <f t="shared" ref="T131" si="65">ABS(D131-I131)</f>
        <v>68.919999999999987</v>
      </c>
      <c r="U131" s="24">
        <f t="shared" ref="U131" si="66">F131+H131</f>
        <v>2</v>
      </c>
      <c r="V131" s="24">
        <f t="shared" ref="V131" si="67">Q131-P131</f>
        <v>64</v>
      </c>
      <c r="W131" s="24" t="str">
        <f t="shared" ref="W131" si="68">IF(Q131&gt;=MAX(Q127:Q130),IF(Q131&lt;55,"作多「買進」","漲勢「觀望」"),"走低「觀望」")</f>
        <v>漲勢「觀望」</v>
      </c>
    </row>
    <row r="132" spans="1:23" ht="21" x14ac:dyDescent="0.25">
      <c r="D132" s="15"/>
      <c r="K132" s="4"/>
      <c r="L132" s="4"/>
      <c r="M132" s="4"/>
      <c r="N132" s="4"/>
      <c r="O132" s="4"/>
      <c r="T132" s="24"/>
      <c r="U132" s="24"/>
      <c r="V132" s="24"/>
    </row>
    <row r="133" spans="1:23" ht="21" x14ac:dyDescent="0.25">
      <c r="D133" s="15"/>
      <c r="K133" s="4"/>
      <c r="L133" s="4"/>
      <c r="M133" s="4"/>
      <c r="N133" s="4"/>
      <c r="O133" s="4"/>
      <c r="T133" s="24"/>
      <c r="U133" s="24"/>
      <c r="V133" s="24"/>
    </row>
    <row r="134" spans="1:23" ht="21" x14ac:dyDescent="0.25">
      <c r="D134" s="15"/>
      <c r="K134" s="4"/>
      <c r="L134" s="4"/>
      <c r="M134" s="4"/>
      <c r="N134" s="4"/>
      <c r="O134" s="4"/>
      <c r="T134" s="24"/>
      <c r="U134" s="24"/>
      <c r="V134" s="24"/>
    </row>
    <row r="135" spans="1:23" ht="21" x14ac:dyDescent="0.25">
      <c r="D135" s="15"/>
      <c r="K135" s="4"/>
      <c r="L135" s="4"/>
      <c r="M135" s="4"/>
      <c r="N135" s="4"/>
      <c r="O135" s="4"/>
      <c r="T135" s="24"/>
      <c r="U135" s="24"/>
      <c r="V135" s="24"/>
    </row>
    <row r="136" spans="1:23" ht="21" x14ac:dyDescent="0.25">
      <c r="D136" s="15"/>
      <c r="K136" s="4"/>
      <c r="L136" s="4"/>
      <c r="M136" s="4"/>
      <c r="N136" s="4"/>
      <c r="O136" s="4"/>
      <c r="T136" s="24"/>
      <c r="U136" s="24"/>
      <c r="V136" s="24"/>
    </row>
    <row r="137" spans="1:23" ht="21" x14ac:dyDescent="0.25">
      <c r="D137" s="15"/>
      <c r="K137" s="4"/>
      <c r="L137" s="4"/>
      <c r="M137" s="4"/>
      <c r="N137" s="4"/>
      <c r="O137" s="4"/>
      <c r="T137" s="24"/>
      <c r="U137" s="24"/>
      <c r="V137" s="24"/>
    </row>
    <row r="138" spans="1:23" ht="21" x14ac:dyDescent="0.25">
      <c r="D138" s="15"/>
      <c r="K138" s="4"/>
      <c r="L138" s="4"/>
      <c r="M138" s="4"/>
      <c r="N138" s="4"/>
      <c r="O138" s="4"/>
    </row>
    <row r="139" spans="1:23" ht="21" x14ac:dyDescent="0.25">
      <c r="D139" s="15"/>
      <c r="K139" s="4"/>
      <c r="L139" s="4"/>
      <c r="M139" s="4"/>
      <c r="N139" s="4"/>
      <c r="O139" s="4"/>
    </row>
    <row r="140" spans="1:23" ht="21" x14ac:dyDescent="0.25">
      <c r="D140" s="15"/>
      <c r="K140" s="4"/>
      <c r="L140" s="4"/>
      <c r="M140" s="4"/>
      <c r="N140" s="4"/>
      <c r="O140" s="4"/>
    </row>
    <row r="141" spans="1:23" ht="21" x14ac:dyDescent="0.25">
      <c r="D141" s="15"/>
      <c r="K141" s="4"/>
      <c r="L141" s="4"/>
      <c r="M141" s="4"/>
      <c r="N141" s="4"/>
      <c r="O141" s="4"/>
    </row>
    <row r="142" spans="1:23" ht="21" x14ac:dyDescent="0.25">
      <c r="D142" s="15"/>
      <c r="K142" s="4"/>
      <c r="L142" s="4"/>
      <c r="M142" s="4"/>
      <c r="N142" s="4"/>
      <c r="O142" s="4"/>
    </row>
    <row r="143" spans="1:23" ht="21" x14ac:dyDescent="0.25">
      <c r="D143" s="15"/>
      <c r="K143" s="4"/>
      <c r="L143" s="4"/>
      <c r="M143" s="4"/>
      <c r="N143" s="4"/>
      <c r="O143" s="4"/>
    </row>
    <row r="144" spans="1:23" ht="21" x14ac:dyDescent="0.25">
      <c r="D144" s="15"/>
      <c r="K144" s="4"/>
      <c r="L144" s="4"/>
      <c r="M144" s="4"/>
      <c r="N144" s="4"/>
      <c r="O144" s="4"/>
    </row>
    <row r="145" spans="4:15" ht="21" x14ac:dyDescent="0.25">
      <c r="D145" s="15"/>
      <c r="K145" s="4"/>
      <c r="L145" s="4"/>
      <c r="M145" s="4"/>
      <c r="N145" s="4"/>
      <c r="O145" s="4"/>
    </row>
    <row r="146" spans="4:15" ht="21" x14ac:dyDescent="0.25">
      <c r="D146" s="15"/>
      <c r="K146" s="4"/>
      <c r="L146" s="4"/>
      <c r="M146" s="4"/>
      <c r="N146" s="4"/>
      <c r="O146" s="4"/>
    </row>
    <row r="147" spans="4:15" ht="21" x14ac:dyDescent="0.25">
      <c r="D147" s="15"/>
      <c r="K147" s="4"/>
      <c r="L147" s="4"/>
      <c r="M147" s="4"/>
      <c r="N147" s="4"/>
      <c r="O147" s="4"/>
    </row>
    <row r="148" spans="4:15" ht="21" x14ac:dyDescent="0.25">
      <c r="D148" s="15"/>
      <c r="K148" s="4"/>
      <c r="L148" s="4"/>
      <c r="M148" s="4"/>
      <c r="N148" s="4"/>
      <c r="O148" s="4"/>
    </row>
    <row r="149" spans="4:15" ht="21" x14ac:dyDescent="0.25">
      <c r="D149" s="15"/>
      <c r="K149" s="4"/>
      <c r="L149" s="4"/>
      <c r="M149" s="4"/>
      <c r="N149" s="4"/>
      <c r="O149" s="4"/>
    </row>
    <row r="150" spans="4:15" ht="21" x14ac:dyDescent="0.25">
      <c r="D150" s="15"/>
      <c r="K150" s="4"/>
      <c r="L150" s="4"/>
      <c r="M150" s="4"/>
      <c r="N150" s="4"/>
      <c r="O150" s="4"/>
    </row>
    <row r="151" spans="4:15" ht="21" x14ac:dyDescent="0.25">
      <c r="K151" s="4"/>
      <c r="L151" s="4"/>
      <c r="M151" s="4"/>
      <c r="N151" s="4"/>
      <c r="O151" s="4"/>
    </row>
    <row r="152" spans="4:15" ht="21" x14ac:dyDescent="0.25">
      <c r="K152" s="4"/>
      <c r="L152" s="4"/>
      <c r="M152" s="4"/>
      <c r="N152" s="4"/>
      <c r="O152" s="4"/>
    </row>
    <row r="153" spans="4:15" ht="21" x14ac:dyDescent="0.25">
      <c r="K153" s="4"/>
      <c r="L153" s="4"/>
      <c r="M153" s="4"/>
      <c r="N153" s="4"/>
      <c r="O153" s="4"/>
    </row>
    <row r="154" spans="4:15" ht="21" x14ac:dyDescent="0.25">
      <c r="K154" s="4"/>
      <c r="L154" s="4"/>
      <c r="M154" s="4"/>
      <c r="N154" s="4"/>
      <c r="O154" s="4"/>
    </row>
    <row r="155" spans="4:15" ht="21" x14ac:dyDescent="0.25">
      <c r="K155" s="4"/>
      <c r="L155" s="4"/>
      <c r="M155" s="4"/>
      <c r="N155" s="4"/>
      <c r="O155" s="4"/>
    </row>
    <row r="156" spans="4:15" ht="21" x14ac:dyDescent="0.25">
      <c r="K156" s="4"/>
      <c r="L156" s="4"/>
      <c r="M156" s="4"/>
      <c r="N156" s="4"/>
      <c r="O156" s="4"/>
    </row>
    <row r="157" spans="4:15" ht="21" x14ac:dyDescent="0.25">
      <c r="K157" s="4"/>
      <c r="L157" s="4"/>
      <c r="M157" s="4"/>
      <c r="N157" s="4"/>
      <c r="O157" s="4"/>
    </row>
    <row r="158" spans="4:15" ht="21" x14ac:dyDescent="0.25">
      <c r="K158" s="4"/>
      <c r="L158" s="4"/>
      <c r="M158" s="4"/>
      <c r="N158" s="4"/>
      <c r="O158" s="4"/>
    </row>
    <row r="159" spans="4:15" ht="21" x14ac:dyDescent="0.25">
      <c r="K159" s="4"/>
      <c r="L159" s="4"/>
      <c r="M159" s="4"/>
      <c r="N159" s="4"/>
      <c r="O159" s="4"/>
    </row>
    <row r="160" spans="4:15" ht="21" x14ac:dyDescent="0.25">
      <c r="K160" s="4"/>
      <c r="L160" s="4"/>
      <c r="M160" s="4"/>
      <c r="N160" s="4"/>
      <c r="O160" s="4"/>
    </row>
    <row r="161" spans="11:15" ht="21" x14ac:dyDescent="0.25">
      <c r="K161" s="4"/>
      <c r="L161" s="4"/>
      <c r="M161" s="4"/>
      <c r="N161" s="4"/>
      <c r="O161" s="4"/>
    </row>
    <row r="162" spans="11:15" ht="21" x14ac:dyDescent="0.25">
      <c r="K162" s="4"/>
      <c r="L162" s="4"/>
      <c r="M162" s="4"/>
      <c r="N162" s="4"/>
      <c r="O162" s="4"/>
    </row>
    <row r="163" spans="11:15" ht="21" x14ac:dyDescent="0.25">
      <c r="K163" s="4"/>
      <c r="L163" s="4"/>
      <c r="M163" s="4"/>
      <c r="N163" s="4"/>
      <c r="O163" s="4"/>
    </row>
    <row r="164" spans="11:15" ht="21" x14ac:dyDescent="0.25">
      <c r="K164" s="4"/>
      <c r="L164" s="4"/>
      <c r="M164" s="4"/>
      <c r="N164" s="4"/>
      <c r="O164" s="4"/>
    </row>
    <row r="165" spans="11:15" ht="21" x14ac:dyDescent="0.25">
      <c r="K165" s="4"/>
      <c r="L165" s="4"/>
      <c r="M165" s="4"/>
      <c r="N165" s="4"/>
      <c r="O165" s="4"/>
    </row>
    <row r="166" spans="11:15" ht="21" x14ac:dyDescent="0.25">
      <c r="K166" s="4"/>
      <c r="L166" s="4"/>
      <c r="M166" s="4"/>
      <c r="N166" s="4"/>
      <c r="O166" s="4"/>
    </row>
    <row r="167" spans="11:15" ht="21" x14ac:dyDescent="0.25">
      <c r="K167" s="4"/>
      <c r="L167" s="4"/>
      <c r="M167" s="4"/>
      <c r="N167" s="4"/>
      <c r="O167" s="4"/>
    </row>
    <row r="168" spans="11:15" ht="21" x14ac:dyDescent="0.25">
      <c r="K168" s="4"/>
      <c r="L168" s="4"/>
      <c r="M168" s="4"/>
      <c r="N168" s="4"/>
      <c r="O168" s="4"/>
    </row>
    <row r="169" spans="11:15" ht="21" x14ac:dyDescent="0.25">
      <c r="K169" s="4"/>
      <c r="L169" s="4"/>
      <c r="M169" s="4"/>
      <c r="N169" s="4"/>
      <c r="O169" s="4"/>
    </row>
    <row r="170" spans="11:15" ht="21" x14ac:dyDescent="0.25">
      <c r="K170" s="4"/>
      <c r="L170" s="4"/>
      <c r="M170" s="4"/>
      <c r="N170" s="4"/>
      <c r="O170" s="4"/>
    </row>
    <row r="171" spans="11:15" ht="21" x14ac:dyDescent="0.25">
      <c r="K171" s="4"/>
      <c r="L171" s="4"/>
      <c r="M171" s="4"/>
      <c r="N171" s="4"/>
      <c r="O171" s="4"/>
    </row>
    <row r="172" spans="11:15" ht="21" x14ac:dyDescent="0.25">
      <c r="K172" s="4"/>
      <c r="L172" s="4"/>
      <c r="M172" s="4"/>
      <c r="N172" s="4"/>
      <c r="O172" s="4"/>
    </row>
    <row r="173" spans="11:15" ht="21" x14ac:dyDescent="0.25">
      <c r="K173" s="4"/>
      <c r="L173" s="4"/>
      <c r="M173" s="4"/>
      <c r="N173" s="4"/>
      <c r="O173" s="4"/>
    </row>
    <row r="174" spans="11:15" ht="21" x14ac:dyDescent="0.25">
      <c r="K174" s="4"/>
      <c r="L174" s="4"/>
      <c r="M174" s="4"/>
      <c r="N174" s="4"/>
      <c r="O174" s="4"/>
    </row>
    <row r="175" spans="11:15" ht="21" x14ac:dyDescent="0.25">
      <c r="K175" s="4"/>
      <c r="L175" s="4"/>
      <c r="M175" s="4"/>
      <c r="N175" s="4"/>
      <c r="O175" s="4"/>
    </row>
    <row r="176" spans="11:15" ht="21" x14ac:dyDescent="0.25">
      <c r="K176" s="4"/>
      <c r="L176" s="4"/>
      <c r="M176" s="4"/>
      <c r="N176" s="4"/>
      <c r="O176" s="4"/>
    </row>
    <row r="177" spans="11:15" ht="21" x14ac:dyDescent="0.25">
      <c r="K177" s="4"/>
      <c r="L177" s="4"/>
      <c r="M177" s="4"/>
      <c r="N177" s="4"/>
      <c r="O177" s="4"/>
    </row>
    <row r="178" spans="11:15" ht="21" x14ac:dyDescent="0.25">
      <c r="K178" s="4"/>
      <c r="L178" s="4"/>
      <c r="M178" s="4"/>
      <c r="N178" s="4"/>
      <c r="O178" s="4"/>
    </row>
    <row r="179" spans="11:15" ht="21" x14ac:dyDescent="0.25">
      <c r="K179" s="4"/>
      <c r="L179" s="4"/>
      <c r="M179" s="4"/>
      <c r="N179" s="4"/>
      <c r="O179" s="4"/>
    </row>
    <row r="180" spans="11:15" ht="21" x14ac:dyDescent="0.25">
      <c r="K180" s="4"/>
      <c r="L180" s="4"/>
      <c r="M180" s="4"/>
      <c r="N180" s="4"/>
      <c r="O180" s="4"/>
    </row>
    <row r="181" spans="11:15" ht="21" x14ac:dyDescent="0.25">
      <c r="K181" s="4"/>
      <c r="L181" s="4"/>
      <c r="M181" s="4"/>
      <c r="N181" s="4"/>
      <c r="O181" s="4"/>
    </row>
    <row r="182" spans="11:15" ht="21" x14ac:dyDescent="0.25">
      <c r="K182" s="4"/>
      <c r="L182" s="4"/>
      <c r="M182" s="4"/>
      <c r="N182" s="4"/>
      <c r="O182" s="4"/>
    </row>
    <row r="183" spans="11:15" ht="21" x14ac:dyDescent="0.25">
      <c r="K183" s="4"/>
      <c r="L183" s="4"/>
      <c r="M183" s="4"/>
      <c r="N183" s="4"/>
      <c r="O183" s="4"/>
    </row>
    <row r="184" spans="11:15" ht="21" x14ac:dyDescent="0.25">
      <c r="K184" s="4"/>
      <c r="L184" s="4"/>
      <c r="M184" s="4"/>
      <c r="N184" s="4"/>
      <c r="O184" s="4"/>
    </row>
    <row r="185" spans="11:15" ht="21" x14ac:dyDescent="0.25">
      <c r="K185" s="4"/>
      <c r="L185" s="4"/>
      <c r="M185" s="4"/>
      <c r="N185" s="4"/>
      <c r="O185" s="4"/>
    </row>
    <row r="186" spans="11:15" ht="21" x14ac:dyDescent="0.25">
      <c r="K186" s="4"/>
      <c r="L186" s="4"/>
      <c r="M186" s="4"/>
      <c r="N186" s="4"/>
      <c r="O186" s="4"/>
    </row>
    <row r="187" spans="11:15" ht="21" x14ac:dyDescent="0.25">
      <c r="K187" s="4"/>
      <c r="L187" s="4"/>
      <c r="M187" s="4"/>
      <c r="N187" s="4"/>
      <c r="O187" s="4"/>
    </row>
    <row r="188" spans="11:15" ht="21" x14ac:dyDescent="0.25">
      <c r="K188" s="4"/>
      <c r="L188" s="4"/>
      <c r="M188" s="4"/>
      <c r="N188" s="4"/>
      <c r="O188" s="4"/>
    </row>
    <row r="189" spans="11:15" ht="21" x14ac:dyDescent="0.25">
      <c r="K189" s="4"/>
      <c r="L189" s="4"/>
      <c r="M189" s="4"/>
      <c r="N189" s="4"/>
      <c r="O189" s="4"/>
    </row>
    <row r="190" spans="11:15" ht="21" x14ac:dyDescent="0.25">
      <c r="K190" s="4"/>
      <c r="L190" s="4"/>
      <c r="M190" s="4"/>
      <c r="N190" s="4"/>
      <c r="O190" s="4"/>
    </row>
    <row r="191" spans="11:15" ht="21" x14ac:dyDescent="0.25">
      <c r="K191" s="4"/>
      <c r="L191" s="4"/>
      <c r="M191" s="4"/>
      <c r="N191" s="4"/>
      <c r="O191" s="4"/>
    </row>
    <row r="192" spans="11:15" ht="21" x14ac:dyDescent="0.25">
      <c r="K192" s="4"/>
      <c r="L192" s="4"/>
      <c r="M192" s="4"/>
      <c r="N192" s="4"/>
      <c r="O192" s="4"/>
    </row>
    <row r="193" spans="11:15" ht="21" x14ac:dyDescent="0.25">
      <c r="K193" s="4"/>
      <c r="L193" s="4"/>
      <c r="M193" s="4"/>
      <c r="N193" s="4"/>
      <c r="O193" s="4"/>
    </row>
    <row r="194" spans="11:15" ht="21" x14ac:dyDescent="0.25">
      <c r="K194" s="4"/>
      <c r="L194" s="4"/>
      <c r="M194" s="4"/>
      <c r="N194" s="4"/>
      <c r="O194" s="4"/>
    </row>
    <row r="195" spans="11:15" ht="21" x14ac:dyDescent="0.25">
      <c r="K195" s="4"/>
      <c r="L195" s="4"/>
      <c r="M195" s="4"/>
      <c r="N195" s="4"/>
      <c r="O195" s="4"/>
    </row>
    <row r="196" spans="11:15" ht="21" x14ac:dyDescent="0.25">
      <c r="K196" s="4"/>
      <c r="L196" s="4"/>
      <c r="M196" s="4"/>
      <c r="N196" s="4"/>
      <c r="O196" s="4"/>
    </row>
    <row r="197" spans="11:15" ht="21" x14ac:dyDescent="0.25">
      <c r="K197" s="4"/>
      <c r="L197" s="4"/>
      <c r="M197" s="4"/>
      <c r="N197" s="4"/>
      <c r="O197" s="4"/>
    </row>
    <row r="198" spans="11:15" ht="21" x14ac:dyDescent="0.25">
      <c r="K198" s="4"/>
      <c r="L198" s="4"/>
      <c r="M198" s="4"/>
      <c r="N198" s="4"/>
      <c r="O198" s="4"/>
    </row>
    <row r="199" spans="11:15" ht="21" x14ac:dyDescent="0.25">
      <c r="K199" s="4"/>
      <c r="L199" s="4"/>
      <c r="M199" s="4"/>
      <c r="N199" s="4"/>
      <c r="O199" s="4"/>
    </row>
    <row r="200" spans="11:15" ht="21" x14ac:dyDescent="0.25">
      <c r="K200" s="4"/>
      <c r="L200" s="4"/>
      <c r="M200" s="4"/>
      <c r="N200" s="4"/>
      <c r="O200" s="4"/>
    </row>
    <row r="201" spans="11:15" ht="21" x14ac:dyDescent="0.25">
      <c r="K201" s="4"/>
      <c r="L201" s="4"/>
      <c r="M201" s="4"/>
      <c r="N201" s="4"/>
      <c r="O201" s="4"/>
    </row>
    <row r="202" spans="11:15" ht="21" x14ac:dyDescent="0.25">
      <c r="K202" s="4"/>
      <c r="L202" s="4"/>
      <c r="M202" s="4"/>
      <c r="N202" s="4"/>
      <c r="O202" s="4"/>
    </row>
    <row r="203" spans="11:15" ht="21" x14ac:dyDescent="0.25">
      <c r="K203" s="4"/>
      <c r="L203" s="4"/>
      <c r="M203" s="4"/>
      <c r="N203" s="4"/>
      <c r="O203" s="4"/>
    </row>
    <row r="204" spans="11:15" ht="21" x14ac:dyDescent="0.25">
      <c r="K204" s="4"/>
      <c r="L204" s="4"/>
      <c r="M204" s="4"/>
      <c r="N204" s="4"/>
      <c r="O204" s="4"/>
    </row>
    <row r="205" spans="11:15" ht="21" x14ac:dyDescent="0.25">
      <c r="K205" s="4"/>
      <c r="L205" s="4"/>
      <c r="M205" s="4"/>
      <c r="N205" s="4"/>
      <c r="O205" s="4"/>
    </row>
    <row r="206" spans="11:15" ht="21" x14ac:dyDescent="0.25">
      <c r="K206" s="4"/>
      <c r="L206" s="4"/>
      <c r="M206" s="4"/>
      <c r="N206" s="4"/>
      <c r="O206" s="4"/>
    </row>
    <row r="207" spans="11:15" ht="21" x14ac:dyDescent="0.25">
      <c r="K207" s="4"/>
      <c r="L207" s="4"/>
      <c r="M207" s="4"/>
      <c r="N207" s="4"/>
      <c r="O207" s="4"/>
    </row>
    <row r="208" spans="11:15" ht="21" x14ac:dyDescent="0.25">
      <c r="K208" s="4"/>
      <c r="L208" s="4"/>
      <c r="M208" s="4"/>
      <c r="N208" s="4"/>
      <c r="O208" s="4"/>
    </row>
    <row r="209" spans="11:15" ht="21" x14ac:dyDescent="0.25">
      <c r="K209" s="4"/>
      <c r="L209" s="4"/>
      <c r="M209" s="4"/>
      <c r="N209" s="4"/>
      <c r="O209" s="4"/>
    </row>
    <row r="210" spans="11:15" ht="21" x14ac:dyDescent="0.25">
      <c r="K210" s="4"/>
      <c r="L210" s="4"/>
      <c r="M210" s="4"/>
      <c r="N210" s="4"/>
      <c r="O210" s="4"/>
    </row>
    <row r="211" spans="11:15" ht="21" x14ac:dyDescent="0.25">
      <c r="K211" s="4"/>
      <c r="L211" s="4"/>
      <c r="M211" s="4"/>
      <c r="N211" s="4"/>
      <c r="O211" s="4"/>
    </row>
    <row r="212" spans="11:15" ht="21" x14ac:dyDescent="0.25">
      <c r="K212" s="4"/>
      <c r="L212" s="4"/>
      <c r="M212" s="4"/>
      <c r="N212" s="4"/>
      <c r="O212" s="4"/>
    </row>
    <row r="213" spans="11:15" ht="21" x14ac:dyDescent="0.25">
      <c r="K213" s="4"/>
      <c r="L213" s="4"/>
      <c r="M213" s="4"/>
      <c r="N213" s="4"/>
      <c r="O213" s="4"/>
    </row>
    <row r="214" spans="11:15" ht="21" x14ac:dyDescent="0.25">
      <c r="K214" s="4"/>
      <c r="L214" s="4"/>
      <c r="M214" s="4"/>
      <c r="N214" s="4"/>
      <c r="O214" s="4"/>
    </row>
    <row r="215" spans="11:15" ht="21" x14ac:dyDescent="0.25">
      <c r="K215" s="4"/>
      <c r="L215" s="4"/>
      <c r="M215" s="4"/>
      <c r="N215" s="4"/>
      <c r="O215" s="4"/>
    </row>
    <row r="216" spans="11:15" ht="21" x14ac:dyDescent="0.25">
      <c r="K216" s="4"/>
      <c r="L216" s="4"/>
      <c r="M216" s="4"/>
      <c r="N216" s="4"/>
      <c r="O216" s="4"/>
    </row>
    <row r="217" spans="11:15" ht="21" x14ac:dyDescent="0.25">
      <c r="K217" s="4"/>
      <c r="L217" s="4"/>
      <c r="M217" s="4"/>
      <c r="N217" s="4"/>
      <c r="O217" s="4"/>
    </row>
    <row r="218" spans="11:15" ht="21" x14ac:dyDescent="0.25">
      <c r="K218" s="4"/>
      <c r="L218" s="4"/>
      <c r="M218" s="4"/>
      <c r="N218" s="4"/>
      <c r="O218" s="4"/>
    </row>
    <row r="219" spans="11:15" ht="21" x14ac:dyDescent="0.25">
      <c r="K219" s="4"/>
      <c r="L219" s="4"/>
      <c r="M219" s="4"/>
      <c r="N219" s="4"/>
      <c r="O219" s="4"/>
    </row>
    <row r="220" spans="11:15" ht="21" x14ac:dyDescent="0.25">
      <c r="K220" s="4"/>
      <c r="L220" s="4"/>
      <c r="M220" s="4"/>
      <c r="N220" s="4"/>
      <c r="O220" s="4"/>
    </row>
    <row r="221" spans="11:15" ht="21" x14ac:dyDescent="0.25">
      <c r="K221" s="4"/>
      <c r="L221" s="4"/>
      <c r="M221" s="4"/>
      <c r="N221" s="4"/>
      <c r="O221" s="4"/>
    </row>
    <row r="222" spans="11:15" ht="21" x14ac:dyDescent="0.25">
      <c r="K222" s="4"/>
      <c r="L222" s="4"/>
      <c r="M222" s="4"/>
      <c r="N222" s="4"/>
      <c r="O222" s="4"/>
    </row>
    <row r="223" spans="11:15" ht="21" x14ac:dyDescent="0.25">
      <c r="K223" s="4"/>
      <c r="L223" s="4"/>
      <c r="M223" s="4"/>
      <c r="N223" s="4"/>
      <c r="O223" s="4"/>
    </row>
    <row r="224" spans="11:15" ht="21" x14ac:dyDescent="0.25">
      <c r="K224" s="4"/>
      <c r="L224" s="4"/>
      <c r="M224" s="4"/>
      <c r="N224" s="4"/>
      <c r="O224" s="4"/>
    </row>
    <row r="225" spans="11:15" ht="21" x14ac:dyDescent="0.25">
      <c r="K225" s="4"/>
      <c r="L225" s="4"/>
      <c r="M225" s="4"/>
      <c r="N225" s="4"/>
      <c r="O225" s="4"/>
    </row>
    <row r="226" spans="11:15" ht="21" x14ac:dyDescent="0.25">
      <c r="K226" s="4"/>
      <c r="L226" s="4"/>
      <c r="M226" s="4"/>
      <c r="N226" s="4"/>
      <c r="O226" s="4"/>
    </row>
    <row r="227" spans="11:15" ht="21" x14ac:dyDescent="0.25">
      <c r="K227" s="4"/>
      <c r="L227" s="4"/>
      <c r="M227" s="4"/>
      <c r="N227" s="4"/>
      <c r="O227" s="4"/>
    </row>
    <row r="228" spans="11:15" ht="21" x14ac:dyDescent="0.25">
      <c r="K228" s="4"/>
      <c r="L228" s="4"/>
      <c r="M228" s="4"/>
      <c r="N228" s="4"/>
      <c r="O228" s="4"/>
    </row>
    <row r="229" spans="11:15" ht="21" x14ac:dyDescent="0.25">
      <c r="K229" s="4"/>
      <c r="L229" s="4"/>
      <c r="M229" s="4"/>
      <c r="N229" s="4"/>
      <c r="O229" s="4"/>
    </row>
    <row r="230" spans="11:15" ht="21" x14ac:dyDescent="0.25">
      <c r="K230" s="4"/>
      <c r="L230" s="4"/>
      <c r="M230" s="4"/>
      <c r="N230" s="4"/>
      <c r="O230" s="4"/>
    </row>
    <row r="231" spans="11:15" ht="21" x14ac:dyDescent="0.25">
      <c r="K231" s="4"/>
      <c r="L231" s="4"/>
      <c r="M231" s="4"/>
      <c r="N231" s="4"/>
      <c r="O231" s="4"/>
    </row>
    <row r="232" spans="11:15" ht="21" x14ac:dyDescent="0.25">
      <c r="K232" s="4"/>
      <c r="L232" s="4"/>
      <c r="M232" s="4"/>
      <c r="N232" s="4"/>
      <c r="O232" s="4"/>
    </row>
    <row r="233" spans="11:15" ht="21" x14ac:dyDescent="0.25">
      <c r="K233" s="4"/>
      <c r="L233" s="4"/>
      <c r="M233" s="4"/>
      <c r="N233" s="4"/>
      <c r="O233" s="4"/>
    </row>
    <row r="234" spans="11:15" ht="21" x14ac:dyDescent="0.25">
      <c r="K234" s="4"/>
      <c r="L234" s="4"/>
      <c r="M234" s="4"/>
      <c r="N234" s="4"/>
      <c r="O234" s="4"/>
    </row>
    <row r="235" spans="11:15" ht="21" x14ac:dyDescent="0.25">
      <c r="K235" s="4"/>
      <c r="L235" s="4"/>
      <c r="M235" s="4"/>
      <c r="N235" s="4"/>
      <c r="O235" s="4"/>
    </row>
    <row r="236" spans="11:15" ht="21" x14ac:dyDescent="0.25">
      <c r="K236" s="4"/>
      <c r="L236" s="4"/>
      <c r="M236" s="4"/>
      <c r="N236" s="4"/>
      <c r="O236" s="4"/>
    </row>
    <row r="237" spans="11:15" ht="21" x14ac:dyDescent="0.25">
      <c r="K237" s="4"/>
      <c r="L237" s="4"/>
      <c r="M237" s="4"/>
      <c r="N237" s="4"/>
      <c r="O237" s="4"/>
    </row>
    <row r="238" spans="11:15" ht="21" x14ac:dyDescent="0.25">
      <c r="K238" s="4"/>
      <c r="L238" s="4"/>
      <c r="M238" s="4"/>
      <c r="N238" s="4"/>
      <c r="O238" s="4"/>
    </row>
    <row r="239" spans="11:15" ht="21" x14ac:dyDescent="0.25">
      <c r="K239" s="4"/>
      <c r="L239" s="4"/>
      <c r="M239" s="4"/>
      <c r="N239" s="4"/>
      <c r="O239" s="4"/>
    </row>
    <row r="240" spans="11:15" ht="21" x14ac:dyDescent="0.25">
      <c r="K240" s="4"/>
      <c r="L240" s="4"/>
      <c r="M240" s="4"/>
      <c r="N240" s="4"/>
      <c r="O240" s="4"/>
    </row>
    <row r="241" spans="11:15" ht="21" x14ac:dyDescent="0.25">
      <c r="K241" s="4"/>
      <c r="L241" s="4"/>
      <c r="M241" s="4"/>
      <c r="N241" s="4"/>
      <c r="O241" s="4"/>
    </row>
    <row r="242" spans="11:15" ht="21" x14ac:dyDescent="0.25">
      <c r="K242" s="4"/>
      <c r="L242" s="4"/>
      <c r="M242" s="4"/>
      <c r="N242" s="4"/>
      <c r="O242" s="4"/>
    </row>
    <row r="243" spans="11:15" ht="21" x14ac:dyDescent="0.25">
      <c r="K243" s="4"/>
      <c r="L243" s="4"/>
      <c r="M243" s="4"/>
      <c r="N243" s="4"/>
      <c r="O243" s="4"/>
    </row>
    <row r="244" spans="11:15" ht="21" x14ac:dyDescent="0.25">
      <c r="K244" s="4"/>
      <c r="L244" s="4"/>
      <c r="M244" s="4"/>
      <c r="N244" s="4"/>
      <c r="O244" s="4"/>
    </row>
    <row r="245" spans="11:15" ht="21" x14ac:dyDescent="0.25">
      <c r="K245" s="4"/>
      <c r="L245" s="4"/>
      <c r="M245" s="4"/>
      <c r="N245" s="4"/>
      <c r="O245" s="4"/>
    </row>
    <row r="246" spans="11:15" ht="21" x14ac:dyDescent="0.25">
      <c r="K246" s="4"/>
      <c r="L246" s="4"/>
      <c r="M246" s="4"/>
      <c r="N246" s="4"/>
      <c r="O246" s="4"/>
    </row>
    <row r="247" spans="11:15" ht="21" x14ac:dyDescent="0.25">
      <c r="K247" s="4"/>
      <c r="L247" s="4"/>
      <c r="M247" s="4"/>
      <c r="N247" s="4"/>
      <c r="O247" s="4"/>
    </row>
    <row r="248" spans="11:15" ht="21" x14ac:dyDescent="0.25">
      <c r="K248" s="4"/>
      <c r="L248" s="4"/>
      <c r="M248" s="4"/>
      <c r="N248" s="4"/>
      <c r="O248" s="4"/>
    </row>
    <row r="249" spans="11:15" ht="21" x14ac:dyDescent="0.25">
      <c r="K249" s="4"/>
      <c r="L249" s="4"/>
      <c r="M249" s="4"/>
      <c r="N249" s="4"/>
      <c r="O249" s="4"/>
    </row>
    <row r="250" spans="11:15" ht="21" x14ac:dyDescent="0.25">
      <c r="K250" s="4"/>
      <c r="L250" s="4"/>
      <c r="M250" s="4"/>
      <c r="N250" s="4"/>
      <c r="O250" s="4"/>
    </row>
    <row r="251" spans="11:15" ht="21" x14ac:dyDescent="0.25">
      <c r="K251" s="4"/>
      <c r="L251" s="4"/>
      <c r="M251" s="4"/>
      <c r="N251" s="4"/>
      <c r="O251" s="4"/>
    </row>
    <row r="252" spans="11:15" ht="21" x14ac:dyDescent="0.25">
      <c r="K252" s="4"/>
      <c r="L252" s="4"/>
      <c r="M252" s="4"/>
      <c r="N252" s="4"/>
      <c r="O252" s="4"/>
    </row>
    <row r="253" spans="11:15" ht="21" x14ac:dyDescent="0.25">
      <c r="K253" s="4"/>
      <c r="L253" s="4"/>
      <c r="M253" s="4"/>
      <c r="N253" s="4"/>
      <c r="O253" s="4"/>
    </row>
    <row r="254" spans="11:15" ht="21" x14ac:dyDescent="0.25">
      <c r="K254" s="4"/>
      <c r="L254" s="4"/>
      <c r="M254" s="4"/>
      <c r="N254" s="4"/>
      <c r="O254" s="4"/>
    </row>
    <row r="255" spans="11:15" ht="21" x14ac:dyDescent="0.25">
      <c r="K255" s="4"/>
      <c r="L255" s="4"/>
      <c r="M255" s="4"/>
      <c r="N255" s="4"/>
      <c r="O255" s="4"/>
    </row>
    <row r="256" spans="11:15" ht="21" x14ac:dyDescent="0.25">
      <c r="K256" s="4"/>
      <c r="L256" s="4"/>
      <c r="M256" s="4"/>
      <c r="N256" s="4"/>
      <c r="O256" s="4"/>
    </row>
    <row r="257" spans="11:15" ht="21" x14ac:dyDescent="0.25">
      <c r="K257" s="4"/>
      <c r="L257" s="4"/>
      <c r="M257" s="4"/>
      <c r="N257" s="4"/>
      <c r="O257" s="4"/>
    </row>
    <row r="258" spans="11:15" ht="21" x14ac:dyDescent="0.25">
      <c r="K258" s="4"/>
      <c r="L258" s="4"/>
      <c r="M258" s="4"/>
      <c r="N258" s="4"/>
      <c r="O258" s="4"/>
    </row>
    <row r="259" spans="11:15" ht="21" x14ac:dyDescent="0.25">
      <c r="K259" s="4"/>
      <c r="L259" s="4"/>
      <c r="M259" s="4"/>
      <c r="N259" s="4"/>
      <c r="O259" s="4"/>
    </row>
    <row r="260" spans="11:15" ht="21" x14ac:dyDescent="0.25">
      <c r="K260" s="4"/>
      <c r="L260" s="4"/>
      <c r="M260" s="4"/>
      <c r="N260" s="4"/>
      <c r="O260" s="4"/>
    </row>
    <row r="261" spans="11:15" ht="21" x14ac:dyDescent="0.25">
      <c r="K261" s="4"/>
      <c r="L261" s="4"/>
      <c r="M261" s="4"/>
      <c r="N261" s="4"/>
      <c r="O261" s="4"/>
    </row>
    <row r="262" spans="11:15" ht="21" x14ac:dyDescent="0.25">
      <c r="K262" s="4"/>
      <c r="L262" s="4"/>
      <c r="M262" s="4"/>
      <c r="N262" s="4"/>
      <c r="O262" s="4"/>
    </row>
    <row r="263" spans="11:15" ht="21" x14ac:dyDescent="0.25">
      <c r="K263" s="4"/>
      <c r="L263" s="4"/>
      <c r="M263" s="4"/>
      <c r="N263" s="4"/>
      <c r="O263" s="4"/>
    </row>
    <row r="264" spans="11:15" ht="21" x14ac:dyDescent="0.25">
      <c r="K264" s="4"/>
      <c r="L264" s="4"/>
      <c r="M264" s="4"/>
      <c r="N264" s="4"/>
      <c r="O264" s="4"/>
    </row>
    <row r="265" spans="11:15" ht="21" x14ac:dyDescent="0.25">
      <c r="K265" s="4"/>
      <c r="L265" s="4"/>
      <c r="M265" s="4"/>
      <c r="N265" s="4"/>
      <c r="O265" s="4"/>
    </row>
    <row r="266" spans="11:15" ht="21" x14ac:dyDescent="0.25">
      <c r="K266" s="4"/>
      <c r="L266" s="4"/>
      <c r="M266" s="4"/>
      <c r="N266" s="4"/>
      <c r="O266" s="4"/>
    </row>
    <row r="267" spans="11:15" ht="21" x14ac:dyDescent="0.25">
      <c r="K267" s="4"/>
      <c r="L267" s="4"/>
      <c r="M267" s="4"/>
      <c r="N267" s="4"/>
      <c r="O267" s="4"/>
    </row>
    <row r="268" spans="11:15" ht="21" x14ac:dyDescent="0.25">
      <c r="K268" s="4"/>
      <c r="L268" s="4"/>
      <c r="M268" s="4"/>
      <c r="N268" s="4"/>
      <c r="O268" s="4"/>
    </row>
    <row r="269" spans="11:15" ht="21" x14ac:dyDescent="0.25">
      <c r="K269" s="4"/>
      <c r="L269" s="4"/>
      <c r="M269" s="4"/>
      <c r="N269" s="4"/>
      <c r="O269" s="4"/>
    </row>
    <row r="270" spans="11:15" ht="21" x14ac:dyDescent="0.25">
      <c r="K270" s="4"/>
      <c r="L270" s="4"/>
      <c r="M270" s="4"/>
      <c r="N270" s="4"/>
      <c r="O270" s="4"/>
    </row>
    <row r="271" spans="11:15" ht="21" x14ac:dyDescent="0.25">
      <c r="K271" s="4"/>
      <c r="L271" s="4"/>
      <c r="M271" s="4"/>
      <c r="N271" s="4"/>
      <c r="O271" s="4"/>
    </row>
    <row r="272" spans="11:15" ht="21" x14ac:dyDescent="0.25">
      <c r="K272" s="4"/>
      <c r="L272" s="4"/>
      <c r="M272" s="4"/>
      <c r="N272" s="4"/>
      <c r="O272" s="4"/>
    </row>
    <row r="273" spans="11:15" ht="21" x14ac:dyDescent="0.25">
      <c r="K273" s="4"/>
      <c r="L273" s="4"/>
      <c r="M273" s="4"/>
      <c r="N273" s="4"/>
      <c r="O273" s="4"/>
    </row>
    <row r="274" spans="11:15" ht="21" x14ac:dyDescent="0.25">
      <c r="K274" s="4"/>
      <c r="L274" s="4"/>
      <c r="M274" s="4"/>
      <c r="N274" s="4"/>
      <c r="O274" s="4"/>
    </row>
    <row r="275" spans="11:15" ht="21" x14ac:dyDescent="0.25">
      <c r="K275" s="4"/>
      <c r="L275" s="4"/>
      <c r="M275" s="4"/>
      <c r="N275" s="4"/>
      <c r="O275" s="4"/>
    </row>
    <row r="276" spans="11:15" ht="21" x14ac:dyDescent="0.25">
      <c r="K276" s="4"/>
      <c r="L276" s="4"/>
      <c r="M276" s="4"/>
      <c r="N276" s="4"/>
      <c r="O276" s="4"/>
    </row>
    <row r="277" spans="11:15" ht="21" x14ac:dyDescent="0.25">
      <c r="K277" s="4"/>
      <c r="L277" s="4"/>
      <c r="M277" s="4"/>
      <c r="N277" s="4"/>
      <c r="O277" s="4"/>
    </row>
    <row r="278" spans="11:15" ht="21" x14ac:dyDescent="0.25">
      <c r="K278" s="4"/>
      <c r="L278" s="4"/>
      <c r="M278" s="4"/>
      <c r="N278" s="4"/>
      <c r="O278" s="4"/>
    </row>
    <row r="279" spans="11:15" ht="21" x14ac:dyDescent="0.25">
      <c r="K279" s="4"/>
      <c r="L279" s="4"/>
      <c r="M279" s="4"/>
      <c r="N279" s="4"/>
      <c r="O279" s="4"/>
    </row>
    <row r="280" spans="11:15" ht="21" x14ac:dyDescent="0.25">
      <c r="K280" s="4"/>
      <c r="L280" s="4"/>
      <c r="M280" s="4"/>
      <c r="N280" s="4"/>
      <c r="O280" s="4"/>
    </row>
    <row r="281" spans="11:15" ht="21" x14ac:dyDescent="0.25">
      <c r="K281" s="4"/>
      <c r="L281" s="4"/>
      <c r="M281" s="4"/>
      <c r="N281" s="4"/>
      <c r="O281" s="4"/>
    </row>
    <row r="282" spans="11:15" ht="21" x14ac:dyDescent="0.25">
      <c r="K282" s="4"/>
      <c r="L282" s="4"/>
      <c r="M282" s="4"/>
      <c r="N282" s="4"/>
      <c r="O282" s="4"/>
    </row>
    <row r="283" spans="11:15" ht="21" x14ac:dyDescent="0.25">
      <c r="K283" s="4"/>
      <c r="L283" s="4"/>
      <c r="M283" s="4"/>
      <c r="N283" s="4"/>
      <c r="O283" s="4"/>
    </row>
    <row r="284" spans="11:15" ht="21" x14ac:dyDescent="0.25">
      <c r="K284" s="4"/>
      <c r="L284" s="4"/>
      <c r="M284" s="4"/>
      <c r="N284" s="4"/>
      <c r="O284" s="4"/>
    </row>
    <row r="285" spans="11:15" ht="21" x14ac:dyDescent="0.25">
      <c r="K285" s="4"/>
      <c r="L285" s="4"/>
      <c r="M285" s="4"/>
      <c r="N285" s="4"/>
      <c r="O285" s="4"/>
    </row>
    <row r="286" spans="11:15" ht="21" x14ac:dyDescent="0.25">
      <c r="K286" s="4"/>
      <c r="L286" s="4"/>
      <c r="M286" s="4"/>
      <c r="N286" s="4"/>
      <c r="O286" s="4"/>
    </row>
    <row r="287" spans="11:15" ht="21" x14ac:dyDescent="0.25">
      <c r="K287" s="4"/>
      <c r="L287" s="4"/>
      <c r="M287" s="4"/>
      <c r="N287" s="4"/>
      <c r="O287" s="4"/>
    </row>
    <row r="288" spans="11:15" ht="21" x14ac:dyDescent="0.25">
      <c r="K288" s="4"/>
      <c r="L288" s="4"/>
      <c r="M288" s="4"/>
      <c r="N288" s="4"/>
      <c r="O288" s="4"/>
    </row>
    <row r="289" spans="11:15" ht="21" x14ac:dyDescent="0.25">
      <c r="K289" s="4"/>
      <c r="L289" s="4"/>
      <c r="M289" s="4"/>
      <c r="N289" s="4"/>
      <c r="O289" s="4"/>
    </row>
    <row r="290" spans="11:15" ht="21" x14ac:dyDescent="0.25">
      <c r="K290" s="4"/>
      <c r="L290" s="4"/>
      <c r="M290" s="4"/>
      <c r="N290" s="4"/>
      <c r="O290" s="4"/>
    </row>
    <row r="291" spans="11:15" ht="21" x14ac:dyDescent="0.25">
      <c r="K291" s="4"/>
      <c r="L291" s="4"/>
      <c r="M291" s="4"/>
      <c r="N291" s="4"/>
      <c r="O291" s="4"/>
    </row>
    <row r="292" spans="11:15" ht="21" x14ac:dyDescent="0.25">
      <c r="K292" s="4"/>
      <c r="L292" s="4"/>
      <c r="M292" s="4"/>
      <c r="N292" s="4"/>
      <c r="O292" s="4"/>
    </row>
    <row r="293" spans="11:15" ht="21" x14ac:dyDescent="0.25">
      <c r="K293" s="4"/>
      <c r="L293" s="4"/>
      <c r="M293" s="4"/>
      <c r="N293" s="4"/>
      <c r="O293" s="4"/>
    </row>
    <row r="294" spans="11:15" ht="21" x14ac:dyDescent="0.25">
      <c r="K294" s="4"/>
      <c r="L294" s="4"/>
      <c r="M294" s="4"/>
      <c r="N294" s="4"/>
      <c r="O294" s="4"/>
    </row>
    <row r="295" spans="11:15" ht="21" x14ac:dyDescent="0.25">
      <c r="K295" s="4"/>
      <c r="L295" s="4"/>
      <c r="M295" s="4"/>
      <c r="N295" s="4"/>
      <c r="O295" s="4"/>
    </row>
    <row r="296" spans="11:15" ht="21" x14ac:dyDescent="0.25">
      <c r="K296" s="4"/>
      <c r="L296" s="4"/>
      <c r="M296" s="4"/>
      <c r="N296" s="4"/>
      <c r="O296" s="4"/>
    </row>
    <row r="297" spans="11:15" ht="21" x14ac:dyDescent="0.25">
      <c r="K297" s="4"/>
      <c r="L297" s="4"/>
      <c r="M297" s="4"/>
      <c r="N297" s="4"/>
      <c r="O297" s="4"/>
    </row>
    <row r="298" spans="11:15" ht="21" x14ac:dyDescent="0.25">
      <c r="K298" s="4"/>
      <c r="L298" s="4"/>
      <c r="M298" s="4"/>
      <c r="N298" s="4"/>
      <c r="O298" s="4"/>
    </row>
    <row r="299" spans="11:15" ht="21" x14ac:dyDescent="0.25">
      <c r="K299" s="4"/>
      <c r="L299" s="4"/>
      <c r="M299" s="4"/>
      <c r="N299" s="4"/>
      <c r="O299" s="4"/>
    </row>
    <row r="300" spans="11:15" ht="21" x14ac:dyDescent="0.25">
      <c r="K300" s="4"/>
      <c r="L300" s="4"/>
      <c r="M300" s="4"/>
      <c r="N300" s="4"/>
      <c r="O300" s="4"/>
    </row>
    <row r="301" spans="11:15" ht="21" x14ac:dyDescent="0.25">
      <c r="K301" s="4"/>
      <c r="L301" s="4"/>
      <c r="M301" s="4"/>
      <c r="N301" s="4"/>
      <c r="O301" s="4"/>
    </row>
    <row r="302" spans="11:15" ht="21" x14ac:dyDescent="0.25">
      <c r="K302" s="4"/>
      <c r="L302" s="4"/>
      <c r="M302" s="4"/>
      <c r="N302" s="4"/>
      <c r="O302" s="4"/>
    </row>
    <row r="303" spans="11:15" ht="21" x14ac:dyDescent="0.25">
      <c r="K303" s="4"/>
      <c r="L303" s="4"/>
      <c r="M303" s="4"/>
      <c r="N303" s="4"/>
      <c r="O303" s="4"/>
    </row>
    <row r="304" spans="11:15" ht="21" x14ac:dyDescent="0.25">
      <c r="K304" s="4"/>
      <c r="L304" s="4"/>
      <c r="M304" s="4"/>
      <c r="N304" s="4"/>
      <c r="O304" s="4"/>
    </row>
    <row r="305" spans="11:15" ht="21" x14ac:dyDescent="0.25">
      <c r="K305" s="4"/>
      <c r="L305" s="4"/>
      <c r="M305" s="4"/>
      <c r="N305" s="4"/>
      <c r="O305" s="4"/>
    </row>
    <row r="306" spans="11:15" ht="21" x14ac:dyDescent="0.25">
      <c r="K306" s="4"/>
      <c r="L306" s="4"/>
      <c r="M306" s="4"/>
      <c r="N306" s="4"/>
      <c r="O306" s="4"/>
    </row>
    <row r="307" spans="11:15" ht="21" x14ac:dyDescent="0.25">
      <c r="K307" s="4"/>
      <c r="L307" s="4"/>
      <c r="M307" s="4"/>
      <c r="N307" s="4"/>
      <c r="O307" s="4"/>
    </row>
    <row r="308" spans="11:15" ht="21" x14ac:dyDescent="0.25">
      <c r="K308" s="4"/>
      <c r="L308" s="4"/>
      <c r="M308" s="4"/>
      <c r="N308" s="4"/>
      <c r="O308" s="4"/>
    </row>
    <row r="309" spans="11:15" ht="21" x14ac:dyDescent="0.25">
      <c r="K309" s="4"/>
      <c r="L309" s="4"/>
      <c r="M309" s="4"/>
      <c r="N309" s="4"/>
      <c r="O309" s="4"/>
    </row>
    <row r="310" spans="11:15" ht="21" x14ac:dyDescent="0.25">
      <c r="K310" s="4"/>
      <c r="L310" s="4"/>
      <c r="M310" s="4"/>
      <c r="N310" s="4"/>
      <c r="O310" s="4"/>
    </row>
    <row r="311" spans="11:15" ht="21" x14ac:dyDescent="0.25">
      <c r="K311" s="4"/>
      <c r="L311" s="4"/>
      <c r="M311" s="4"/>
      <c r="N311" s="4"/>
      <c r="O311" s="4"/>
    </row>
    <row r="312" spans="11:15" ht="21" x14ac:dyDescent="0.25">
      <c r="K312" s="4"/>
      <c r="L312" s="4"/>
      <c r="M312" s="4"/>
      <c r="N312" s="4"/>
      <c r="O312" s="4"/>
    </row>
    <row r="313" spans="11:15" ht="21" x14ac:dyDescent="0.25">
      <c r="K313" s="4"/>
      <c r="L313" s="4"/>
      <c r="M313" s="4"/>
      <c r="N313" s="4"/>
      <c r="O313" s="4"/>
    </row>
    <row r="314" spans="11:15" ht="21" x14ac:dyDescent="0.25">
      <c r="K314" s="4"/>
      <c r="L314" s="4"/>
      <c r="M314" s="4"/>
      <c r="N314" s="4"/>
      <c r="O314" s="4"/>
    </row>
    <row r="315" spans="11:15" ht="21" x14ac:dyDescent="0.25">
      <c r="K315" s="4"/>
      <c r="L315" s="4"/>
      <c r="M315" s="4"/>
      <c r="N315" s="4"/>
      <c r="O315" s="4"/>
    </row>
    <row r="316" spans="11:15" ht="21" x14ac:dyDescent="0.25">
      <c r="K316" s="4"/>
      <c r="L316" s="4"/>
      <c r="M316" s="4"/>
      <c r="N316" s="4"/>
      <c r="O316" s="4"/>
    </row>
    <row r="317" spans="11:15" ht="21" x14ac:dyDescent="0.25">
      <c r="K317" s="4"/>
      <c r="L317" s="4"/>
      <c r="M317" s="4"/>
      <c r="N317" s="4"/>
      <c r="O317" s="4"/>
    </row>
    <row r="318" spans="11:15" ht="21" x14ac:dyDescent="0.25">
      <c r="K318" s="4"/>
      <c r="L318" s="4"/>
      <c r="M318" s="4"/>
      <c r="N318" s="4"/>
      <c r="O318" s="4"/>
    </row>
    <row r="319" spans="11:15" ht="21" x14ac:dyDescent="0.25">
      <c r="K319" s="4"/>
      <c r="L319" s="4"/>
      <c r="M319" s="4"/>
      <c r="N319" s="4"/>
      <c r="O319" s="4"/>
    </row>
    <row r="320" spans="11:15" ht="21" x14ac:dyDescent="0.25">
      <c r="K320" s="4"/>
      <c r="L320" s="4"/>
      <c r="M320" s="4"/>
      <c r="N320" s="4"/>
      <c r="O320" s="4"/>
    </row>
    <row r="321" spans="11:15" ht="21" x14ac:dyDescent="0.25">
      <c r="K321" s="4"/>
      <c r="L321" s="4"/>
      <c r="M321" s="4"/>
      <c r="N321" s="4"/>
      <c r="O321" s="4"/>
    </row>
    <row r="322" spans="11:15" ht="21" x14ac:dyDescent="0.25">
      <c r="K322" s="4"/>
      <c r="L322" s="4"/>
      <c r="M322" s="4"/>
      <c r="N322" s="4"/>
      <c r="O322" s="4"/>
    </row>
    <row r="323" spans="11:15" ht="21" x14ac:dyDescent="0.25">
      <c r="K323" s="4"/>
      <c r="L323" s="4"/>
      <c r="M323" s="4"/>
      <c r="N323" s="4"/>
      <c r="O323" s="4"/>
    </row>
    <row r="324" spans="11:15" ht="21" x14ac:dyDescent="0.25">
      <c r="K324" s="4"/>
      <c r="L324" s="4"/>
      <c r="M324" s="4"/>
      <c r="N324" s="4"/>
      <c r="O324" s="4"/>
    </row>
    <row r="325" spans="11:15" ht="21" x14ac:dyDescent="0.25">
      <c r="K325" s="4"/>
      <c r="L325" s="4"/>
      <c r="M325" s="4"/>
      <c r="N325" s="4"/>
      <c r="O325" s="4"/>
    </row>
    <row r="326" spans="11:15" ht="21" x14ac:dyDescent="0.25">
      <c r="K326" s="4"/>
      <c r="L326" s="4"/>
      <c r="M326" s="4"/>
      <c r="N326" s="4"/>
      <c r="O326" s="4"/>
    </row>
    <row r="327" spans="11:15" ht="21" x14ac:dyDescent="0.25">
      <c r="K327" s="4"/>
      <c r="L327" s="4"/>
      <c r="M327" s="4"/>
      <c r="N327" s="4"/>
      <c r="O327" s="4"/>
    </row>
    <row r="328" spans="11:15" ht="21" x14ac:dyDescent="0.25">
      <c r="K328" s="4"/>
      <c r="L328" s="4"/>
      <c r="M328" s="4"/>
      <c r="N328" s="4"/>
      <c r="O328" s="4"/>
    </row>
    <row r="329" spans="11:15" ht="21" x14ac:dyDescent="0.25">
      <c r="K329" s="4"/>
      <c r="L329" s="4"/>
      <c r="M329" s="4"/>
      <c r="N329" s="4"/>
      <c r="O329" s="4"/>
    </row>
    <row r="330" spans="11:15" ht="21" x14ac:dyDescent="0.25">
      <c r="K330" s="4"/>
      <c r="L330" s="4"/>
      <c r="M330" s="4"/>
      <c r="N330" s="4"/>
      <c r="O330" s="4"/>
    </row>
    <row r="331" spans="11:15" ht="21" x14ac:dyDescent="0.25">
      <c r="K331" s="4"/>
      <c r="L331" s="4"/>
      <c r="M331" s="4"/>
      <c r="N331" s="4"/>
      <c r="O331" s="4"/>
    </row>
    <row r="332" spans="11:15" ht="21" x14ac:dyDescent="0.25">
      <c r="K332" s="4"/>
      <c r="L332" s="4"/>
      <c r="M332" s="4"/>
      <c r="N332" s="4"/>
      <c r="O332" s="4"/>
    </row>
    <row r="333" spans="11:15" ht="21" x14ac:dyDescent="0.25">
      <c r="K333" s="4"/>
      <c r="L333" s="4"/>
      <c r="M333" s="4"/>
      <c r="N333" s="4"/>
      <c r="O333" s="4"/>
    </row>
    <row r="334" spans="11:15" ht="21" x14ac:dyDescent="0.25">
      <c r="K334" s="4"/>
      <c r="L334" s="4"/>
      <c r="M334" s="4"/>
      <c r="N334" s="4"/>
      <c r="O334" s="4"/>
    </row>
    <row r="335" spans="11:15" ht="21" x14ac:dyDescent="0.25">
      <c r="K335" s="4"/>
      <c r="L335" s="4"/>
      <c r="M335" s="4"/>
      <c r="N335" s="4"/>
      <c r="O335" s="4"/>
    </row>
    <row r="336" spans="11:15" ht="21" x14ac:dyDescent="0.25">
      <c r="K336" s="4"/>
      <c r="L336" s="4"/>
      <c r="M336" s="4"/>
      <c r="N336" s="4"/>
      <c r="O336" s="4"/>
    </row>
    <row r="337" spans="11:15" ht="21" x14ac:dyDescent="0.25">
      <c r="K337" s="4"/>
      <c r="L337" s="4"/>
      <c r="M337" s="4"/>
      <c r="N337" s="4"/>
      <c r="O337" s="4"/>
    </row>
    <row r="338" spans="11:15" ht="21" x14ac:dyDescent="0.25">
      <c r="K338" s="4"/>
      <c r="L338" s="4"/>
      <c r="M338" s="4"/>
      <c r="N338" s="4"/>
      <c r="O338" s="4"/>
    </row>
    <row r="339" spans="11:15" ht="21" x14ac:dyDescent="0.25">
      <c r="K339" s="4"/>
      <c r="L339" s="4"/>
      <c r="M339" s="4"/>
      <c r="N339" s="4"/>
      <c r="O339" s="4"/>
    </row>
    <row r="340" spans="11:15" ht="21" x14ac:dyDescent="0.25">
      <c r="K340" s="4"/>
      <c r="L340" s="4"/>
      <c r="M340" s="4"/>
      <c r="N340" s="4"/>
      <c r="O340" s="4"/>
    </row>
    <row r="341" spans="11:15" ht="21" x14ac:dyDescent="0.25">
      <c r="K341" s="4"/>
      <c r="L341" s="4"/>
      <c r="M341" s="4"/>
      <c r="N341" s="4"/>
      <c r="O341" s="4"/>
    </row>
    <row r="342" spans="11:15" ht="21" x14ac:dyDescent="0.25">
      <c r="K342" s="4"/>
      <c r="L342" s="4"/>
      <c r="M342" s="4"/>
      <c r="N342" s="4"/>
      <c r="O342" s="4"/>
    </row>
    <row r="343" spans="11:15" ht="21" x14ac:dyDescent="0.25">
      <c r="K343" s="4"/>
      <c r="L343" s="4"/>
      <c r="M343" s="4"/>
      <c r="N343" s="4"/>
      <c r="O343" s="4"/>
    </row>
    <row r="344" spans="11:15" ht="21" x14ac:dyDescent="0.25">
      <c r="K344" s="4"/>
      <c r="L344" s="4"/>
      <c r="M344" s="4"/>
      <c r="N344" s="4"/>
      <c r="O344" s="4"/>
    </row>
    <row r="345" spans="11:15" ht="21" x14ac:dyDescent="0.25">
      <c r="K345" s="4"/>
      <c r="L345" s="4"/>
      <c r="M345" s="4"/>
      <c r="N345" s="4"/>
      <c r="O345" s="4"/>
    </row>
    <row r="346" spans="11:15" ht="21" x14ac:dyDescent="0.25">
      <c r="K346" s="4"/>
      <c r="L346" s="4"/>
      <c r="M346" s="4"/>
      <c r="N346" s="4"/>
      <c r="O346" s="4"/>
    </row>
    <row r="347" spans="11:15" ht="21" x14ac:dyDescent="0.25">
      <c r="K347" s="4"/>
      <c r="L347" s="4"/>
      <c r="M347" s="4"/>
      <c r="N347" s="4"/>
      <c r="O347" s="4"/>
    </row>
    <row r="348" spans="11:15" ht="21" x14ac:dyDescent="0.25">
      <c r="K348" s="4"/>
      <c r="L348" s="4"/>
      <c r="M348" s="4"/>
      <c r="N348" s="4"/>
      <c r="O348" s="4"/>
    </row>
    <row r="349" spans="11:15" ht="21" x14ac:dyDescent="0.25">
      <c r="K349" s="4"/>
      <c r="L349" s="4"/>
      <c r="M349" s="4"/>
      <c r="N349" s="4"/>
      <c r="O349" s="4"/>
    </row>
    <row r="350" spans="11:15" ht="21" x14ac:dyDescent="0.25">
      <c r="K350" s="4"/>
      <c r="L350" s="4"/>
      <c r="M350" s="4"/>
      <c r="N350" s="4"/>
      <c r="O350" s="4"/>
    </row>
    <row r="351" spans="11:15" ht="21" x14ac:dyDescent="0.25">
      <c r="K351" s="4"/>
      <c r="L351" s="4"/>
      <c r="M351" s="4"/>
      <c r="N351" s="4"/>
      <c r="O351" s="4"/>
    </row>
    <row r="352" spans="11:15" ht="21" x14ac:dyDescent="0.25">
      <c r="K352" s="4"/>
      <c r="L352" s="4"/>
      <c r="M352" s="4"/>
      <c r="N352" s="4"/>
      <c r="O352" s="4"/>
    </row>
    <row r="353" spans="11:15" ht="21" x14ac:dyDescent="0.25">
      <c r="K353" s="4"/>
      <c r="L353" s="4"/>
      <c r="M353" s="4"/>
      <c r="N353" s="4"/>
      <c r="O353" s="4"/>
    </row>
    <row r="354" spans="11:15" ht="21" x14ac:dyDescent="0.25">
      <c r="K354" s="4"/>
      <c r="L354" s="4"/>
      <c r="M354" s="4"/>
      <c r="N354" s="4"/>
      <c r="O354" s="4"/>
    </row>
    <row r="355" spans="11:15" ht="21" x14ac:dyDescent="0.25">
      <c r="K355" s="4"/>
      <c r="L355" s="4"/>
      <c r="M355" s="4"/>
      <c r="N355" s="4"/>
      <c r="O355" s="4"/>
    </row>
    <row r="356" spans="11:15" ht="21" x14ac:dyDescent="0.25">
      <c r="K356" s="4"/>
      <c r="L356" s="4"/>
      <c r="M356" s="4"/>
      <c r="N356" s="4"/>
      <c r="O356" s="4"/>
    </row>
    <row r="357" spans="11:15" ht="21" x14ac:dyDescent="0.25">
      <c r="K357" s="4"/>
      <c r="L357" s="4"/>
      <c r="M357" s="4"/>
      <c r="N357" s="4"/>
      <c r="O357" s="4"/>
    </row>
    <row r="358" spans="11:15" ht="21" x14ac:dyDescent="0.25">
      <c r="K358" s="4"/>
      <c r="L358" s="4"/>
      <c r="M358" s="4"/>
      <c r="N358" s="4"/>
      <c r="O358" s="4"/>
    </row>
    <row r="359" spans="11:15" ht="21" x14ac:dyDescent="0.25">
      <c r="K359" s="4"/>
      <c r="L359" s="4"/>
      <c r="M359" s="4"/>
      <c r="N359" s="4"/>
      <c r="O359" s="4"/>
    </row>
    <row r="360" spans="11:15" ht="21" x14ac:dyDescent="0.25">
      <c r="K360" s="4"/>
      <c r="L360" s="4"/>
      <c r="M360" s="4"/>
      <c r="N360" s="4"/>
      <c r="O360" s="4"/>
    </row>
    <row r="361" spans="11:15" ht="21" x14ac:dyDescent="0.25">
      <c r="K361" s="4"/>
      <c r="L361" s="4"/>
      <c r="M361" s="4"/>
      <c r="N361" s="4"/>
      <c r="O361" s="4"/>
    </row>
    <row r="362" spans="11:15" ht="21" x14ac:dyDescent="0.25">
      <c r="K362" s="4"/>
      <c r="L362" s="4"/>
      <c r="M362" s="4"/>
      <c r="N362" s="4"/>
      <c r="O362" s="4"/>
    </row>
    <row r="363" spans="11:15" ht="21" x14ac:dyDescent="0.25">
      <c r="K363" s="4"/>
      <c r="L363" s="4"/>
      <c r="M363" s="4"/>
      <c r="N363" s="4"/>
      <c r="O363" s="4"/>
    </row>
    <row r="364" spans="11:15" ht="21" x14ac:dyDescent="0.25">
      <c r="K364" s="4"/>
      <c r="L364" s="4"/>
      <c r="M364" s="4"/>
      <c r="N364" s="4"/>
      <c r="O364" s="4"/>
    </row>
    <row r="365" spans="11:15" ht="21" x14ac:dyDescent="0.25">
      <c r="K365" s="4"/>
      <c r="L365" s="4"/>
      <c r="M365" s="4"/>
      <c r="N365" s="4"/>
      <c r="O365" s="4"/>
    </row>
    <row r="366" spans="11:15" ht="21" x14ac:dyDescent="0.25">
      <c r="K366" s="4"/>
      <c r="L366" s="4"/>
      <c r="M366" s="4"/>
      <c r="N366" s="4"/>
      <c r="O366" s="4"/>
    </row>
    <row r="367" spans="11:15" ht="21" x14ac:dyDescent="0.25">
      <c r="K367" s="4"/>
      <c r="L367" s="4"/>
      <c r="M367" s="4"/>
      <c r="N367" s="4"/>
      <c r="O367" s="4"/>
    </row>
    <row r="368" spans="11:15" ht="21" x14ac:dyDescent="0.25">
      <c r="K368" s="4"/>
      <c r="L368" s="4"/>
      <c r="M368" s="4"/>
      <c r="N368" s="4"/>
      <c r="O368" s="4"/>
    </row>
    <row r="369" spans="11:15" ht="21" x14ac:dyDescent="0.25">
      <c r="K369" s="4"/>
      <c r="L369" s="4"/>
      <c r="M369" s="4"/>
      <c r="N369" s="4"/>
      <c r="O369" s="4"/>
    </row>
    <row r="370" spans="11:15" ht="21" x14ac:dyDescent="0.25">
      <c r="K370" s="4"/>
      <c r="L370" s="4"/>
      <c r="M370" s="4"/>
      <c r="N370" s="4"/>
      <c r="O370" s="4"/>
    </row>
    <row r="371" spans="11:15" ht="21" x14ac:dyDescent="0.25">
      <c r="K371" s="4"/>
      <c r="L371" s="4"/>
      <c r="M371" s="4"/>
      <c r="N371" s="4"/>
      <c r="O371" s="4"/>
    </row>
    <row r="372" spans="11:15" ht="21" x14ac:dyDescent="0.25">
      <c r="K372" s="4"/>
      <c r="L372" s="4"/>
      <c r="M372" s="4"/>
      <c r="N372" s="4"/>
      <c r="O372" s="4"/>
    </row>
    <row r="373" spans="11:15" ht="21" x14ac:dyDescent="0.25">
      <c r="K373" s="4"/>
      <c r="L373" s="4"/>
      <c r="M373" s="4"/>
      <c r="N373" s="4"/>
      <c r="O373" s="4"/>
    </row>
    <row r="374" spans="11:15" ht="21" x14ac:dyDescent="0.25">
      <c r="K374" s="4"/>
      <c r="L374" s="4"/>
      <c r="M374" s="4"/>
      <c r="N374" s="4"/>
      <c r="O374" s="4"/>
    </row>
    <row r="375" spans="11:15" ht="21" x14ac:dyDescent="0.25">
      <c r="K375" s="4"/>
      <c r="L375" s="4"/>
      <c r="M375" s="4"/>
      <c r="N375" s="4"/>
      <c r="O375" s="4"/>
    </row>
    <row r="376" spans="11:15" ht="21" x14ac:dyDescent="0.25">
      <c r="K376" s="4"/>
      <c r="L376" s="4"/>
      <c r="M376" s="4"/>
      <c r="N376" s="4"/>
      <c r="O376" s="4"/>
    </row>
    <row r="377" spans="11:15" ht="21" x14ac:dyDescent="0.25">
      <c r="K377" s="4"/>
      <c r="L377" s="4"/>
      <c r="M377" s="4"/>
      <c r="N377" s="4"/>
      <c r="O377" s="4"/>
    </row>
    <row r="378" spans="11:15" ht="21" x14ac:dyDescent="0.25">
      <c r="K378" s="4"/>
      <c r="L378" s="4"/>
      <c r="M378" s="4"/>
      <c r="N378" s="4"/>
      <c r="O378" s="4"/>
    </row>
    <row r="379" spans="11:15" ht="21" x14ac:dyDescent="0.25">
      <c r="K379" s="4"/>
      <c r="L379" s="4"/>
      <c r="M379" s="4"/>
      <c r="N379" s="4"/>
      <c r="O379" s="4"/>
    </row>
    <row r="380" spans="11:15" ht="21" x14ac:dyDescent="0.25">
      <c r="K380" s="4"/>
      <c r="L380" s="4"/>
      <c r="M380" s="4"/>
      <c r="N380" s="4"/>
      <c r="O380" s="4"/>
    </row>
    <row r="381" spans="11:15" ht="21" x14ac:dyDescent="0.25">
      <c r="K381" s="4"/>
      <c r="L381" s="4"/>
      <c r="M381" s="4"/>
      <c r="N381" s="4"/>
      <c r="O381" s="4"/>
    </row>
    <row r="382" spans="11:15" ht="21" x14ac:dyDescent="0.25">
      <c r="K382" s="4"/>
      <c r="L382" s="4"/>
      <c r="M382" s="4"/>
      <c r="N382" s="4"/>
      <c r="O382" s="4"/>
    </row>
    <row r="383" spans="11:15" ht="21" x14ac:dyDescent="0.25">
      <c r="K383" s="4"/>
      <c r="L383" s="4"/>
      <c r="M383" s="4"/>
      <c r="N383" s="4"/>
      <c r="O383" s="4"/>
    </row>
    <row r="384" spans="11:15" ht="21" x14ac:dyDescent="0.25">
      <c r="K384" s="4"/>
      <c r="L384" s="4"/>
      <c r="M384" s="4"/>
      <c r="N384" s="4"/>
      <c r="O384" s="4"/>
    </row>
    <row r="385" spans="11:15" ht="21" x14ac:dyDescent="0.25">
      <c r="K385" s="4"/>
      <c r="L385" s="4"/>
      <c r="M385" s="4"/>
      <c r="N385" s="4"/>
      <c r="O385" s="4"/>
    </row>
    <row r="386" spans="11:15" ht="21" x14ac:dyDescent="0.25">
      <c r="K386" s="4"/>
      <c r="L386" s="4"/>
      <c r="M386" s="4"/>
      <c r="N386" s="4"/>
      <c r="O386" s="4"/>
    </row>
    <row r="387" spans="11:15" ht="21" x14ac:dyDescent="0.25">
      <c r="K387" s="4"/>
      <c r="L387" s="4"/>
      <c r="M387" s="4"/>
      <c r="N387" s="4"/>
      <c r="O387" s="4"/>
    </row>
    <row r="388" spans="11:15" ht="21" x14ac:dyDescent="0.25">
      <c r="K388" s="4"/>
      <c r="L388" s="4"/>
      <c r="M388" s="4"/>
      <c r="N388" s="4"/>
      <c r="O388" s="4"/>
    </row>
    <row r="389" spans="11:15" ht="21" x14ac:dyDescent="0.25">
      <c r="K389" s="4"/>
      <c r="L389" s="4"/>
      <c r="M389" s="4"/>
      <c r="N389" s="4"/>
      <c r="O389" s="4"/>
    </row>
    <row r="390" spans="11:15" ht="21" x14ac:dyDescent="0.25">
      <c r="K390" s="4"/>
      <c r="L390" s="4"/>
      <c r="M390" s="4"/>
      <c r="N390" s="4"/>
      <c r="O390" s="4"/>
    </row>
    <row r="391" spans="11:15" ht="21" x14ac:dyDescent="0.25">
      <c r="K391" s="4"/>
      <c r="L391" s="4"/>
      <c r="M391" s="4"/>
      <c r="N391" s="4"/>
      <c r="O391" s="4"/>
    </row>
    <row r="392" spans="11:15" ht="21" x14ac:dyDescent="0.25">
      <c r="K392" s="4"/>
      <c r="L392" s="4"/>
      <c r="M392" s="4"/>
      <c r="N392" s="4"/>
      <c r="O392" s="4"/>
    </row>
    <row r="393" spans="11:15" ht="21" x14ac:dyDescent="0.25">
      <c r="K393" s="4"/>
      <c r="L393" s="4"/>
      <c r="M393" s="4"/>
      <c r="N393" s="4"/>
      <c r="O393" s="4"/>
    </row>
    <row r="394" spans="11:15" ht="21" x14ac:dyDescent="0.25">
      <c r="K394" s="4"/>
      <c r="L394" s="4"/>
      <c r="M394" s="4"/>
      <c r="N394" s="4"/>
      <c r="O394" s="4"/>
    </row>
    <row r="395" spans="11:15" ht="21" x14ac:dyDescent="0.25">
      <c r="K395" s="4"/>
      <c r="L395" s="4"/>
      <c r="M395" s="4"/>
      <c r="N395" s="4"/>
      <c r="O395" s="4"/>
    </row>
    <row r="396" spans="11:15" ht="21" x14ac:dyDescent="0.25">
      <c r="K396" s="4"/>
      <c r="L396" s="4"/>
      <c r="M396" s="4"/>
      <c r="N396" s="4"/>
      <c r="O396" s="4"/>
    </row>
    <row r="397" spans="11:15" ht="21" x14ac:dyDescent="0.25">
      <c r="K397" s="4"/>
      <c r="L397" s="4"/>
      <c r="M397" s="4"/>
      <c r="N397" s="4"/>
      <c r="O397" s="4"/>
    </row>
    <row r="398" spans="11:15" ht="21" x14ac:dyDescent="0.25">
      <c r="K398" s="4"/>
      <c r="L398" s="4"/>
      <c r="M398" s="4"/>
      <c r="N398" s="4"/>
      <c r="O398" s="4"/>
    </row>
    <row r="399" spans="11:15" ht="21" x14ac:dyDescent="0.25">
      <c r="K399" s="4"/>
      <c r="L399" s="4"/>
      <c r="M399" s="4"/>
      <c r="N399" s="4"/>
      <c r="O399" s="4"/>
    </row>
    <row r="400" spans="11:15" ht="21" x14ac:dyDescent="0.25">
      <c r="K400" s="4"/>
      <c r="L400" s="4"/>
      <c r="M400" s="4"/>
      <c r="N400" s="4"/>
      <c r="O400" s="4"/>
    </row>
    <row r="401" spans="11:15" ht="21" x14ac:dyDescent="0.25">
      <c r="K401" s="4"/>
      <c r="L401" s="4"/>
      <c r="M401" s="4"/>
      <c r="N401" s="4"/>
      <c r="O401" s="4"/>
    </row>
    <row r="402" spans="11:15" ht="21" x14ac:dyDescent="0.25">
      <c r="K402" s="4"/>
      <c r="L402" s="4"/>
      <c r="M402" s="4"/>
      <c r="N402" s="4"/>
      <c r="O402" s="4"/>
    </row>
    <row r="403" spans="11:15" ht="21" x14ac:dyDescent="0.25">
      <c r="K403" s="4"/>
      <c r="L403" s="4"/>
      <c r="M403" s="4"/>
      <c r="N403" s="4"/>
      <c r="O403" s="4"/>
    </row>
    <row r="404" spans="11:15" ht="21" x14ac:dyDescent="0.25">
      <c r="K404" s="4"/>
      <c r="L404" s="4"/>
      <c r="M404" s="4"/>
      <c r="N404" s="4"/>
      <c r="O404" s="4"/>
    </row>
    <row r="405" spans="11:15" ht="21" x14ac:dyDescent="0.25">
      <c r="K405" s="4"/>
      <c r="L405" s="4"/>
      <c r="M405" s="4"/>
      <c r="N405" s="4"/>
      <c r="O405" s="4"/>
    </row>
    <row r="406" spans="11:15" ht="21" x14ac:dyDescent="0.25">
      <c r="K406" s="4"/>
      <c r="L406" s="4"/>
      <c r="M406" s="4"/>
      <c r="N406" s="4"/>
      <c r="O406" s="4"/>
    </row>
    <row r="407" spans="11:15" ht="21" x14ac:dyDescent="0.25">
      <c r="K407" s="4"/>
      <c r="L407" s="4"/>
      <c r="M407" s="4"/>
      <c r="N407" s="4"/>
      <c r="O407" s="4"/>
    </row>
    <row r="408" spans="11:15" ht="21" x14ac:dyDescent="0.25">
      <c r="K408" s="4"/>
      <c r="L408" s="4"/>
      <c r="M408" s="4"/>
      <c r="N408" s="4"/>
      <c r="O408" s="4"/>
    </row>
    <row r="409" spans="11:15" ht="21" x14ac:dyDescent="0.25">
      <c r="K409" s="4"/>
      <c r="L409" s="4"/>
      <c r="M409" s="4"/>
      <c r="N409" s="4"/>
      <c r="O409" s="4"/>
    </row>
    <row r="410" spans="11:15" ht="21" x14ac:dyDescent="0.25">
      <c r="K410" s="4"/>
      <c r="L410" s="4"/>
      <c r="M410" s="4"/>
      <c r="N410" s="4"/>
      <c r="O410" s="4"/>
    </row>
    <row r="411" spans="11:15" ht="21" x14ac:dyDescent="0.25">
      <c r="K411" s="4"/>
      <c r="L411" s="4"/>
      <c r="M411" s="4"/>
      <c r="N411" s="4"/>
      <c r="O411" s="4"/>
    </row>
    <row r="412" spans="11:15" ht="21" x14ac:dyDescent="0.25">
      <c r="K412" s="4"/>
      <c r="L412" s="4"/>
      <c r="M412" s="4"/>
      <c r="N412" s="4"/>
      <c r="O412" s="4"/>
    </row>
    <row r="413" spans="11:15" ht="21" x14ac:dyDescent="0.25">
      <c r="K413" s="4"/>
      <c r="L413" s="4"/>
      <c r="M413" s="4"/>
      <c r="N413" s="4"/>
      <c r="O413" s="4"/>
    </row>
    <row r="414" spans="11:15" ht="21" x14ac:dyDescent="0.25">
      <c r="K414" s="4"/>
      <c r="L414" s="4"/>
      <c r="M414" s="4"/>
      <c r="N414" s="4"/>
      <c r="O414" s="4"/>
    </row>
    <row r="415" spans="11:15" ht="21" x14ac:dyDescent="0.25">
      <c r="K415" s="4"/>
      <c r="L415" s="4"/>
      <c r="M415" s="4"/>
      <c r="N415" s="4"/>
      <c r="O415" s="4"/>
    </row>
    <row r="416" spans="11:15" ht="21" x14ac:dyDescent="0.25">
      <c r="K416" s="4"/>
      <c r="L416" s="4"/>
      <c r="M416" s="4"/>
      <c r="N416" s="4"/>
      <c r="O416" s="4"/>
    </row>
    <row r="417" spans="11:15" ht="21" x14ac:dyDescent="0.25">
      <c r="K417" s="4"/>
      <c r="L417" s="4"/>
      <c r="M417" s="4"/>
      <c r="N417" s="4"/>
      <c r="O417" s="4"/>
    </row>
    <row r="418" spans="11:15" ht="21" x14ac:dyDescent="0.25">
      <c r="K418" s="4"/>
      <c r="L418" s="4"/>
      <c r="M418" s="4"/>
      <c r="N418" s="4"/>
      <c r="O418" s="4"/>
    </row>
    <row r="419" spans="11:15" ht="21" x14ac:dyDescent="0.25">
      <c r="K419" s="4"/>
      <c r="L419" s="4"/>
      <c r="M419" s="4"/>
      <c r="N419" s="4"/>
      <c r="O419" s="4"/>
    </row>
    <row r="420" spans="11:15" ht="21" x14ac:dyDescent="0.25">
      <c r="K420" s="4"/>
      <c r="L420" s="4"/>
      <c r="M420" s="4"/>
      <c r="N420" s="4"/>
      <c r="O420" s="4"/>
    </row>
    <row r="421" spans="11:15" ht="21" x14ac:dyDescent="0.25">
      <c r="K421" s="4"/>
      <c r="L421" s="4"/>
      <c r="M421" s="4"/>
      <c r="N421" s="4"/>
      <c r="O421" s="4"/>
    </row>
    <row r="422" spans="11:15" ht="21" x14ac:dyDescent="0.25">
      <c r="K422" s="4"/>
      <c r="L422" s="4"/>
      <c r="M422" s="4"/>
      <c r="N422" s="4"/>
      <c r="O422" s="4"/>
    </row>
    <row r="423" spans="11:15" ht="21" x14ac:dyDescent="0.25">
      <c r="K423" s="4"/>
      <c r="L423" s="4"/>
      <c r="M423" s="4"/>
      <c r="N423" s="4"/>
      <c r="O423" s="4"/>
    </row>
    <row r="424" spans="11:15" ht="21" x14ac:dyDescent="0.25">
      <c r="K424" s="4"/>
      <c r="L424" s="4"/>
      <c r="M424" s="4"/>
      <c r="N424" s="4"/>
      <c r="O424" s="4"/>
    </row>
    <row r="425" spans="11:15" ht="21" x14ac:dyDescent="0.25">
      <c r="K425" s="4"/>
      <c r="L425" s="4"/>
      <c r="M425" s="4"/>
      <c r="N425" s="4"/>
      <c r="O425" s="4"/>
    </row>
    <row r="426" spans="11:15" ht="21" x14ac:dyDescent="0.25">
      <c r="K426" s="4"/>
      <c r="L426" s="4"/>
      <c r="M426" s="4"/>
      <c r="N426" s="4"/>
      <c r="O426" s="4"/>
    </row>
    <row r="427" spans="11:15" ht="21" x14ac:dyDescent="0.25">
      <c r="K427" s="4"/>
      <c r="L427" s="4"/>
      <c r="M427" s="4"/>
      <c r="N427" s="4"/>
      <c r="O427" s="4"/>
    </row>
    <row r="428" spans="11:15" ht="21" x14ac:dyDescent="0.25">
      <c r="K428" s="4"/>
      <c r="L428" s="4"/>
      <c r="M428" s="4"/>
      <c r="N428" s="4"/>
      <c r="O428" s="4"/>
    </row>
    <row r="429" spans="11:15" ht="21" x14ac:dyDescent="0.25">
      <c r="K429" s="4"/>
      <c r="L429" s="4"/>
      <c r="M429" s="4"/>
      <c r="N429" s="4"/>
      <c r="O429" s="4"/>
    </row>
    <row r="430" spans="11:15" ht="21" x14ac:dyDescent="0.25">
      <c r="K430" s="4"/>
      <c r="L430" s="4"/>
      <c r="M430" s="4"/>
      <c r="N430" s="4"/>
      <c r="O430" s="4"/>
    </row>
    <row r="431" spans="11:15" ht="21" x14ac:dyDescent="0.25">
      <c r="K431" s="4"/>
      <c r="L431" s="4"/>
      <c r="M431" s="4"/>
      <c r="N431" s="4"/>
      <c r="O431" s="4"/>
    </row>
    <row r="432" spans="11:15" ht="21" x14ac:dyDescent="0.25">
      <c r="K432" s="4"/>
      <c r="L432" s="4"/>
      <c r="M432" s="4"/>
      <c r="N432" s="4"/>
      <c r="O432" s="4"/>
    </row>
    <row r="433" spans="11:15" ht="21" x14ac:dyDescent="0.25">
      <c r="K433" s="4"/>
      <c r="L433" s="4"/>
      <c r="M433" s="4"/>
      <c r="N433" s="4"/>
      <c r="O433" s="4"/>
    </row>
    <row r="434" spans="11:15" ht="21" x14ac:dyDescent="0.25">
      <c r="K434" s="4"/>
      <c r="L434" s="4"/>
      <c r="M434" s="4"/>
      <c r="N434" s="4"/>
      <c r="O434" s="4"/>
    </row>
    <row r="435" spans="11:15" ht="21" x14ac:dyDescent="0.25">
      <c r="K435" s="4"/>
      <c r="L435" s="4"/>
      <c r="M435" s="4"/>
      <c r="N435" s="4"/>
      <c r="O435" s="4"/>
    </row>
    <row r="436" spans="11:15" ht="21" x14ac:dyDescent="0.25">
      <c r="K436" s="4"/>
      <c r="L436" s="4"/>
      <c r="M436" s="4"/>
      <c r="N436" s="4"/>
      <c r="O436" s="4"/>
    </row>
    <row r="437" spans="11:15" ht="21" x14ac:dyDescent="0.25">
      <c r="K437" s="4"/>
      <c r="L437" s="4"/>
      <c r="M437" s="4"/>
      <c r="N437" s="4"/>
      <c r="O437" s="4"/>
    </row>
    <row r="438" spans="11:15" ht="21" x14ac:dyDescent="0.25">
      <c r="K438" s="4"/>
      <c r="L438" s="4"/>
      <c r="M438" s="4"/>
      <c r="N438" s="4"/>
      <c r="O438" s="4"/>
    </row>
    <row r="439" spans="11:15" ht="21" x14ac:dyDescent="0.25">
      <c r="K439" s="4"/>
      <c r="L439" s="4"/>
      <c r="M439" s="4"/>
      <c r="N439" s="4"/>
      <c r="O439" s="4"/>
    </row>
    <row r="440" spans="11:15" ht="21" x14ac:dyDescent="0.25">
      <c r="K440" s="4"/>
      <c r="L440" s="4"/>
      <c r="M440" s="4"/>
      <c r="N440" s="4"/>
      <c r="O440" s="4"/>
    </row>
    <row r="441" spans="11:15" ht="21" x14ac:dyDescent="0.25">
      <c r="K441" s="4"/>
      <c r="L441" s="4"/>
      <c r="M441" s="4"/>
      <c r="N441" s="4"/>
      <c r="O441" s="4"/>
    </row>
    <row r="442" spans="11:15" ht="21" x14ac:dyDescent="0.25">
      <c r="K442" s="4"/>
      <c r="L442" s="4"/>
      <c r="M442" s="4"/>
      <c r="N442" s="4"/>
      <c r="O442" s="4"/>
    </row>
    <row r="443" spans="11:15" ht="21" x14ac:dyDescent="0.25">
      <c r="K443" s="4"/>
      <c r="L443" s="4"/>
      <c r="M443" s="4"/>
      <c r="N443" s="4"/>
      <c r="O443" s="4"/>
    </row>
    <row r="444" spans="11:15" ht="21" x14ac:dyDescent="0.25">
      <c r="K444" s="4"/>
      <c r="L444" s="4"/>
      <c r="M444" s="4"/>
      <c r="N444" s="4"/>
      <c r="O444" s="4"/>
    </row>
    <row r="445" spans="11:15" ht="21" x14ac:dyDescent="0.25">
      <c r="K445" s="4"/>
      <c r="L445" s="4"/>
      <c r="M445" s="4"/>
      <c r="N445" s="4"/>
      <c r="O445" s="4"/>
    </row>
    <row r="446" spans="11:15" ht="21" x14ac:dyDescent="0.25">
      <c r="K446" s="4"/>
      <c r="L446" s="4"/>
      <c r="M446" s="4"/>
      <c r="N446" s="4"/>
      <c r="O446" s="4"/>
    </row>
    <row r="447" spans="11:15" ht="21" x14ac:dyDescent="0.25">
      <c r="K447" s="4"/>
      <c r="L447" s="4"/>
      <c r="M447" s="4"/>
      <c r="N447" s="4"/>
      <c r="O447" s="4"/>
    </row>
    <row r="448" spans="11:15" ht="21" x14ac:dyDescent="0.25">
      <c r="K448" s="4"/>
      <c r="L448" s="4"/>
      <c r="M448" s="4"/>
      <c r="N448" s="4"/>
      <c r="O448" s="4"/>
    </row>
    <row r="449" spans="11:15" ht="21" x14ac:dyDescent="0.25">
      <c r="K449" s="4"/>
      <c r="L449" s="4"/>
      <c r="M449" s="4"/>
      <c r="N449" s="4"/>
      <c r="O449" s="4"/>
    </row>
    <row r="450" spans="11:15" ht="21" x14ac:dyDescent="0.25">
      <c r="K450" s="4"/>
      <c r="L450" s="4"/>
      <c r="M450" s="4"/>
      <c r="N450" s="4"/>
      <c r="O450" s="4"/>
    </row>
    <row r="451" spans="11:15" ht="21" x14ac:dyDescent="0.25">
      <c r="K451" s="4"/>
      <c r="L451" s="4"/>
      <c r="M451" s="4"/>
      <c r="N451" s="4"/>
      <c r="O451" s="4"/>
    </row>
    <row r="452" spans="11:15" ht="21" x14ac:dyDescent="0.25">
      <c r="K452" s="4"/>
      <c r="L452" s="4"/>
      <c r="M452" s="4"/>
      <c r="N452" s="4"/>
      <c r="O452" s="4"/>
    </row>
    <row r="453" spans="11:15" ht="21" x14ac:dyDescent="0.25">
      <c r="K453" s="4"/>
      <c r="L453" s="4"/>
      <c r="M453" s="4"/>
      <c r="N453" s="4"/>
      <c r="O453" s="4"/>
    </row>
    <row r="454" spans="11:15" ht="21" x14ac:dyDescent="0.25">
      <c r="K454" s="4"/>
      <c r="L454" s="4"/>
      <c r="M454" s="4"/>
      <c r="N454" s="4"/>
      <c r="O454" s="4"/>
    </row>
    <row r="455" spans="11:15" ht="21" x14ac:dyDescent="0.25">
      <c r="K455" s="4"/>
      <c r="L455" s="4"/>
      <c r="M455" s="4"/>
      <c r="N455" s="4"/>
      <c r="O455" s="4"/>
    </row>
    <row r="456" spans="11:15" ht="21" x14ac:dyDescent="0.25">
      <c r="K456" s="4"/>
      <c r="L456" s="4"/>
      <c r="M456" s="4"/>
      <c r="N456" s="4"/>
      <c r="O456" s="4"/>
    </row>
    <row r="457" spans="11:15" ht="21" x14ac:dyDescent="0.25">
      <c r="K457" s="4"/>
      <c r="L457" s="4"/>
      <c r="M457" s="4"/>
      <c r="N457" s="4"/>
      <c r="O457" s="4"/>
    </row>
    <row r="458" spans="11:15" ht="21" x14ac:dyDescent="0.25">
      <c r="K458" s="4"/>
      <c r="L458" s="4"/>
      <c r="M458" s="4"/>
      <c r="N458" s="4"/>
      <c r="O458" s="4"/>
    </row>
    <row r="459" spans="11:15" ht="21" x14ac:dyDescent="0.25">
      <c r="K459" s="4"/>
      <c r="L459" s="4"/>
      <c r="M459" s="4"/>
      <c r="N459" s="4"/>
      <c r="O459" s="4"/>
    </row>
    <row r="460" spans="11:15" ht="21" x14ac:dyDescent="0.25">
      <c r="K460" s="4"/>
      <c r="L460" s="4"/>
      <c r="M460" s="4"/>
      <c r="N460" s="4"/>
      <c r="O460" s="4"/>
    </row>
    <row r="461" spans="11:15" ht="21" x14ac:dyDescent="0.25">
      <c r="K461" s="4"/>
      <c r="L461" s="4"/>
      <c r="M461" s="4"/>
      <c r="N461" s="4"/>
      <c r="O461" s="4"/>
    </row>
    <row r="462" spans="11:15" ht="21" x14ac:dyDescent="0.25">
      <c r="K462" s="4"/>
      <c r="L462" s="4"/>
      <c r="M462" s="4"/>
      <c r="N462" s="4"/>
      <c r="O462" s="4"/>
    </row>
    <row r="463" spans="11:15" ht="21" x14ac:dyDescent="0.25">
      <c r="K463" s="4"/>
      <c r="L463" s="4"/>
      <c r="M463" s="4"/>
      <c r="N463" s="4"/>
      <c r="O463" s="4"/>
    </row>
    <row r="464" spans="11:15" ht="21" x14ac:dyDescent="0.25">
      <c r="K464" s="4"/>
      <c r="L464" s="4"/>
      <c r="M464" s="4"/>
      <c r="N464" s="4"/>
      <c r="O464" s="4"/>
    </row>
    <row r="465" spans="11:15" ht="21" x14ac:dyDescent="0.25">
      <c r="K465" s="4"/>
      <c r="L465" s="4"/>
      <c r="M465" s="4"/>
      <c r="N465" s="4"/>
      <c r="O465" s="4"/>
    </row>
    <row r="466" spans="11:15" ht="21" x14ac:dyDescent="0.25">
      <c r="K466" s="4"/>
      <c r="L466" s="4"/>
      <c r="M466" s="4"/>
      <c r="N466" s="4"/>
      <c r="O466" s="4"/>
    </row>
    <row r="467" spans="11:15" ht="21" x14ac:dyDescent="0.25">
      <c r="K467" s="4"/>
      <c r="L467" s="4"/>
      <c r="M467" s="4"/>
      <c r="N467" s="4"/>
      <c r="O467" s="4"/>
    </row>
    <row r="468" spans="11:15" ht="21" x14ac:dyDescent="0.25">
      <c r="K468" s="4"/>
      <c r="L468" s="4"/>
      <c r="M468" s="4"/>
      <c r="N468" s="4"/>
      <c r="O468" s="4"/>
    </row>
    <row r="469" spans="11:15" ht="21" x14ac:dyDescent="0.25">
      <c r="K469" s="4"/>
      <c r="L469" s="4"/>
      <c r="M469" s="4"/>
      <c r="N469" s="4"/>
      <c r="O469" s="4"/>
    </row>
    <row r="470" spans="11:15" ht="21" x14ac:dyDescent="0.25">
      <c r="K470" s="4"/>
      <c r="L470" s="4"/>
      <c r="M470" s="4"/>
      <c r="N470" s="4"/>
      <c r="O470" s="4"/>
    </row>
    <row r="471" spans="11:15" ht="21" x14ac:dyDescent="0.25">
      <c r="K471" s="4"/>
      <c r="L471" s="4"/>
      <c r="M471" s="4"/>
      <c r="N471" s="4"/>
      <c r="O471" s="4"/>
    </row>
    <row r="472" spans="11:15" ht="21" x14ac:dyDescent="0.25">
      <c r="K472" s="4"/>
      <c r="L472" s="4"/>
      <c r="M472" s="4"/>
      <c r="N472" s="4"/>
      <c r="O472" s="4"/>
    </row>
    <row r="473" spans="11:15" ht="21" x14ac:dyDescent="0.25">
      <c r="K473" s="4"/>
      <c r="L473" s="4"/>
      <c r="M473" s="4"/>
      <c r="N473" s="4"/>
      <c r="O473" s="4"/>
    </row>
    <row r="474" spans="11:15" ht="21" x14ac:dyDescent="0.25">
      <c r="K474" s="4"/>
      <c r="L474" s="4"/>
      <c r="M474" s="4"/>
      <c r="N474" s="4"/>
      <c r="O474" s="4"/>
    </row>
    <row r="475" spans="11:15" ht="21" x14ac:dyDescent="0.25">
      <c r="K475" s="4"/>
      <c r="L475" s="4"/>
      <c r="M475" s="4"/>
      <c r="N475" s="4"/>
      <c r="O475" s="4"/>
    </row>
    <row r="476" spans="11:15" ht="21" x14ac:dyDescent="0.25">
      <c r="K476" s="4"/>
      <c r="L476" s="4"/>
      <c r="M476" s="4"/>
      <c r="N476" s="4"/>
      <c r="O476" s="4"/>
    </row>
    <row r="477" spans="11:15" ht="21" x14ac:dyDescent="0.25">
      <c r="K477" s="4"/>
      <c r="L477" s="4"/>
      <c r="M477" s="4"/>
      <c r="N477" s="4"/>
      <c r="O477" s="4"/>
    </row>
    <row r="478" spans="11:15" ht="21" x14ac:dyDescent="0.25">
      <c r="K478" s="4"/>
      <c r="L478" s="4"/>
      <c r="M478" s="4"/>
      <c r="N478" s="4"/>
      <c r="O478" s="4"/>
    </row>
    <row r="479" spans="11:15" ht="21" x14ac:dyDescent="0.25">
      <c r="K479" s="4"/>
      <c r="L479" s="4"/>
      <c r="M479" s="4"/>
      <c r="N479" s="4"/>
      <c r="O479" s="4"/>
    </row>
    <row r="480" spans="11:15" ht="21" x14ac:dyDescent="0.25">
      <c r="K480" s="4"/>
      <c r="L480" s="4"/>
      <c r="M480" s="4"/>
      <c r="N480" s="4"/>
      <c r="O480" s="4"/>
    </row>
    <row r="481" spans="11:15" ht="21" x14ac:dyDescent="0.25">
      <c r="K481" s="4"/>
      <c r="L481" s="4"/>
      <c r="M481" s="4"/>
      <c r="N481" s="4"/>
      <c r="O481" s="4"/>
    </row>
    <row r="482" spans="11:15" ht="21" x14ac:dyDescent="0.25">
      <c r="K482" s="4"/>
      <c r="L482" s="4"/>
      <c r="M482" s="4"/>
      <c r="N482" s="4"/>
      <c r="O482" s="4"/>
    </row>
    <row r="483" spans="11:15" ht="21" x14ac:dyDescent="0.25">
      <c r="K483" s="4"/>
      <c r="L483" s="4"/>
      <c r="M483" s="4"/>
      <c r="N483" s="4"/>
      <c r="O483" s="4"/>
    </row>
    <row r="484" spans="11:15" ht="21" x14ac:dyDescent="0.25">
      <c r="K484" s="4"/>
      <c r="L484" s="4"/>
      <c r="M484" s="4"/>
      <c r="N484" s="4"/>
      <c r="O484" s="4"/>
    </row>
    <row r="485" spans="11:15" ht="21" x14ac:dyDescent="0.25">
      <c r="K485" s="4"/>
      <c r="L485" s="4"/>
      <c r="M485" s="4"/>
      <c r="N485" s="4"/>
      <c r="O485" s="4"/>
    </row>
    <row r="486" spans="11:15" ht="21" x14ac:dyDescent="0.25">
      <c r="K486" s="4"/>
      <c r="L486" s="4"/>
      <c r="M486" s="4"/>
      <c r="N486" s="4"/>
      <c r="O486" s="4"/>
    </row>
    <row r="487" spans="11:15" ht="21" x14ac:dyDescent="0.25">
      <c r="K487" s="4"/>
      <c r="L487" s="4"/>
      <c r="M487" s="4"/>
      <c r="N487" s="4"/>
      <c r="O487" s="4"/>
    </row>
    <row r="488" spans="11:15" ht="21" x14ac:dyDescent="0.25">
      <c r="K488" s="4"/>
      <c r="L488" s="4"/>
      <c r="M488" s="4"/>
      <c r="N488" s="4"/>
      <c r="O488" s="4"/>
    </row>
    <row r="489" spans="11:15" ht="21" x14ac:dyDescent="0.25">
      <c r="K489" s="4"/>
      <c r="L489" s="4"/>
      <c r="M489" s="4"/>
      <c r="N489" s="4"/>
      <c r="O489" s="4"/>
    </row>
    <row r="490" spans="11:15" ht="21" x14ac:dyDescent="0.25">
      <c r="K490" s="4"/>
      <c r="L490" s="4"/>
      <c r="M490" s="4"/>
      <c r="N490" s="4"/>
      <c r="O490" s="4"/>
    </row>
    <row r="491" spans="11:15" ht="21" x14ac:dyDescent="0.25">
      <c r="K491" s="4"/>
      <c r="L491" s="4"/>
      <c r="M491" s="4"/>
      <c r="N491" s="4"/>
      <c r="O491" s="4"/>
    </row>
    <row r="492" spans="11:15" ht="21" x14ac:dyDescent="0.25">
      <c r="K492" s="4"/>
      <c r="L492" s="4"/>
      <c r="M492" s="4"/>
      <c r="N492" s="4"/>
      <c r="O492" s="4"/>
    </row>
    <row r="493" spans="11:15" ht="21" x14ac:dyDescent="0.25">
      <c r="K493" s="4"/>
      <c r="L493" s="4"/>
      <c r="M493" s="4"/>
      <c r="N493" s="4"/>
      <c r="O493" s="4"/>
    </row>
    <row r="494" spans="11:15" ht="21" x14ac:dyDescent="0.25">
      <c r="K494" s="4"/>
      <c r="L494" s="4"/>
      <c r="M494" s="4"/>
      <c r="N494" s="4"/>
      <c r="O494" s="4"/>
    </row>
    <row r="495" spans="11:15" ht="21" x14ac:dyDescent="0.25">
      <c r="K495" s="4"/>
      <c r="L495" s="4"/>
      <c r="M495" s="4"/>
      <c r="N495" s="4"/>
      <c r="O495" s="4"/>
    </row>
    <row r="496" spans="11:15" ht="21" x14ac:dyDescent="0.25">
      <c r="K496" s="4"/>
      <c r="L496" s="4"/>
      <c r="M496" s="4"/>
      <c r="N496" s="4"/>
      <c r="O496" s="4"/>
    </row>
    <row r="497" spans="11:15" ht="21" x14ac:dyDescent="0.25">
      <c r="K497" s="4"/>
      <c r="L497" s="4"/>
      <c r="M497" s="4"/>
      <c r="N497" s="4"/>
      <c r="O497" s="4"/>
    </row>
    <row r="498" spans="11:15" ht="21" x14ac:dyDescent="0.25">
      <c r="K498" s="4"/>
      <c r="L498" s="4"/>
      <c r="M498" s="4"/>
      <c r="N498" s="4"/>
      <c r="O498" s="4"/>
    </row>
    <row r="499" spans="11:15" ht="21" x14ac:dyDescent="0.25">
      <c r="K499" s="4"/>
      <c r="L499" s="4"/>
      <c r="M499" s="4"/>
      <c r="N499" s="4"/>
      <c r="O499" s="4"/>
    </row>
    <row r="500" spans="11:15" ht="21" x14ac:dyDescent="0.25">
      <c r="K500" s="4"/>
      <c r="L500" s="4"/>
      <c r="M500" s="4"/>
      <c r="N500" s="4"/>
      <c r="O500" s="4"/>
    </row>
    <row r="501" spans="11:15" ht="21" x14ac:dyDescent="0.25">
      <c r="K501" s="4"/>
      <c r="L501" s="4"/>
      <c r="M501" s="4"/>
      <c r="N501" s="4"/>
      <c r="O501" s="4"/>
    </row>
    <row r="502" spans="11:15" ht="21" x14ac:dyDescent="0.25">
      <c r="K502" s="4"/>
      <c r="L502" s="4"/>
      <c r="M502" s="4"/>
      <c r="N502" s="4"/>
      <c r="O502" s="4"/>
    </row>
    <row r="503" spans="11:15" ht="21" x14ac:dyDescent="0.25">
      <c r="K503" s="4"/>
      <c r="L503" s="4"/>
      <c r="M503" s="4"/>
      <c r="N503" s="4"/>
      <c r="O503" s="4"/>
    </row>
    <row r="504" spans="11:15" ht="21" x14ac:dyDescent="0.25">
      <c r="K504" s="4"/>
      <c r="L504" s="4"/>
      <c r="M504" s="4"/>
      <c r="N504" s="4"/>
      <c r="O504" s="4"/>
    </row>
    <row r="505" spans="11:15" ht="21" x14ac:dyDescent="0.25">
      <c r="K505" s="4"/>
      <c r="L505" s="4"/>
      <c r="M505" s="4"/>
      <c r="N505" s="4"/>
      <c r="O505" s="4"/>
    </row>
    <row r="506" spans="11:15" ht="21" x14ac:dyDescent="0.25">
      <c r="K506" s="4"/>
      <c r="L506" s="4"/>
      <c r="M506" s="4"/>
      <c r="N506" s="4"/>
      <c r="O506" s="4"/>
    </row>
    <row r="507" spans="11:15" ht="21" x14ac:dyDescent="0.25">
      <c r="K507" s="4"/>
      <c r="L507" s="4"/>
      <c r="M507" s="4"/>
      <c r="N507" s="4"/>
      <c r="O507" s="4"/>
    </row>
    <row r="508" spans="11:15" ht="21" x14ac:dyDescent="0.25">
      <c r="K508" s="4"/>
      <c r="L508" s="4"/>
      <c r="M508" s="4"/>
      <c r="N508" s="4"/>
      <c r="O508" s="4"/>
    </row>
    <row r="509" spans="11:15" ht="21" x14ac:dyDescent="0.25">
      <c r="K509" s="4"/>
      <c r="L509" s="4"/>
      <c r="M509" s="4"/>
      <c r="N509" s="4"/>
      <c r="O509" s="4"/>
    </row>
    <row r="510" spans="11:15" ht="21" x14ac:dyDescent="0.25">
      <c r="K510" s="4"/>
      <c r="L510" s="4"/>
      <c r="M510" s="4"/>
      <c r="N510" s="4"/>
      <c r="O510" s="4"/>
    </row>
    <row r="511" spans="11:15" ht="21" x14ac:dyDescent="0.25">
      <c r="K511" s="4"/>
      <c r="L511" s="4"/>
      <c r="M511" s="4"/>
      <c r="N511" s="4"/>
      <c r="O511" s="4"/>
    </row>
    <row r="512" spans="11:15" ht="21" x14ac:dyDescent="0.25">
      <c r="K512" s="4"/>
      <c r="L512" s="4"/>
      <c r="M512" s="4"/>
      <c r="N512" s="4"/>
      <c r="O512" s="4"/>
    </row>
    <row r="513" spans="11:15" ht="21" x14ac:dyDescent="0.25">
      <c r="K513" s="4"/>
      <c r="L513" s="4"/>
      <c r="M513" s="4"/>
      <c r="N513" s="4"/>
      <c r="O513" s="4"/>
    </row>
    <row r="514" spans="11:15" ht="21" x14ac:dyDescent="0.25">
      <c r="K514" s="4"/>
      <c r="L514" s="4"/>
      <c r="M514" s="4"/>
      <c r="N514" s="4"/>
      <c r="O514" s="4"/>
    </row>
    <row r="515" spans="11:15" ht="21" x14ac:dyDescent="0.25">
      <c r="K515" s="4"/>
      <c r="L515" s="4"/>
      <c r="M515" s="4"/>
      <c r="N515" s="4"/>
      <c r="O515" s="4"/>
    </row>
    <row r="516" spans="11:15" ht="21" x14ac:dyDescent="0.25">
      <c r="K516" s="4"/>
      <c r="L516" s="4"/>
      <c r="M516" s="4"/>
      <c r="N516" s="4"/>
      <c r="O516" s="4"/>
    </row>
    <row r="517" spans="11:15" ht="21" x14ac:dyDescent="0.25">
      <c r="K517" s="4"/>
      <c r="L517" s="4"/>
      <c r="M517" s="4"/>
      <c r="N517" s="4"/>
      <c r="O517" s="4"/>
    </row>
    <row r="518" spans="11:15" ht="21" x14ac:dyDescent="0.25">
      <c r="K518" s="4"/>
      <c r="L518" s="4"/>
      <c r="M518" s="4"/>
      <c r="N518" s="4"/>
      <c r="O518" s="4"/>
    </row>
    <row r="519" spans="11:15" ht="21" x14ac:dyDescent="0.25">
      <c r="K519" s="4"/>
      <c r="L519" s="4"/>
      <c r="M519" s="4"/>
      <c r="N519" s="4"/>
      <c r="O519" s="4"/>
    </row>
    <row r="520" spans="11:15" ht="21" x14ac:dyDescent="0.25">
      <c r="K520" s="4"/>
      <c r="L520" s="4"/>
      <c r="M520" s="4"/>
      <c r="N520" s="4"/>
      <c r="O520" s="4"/>
    </row>
    <row r="521" spans="11:15" ht="21" x14ac:dyDescent="0.25">
      <c r="K521" s="4"/>
      <c r="L521" s="4"/>
      <c r="M521" s="4"/>
      <c r="N521" s="4"/>
      <c r="O521" s="4"/>
    </row>
    <row r="522" spans="11:15" ht="21" x14ac:dyDescent="0.25">
      <c r="K522" s="4"/>
      <c r="L522" s="4"/>
      <c r="M522" s="4"/>
      <c r="N522" s="4"/>
      <c r="O522" s="4"/>
    </row>
    <row r="523" spans="11:15" ht="21" x14ac:dyDescent="0.25">
      <c r="K523" s="4"/>
      <c r="L523" s="4"/>
      <c r="M523" s="4"/>
      <c r="N523" s="4"/>
      <c r="O523" s="4"/>
    </row>
    <row r="524" spans="11:15" ht="21" x14ac:dyDescent="0.25">
      <c r="K524" s="4"/>
      <c r="L524" s="4"/>
      <c r="M524" s="4"/>
      <c r="N524" s="4"/>
      <c r="O524" s="4"/>
    </row>
    <row r="525" spans="11:15" ht="21" x14ac:dyDescent="0.25">
      <c r="K525" s="4"/>
      <c r="L525" s="4"/>
      <c r="M525" s="4"/>
      <c r="N525" s="4"/>
      <c r="O525" s="4"/>
    </row>
    <row r="526" spans="11:15" ht="21" x14ac:dyDescent="0.25">
      <c r="K526" s="4"/>
      <c r="L526" s="4"/>
      <c r="M526" s="4"/>
      <c r="N526" s="4"/>
      <c r="O526" s="4"/>
    </row>
    <row r="527" spans="11:15" ht="21" x14ac:dyDescent="0.25">
      <c r="K527" s="4"/>
      <c r="L527" s="4"/>
      <c r="M527" s="4"/>
      <c r="N527" s="4"/>
      <c r="O527" s="4"/>
    </row>
    <row r="528" spans="11:15" ht="21" x14ac:dyDescent="0.25">
      <c r="K528" s="4"/>
      <c r="L528" s="4"/>
      <c r="M528" s="4"/>
      <c r="N528" s="4"/>
      <c r="O528" s="4"/>
    </row>
    <row r="529" spans="11:15" ht="21" x14ac:dyDescent="0.25">
      <c r="K529" s="4"/>
      <c r="L529" s="4"/>
      <c r="M529" s="4"/>
      <c r="N529" s="4"/>
      <c r="O529" s="4"/>
    </row>
    <row r="530" spans="11:15" ht="21" x14ac:dyDescent="0.25">
      <c r="K530" s="4"/>
      <c r="L530" s="4"/>
      <c r="M530" s="4"/>
      <c r="N530" s="4"/>
      <c r="O530" s="4"/>
    </row>
    <row r="531" spans="11:15" ht="21" x14ac:dyDescent="0.25">
      <c r="K531" s="4"/>
      <c r="L531" s="4"/>
      <c r="M531" s="4"/>
      <c r="N531" s="4"/>
      <c r="O531" s="4"/>
    </row>
    <row r="532" spans="11:15" ht="21" x14ac:dyDescent="0.25">
      <c r="K532" s="4"/>
      <c r="L532" s="4"/>
      <c r="M532" s="4"/>
      <c r="N532" s="4"/>
      <c r="O532" s="4"/>
    </row>
    <row r="533" spans="11:15" ht="21" x14ac:dyDescent="0.25">
      <c r="K533" s="4"/>
      <c r="L533" s="4"/>
      <c r="M533" s="4"/>
      <c r="N533" s="4"/>
      <c r="O533" s="4"/>
    </row>
    <row r="534" spans="11:15" ht="21" x14ac:dyDescent="0.25">
      <c r="K534" s="4"/>
      <c r="L534" s="4"/>
      <c r="M534" s="4"/>
      <c r="N534" s="4"/>
      <c r="O534" s="4"/>
    </row>
    <row r="535" spans="11:15" ht="21" x14ac:dyDescent="0.25">
      <c r="K535" s="4"/>
      <c r="L535" s="4"/>
      <c r="M535" s="4"/>
      <c r="N535" s="4"/>
      <c r="O535" s="4"/>
    </row>
    <row r="536" spans="11:15" ht="21" x14ac:dyDescent="0.25">
      <c r="K536" s="4"/>
      <c r="L536" s="4"/>
      <c r="M536" s="4"/>
      <c r="N536" s="4"/>
      <c r="O536" s="4"/>
    </row>
    <row r="537" spans="11:15" ht="21" x14ac:dyDescent="0.25">
      <c r="K537" s="4"/>
      <c r="L537" s="4"/>
      <c r="M537" s="4"/>
      <c r="N537" s="4"/>
      <c r="O537" s="4"/>
    </row>
    <row r="538" spans="11:15" ht="21" x14ac:dyDescent="0.25">
      <c r="K538" s="4"/>
      <c r="L538" s="4"/>
      <c r="M538" s="4"/>
      <c r="N538" s="4"/>
      <c r="O538" s="4"/>
    </row>
    <row r="539" spans="11:15" ht="21" x14ac:dyDescent="0.25">
      <c r="K539" s="4"/>
      <c r="L539" s="4"/>
      <c r="M539" s="4"/>
      <c r="N539" s="4"/>
      <c r="O539" s="4"/>
    </row>
    <row r="540" spans="11:15" ht="21" x14ac:dyDescent="0.25">
      <c r="K540" s="4"/>
      <c r="L540" s="4"/>
      <c r="M540" s="4"/>
      <c r="N540" s="4"/>
      <c r="O540" s="4"/>
    </row>
    <row r="541" spans="11:15" ht="21" x14ac:dyDescent="0.25">
      <c r="K541" s="4"/>
      <c r="L541" s="4"/>
      <c r="M541" s="4"/>
      <c r="N541" s="4"/>
      <c r="O541" s="4"/>
    </row>
    <row r="542" spans="11:15" ht="21" x14ac:dyDescent="0.25">
      <c r="K542" s="4"/>
      <c r="L542" s="4"/>
      <c r="M542" s="4"/>
      <c r="N542" s="4"/>
      <c r="O542" s="4"/>
    </row>
    <row r="543" spans="11:15" ht="21" x14ac:dyDescent="0.25">
      <c r="K543" s="4"/>
      <c r="L543" s="4"/>
      <c r="M543" s="4"/>
      <c r="N543" s="4"/>
      <c r="O543" s="4"/>
    </row>
    <row r="544" spans="11:15" ht="21" x14ac:dyDescent="0.25">
      <c r="K544" s="4"/>
      <c r="L544" s="4"/>
      <c r="M544" s="4"/>
      <c r="N544" s="4"/>
      <c r="O544" s="4"/>
    </row>
    <row r="545" spans="11:15" ht="21" x14ac:dyDescent="0.25">
      <c r="K545" s="4"/>
      <c r="L545" s="4"/>
      <c r="M545" s="4"/>
      <c r="N545" s="4"/>
      <c r="O545" s="4"/>
    </row>
    <row r="546" spans="11:15" ht="21" x14ac:dyDescent="0.25">
      <c r="K546" s="4"/>
      <c r="L546" s="4"/>
      <c r="M546" s="4"/>
      <c r="N546" s="4"/>
      <c r="O546" s="4"/>
    </row>
    <row r="547" spans="11:15" ht="21" x14ac:dyDescent="0.25">
      <c r="K547" s="4"/>
      <c r="L547" s="4"/>
      <c r="M547" s="4"/>
      <c r="N547" s="4"/>
      <c r="O547" s="4"/>
    </row>
    <row r="548" spans="11:15" ht="21" x14ac:dyDescent="0.25">
      <c r="K548" s="4"/>
      <c r="L548" s="4"/>
      <c r="M548" s="4"/>
      <c r="N548" s="4"/>
      <c r="O548" s="4"/>
    </row>
    <row r="549" spans="11:15" ht="21" x14ac:dyDescent="0.25">
      <c r="K549" s="4"/>
      <c r="L549" s="4"/>
      <c r="M549" s="4"/>
      <c r="N549" s="4"/>
      <c r="O549" s="4"/>
    </row>
    <row r="550" spans="11:15" ht="21" x14ac:dyDescent="0.25">
      <c r="K550" s="4"/>
      <c r="L550" s="4"/>
      <c r="M550" s="4"/>
      <c r="N550" s="4"/>
      <c r="O550" s="4"/>
    </row>
    <row r="551" spans="11:15" ht="21" x14ac:dyDescent="0.25">
      <c r="K551" s="4"/>
      <c r="L551" s="4"/>
      <c r="M551" s="4"/>
      <c r="N551" s="4"/>
      <c r="O551" s="4"/>
    </row>
    <row r="552" spans="11:15" ht="21" x14ac:dyDescent="0.25">
      <c r="K552" s="4"/>
      <c r="L552" s="4"/>
      <c r="M552" s="4"/>
      <c r="N552" s="4"/>
      <c r="O552" s="4"/>
    </row>
    <row r="553" spans="11:15" ht="21" x14ac:dyDescent="0.25">
      <c r="K553" s="4"/>
      <c r="L553" s="4"/>
      <c r="M553" s="4"/>
      <c r="N553" s="4"/>
      <c r="O553" s="4"/>
    </row>
    <row r="554" spans="11:15" ht="21" x14ac:dyDescent="0.25">
      <c r="K554" s="4"/>
      <c r="L554" s="4"/>
      <c r="M554" s="4"/>
      <c r="N554" s="4"/>
      <c r="O554" s="4"/>
    </row>
    <row r="555" spans="11:15" ht="21" x14ac:dyDescent="0.25">
      <c r="K555" s="4"/>
      <c r="L555" s="4"/>
      <c r="M555" s="4"/>
      <c r="N555" s="4"/>
      <c r="O555" s="4"/>
    </row>
    <row r="556" spans="11:15" ht="21" x14ac:dyDescent="0.25">
      <c r="K556" s="4"/>
      <c r="L556" s="4"/>
      <c r="M556" s="4"/>
      <c r="N556" s="4"/>
      <c r="O556" s="4"/>
    </row>
    <row r="557" spans="11:15" ht="21" x14ac:dyDescent="0.25">
      <c r="K557" s="4"/>
      <c r="L557" s="4"/>
      <c r="M557" s="4"/>
      <c r="N557" s="4"/>
      <c r="O557" s="4"/>
    </row>
    <row r="558" spans="11:15" ht="21" x14ac:dyDescent="0.25">
      <c r="K558" s="4"/>
      <c r="L558" s="4"/>
      <c r="M558" s="4"/>
      <c r="N558" s="4"/>
      <c r="O558" s="4"/>
    </row>
    <row r="559" spans="11:15" ht="21" x14ac:dyDescent="0.25">
      <c r="K559" s="4"/>
      <c r="L559" s="4"/>
      <c r="M559" s="4"/>
      <c r="N559" s="4"/>
      <c r="O559" s="4"/>
    </row>
    <row r="560" spans="11:15" ht="21" x14ac:dyDescent="0.25">
      <c r="K560" s="4"/>
      <c r="L560" s="4"/>
      <c r="M560" s="4"/>
      <c r="N560" s="4"/>
      <c r="O560" s="4"/>
    </row>
    <row r="561" spans="11:15" ht="21" x14ac:dyDescent="0.25">
      <c r="K561" s="4"/>
      <c r="L561" s="4"/>
      <c r="M561" s="4"/>
      <c r="N561" s="4"/>
      <c r="O561" s="4"/>
    </row>
    <row r="562" spans="11:15" ht="21" x14ac:dyDescent="0.25">
      <c r="K562" s="4"/>
      <c r="L562" s="4"/>
      <c r="M562" s="4"/>
      <c r="N562" s="4"/>
      <c r="O562" s="4"/>
    </row>
    <row r="563" spans="11:15" ht="21" x14ac:dyDescent="0.25">
      <c r="K563" s="4"/>
      <c r="L563" s="4"/>
      <c r="M563" s="4"/>
      <c r="N563" s="4"/>
      <c r="O563" s="4"/>
    </row>
    <row r="564" spans="11:15" ht="21" x14ac:dyDescent="0.25">
      <c r="K564" s="4"/>
      <c r="L564" s="4"/>
      <c r="M564" s="4"/>
      <c r="N564" s="4"/>
      <c r="O564" s="4"/>
    </row>
    <row r="565" spans="11:15" ht="21" x14ac:dyDescent="0.25">
      <c r="K565" s="4"/>
      <c r="L565" s="4"/>
      <c r="M565" s="4"/>
      <c r="N565" s="4"/>
      <c r="O565" s="4"/>
    </row>
    <row r="566" spans="11:15" ht="21" x14ac:dyDescent="0.25">
      <c r="K566" s="4"/>
      <c r="L566" s="4"/>
      <c r="M566" s="4"/>
      <c r="N566" s="4"/>
      <c r="O566" s="4"/>
    </row>
    <row r="567" spans="11:15" ht="21" x14ac:dyDescent="0.25">
      <c r="K567" s="4"/>
      <c r="L567" s="4"/>
      <c r="M567" s="4"/>
      <c r="N567" s="4"/>
      <c r="O567" s="4"/>
    </row>
    <row r="568" spans="11:15" ht="21" x14ac:dyDescent="0.25">
      <c r="K568" s="4"/>
      <c r="L568" s="4"/>
      <c r="M568" s="4"/>
      <c r="N568" s="4"/>
      <c r="O568" s="4"/>
    </row>
    <row r="569" spans="11:15" ht="21" x14ac:dyDescent="0.25">
      <c r="K569" s="4"/>
      <c r="L569" s="4"/>
      <c r="M569" s="4"/>
      <c r="N569" s="4"/>
      <c r="O569" s="4"/>
    </row>
    <row r="570" spans="11:15" ht="21" x14ac:dyDescent="0.25">
      <c r="K570" s="4"/>
      <c r="L570" s="4"/>
      <c r="M570" s="4"/>
      <c r="N570" s="4"/>
      <c r="O570" s="4"/>
    </row>
    <row r="571" spans="11:15" ht="21" x14ac:dyDescent="0.25">
      <c r="K571" s="4"/>
      <c r="L571" s="4"/>
      <c r="M571" s="4"/>
      <c r="N571" s="4"/>
      <c r="O571" s="4"/>
    </row>
    <row r="572" spans="11:15" ht="21" x14ac:dyDescent="0.25">
      <c r="K572" s="4"/>
      <c r="L572" s="4"/>
      <c r="M572" s="4"/>
      <c r="N572" s="4"/>
      <c r="O572" s="4"/>
    </row>
    <row r="573" spans="11:15" ht="21" x14ac:dyDescent="0.25">
      <c r="K573" s="4"/>
      <c r="L573" s="4"/>
      <c r="M573" s="4"/>
      <c r="N573" s="4"/>
      <c r="O573" s="4"/>
    </row>
    <row r="574" spans="11:15" ht="21" x14ac:dyDescent="0.25">
      <c r="K574" s="4"/>
      <c r="L574" s="4"/>
      <c r="M574" s="4"/>
      <c r="N574" s="4"/>
      <c r="O574" s="4"/>
    </row>
    <row r="575" spans="11:15" ht="21" x14ac:dyDescent="0.25">
      <c r="K575" s="4"/>
      <c r="L575" s="4"/>
      <c r="M575" s="4"/>
      <c r="N575" s="4"/>
      <c r="O575" s="4"/>
    </row>
    <row r="576" spans="11:15" ht="21" x14ac:dyDescent="0.25">
      <c r="K576" s="4"/>
      <c r="L576" s="4"/>
      <c r="M576" s="4"/>
      <c r="N576" s="4"/>
      <c r="O576" s="4"/>
    </row>
    <row r="577" spans="11:15" ht="21" x14ac:dyDescent="0.25">
      <c r="K577" s="4"/>
      <c r="L577" s="4"/>
      <c r="M577" s="4"/>
      <c r="N577" s="4"/>
      <c r="O577" s="4"/>
    </row>
    <row r="578" spans="11:15" ht="21" x14ac:dyDescent="0.25">
      <c r="K578" s="4"/>
      <c r="L578" s="4"/>
      <c r="M578" s="4"/>
      <c r="N578" s="4"/>
      <c r="O578" s="4"/>
    </row>
    <row r="579" spans="11:15" ht="21" x14ac:dyDescent="0.25">
      <c r="K579" s="4"/>
      <c r="L579" s="4"/>
      <c r="M579" s="4"/>
      <c r="N579" s="4"/>
      <c r="O579" s="4"/>
    </row>
    <row r="580" spans="11:15" ht="21" x14ac:dyDescent="0.25">
      <c r="K580" s="4"/>
      <c r="L580" s="4"/>
      <c r="M580" s="4"/>
      <c r="N580" s="4"/>
      <c r="O580" s="4"/>
    </row>
    <row r="581" spans="11:15" ht="21" x14ac:dyDescent="0.25">
      <c r="K581" s="4"/>
      <c r="L581" s="4"/>
      <c r="M581" s="4"/>
      <c r="N581" s="4"/>
      <c r="O581" s="4"/>
    </row>
    <row r="582" spans="11:15" ht="21" x14ac:dyDescent="0.25">
      <c r="K582" s="4"/>
      <c r="L582" s="4"/>
      <c r="M582" s="4"/>
      <c r="N582" s="4"/>
      <c r="O582" s="4"/>
    </row>
    <row r="583" spans="11:15" ht="21" x14ac:dyDescent="0.25">
      <c r="K583" s="4"/>
      <c r="L583" s="4"/>
      <c r="M583" s="4"/>
      <c r="N583" s="4"/>
      <c r="O583" s="4"/>
    </row>
    <row r="584" spans="11:15" ht="21" x14ac:dyDescent="0.25">
      <c r="K584" s="4"/>
      <c r="L584" s="4"/>
      <c r="M584" s="4"/>
      <c r="N584" s="4"/>
      <c r="O584" s="4"/>
    </row>
    <row r="585" spans="11:15" ht="21" x14ac:dyDescent="0.25">
      <c r="K585" s="4"/>
      <c r="L585" s="4"/>
      <c r="M585" s="4"/>
      <c r="N585" s="4"/>
      <c r="O585" s="4"/>
    </row>
    <row r="586" spans="11:15" ht="21" x14ac:dyDescent="0.25">
      <c r="K586" s="4"/>
      <c r="L586" s="4"/>
      <c r="M586" s="4"/>
      <c r="N586" s="4"/>
      <c r="O586" s="4"/>
    </row>
    <row r="587" spans="11:15" ht="21" x14ac:dyDescent="0.25">
      <c r="K587" s="4"/>
      <c r="L587" s="4"/>
      <c r="M587" s="4"/>
      <c r="N587" s="4"/>
      <c r="O587" s="4"/>
    </row>
    <row r="588" spans="11:15" ht="21" x14ac:dyDescent="0.25">
      <c r="K588" s="4"/>
      <c r="L588" s="4"/>
      <c r="M588" s="4"/>
      <c r="N588" s="4"/>
      <c r="O588" s="4"/>
    </row>
    <row r="589" spans="11:15" ht="21" x14ac:dyDescent="0.25">
      <c r="K589" s="4"/>
      <c r="L589" s="4"/>
      <c r="M589" s="4"/>
      <c r="N589" s="4"/>
      <c r="O589" s="4"/>
    </row>
    <row r="590" spans="11:15" ht="21" x14ac:dyDescent="0.25">
      <c r="K590" s="4"/>
      <c r="L590" s="4"/>
      <c r="M590" s="4"/>
      <c r="N590" s="4"/>
      <c r="O590" s="4"/>
    </row>
    <row r="591" spans="11:15" ht="21" x14ac:dyDescent="0.25">
      <c r="K591" s="4"/>
      <c r="L591" s="4"/>
      <c r="M591" s="4"/>
      <c r="N591" s="4"/>
      <c r="O591" s="4"/>
    </row>
    <row r="592" spans="11:15" ht="21" x14ac:dyDescent="0.25">
      <c r="K592" s="4"/>
      <c r="L592" s="4"/>
      <c r="M592" s="4"/>
      <c r="N592" s="4"/>
      <c r="O592" s="4"/>
    </row>
    <row r="593" spans="11:15" ht="21" x14ac:dyDescent="0.25">
      <c r="K593" s="4"/>
      <c r="L593" s="4"/>
      <c r="M593" s="4"/>
      <c r="N593" s="4"/>
      <c r="O593" s="4"/>
    </row>
    <row r="594" spans="11:15" ht="21" x14ac:dyDescent="0.25">
      <c r="K594" s="4"/>
      <c r="L594" s="4"/>
      <c r="M594" s="4"/>
      <c r="N594" s="4"/>
      <c r="O594" s="4"/>
    </row>
    <row r="595" spans="11:15" ht="21" x14ac:dyDescent="0.25">
      <c r="K595" s="4"/>
      <c r="L595" s="4"/>
      <c r="M595" s="4"/>
      <c r="N595" s="4"/>
      <c r="O595" s="4"/>
    </row>
    <row r="596" spans="11:15" ht="21" x14ac:dyDescent="0.25">
      <c r="K596" s="4"/>
      <c r="L596" s="4"/>
      <c r="M596" s="4"/>
      <c r="N596" s="4"/>
      <c r="O596" s="4"/>
    </row>
    <row r="597" spans="11:15" ht="21" x14ac:dyDescent="0.25">
      <c r="K597" s="4"/>
      <c r="L597" s="4"/>
      <c r="M597" s="4"/>
      <c r="N597" s="4"/>
      <c r="O597" s="4"/>
    </row>
    <row r="598" spans="11:15" ht="21" x14ac:dyDescent="0.25">
      <c r="K598" s="4"/>
      <c r="L598" s="4"/>
      <c r="M598" s="4"/>
      <c r="N598" s="4"/>
      <c r="O598" s="4"/>
    </row>
    <row r="599" spans="11:15" ht="21" x14ac:dyDescent="0.25">
      <c r="K599" s="4"/>
      <c r="L599" s="4"/>
      <c r="M599" s="4"/>
      <c r="N599" s="4"/>
      <c r="O599" s="4"/>
    </row>
    <row r="600" spans="11:15" ht="21" x14ac:dyDescent="0.25">
      <c r="K600" s="4"/>
      <c r="L600" s="4"/>
      <c r="M600" s="4"/>
      <c r="N600" s="4"/>
      <c r="O600" s="4"/>
    </row>
    <row r="601" spans="11:15" ht="21" x14ac:dyDescent="0.25">
      <c r="K601" s="4"/>
      <c r="L601" s="4"/>
      <c r="M601" s="4"/>
      <c r="N601" s="4"/>
      <c r="O601" s="4"/>
    </row>
    <row r="602" spans="11:15" ht="21" x14ac:dyDescent="0.25">
      <c r="K602" s="4"/>
      <c r="L602" s="4"/>
      <c r="M602" s="4"/>
      <c r="N602" s="4"/>
      <c r="O602" s="4"/>
    </row>
    <row r="603" spans="11:15" ht="21" x14ac:dyDescent="0.25">
      <c r="K603" s="4"/>
      <c r="L603" s="4"/>
      <c r="M603" s="4"/>
      <c r="N603" s="4"/>
      <c r="O603" s="4"/>
    </row>
    <row r="604" spans="11:15" ht="21" x14ac:dyDescent="0.25">
      <c r="K604" s="4"/>
      <c r="L604" s="4"/>
      <c r="M604" s="4"/>
      <c r="N604" s="4"/>
      <c r="O604" s="4"/>
    </row>
    <row r="605" spans="11:15" ht="21" x14ac:dyDescent="0.25">
      <c r="K605" s="4"/>
      <c r="L605" s="4"/>
      <c r="M605" s="4"/>
      <c r="N605" s="4"/>
      <c r="O605" s="4"/>
    </row>
    <row r="606" spans="11:15" ht="21" x14ac:dyDescent="0.25">
      <c r="K606" s="4"/>
      <c r="L606" s="4"/>
      <c r="M606" s="4"/>
      <c r="N606" s="4"/>
      <c r="O606" s="4"/>
    </row>
    <row r="607" spans="11:15" ht="21" x14ac:dyDescent="0.25">
      <c r="K607" s="4"/>
      <c r="L607" s="4"/>
      <c r="M607" s="4"/>
      <c r="N607" s="4"/>
      <c r="O607" s="4"/>
    </row>
    <row r="608" spans="11:15" ht="21" x14ac:dyDescent="0.25">
      <c r="K608" s="4"/>
      <c r="L608" s="4"/>
      <c r="M608" s="4"/>
      <c r="N608" s="4"/>
      <c r="O608" s="4"/>
    </row>
    <row r="609" spans="11:15" ht="21" x14ac:dyDescent="0.25">
      <c r="K609" s="4"/>
      <c r="L609" s="4"/>
      <c r="M609" s="4"/>
      <c r="N609" s="4"/>
      <c r="O609" s="4"/>
    </row>
    <row r="610" spans="11:15" ht="21" x14ac:dyDescent="0.25">
      <c r="K610" s="4"/>
      <c r="L610" s="4"/>
      <c r="M610" s="4"/>
      <c r="N610" s="4"/>
      <c r="O610" s="4"/>
    </row>
  </sheetData>
  <autoFilter ref="A1:W87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workbookViewId="0">
      <selection activeCell="E6" sqref="E6:E25"/>
    </sheetView>
  </sheetViews>
  <sheetFormatPr baseColWidth="10" defaultRowHeight="15" x14ac:dyDescent="0.15"/>
  <cols>
    <col min="3" max="3" width="25.1640625" customWidth="1"/>
    <col min="4" max="4" width="26.6640625" customWidth="1"/>
    <col min="5" max="5" width="26" customWidth="1"/>
    <col min="6" max="6" width="21" customWidth="1"/>
    <col min="12" max="12" width="18.83203125" customWidth="1"/>
    <col min="15" max="15" width="22" customWidth="1"/>
    <col min="18" max="18" width="30.33203125" customWidth="1"/>
    <col min="20" max="20" width="14.83203125" customWidth="1"/>
  </cols>
  <sheetData>
    <row r="3" spans="2:19" ht="21" x14ac:dyDescent="0.25">
      <c r="B3" s="26" t="s">
        <v>103</v>
      </c>
      <c r="C3" s="26" t="s">
        <v>104</v>
      </c>
      <c r="D3" s="26"/>
      <c r="E3" s="29" t="s">
        <v>105</v>
      </c>
    </row>
    <row r="4" spans="2:19" x14ac:dyDescent="0.15">
      <c r="B4" s="30" t="s">
        <v>106</v>
      </c>
      <c r="C4" s="30" t="s">
        <v>107</v>
      </c>
      <c r="D4" s="30" t="s">
        <v>108</v>
      </c>
      <c r="E4" s="30" t="s">
        <v>96</v>
      </c>
      <c r="F4" s="30" t="s">
        <v>109</v>
      </c>
      <c r="G4" s="30" t="s">
        <v>110</v>
      </c>
      <c r="H4" s="30" t="s">
        <v>111</v>
      </c>
      <c r="I4" s="30" t="s">
        <v>2</v>
      </c>
      <c r="J4" s="30" t="s">
        <v>112</v>
      </c>
      <c r="K4" s="30" t="s">
        <v>113</v>
      </c>
      <c r="L4" s="30" t="s">
        <v>114</v>
      </c>
      <c r="M4" s="30" t="s">
        <v>115</v>
      </c>
      <c r="N4" s="30" t="s">
        <v>116</v>
      </c>
      <c r="O4" s="30" t="s">
        <v>97</v>
      </c>
      <c r="P4" s="30" t="s">
        <v>98</v>
      </c>
      <c r="Q4" s="30" t="s">
        <v>117</v>
      </c>
      <c r="R4" s="30" t="s">
        <v>118</v>
      </c>
    </row>
    <row r="5" spans="2:19" x14ac:dyDescent="0.15">
      <c r="B5" s="30" t="s">
        <v>99</v>
      </c>
      <c r="C5" s="30" t="s">
        <v>100</v>
      </c>
    </row>
    <row r="6" spans="2:19" ht="20" x14ac:dyDescent="0.25">
      <c r="B6" s="26">
        <v>1</v>
      </c>
      <c r="C6" s="31">
        <v>43679</v>
      </c>
      <c r="D6" s="31">
        <v>43679</v>
      </c>
      <c r="E6" s="26" t="s">
        <v>36</v>
      </c>
      <c r="F6" s="26">
        <v>201908</v>
      </c>
      <c r="G6" s="26"/>
      <c r="H6" s="26"/>
      <c r="I6" s="26">
        <v>3</v>
      </c>
      <c r="J6" s="26">
        <v>3</v>
      </c>
      <c r="K6" s="32">
        <v>10539</v>
      </c>
      <c r="L6" s="32">
        <v>95800</v>
      </c>
      <c r="M6" s="26"/>
      <c r="N6" s="26" t="s">
        <v>119</v>
      </c>
      <c r="O6" s="32">
        <v>95800</v>
      </c>
      <c r="P6" s="26">
        <v>108</v>
      </c>
      <c r="Q6" s="26">
        <v>126</v>
      </c>
      <c r="R6" s="32">
        <v>95329</v>
      </c>
      <c r="S6" s="26" t="s">
        <v>120</v>
      </c>
    </row>
    <row r="7" spans="2:19" ht="20" x14ac:dyDescent="0.25">
      <c r="B7" s="26">
        <v>2</v>
      </c>
      <c r="C7" s="31">
        <v>43682</v>
      </c>
      <c r="D7" s="31">
        <v>43682</v>
      </c>
      <c r="E7" s="26" t="s">
        <v>36</v>
      </c>
      <c r="F7" s="26">
        <v>201908</v>
      </c>
      <c r="G7" s="26"/>
      <c r="H7" s="26"/>
      <c r="I7" s="26"/>
      <c r="J7" s="26">
        <v>3</v>
      </c>
      <c r="K7" s="32">
        <v>10433</v>
      </c>
      <c r="L7" s="26"/>
      <c r="M7" s="26"/>
      <c r="N7" s="26" t="s">
        <v>119</v>
      </c>
      <c r="O7" s="26"/>
      <c r="P7" s="26">
        <v>108</v>
      </c>
      <c r="Q7" s="26">
        <v>126</v>
      </c>
      <c r="R7" s="33">
        <v>-64668</v>
      </c>
      <c r="S7" s="26" t="s">
        <v>120</v>
      </c>
    </row>
    <row r="8" spans="2:19" ht="20" x14ac:dyDescent="0.25">
      <c r="B8" s="26">
        <v>3</v>
      </c>
      <c r="C8" s="31">
        <v>43682</v>
      </c>
      <c r="D8" s="31">
        <v>43682</v>
      </c>
      <c r="E8" s="26" t="s">
        <v>36</v>
      </c>
      <c r="F8" s="26">
        <v>201909</v>
      </c>
      <c r="G8" s="26"/>
      <c r="H8" s="26"/>
      <c r="I8" s="26"/>
      <c r="J8" s="26">
        <v>2</v>
      </c>
      <c r="K8" s="32">
        <v>10409</v>
      </c>
      <c r="L8" s="26"/>
      <c r="M8" s="26"/>
      <c r="N8" s="26" t="s">
        <v>119</v>
      </c>
      <c r="O8" s="26"/>
      <c r="P8" s="26">
        <v>72</v>
      </c>
      <c r="Q8" s="26">
        <v>84</v>
      </c>
      <c r="R8" s="33">
        <v>-34712</v>
      </c>
      <c r="S8" s="26" t="s">
        <v>120</v>
      </c>
    </row>
    <row r="9" spans="2:19" ht="20" x14ac:dyDescent="0.25">
      <c r="B9" s="26">
        <v>4</v>
      </c>
      <c r="C9" s="31">
        <v>43682</v>
      </c>
      <c r="D9" s="31">
        <v>43682</v>
      </c>
      <c r="E9" s="26" t="s">
        <v>36</v>
      </c>
      <c r="F9" s="26">
        <v>201908</v>
      </c>
      <c r="G9" s="26"/>
      <c r="H9" s="26"/>
      <c r="I9" s="26"/>
      <c r="J9" s="26">
        <v>1</v>
      </c>
      <c r="K9" s="32">
        <v>10438</v>
      </c>
      <c r="L9" s="26"/>
      <c r="M9" s="26"/>
      <c r="N9" s="26" t="s">
        <v>119</v>
      </c>
      <c r="O9" s="26"/>
      <c r="P9" s="26">
        <v>36</v>
      </c>
      <c r="Q9" s="26">
        <v>42</v>
      </c>
      <c r="R9" s="33">
        <v>-5356</v>
      </c>
      <c r="S9" s="26" t="s">
        <v>120</v>
      </c>
    </row>
    <row r="10" spans="2:19" ht="20" x14ac:dyDescent="0.25">
      <c r="B10" s="26">
        <v>5</v>
      </c>
      <c r="C10" s="31">
        <v>43682</v>
      </c>
      <c r="D10" s="31">
        <v>43682</v>
      </c>
      <c r="E10" s="26" t="s">
        <v>36</v>
      </c>
      <c r="F10" s="26">
        <v>201908</v>
      </c>
      <c r="G10" s="26"/>
      <c r="H10" s="26"/>
      <c r="I10" s="26"/>
      <c r="J10" s="26">
        <v>2</v>
      </c>
      <c r="K10" s="32">
        <v>10438</v>
      </c>
      <c r="L10" s="26"/>
      <c r="M10" s="26"/>
      <c r="N10" s="26" t="s">
        <v>119</v>
      </c>
      <c r="O10" s="26"/>
      <c r="P10" s="26">
        <v>72</v>
      </c>
      <c r="Q10" s="26">
        <v>84</v>
      </c>
      <c r="R10" s="33">
        <v>-10712</v>
      </c>
      <c r="S10" s="26" t="s">
        <v>120</v>
      </c>
    </row>
    <row r="11" spans="2:19" ht="20" x14ac:dyDescent="0.25">
      <c r="B11" s="26">
        <v>6</v>
      </c>
      <c r="C11" s="31">
        <v>43682</v>
      </c>
      <c r="D11" s="31">
        <v>43682</v>
      </c>
      <c r="E11" s="26" t="s">
        <v>36</v>
      </c>
      <c r="F11" s="26">
        <v>201908</v>
      </c>
      <c r="G11" s="26"/>
      <c r="H11" s="26"/>
      <c r="I11" s="26"/>
      <c r="J11" s="26">
        <v>4</v>
      </c>
      <c r="K11" s="32">
        <v>10425</v>
      </c>
      <c r="L11" s="26"/>
      <c r="M11" s="26"/>
      <c r="N11" s="26" t="s">
        <v>119</v>
      </c>
      <c r="O11" s="26"/>
      <c r="P11" s="26">
        <v>144</v>
      </c>
      <c r="Q11" s="26">
        <v>168</v>
      </c>
      <c r="R11" s="33">
        <v>-20624</v>
      </c>
      <c r="S11" s="26" t="s">
        <v>120</v>
      </c>
    </row>
    <row r="12" spans="2:19" ht="20" x14ac:dyDescent="0.25">
      <c r="B12" s="26">
        <v>7</v>
      </c>
      <c r="C12" s="31">
        <v>43682</v>
      </c>
      <c r="D12" s="31">
        <v>43682</v>
      </c>
      <c r="E12" s="26" t="s">
        <v>36</v>
      </c>
      <c r="F12" s="26">
        <v>201908</v>
      </c>
      <c r="G12" s="26"/>
      <c r="H12" s="26"/>
      <c r="I12" s="26"/>
      <c r="J12" s="26">
        <v>2</v>
      </c>
      <c r="K12" s="32">
        <v>10428</v>
      </c>
      <c r="L12" s="26"/>
      <c r="M12" s="26"/>
      <c r="N12" s="26" t="s">
        <v>119</v>
      </c>
      <c r="O12" s="26"/>
      <c r="P12" s="26">
        <v>72</v>
      </c>
      <c r="Q12" s="26">
        <v>84</v>
      </c>
      <c r="R12" s="32">
        <v>2088</v>
      </c>
      <c r="S12" s="26" t="s">
        <v>120</v>
      </c>
    </row>
    <row r="13" spans="2:19" ht="20" x14ac:dyDescent="0.25">
      <c r="B13" s="26">
        <v>8</v>
      </c>
      <c r="C13" s="31">
        <v>43683</v>
      </c>
      <c r="D13" s="31">
        <v>43683</v>
      </c>
      <c r="E13" s="26" t="s">
        <v>36</v>
      </c>
      <c r="F13" s="26">
        <v>201908</v>
      </c>
      <c r="G13" s="26"/>
      <c r="H13" s="26"/>
      <c r="I13" s="26">
        <v>2</v>
      </c>
      <c r="J13" s="26">
        <v>2</v>
      </c>
      <c r="K13" s="32">
        <v>10352</v>
      </c>
      <c r="L13" s="32">
        <v>18800</v>
      </c>
      <c r="M13" s="26"/>
      <c r="N13" s="26" t="s">
        <v>119</v>
      </c>
      <c r="O13" s="32">
        <v>18800</v>
      </c>
      <c r="P13" s="26">
        <v>72</v>
      </c>
      <c r="Q13" s="26">
        <v>82</v>
      </c>
      <c r="R13" s="32">
        <v>18490</v>
      </c>
      <c r="S13" s="26" t="s">
        <v>120</v>
      </c>
    </row>
    <row r="14" spans="2:19" ht="20" x14ac:dyDescent="0.25">
      <c r="B14" s="26">
        <v>9</v>
      </c>
      <c r="C14" s="31">
        <v>43691</v>
      </c>
      <c r="D14" s="31">
        <v>43691</v>
      </c>
      <c r="E14" s="26" t="s">
        <v>36</v>
      </c>
      <c r="F14" s="26">
        <v>201908</v>
      </c>
      <c r="G14" s="26"/>
      <c r="H14" s="26"/>
      <c r="I14" s="26">
        <v>2</v>
      </c>
      <c r="J14" s="26">
        <v>2</v>
      </c>
      <c r="K14" s="32">
        <v>10458</v>
      </c>
      <c r="L14" s="33">
        <v>-29600</v>
      </c>
      <c r="M14" s="26"/>
      <c r="N14" s="26" t="s">
        <v>119</v>
      </c>
      <c r="O14" s="33">
        <v>-29600</v>
      </c>
      <c r="P14" s="26">
        <v>72</v>
      </c>
      <c r="Q14" s="26">
        <v>84</v>
      </c>
      <c r="R14" s="33">
        <v>-29912</v>
      </c>
      <c r="S14" s="26" t="s">
        <v>120</v>
      </c>
    </row>
    <row r="15" spans="2:19" ht="20" x14ac:dyDescent="0.25">
      <c r="B15" s="26">
        <v>10</v>
      </c>
      <c r="C15" s="31">
        <v>43693</v>
      </c>
      <c r="D15" s="31">
        <v>43693</v>
      </c>
      <c r="E15" s="26" t="s">
        <v>36</v>
      </c>
      <c r="F15" s="26">
        <v>201908</v>
      </c>
      <c r="G15" s="26"/>
      <c r="H15" s="26"/>
      <c r="I15" s="26">
        <v>2</v>
      </c>
      <c r="J15" s="26">
        <v>2</v>
      </c>
      <c r="K15" s="32">
        <v>10301</v>
      </c>
      <c r="L15" s="33">
        <v>-29600</v>
      </c>
      <c r="M15" s="26"/>
      <c r="N15" s="26" t="s">
        <v>119</v>
      </c>
      <c r="O15" s="33">
        <v>-29600</v>
      </c>
      <c r="P15" s="26">
        <v>72</v>
      </c>
      <c r="Q15" s="26">
        <v>82</v>
      </c>
      <c r="R15" s="33">
        <v>-29908</v>
      </c>
      <c r="S15" s="26" t="s">
        <v>120</v>
      </c>
    </row>
    <row r="16" spans="2:19" ht="20" x14ac:dyDescent="0.25">
      <c r="B16" s="26">
        <v>15</v>
      </c>
      <c r="C16" s="31">
        <v>43698</v>
      </c>
      <c r="D16" s="31">
        <v>43696</v>
      </c>
      <c r="E16" s="26" t="s">
        <v>36</v>
      </c>
      <c r="F16" s="26">
        <v>201908</v>
      </c>
      <c r="G16" s="26"/>
      <c r="H16" s="26"/>
      <c r="I16" s="26">
        <v>1</v>
      </c>
      <c r="J16" s="26">
        <v>1</v>
      </c>
      <c r="K16" s="32">
        <v>10444</v>
      </c>
      <c r="L16" s="32">
        <v>16800</v>
      </c>
      <c r="M16" s="26"/>
      <c r="N16" s="26" t="s">
        <v>121</v>
      </c>
      <c r="O16" s="32">
        <v>16800</v>
      </c>
      <c r="P16" s="26">
        <v>36</v>
      </c>
      <c r="Q16" s="26">
        <v>42</v>
      </c>
      <c r="R16" s="32">
        <v>16644</v>
      </c>
      <c r="S16" s="26" t="s">
        <v>120</v>
      </c>
    </row>
    <row r="17" spans="2:20" ht="20" x14ac:dyDescent="0.25">
      <c r="B17" s="26">
        <v>16</v>
      </c>
      <c r="C17" s="31">
        <v>43699</v>
      </c>
      <c r="D17" s="31">
        <v>43699</v>
      </c>
      <c r="E17" s="26" t="s">
        <v>36</v>
      </c>
      <c r="F17" s="26">
        <v>201909</v>
      </c>
      <c r="G17" s="26"/>
      <c r="H17" s="26"/>
      <c r="I17" s="26"/>
      <c r="J17" s="26">
        <v>2</v>
      </c>
      <c r="K17" s="32">
        <v>10510</v>
      </c>
      <c r="L17" s="26"/>
      <c r="M17" s="26"/>
      <c r="N17" s="26" t="s">
        <v>119</v>
      </c>
      <c r="O17" s="26"/>
      <c r="P17" s="26">
        <v>72</v>
      </c>
      <c r="Q17" s="26">
        <v>84</v>
      </c>
      <c r="R17" s="33">
        <v>-13112</v>
      </c>
      <c r="S17" s="26" t="s">
        <v>120</v>
      </c>
    </row>
    <row r="18" spans="2:20" ht="20" x14ac:dyDescent="0.25">
      <c r="B18" s="26">
        <v>17</v>
      </c>
      <c r="C18" s="31">
        <v>43699</v>
      </c>
      <c r="D18" s="31">
        <v>43699</v>
      </c>
      <c r="E18" s="26" t="s">
        <v>36</v>
      </c>
      <c r="F18" s="26">
        <v>201909</v>
      </c>
      <c r="G18" s="26"/>
      <c r="H18" s="26"/>
      <c r="I18" s="26"/>
      <c r="J18" s="26">
        <v>2</v>
      </c>
      <c r="K18" s="32">
        <v>10479</v>
      </c>
      <c r="L18" s="26"/>
      <c r="M18" s="26"/>
      <c r="N18" s="26" t="s">
        <v>119</v>
      </c>
      <c r="O18" s="26"/>
      <c r="P18" s="26">
        <v>72</v>
      </c>
      <c r="Q18" s="26">
        <v>84</v>
      </c>
      <c r="R18" s="33">
        <v>-25512</v>
      </c>
      <c r="S18" s="26" t="s">
        <v>120</v>
      </c>
    </row>
    <row r="19" spans="2:20" ht="20" x14ac:dyDescent="0.25">
      <c r="B19" s="26">
        <v>18</v>
      </c>
      <c r="C19" s="31">
        <v>43703</v>
      </c>
      <c r="D19" s="31">
        <v>43703</v>
      </c>
      <c r="E19" s="26" t="s">
        <v>36</v>
      </c>
      <c r="F19" s="26">
        <v>201909</v>
      </c>
      <c r="G19" s="26"/>
      <c r="H19" s="26"/>
      <c r="I19" s="26">
        <v>2</v>
      </c>
      <c r="J19" s="26">
        <v>2</v>
      </c>
      <c r="K19" s="32">
        <v>10476</v>
      </c>
      <c r="L19" s="33">
        <v>-10800</v>
      </c>
      <c r="M19" s="26"/>
      <c r="N19" s="26" t="s">
        <v>119</v>
      </c>
      <c r="O19" s="33">
        <v>-10800</v>
      </c>
      <c r="P19" s="26">
        <v>72</v>
      </c>
      <c r="Q19" s="26">
        <v>84</v>
      </c>
      <c r="R19" s="33">
        <v>-11112</v>
      </c>
      <c r="S19" s="26" t="s">
        <v>120</v>
      </c>
    </row>
    <row r="20" spans="2:20" ht="20" x14ac:dyDescent="0.25">
      <c r="B20" s="26">
        <v>20</v>
      </c>
      <c r="C20" s="31">
        <v>43704</v>
      </c>
      <c r="D20" s="31">
        <v>43704</v>
      </c>
      <c r="E20" s="26" t="s">
        <v>36</v>
      </c>
      <c r="F20" s="26">
        <v>201909</v>
      </c>
      <c r="G20" s="26"/>
      <c r="H20" s="26"/>
      <c r="I20" s="26">
        <v>2</v>
      </c>
      <c r="J20" s="26">
        <v>2</v>
      </c>
      <c r="K20" s="32">
        <v>10376</v>
      </c>
      <c r="L20" s="32">
        <v>14000</v>
      </c>
      <c r="M20" s="26"/>
      <c r="N20" s="26" t="s">
        <v>119</v>
      </c>
      <c r="O20" s="32">
        <v>14000</v>
      </c>
      <c r="P20" s="26">
        <v>72</v>
      </c>
      <c r="Q20" s="26">
        <v>84</v>
      </c>
      <c r="R20" s="32">
        <v>13688</v>
      </c>
      <c r="S20" s="26" t="s">
        <v>120</v>
      </c>
    </row>
    <row r="21" spans="2:20" ht="20" x14ac:dyDescent="0.25">
      <c r="B21" s="26">
        <v>21</v>
      </c>
      <c r="C21" s="31">
        <v>43704</v>
      </c>
      <c r="D21" s="31">
        <v>43704</v>
      </c>
      <c r="E21" s="26" t="s">
        <v>36</v>
      </c>
      <c r="F21" s="26">
        <v>201909</v>
      </c>
      <c r="G21" s="26"/>
      <c r="H21" s="26"/>
      <c r="I21" s="26"/>
      <c r="J21" s="26">
        <v>1</v>
      </c>
      <c r="K21" s="32">
        <v>10345</v>
      </c>
      <c r="L21" s="26"/>
      <c r="M21" s="26"/>
      <c r="N21" s="26" t="s">
        <v>119</v>
      </c>
      <c r="O21" s="26"/>
      <c r="P21" s="26">
        <v>36</v>
      </c>
      <c r="Q21" s="26">
        <v>41</v>
      </c>
      <c r="R21" s="33">
        <v>-6555</v>
      </c>
      <c r="S21" s="26" t="s">
        <v>120</v>
      </c>
    </row>
    <row r="22" spans="2:20" ht="20" x14ac:dyDescent="0.25">
      <c r="B22" s="26">
        <v>22</v>
      </c>
      <c r="C22" s="31">
        <v>43705</v>
      </c>
      <c r="D22" s="31">
        <v>43705</v>
      </c>
      <c r="E22" s="26" t="s">
        <v>36</v>
      </c>
      <c r="F22" s="26">
        <v>201909</v>
      </c>
      <c r="G22" s="26"/>
      <c r="H22" s="26"/>
      <c r="I22" s="26"/>
      <c r="J22" s="26">
        <v>1</v>
      </c>
      <c r="K22" s="32">
        <v>10377</v>
      </c>
      <c r="L22" s="26"/>
      <c r="M22" s="26"/>
      <c r="N22" s="26" t="s">
        <v>119</v>
      </c>
      <c r="O22" s="26"/>
      <c r="P22" s="26">
        <v>36</v>
      </c>
      <c r="Q22" s="26">
        <v>42</v>
      </c>
      <c r="R22" s="33">
        <v>-4756</v>
      </c>
      <c r="S22" s="26" t="s">
        <v>120</v>
      </c>
    </row>
    <row r="23" spans="2:20" ht="20" x14ac:dyDescent="0.25">
      <c r="B23" s="26">
        <v>23</v>
      </c>
      <c r="C23" s="31">
        <v>43706</v>
      </c>
      <c r="D23" s="31">
        <v>43706</v>
      </c>
      <c r="E23" s="26" t="s">
        <v>36</v>
      </c>
      <c r="F23" s="26">
        <v>201909</v>
      </c>
      <c r="G23" s="26"/>
      <c r="H23" s="26"/>
      <c r="I23" s="26"/>
      <c r="J23" s="26">
        <v>1</v>
      </c>
      <c r="K23" s="32">
        <v>10371</v>
      </c>
      <c r="L23" s="26"/>
      <c r="M23" s="26"/>
      <c r="N23" s="26" t="s">
        <v>119</v>
      </c>
      <c r="O23" s="26"/>
      <c r="P23" s="26">
        <v>36</v>
      </c>
      <c r="Q23" s="26">
        <v>41</v>
      </c>
      <c r="R23" s="33">
        <v>-6755</v>
      </c>
      <c r="S23" s="26" t="s">
        <v>120</v>
      </c>
    </row>
    <row r="24" spans="2:20" ht="20" x14ac:dyDescent="0.25">
      <c r="B24" s="26">
        <v>26</v>
      </c>
      <c r="C24" s="31">
        <v>43711</v>
      </c>
      <c r="D24" s="31">
        <v>43711</v>
      </c>
      <c r="E24" s="26" t="s">
        <v>36</v>
      </c>
      <c r="F24" s="26">
        <v>201909</v>
      </c>
      <c r="G24" s="26"/>
      <c r="H24" s="26"/>
      <c r="I24" s="26"/>
      <c r="J24" s="26">
        <v>2</v>
      </c>
      <c r="K24" s="32">
        <v>10570</v>
      </c>
      <c r="L24" s="26"/>
      <c r="M24" s="26"/>
      <c r="N24" s="26" t="s">
        <v>119</v>
      </c>
      <c r="O24" s="26"/>
      <c r="P24" s="26">
        <v>72</v>
      </c>
      <c r="Q24" s="26">
        <v>84</v>
      </c>
      <c r="R24" s="32">
        <v>24888</v>
      </c>
      <c r="S24" s="26" t="s">
        <v>120</v>
      </c>
    </row>
    <row r="25" spans="2:20" ht="20" x14ac:dyDescent="0.25">
      <c r="B25" s="26">
        <v>27</v>
      </c>
      <c r="C25" s="31">
        <v>43711</v>
      </c>
      <c r="D25" s="31">
        <v>43711</v>
      </c>
      <c r="E25" s="26" t="s">
        <v>36</v>
      </c>
      <c r="F25" s="26">
        <v>201910</v>
      </c>
      <c r="G25" s="26"/>
      <c r="H25" s="26"/>
      <c r="I25" s="26"/>
      <c r="J25" s="26">
        <v>2</v>
      </c>
      <c r="K25" s="32">
        <v>10538</v>
      </c>
      <c r="L25" s="26"/>
      <c r="M25" s="26"/>
      <c r="N25" s="26" t="s">
        <v>119</v>
      </c>
      <c r="O25" s="26"/>
      <c r="P25" s="26">
        <v>72</v>
      </c>
      <c r="Q25" s="26">
        <v>84</v>
      </c>
      <c r="R25" s="33">
        <v>-17912</v>
      </c>
      <c r="S25" s="26" t="s">
        <v>120</v>
      </c>
    </row>
    <row r="26" spans="2:20" ht="20" x14ac:dyDescent="0.25">
      <c r="B26" s="26" t="s">
        <v>122</v>
      </c>
      <c r="C26" s="26"/>
      <c r="D26" s="26"/>
      <c r="E26" s="26"/>
      <c r="F26" s="26"/>
      <c r="G26" s="26"/>
      <c r="H26" s="26"/>
      <c r="I26" s="26">
        <v>69</v>
      </c>
      <c r="J26" s="26">
        <v>74</v>
      </c>
      <c r="K26" s="26"/>
      <c r="L26" s="33">
        <v>-104400</v>
      </c>
      <c r="M26" s="33">
        <v>-12500</v>
      </c>
      <c r="N26" s="26"/>
      <c r="O26" s="33">
        <v>-116900</v>
      </c>
      <c r="P26" s="32">
        <v>3783</v>
      </c>
      <c r="Q26" s="32">
        <v>3451</v>
      </c>
      <c r="R26" s="33">
        <v>-124134</v>
      </c>
    </row>
    <row r="27" spans="2:20" x14ac:dyDescent="0.1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32" spans="2:20" ht="20" x14ac:dyDescent="0.25">
      <c r="T32" s="26"/>
    </row>
    <row r="33" spans="20:20" ht="20" x14ac:dyDescent="0.25">
      <c r="T33" s="33"/>
    </row>
    <row r="34" spans="20:20" ht="20" x14ac:dyDescent="0.25">
      <c r="T34" s="33"/>
    </row>
    <row r="35" spans="20:20" ht="20" x14ac:dyDescent="0.25">
      <c r="T35" s="32"/>
    </row>
    <row r="36" spans="20:20" ht="20" x14ac:dyDescent="0.25">
      <c r="T36" s="33"/>
    </row>
    <row r="37" spans="20:20" ht="20" x14ac:dyDescent="0.25">
      <c r="T37" s="33"/>
    </row>
  </sheetData>
  <autoFilter ref="A5:V26"/>
  <mergeCells count="1">
    <mergeCell ref="B27:S27"/>
  </mergeCells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382" activePane="bottomLeft" state="frozen"/>
      <selection pane="bottomLeft" activeCell="G396" sqref="G396"/>
    </sheetView>
  </sheetViews>
  <sheetFormatPr baseColWidth="10" defaultRowHeight="15" x14ac:dyDescent="0.15"/>
  <cols>
    <col min="1" max="2" width="18.83203125" style="13" customWidth="1"/>
    <col min="3" max="3" width="22.1640625" style="13" bestFit="1" customWidth="1"/>
    <col min="4" max="7" width="18.83203125" style="13" customWidth="1"/>
  </cols>
  <sheetData>
    <row r="1" spans="1:7" ht="21" x14ac:dyDescent="0.25">
      <c r="A1" s="9" t="s">
        <v>0</v>
      </c>
      <c r="B1" s="9" t="s">
        <v>1</v>
      </c>
      <c r="C1" s="9"/>
      <c r="D1" s="9" t="s">
        <v>17</v>
      </c>
      <c r="E1" s="9" t="s">
        <v>18</v>
      </c>
      <c r="F1" s="9" t="s">
        <v>2</v>
      </c>
      <c r="G1" s="9" t="s">
        <v>3</v>
      </c>
    </row>
    <row r="2" spans="1:7" ht="21" x14ac:dyDescent="0.25">
      <c r="A2" s="14">
        <v>43010.571527777778</v>
      </c>
      <c r="B2" s="10" t="s">
        <v>6</v>
      </c>
      <c r="C2" s="10"/>
      <c r="D2" s="11">
        <v>1</v>
      </c>
      <c r="E2" s="11">
        <v>1</v>
      </c>
      <c r="F2" s="11">
        <f t="shared" ref="F2:F65" si="0">E2*D2</f>
        <v>1</v>
      </c>
      <c r="G2" s="20">
        <v>1170</v>
      </c>
    </row>
    <row r="3" spans="1:7" ht="21" x14ac:dyDescent="0.25">
      <c r="A3" s="14">
        <v>43011.524305555555</v>
      </c>
      <c r="B3" s="12" t="s">
        <v>7</v>
      </c>
      <c r="C3" s="12"/>
      <c r="D3" s="11">
        <v>1</v>
      </c>
      <c r="E3" s="11">
        <v>1</v>
      </c>
      <c r="F3" s="11">
        <f t="shared" si="0"/>
        <v>1</v>
      </c>
      <c r="G3" s="20">
        <v>-1880</v>
      </c>
    </row>
    <row r="4" spans="1:7" ht="21" x14ac:dyDescent="0.25">
      <c r="A4" s="14">
        <v>43014.47016203704</v>
      </c>
      <c r="B4" s="12" t="s">
        <v>7</v>
      </c>
      <c r="C4" s="12"/>
      <c r="D4" s="11">
        <v>1</v>
      </c>
      <c r="E4" s="11">
        <v>1</v>
      </c>
      <c r="F4" s="11">
        <f t="shared" si="0"/>
        <v>1</v>
      </c>
      <c r="G4" s="20">
        <v>-532</v>
      </c>
    </row>
    <row r="5" spans="1:7" ht="21" x14ac:dyDescent="0.25">
      <c r="A5" s="14">
        <v>43019.46197916667</v>
      </c>
      <c r="B5" s="10" t="s">
        <v>6</v>
      </c>
      <c r="C5" s="10"/>
      <c r="D5" s="11">
        <v>1</v>
      </c>
      <c r="E5" s="11">
        <v>1</v>
      </c>
      <c r="F5" s="11">
        <f t="shared" si="0"/>
        <v>1</v>
      </c>
      <c r="G5" s="20">
        <v>-1732</v>
      </c>
    </row>
    <row r="6" spans="1:7" ht="21" x14ac:dyDescent="0.25">
      <c r="A6" s="14">
        <v>43021.375</v>
      </c>
      <c r="B6" s="10" t="s">
        <v>6</v>
      </c>
      <c r="C6" s="10"/>
      <c r="D6" s="11">
        <v>1</v>
      </c>
      <c r="E6" s="11">
        <v>1</v>
      </c>
      <c r="F6" s="11">
        <f t="shared" si="0"/>
        <v>1</v>
      </c>
      <c r="G6" s="20">
        <v>918</v>
      </c>
    </row>
    <row r="7" spans="1:7" ht="21" x14ac:dyDescent="0.25">
      <c r="A7" s="14">
        <v>43021.470879629633</v>
      </c>
      <c r="B7" s="12" t="s">
        <v>7</v>
      </c>
      <c r="C7" s="12"/>
      <c r="D7" s="11">
        <v>1</v>
      </c>
      <c r="E7" s="11">
        <v>1</v>
      </c>
      <c r="F7" s="11">
        <f t="shared" si="0"/>
        <v>1</v>
      </c>
      <c r="G7" s="20">
        <v>-232</v>
      </c>
    </row>
    <row r="8" spans="1:7" ht="21" x14ac:dyDescent="0.25">
      <c r="A8" s="14">
        <v>43024.551400462966</v>
      </c>
      <c r="B8" s="10" t="s">
        <v>6</v>
      </c>
      <c r="C8" s="10"/>
      <c r="D8" s="11">
        <v>1</v>
      </c>
      <c r="E8" s="11">
        <v>1</v>
      </c>
      <c r="F8" s="11">
        <f t="shared" si="0"/>
        <v>1</v>
      </c>
      <c r="G8" s="20">
        <v>68</v>
      </c>
    </row>
    <row r="9" spans="1:7" ht="21" x14ac:dyDescent="0.25">
      <c r="A9" s="14">
        <v>43025.466747685183</v>
      </c>
      <c r="B9" s="12" t="s">
        <v>7</v>
      </c>
      <c r="C9" s="12"/>
      <c r="D9" s="11">
        <v>1</v>
      </c>
      <c r="E9" s="11">
        <v>1</v>
      </c>
      <c r="F9" s="11">
        <f t="shared" si="0"/>
        <v>1</v>
      </c>
      <c r="G9" s="20">
        <v>68</v>
      </c>
    </row>
    <row r="10" spans="1:7" ht="21" x14ac:dyDescent="0.25">
      <c r="A10" s="14">
        <v>43026.400671296295</v>
      </c>
      <c r="B10" s="10" t="s">
        <v>6</v>
      </c>
      <c r="C10" s="10"/>
      <c r="D10" s="11">
        <v>1</v>
      </c>
      <c r="E10" s="11">
        <v>1</v>
      </c>
      <c r="F10" s="11">
        <f t="shared" si="0"/>
        <v>1</v>
      </c>
      <c r="G10" s="20">
        <v>14069</v>
      </c>
    </row>
    <row r="11" spans="1:7" ht="21" x14ac:dyDescent="0.25">
      <c r="A11" s="14">
        <v>43026.582430555558</v>
      </c>
      <c r="B11" s="12" t="s">
        <v>7</v>
      </c>
      <c r="C11" s="12"/>
      <c r="D11" s="11">
        <v>1</v>
      </c>
      <c r="E11" s="11">
        <v>1</v>
      </c>
      <c r="F11" s="11">
        <f t="shared" si="0"/>
        <v>1</v>
      </c>
      <c r="G11" s="20">
        <v>818</v>
      </c>
    </row>
    <row r="12" spans="1:7" ht="21" x14ac:dyDescent="0.25">
      <c r="A12" s="14">
        <v>43027.49596064815</v>
      </c>
      <c r="B12" s="10" t="s">
        <v>6</v>
      </c>
      <c r="C12" s="10"/>
      <c r="D12" s="11">
        <v>1</v>
      </c>
      <c r="E12" s="11">
        <v>1</v>
      </c>
      <c r="F12" s="11">
        <f t="shared" si="0"/>
        <v>1</v>
      </c>
      <c r="G12" s="20">
        <v>268</v>
      </c>
    </row>
    <row r="13" spans="1:7" ht="21" x14ac:dyDescent="0.25">
      <c r="A13" s="14">
        <v>43031.424305555556</v>
      </c>
      <c r="B13" s="10" t="s">
        <v>6</v>
      </c>
      <c r="C13" s="10"/>
      <c r="D13" s="11">
        <v>1</v>
      </c>
      <c r="E13" s="11">
        <v>1</v>
      </c>
      <c r="F13" s="11">
        <f t="shared" si="0"/>
        <v>1</v>
      </c>
      <c r="G13" s="20">
        <v>-2032</v>
      </c>
    </row>
    <row r="14" spans="1:7" ht="21" x14ac:dyDescent="0.25">
      <c r="A14" s="14">
        <v>43032.513020833336</v>
      </c>
      <c r="B14" s="10" t="s">
        <v>6</v>
      </c>
      <c r="C14" s="10"/>
      <c r="D14" s="11">
        <v>1</v>
      </c>
      <c r="E14" s="11">
        <v>1</v>
      </c>
      <c r="F14" s="11">
        <f t="shared" si="0"/>
        <v>1</v>
      </c>
      <c r="G14" s="20">
        <v>18</v>
      </c>
    </row>
    <row r="15" spans="1:7" ht="21" x14ac:dyDescent="0.25">
      <c r="A15" s="14">
        <v>43033.514016203706</v>
      </c>
      <c r="B15" s="10" t="s">
        <v>6</v>
      </c>
      <c r="C15" s="10"/>
      <c r="D15" s="11">
        <v>1</v>
      </c>
      <c r="E15" s="11">
        <v>1</v>
      </c>
      <c r="F15" s="11">
        <f t="shared" si="0"/>
        <v>1</v>
      </c>
      <c r="G15" s="20">
        <v>-1682</v>
      </c>
    </row>
    <row r="16" spans="1:7" ht="21" x14ac:dyDescent="0.25">
      <c r="A16" s="14">
        <v>43039.564583333333</v>
      </c>
      <c r="B16" s="10" t="s">
        <v>6</v>
      </c>
      <c r="C16" s="10"/>
      <c r="D16" s="11">
        <v>1</v>
      </c>
      <c r="E16" s="11">
        <v>1</v>
      </c>
      <c r="F16" s="11">
        <f t="shared" si="0"/>
        <v>1</v>
      </c>
      <c r="G16" s="20">
        <v>568</v>
      </c>
    </row>
    <row r="17" spans="1:7" ht="21" x14ac:dyDescent="0.25">
      <c r="A17" s="14">
        <v>43042.406261574077</v>
      </c>
      <c r="B17" s="10" t="s">
        <v>6</v>
      </c>
      <c r="C17" s="10"/>
      <c r="D17" s="11">
        <v>1</v>
      </c>
      <c r="E17" s="11">
        <v>1</v>
      </c>
      <c r="F17" s="11">
        <f t="shared" si="0"/>
        <v>1</v>
      </c>
      <c r="G17" s="20">
        <v>-3132</v>
      </c>
    </row>
    <row r="18" spans="1:7" ht="21" x14ac:dyDescent="0.25">
      <c r="A18" s="14">
        <v>43042.454861111109</v>
      </c>
      <c r="B18" s="12" t="s">
        <v>7</v>
      </c>
      <c r="C18" s="12"/>
      <c r="D18" s="11">
        <v>1</v>
      </c>
      <c r="E18" s="11">
        <v>1</v>
      </c>
      <c r="F18" s="11">
        <f t="shared" si="0"/>
        <v>1</v>
      </c>
      <c r="G18" s="20">
        <v>-382</v>
      </c>
    </row>
    <row r="19" spans="1:7" ht="21" x14ac:dyDescent="0.25">
      <c r="A19" s="14">
        <v>43046.464606481481</v>
      </c>
      <c r="B19" s="10" t="s">
        <v>6</v>
      </c>
      <c r="C19" s="10"/>
      <c r="D19" s="11">
        <v>1</v>
      </c>
      <c r="E19" s="11">
        <v>1</v>
      </c>
      <c r="F19" s="11">
        <f t="shared" si="0"/>
        <v>1</v>
      </c>
      <c r="G19" s="20">
        <v>-32</v>
      </c>
    </row>
    <row r="20" spans="1:7" ht="21" x14ac:dyDescent="0.25">
      <c r="A20" s="14">
        <v>43048.492395833331</v>
      </c>
      <c r="B20" s="12" t="s">
        <v>7</v>
      </c>
      <c r="C20" s="12"/>
      <c r="D20" s="11">
        <v>1</v>
      </c>
      <c r="E20" s="11">
        <v>1</v>
      </c>
      <c r="F20" s="11">
        <f t="shared" si="0"/>
        <v>1</v>
      </c>
      <c r="G20" s="20">
        <v>-582</v>
      </c>
    </row>
    <row r="21" spans="1:7" ht="21" x14ac:dyDescent="0.25">
      <c r="A21" s="14">
        <v>43053.542361111111</v>
      </c>
      <c r="B21" s="12" t="s">
        <v>7</v>
      </c>
      <c r="C21" s="12"/>
      <c r="D21" s="11">
        <v>1</v>
      </c>
      <c r="E21" s="11">
        <v>1</v>
      </c>
      <c r="F21" s="11">
        <f t="shared" si="0"/>
        <v>1</v>
      </c>
      <c r="G21" s="20">
        <v>568</v>
      </c>
    </row>
    <row r="22" spans="1:7" ht="21" x14ac:dyDescent="0.25">
      <c r="A22" s="14">
        <v>43056.448946759258</v>
      </c>
      <c r="B22" s="12" t="s">
        <v>7</v>
      </c>
      <c r="C22" s="12"/>
      <c r="D22" s="11">
        <v>1</v>
      </c>
      <c r="E22" s="11">
        <v>1</v>
      </c>
      <c r="F22" s="11">
        <f t="shared" si="0"/>
        <v>1</v>
      </c>
      <c r="G22" s="20">
        <v>-2232</v>
      </c>
    </row>
    <row r="23" spans="1:7" ht="21" x14ac:dyDescent="0.25">
      <c r="A23" s="14">
        <v>43060.375</v>
      </c>
      <c r="B23" s="12" t="s">
        <v>7</v>
      </c>
      <c r="C23" s="12"/>
      <c r="D23" s="11">
        <v>1</v>
      </c>
      <c r="E23" s="11">
        <v>1</v>
      </c>
      <c r="F23" s="11">
        <f t="shared" si="0"/>
        <v>1</v>
      </c>
      <c r="G23" s="20">
        <v>-732</v>
      </c>
    </row>
    <row r="24" spans="1:7" ht="21" x14ac:dyDescent="0.25">
      <c r="A24" s="14">
        <v>43066.385416666664</v>
      </c>
      <c r="B24" s="10" t="s">
        <v>6</v>
      </c>
      <c r="C24" s="10"/>
      <c r="D24" s="11">
        <v>1</v>
      </c>
      <c r="E24" s="11">
        <v>1</v>
      </c>
      <c r="F24" s="11">
        <f t="shared" si="0"/>
        <v>1</v>
      </c>
      <c r="G24" s="20">
        <v>5968</v>
      </c>
    </row>
    <row r="25" spans="1:7" ht="21" x14ac:dyDescent="0.25">
      <c r="A25" s="14">
        <v>43066.448171296295</v>
      </c>
      <c r="B25" s="10" t="s">
        <v>6</v>
      </c>
      <c r="C25" s="10"/>
      <c r="D25" s="11">
        <v>1</v>
      </c>
      <c r="E25" s="11">
        <v>1</v>
      </c>
      <c r="F25" s="11">
        <f t="shared" si="0"/>
        <v>1</v>
      </c>
      <c r="G25" s="20">
        <v>568</v>
      </c>
    </row>
    <row r="26" spans="1:7" ht="21" x14ac:dyDescent="0.25">
      <c r="A26" s="14">
        <v>43068.443749999999</v>
      </c>
      <c r="B26" s="10" t="s">
        <v>6</v>
      </c>
      <c r="C26" s="10"/>
      <c r="D26" s="11">
        <v>1</v>
      </c>
      <c r="E26" s="11">
        <v>1</v>
      </c>
      <c r="F26" s="11">
        <f t="shared" si="0"/>
        <v>1</v>
      </c>
      <c r="G26" s="20">
        <v>-1582</v>
      </c>
    </row>
    <row r="27" spans="1:7" ht="21" x14ac:dyDescent="0.25">
      <c r="A27" s="14">
        <v>43070.510416666664</v>
      </c>
      <c r="B27" s="12" t="s">
        <v>7</v>
      </c>
      <c r="C27" s="12"/>
      <c r="D27" s="11">
        <v>1</v>
      </c>
      <c r="E27" s="11">
        <v>1</v>
      </c>
      <c r="F27" s="11">
        <f t="shared" si="0"/>
        <v>1</v>
      </c>
      <c r="G27" s="20">
        <v>718</v>
      </c>
    </row>
    <row r="28" spans="1:7" ht="21" x14ac:dyDescent="0.25">
      <c r="A28" s="14">
        <v>43070.531273148146</v>
      </c>
      <c r="B28" s="12" t="s">
        <v>7</v>
      </c>
      <c r="C28" s="12"/>
      <c r="D28" s="11">
        <v>1</v>
      </c>
      <c r="E28" s="11">
        <v>1</v>
      </c>
      <c r="F28" s="11">
        <f t="shared" si="0"/>
        <v>1</v>
      </c>
      <c r="G28" s="20">
        <v>-1532</v>
      </c>
    </row>
    <row r="29" spans="1:7" ht="21" x14ac:dyDescent="0.25">
      <c r="A29" s="14">
        <v>43074.946053240739</v>
      </c>
      <c r="B29" s="12" t="s">
        <v>7</v>
      </c>
      <c r="C29" s="12"/>
      <c r="D29" s="11">
        <v>1</v>
      </c>
      <c r="E29" s="11">
        <v>1</v>
      </c>
      <c r="F29" s="11">
        <f t="shared" si="0"/>
        <v>1</v>
      </c>
      <c r="G29" s="20">
        <v>-432</v>
      </c>
    </row>
    <row r="30" spans="1:7" ht="21" x14ac:dyDescent="0.25">
      <c r="A30" s="14">
        <v>43075.370162037034</v>
      </c>
      <c r="B30" s="10" t="s">
        <v>6</v>
      </c>
      <c r="C30" s="10"/>
      <c r="D30" s="11">
        <v>1</v>
      </c>
      <c r="E30" s="11">
        <v>1</v>
      </c>
      <c r="F30" s="11">
        <f t="shared" si="0"/>
        <v>1</v>
      </c>
      <c r="G30" s="20">
        <v>-1332</v>
      </c>
    </row>
    <row r="31" spans="1:7" ht="21" x14ac:dyDescent="0.25">
      <c r="A31" s="14">
        <v>43076.5625</v>
      </c>
      <c r="B31" s="12" t="s">
        <v>7</v>
      </c>
      <c r="C31" s="12"/>
      <c r="D31" s="11">
        <v>1</v>
      </c>
      <c r="E31" s="11">
        <v>1</v>
      </c>
      <c r="F31" s="11">
        <f t="shared" si="0"/>
        <v>1</v>
      </c>
      <c r="G31" s="20">
        <v>7019</v>
      </c>
    </row>
    <row r="32" spans="1:7" ht="21" x14ac:dyDescent="0.25">
      <c r="A32" s="14">
        <v>43080.532638888886</v>
      </c>
      <c r="B32" s="10" t="s">
        <v>6</v>
      </c>
      <c r="C32" s="10"/>
      <c r="D32" s="11">
        <v>1</v>
      </c>
      <c r="E32" s="11">
        <v>1</v>
      </c>
      <c r="F32" s="11">
        <f t="shared" si="0"/>
        <v>1</v>
      </c>
      <c r="G32" s="20">
        <v>470</v>
      </c>
    </row>
    <row r="33" spans="1:7" ht="21" x14ac:dyDescent="0.25">
      <c r="A33" s="14">
        <v>43081.447962962964</v>
      </c>
      <c r="B33" s="10" t="s">
        <v>6</v>
      </c>
      <c r="C33" s="10"/>
      <c r="D33" s="11">
        <v>1</v>
      </c>
      <c r="E33" s="11">
        <v>1</v>
      </c>
      <c r="F33" s="11">
        <f t="shared" si="0"/>
        <v>1</v>
      </c>
      <c r="G33" s="20">
        <v>4070</v>
      </c>
    </row>
    <row r="34" spans="1:7" ht="21" x14ac:dyDescent="0.25">
      <c r="A34" s="14">
        <v>43082.481944444444</v>
      </c>
      <c r="B34" s="10" t="s">
        <v>6</v>
      </c>
      <c r="C34" s="10"/>
      <c r="D34" s="11">
        <v>1</v>
      </c>
      <c r="E34" s="11">
        <v>1</v>
      </c>
      <c r="F34" s="11">
        <f t="shared" si="0"/>
        <v>1</v>
      </c>
      <c r="G34" s="20">
        <v>70</v>
      </c>
    </row>
    <row r="35" spans="1:7" ht="21" x14ac:dyDescent="0.25">
      <c r="A35" s="14">
        <v>43084.447951388887</v>
      </c>
      <c r="B35" s="10" t="s">
        <v>6</v>
      </c>
      <c r="C35" s="10"/>
      <c r="D35" s="11">
        <v>1</v>
      </c>
      <c r="E35" s="11">
        <v>1</v>
      </c>
      <c r="F35" s="11">
        <f t="shared" si="0"/>
        <v>1</v>
      </c>
      <c r="G35" s="20">
        <v>-130</v>
      </c>
    </row>
    <row r="36" spans="1:7" ht="21" x14ac:dyDescent="0.25">
      <c r="A36" s="14">
        <v>43087.417372685188</v>
      </c>
      <c r="B36" s="12" t="s">
        <v>7</v>
      </c>
      <c r="C36" s="12"/>
      <c r="D36" s="11">
        <v>1</v>
      </c>
      <c r="E36" s="11">
        <v>1</v>
      </c>
      <c r="F36" s="11">
        <f t="shared" si="0"/>
        <v>1</v>
      </c>
      <c r="G36" s="20">
        <v>-2030</v>
      </c>
    </row>
    <row r="37" spans="1:7" ht="21" x14ac:dyDescent="0.25">
      <c r="A37" s="14">
        <v>43088.531261574077</v>
      </c>
      <c r="B37" s="10" t="s">
        <v>6</v>
      </c>
      <c r="C37" s="10"/>
      <c r="D37" s="11">
        <v>1</v>
      </c>
      <c r="E37" s="11">
        <v>1</v>
      </c>
      <c r="F37" s="11">
        <f t="shared" si="0"/>
        <v>1</v>
      </c>
      <c r="G37" s="20">
        <v>-1430</v>
      </c>
    </row>
    <row r="38" spans="1:7" ht="21" x14ac:dyDescent="0.25">
      <c r="A38" s="14">
        <v>43089.399074074077</v>
      </c>
      <c r="B38" s="12" t="s">
        <v>7</v>
      </c>
      <c r="C38" s="12"/>
      <c r="D38" s="11">
        <v>1</v>
      </c>
      <c r="E38" s="11">
        <v>1</v>
      </c>
      <c r="F38" s="11">
        <f t="shared" si="0"/>
        <v>1</v>
      </c>
      <c r="G38" s="20">
        <v>469</v>
      </c>
    </row>
    <row r="39" spans="1:7" ht="21" x14ac:dyDescent="0.25">
      <c r="A39" s="14">
        <v>43089.411168981482</v>
      </c>
      <c r="B39" s="10" t="s">
        <v>6</v>
      </c>
      <c r="C39" s="10"/>
      <c r="D39" s="11">
        <v>1</v>
      </c>
      <c r="E39" s="11">
        <v>1</v>
      </c>
      <c r="F39" s="11">
        <f t="shared" si="0"/>
        <v>1</v>
      </c>
      <c r="G39" s="20">
        <v>-630</v>
      </c>
    </row>
    <row r="40" spans="1:7" ht="21" x14ac:dyDescent="0.25">
      <c r="A40" s="14">
        <v>43090.47152777778</v>
      </c>
      <c r="B40" s="10" t="s">
        <v>6</v>
      </c>
      <c r="C40" s="10"/>
      <c r="D40" s="11">
        <v>1</v>
      </c>
      <c r="E40" s="11">
        <v>3</v>
      </c>
      <c r="F40" s="11">
        <f t="shared" si="0"/>
        <v>3</v>
      </c>
      <c r="G40" s="20">
        <v>205</v>
      </c>
    </row>
    <row r="41" spans="1:7" ht="21" x14ac:dyDescent="0.25">
      <c r="A41" s="14">
        <v>43091.406712962962</v>
      </c>
      <c r="B41" s="10" t="s">
        <v>6</v>
      </c>
      <c r="C41" s="10"/>
      <c r="D41" s="11">
        <v>1</v>
      </c>
      <c r="E41" s="11">
        <v>1</v>
      </c>
      <c r="F41" s="11">
        <f t="shared" si="0"/>
        <v>1</v>
      </c>
      <c r="G41" s="20">
        <v>-2131</v>
      </c>
    </row>
    <row r="42" spans="1:7" ht="21" x14ac:dyDescent="0.25">
      <c r="A42" s="14">
        <v>43095.447974537034</v>
      </c>
      <c r="B42" s="10" t="s">
        <v>6</v>
      </c>
      <c r="C42" s="10"/>
      <c r="D42" s="11">
        <v>1</v>
      </c>
      <c r="E42" s="11">
        <v>1</v>
      </c>
      <c r="F42" s="11">
        <f t="shared" si="0"/>
        <v>1</v>
      </c>
      <c r="G42" s="20">
        <v>-4481</v>
      </c>
    </row>
    <row r="43" spans="1:7" ht="21" x14ac:dyDescent="0.25">
      <c r="A43" s="14">
        <v>43096.959317129629</v>
      </c>
      <c r="B43" s="12" t="s">
        <v>7</v>
      </c>
      <c r="C43" s="12"/>
      <c r="D43" s="11">
        <v>1</v>
      </c>
      <c r="E43" s="11">
        <v>2</v>
      </c>
      <c r="F43" s="11">
        <f t="shared" si="0"/>
        <v>2</v>
      </c>
      <c r="G43" s="20">
        <v>940</v>
      </c>
    </row>
    <row r="44" spans="1:7" ht="21" x14ac:dyDescent="0.25">
      <c r="A44" s="14">
        <v>43104</v>
      </c>
      <c r="B44" s="8" t="s">
        <v>8</v>
      </c>
      <c r="C44" s="8"/>
      <c r="D44" s="11">
        <v>1</v>
      </c>
      <c r="E44" s="11">
        <v>1</v>
      </c>
      <c r="F44" s="11">
        <f t="shared" si="0"/>
        <v>1</v>
      </c>
      <c r="G44" s="20">
        <v>-104</v>
      </c>
    </row>
    <row r="45" spans="1:7" ht="21" x14ac:dyDescent="0.25">
      <c r="A45" s="14">
        <v>43109.395833333336</v>
      </c>
      <c r="B45" s="10" t="s">
        <v>6</v>
      </c>
      <c r="C45" s="10"/>
      <c r="D45" s="11">
        <v>1</v>
      </c>
      <c r="E45" s="11">
        <v>1</v>
      </c>
      <c r="F45" s="11">
        <f t="shared" si="0"/>
        <v>1</v>
      </c>
      <c r="G45" s="20">
        <v>11218</v>
      </c>
    </row>
    <row r="46" spans="1:7" ht="21" x14ac:dyDescent="0.25">
      <c r="A46" s="14">
        <v>43110.500034722223</v>
      </c>
      <c r="B46" s="10" t="s">
        <v>6</v>
      </c>
      <c r="C46" s="10"/>
      <c r="D46" s="11">
        <v>1</v>
      </c>
      <c r="E46" s="11">
        <v>1</v>
      </c>
      <c r="F46" s="11">
        <f t="shared" si="0"/>
        <v>1</v>
      </c>
      <c r="G46" s="20">
        <v>10168</v>
      </c>
    </row>
    <row r="47" spans="1:7" ht="21" x14ac:dyDescent="0.25">
      <c r="A47" s="14">
        <v>43112.385416666664</v>
      </c>
      <c r="B47" s="12" t="s">
        <v>7</v>
      </c>
      <c r="C47" s="12"/>
      <c r="D47" s="11">
        <v>1</v>
      </c>
      <c r="E47" s="11">
        <v>1</v>
      </c>
      <c r="F47" s="11">
        <f t="shared" si="0"/>
        <v>1</v>
      </c>
      <c r="G47" s="20">
        <v>2268</v>
      </c>
    </row>
    <row r="48" spans="1:7" ht="21" x14ac:dyDescent="0.25">
      <c r="A48" s="14">
        <v>43112.505555555559</v>
      </c>
      <c r="B48" s="10" t="s">
        <v>6</v>
      </c>
      <c r="C48" s="10"/>
      <c r="D48" s="11">
        <v>1</v>
      </c>
      <c r="E48" s="11">
        <v>2</v>
      </c>
      <c r="F48" s="11">
        <f t="shared" si="0"/>
        <v>2</v>
      </c>
      <c r="G48" s="20">
        <v>586</v>
      </c>
    </row>
    <row r="49" spans="1:7" ht="21" x14ac:dyDescent="0.25">
      <c r="A49" s="14">
        <v>43118.560289351852</v>
      </c>
      <c r="B49" s="10" t="s">
        <v>6</v>
      </c>
      <c r="C49" s="10"/>
      <c r="D49" s="11">
        <v>1</v>
      </c>
      <c r="E49" s="11">
        <v>2</v>
      </c>
      <c r="F49" s="11">
        <f t="shared" si="0"/>
        <v>2</v>
      </c>
      <c r="G49" s="20">
        <v>1636</v>
      </c>
    </row>
    <row r="50" spans="1:7" ht="21" x14ac:dyDescent="0.25">
      <c r="A50" s="14">
        <v>43119.500694444447</v>
      </c>
      <c r="B50" s="10" t="s">
        <v>6</v>
      </c>
      <c r="C50" s="10"/>
      <c r="D50" s="11">
        <v>1</v>
      </c>
      <c r="E50" s="11">
        <v>2</v>
      </c>
      <c r="F50" s="11">
        <f t="shared" si="0"/>
        <v>2</v>
      </c>
      <c r="G50" s="20">
        <v>-264</v>
      </c>
    </row>
    <row r="51" spans="1:7" ht="21" x14ac:dyDescent="0.25">
      <c r="A51" s="14">
        <v>43122</v>
      </c>
      <c r="B51" s="8" t="s">
        <v>8</v>
      </c>
      <c r="C51" s="8"/>
      <c r="D51" s="11">
        <v>1</v>
      </c>
      <c r="E51" s="11">
        <v>1</v>
      </c>
      <c r="F51" s="11">
        <f t="shared" si="0"/>
        <v>1</v>
      </c>
      <c r="G51" s="20">
        <v>396</v>
      </c>
    </row>
    <row r="52" spans="1:7" ht="21" x14ac:dyDescent="0.25">
      <c r="A52" s="14">
        <v>43123.416666666664</v>
      </c>
      <c r="B52" s="12" t="s">
        <v>7</v>
      </c>
      <c r="C52" s="12"/>
      <c r="D52" s="11">
        <v>1</v>
      </c>
      <c r="E52" s="11">
        <v>2</v>
      </c>
      <c r="F52" s="11">
        <f t="shared" si="0"/>
        <v>2</v>
      </c>
      <c r="G52" s="20">
        <v>-3264</v>
      </c>
    </row>
    <row r="53" spans="1:7" ht="21" x14ac:dyDescent="0.25">
      <c r="A53" s="14">
        <v>43123.537499999999</v>
      </c>
      <c r="B53" s="12" t="s">
        <v>7</v>
      </c>
      <c r="C53" s="12"/>
      <c r="D53" s="11">
        <v>1</v>
      </c>
      <c r="E53" s="11">
        <v>2</v>
      </c>
      <c r="F53" s="11">
        <f t="shared" si="0"/>
        <v>2</v>
      </c>
      <c r="G53" s="20">
        <v>736</v>
      </c>
    </row>
    <row r="54" spans="1:7" ht="21" x14ac:dyDescent="0.25">
      <c r="A54" s="14">
        <v>43125.518055555556</v>
      </c>
      <c r="B54" s="10" t="s">
        <v>6</v>
      </c>
      <c r="C54" s="10"/>
      <c r="D54" s="11">
        <v>1</v>
      </c>
      <c r="E54" s="11">
        <v>2</v>
      </c>
      <c r="F54" s="11">
        <f t="shared" si="0"/>
        <v>2</v>
      </c>
      <c r="G54" s="20">
        <v>1136</v>
      </c>
    </row>
    <row r="55" spans="1:7" ht="21" x14ac:dyDescent="0.25">
      <c r="A55" s="14">
        <v>43126.459722222222</v>
      </c>
      <c r="B55" s="12" t="s">
        <v>7</v>
      </c>
      <c r="C55" s="12"/>
      <c r="D55" s="11">
        <v>1</v>
      </c>
      <c r="E55" s="11">
        <v>2</v>
      </c>
      <c r="F55" s="11">
        <f t="shared" si="0"/>
        <v>2</v>
      </c>
      <c r="G55" s="20">
        <v>-764</v>
      </c>
    </row>
    <row r="56" spans="1:7" ht="21" x14ac:dyDescent="0.25">
      <c r="A56" s="14">
        <v>43129.462500000001</v>
      </c>
      <c r="B56" s="10" t="s">
        <v>6</v>
      </c>
      <c r="C56" s="10"/>
      <c r="D56" s="11">
        <v>1</v>
      </c>
      <c r="E56" s="11">
        <v>2</v>
      </c>
      <c r="F56" s="11">
        <f t="shared" si="0"/>
        <v>2</v>
      </c>
      <c r="G56" s="20">
        <v>-2364</v>
      </c>
    </row>
    <row r="57" spans="1:7" ht="21" x14ac:dyDescent="0.25">
      <c r="A57" s="14">
        <v>43130.446643518517</v>
      </c>
      <c r="B57" s="10" t="s">
        <v>6</v>
      </c>
      <c r="C57" s="10"/>
      <c r="D57" s="11">
        <v>1</v>
      </c>
      <c r="E57" s="11">
        <v>2</v>
      </c>
      <c r="F57" s="11">
        <f t="shared" si="0"/>
        <v>2</v>
      </c>
      <c r="G57" s="20">
        <v>-1264</v>
      </c>
    </row>
    <row r="58" spans="1:7" ht="21" x14ac:dyDescent="0.25">
      <c r="A58" s="14">
        <v>43131.469895833332</v>
      </c>
      <c r="B58" s="12" t="s">
        <v>7</v>
      </c>
      <c r="C58" s="12"/>
      <c r="D58" s="11">
        <v>1</v>
      </c>
      <c r="E58" s="11">
        <v>1</v>
      </c>
      <c r="F58" s="11">
        <f t="shared" si="0"/>
        <v>1</v>
      </c>
      <c r="G58" s="20">
        <v>3468</v>
      </c>
    </row>
    <row r="59" spans="1:7" ht="21" x14ac:dyDescent="0.25">
      <c r="A59" s="14">
        <v>43131.469895833332</v>
      </c>
      <c r="B59" s="12" t="s">
        <v>7</v>
      </c>
      <c r="C59" s="12"/>
      <c r="D59" s="11">
        <v>1</v>
      </c>
      <c r="E59" s="11">
        <v>1</v>
      </c>
      <c r="F59" s="11">
        <f t="shared" si="0"/>
        <v>1</v>
      </c>
      <c r="G59" s="20">
        <v>3468</v>
      </c>
    </row>
    <row r="60" spans="1:7" ht="21" x14ac:dyDescent="0.25">
      <c r="A60" s="14">
        <v>43132.406678240739</v>
      </c>
      <c r="B60" s="12" t="s">
        <v>7</v>
      </c>
      <c r="C60" s="12"/>
      <c r="D60" s="11">
        <v>1</v>
      </c>
      <c r="E60" s="11">
        <v>1</v>
      </c>
      <c r="F60" s="11">
        <f t="shared" si="0"/>
        <v>1</v>
      </c>
      <c r="G60" s="20">
        <v>-3432</v>
      </c>
    </row>
    <row r="61" spans="1:7" ht="21" x14ac:dyDescent="0.25">
      <c r="A61" s="14">
        <v>43132.486840277779</v>
      </c>
      <c r="B61" s="10" t="s">
        <v>6</v>
      </c>
      <c r="C61" s="10"/>
      <c r="D61" s="11">
        <v>1</v>
      </c>
      <c r="E61" s="11">
        <v>2</v>
      </c>
      <c r="F61" s="11">
        <f t="shared" si="0"/>
        <v>2</v>
      </c>
      <c r="G61" s="20">
        <v>436</v>
      </c>
    </row>
    <row r="62" spans="1:7" ht="21" x14ac:dyDescent="0.25">
      <c r="A62" s="14">
        <v>43133.375023148146</v>
      </c>
      <c r="B62" s="10" t="s">
        <v>6</v>
      </c>
      <c r="C62" s="10"/>
      <c r="D62" s="11">
        <v>1</v>
      </c>
      <c r="E62" s="11">
        <v>1</v>
      </c>
      <c r="F62" s="11">
        <f t="shared" si="0"/>
        <v>1</v>
      </c>
      <c r="G62" s="20">
        <v>-4132</v>
      </c>
    </row>
    <row r="63" spans="1:7" ht="21" x14ac:dyDescent="0.25">
      <c r="A63" s="14">
        <v>43136.445694444446</v>
      </c>
      <c r="B63" s="10" t="s">
        <v>6</v>
      </c>
      <c r="C63" s="10"/>
      <c r="D63" s="11">
        <v>1</v>
      </c>
      <c r="E63" s="11">
        <v>2</v>
      </c>
      <c r="F63" s="11">
        <f t="shared" si="0"/>
        <v>2</v>
      </c>
      <c r="G63" s="20">
        <v>-1614</v>
      </c>
    </row>
    <row r="64" spans="1:7" ht="21" x14ac:dyDescent="0.25">
      <c r="A64" s="14">
        <v>43136.462083333332</v>
      </c>
      <c r="B64" s="12" t="s">
        <v>7</v>
      </c>
      <c r="C64" s="12"/>
      <c r="D64" s="11">
        <v>1</v>
      </c>
      <c r="E64" s="11">
        <v>2</v>
      </c>
      <c r="F64" s="11">
        <f t="shared" si="0"/>
        <v>2</v>
      </c>
      <c r="G64" s="20">
        <v>-1764</v>
      </c>
    </row>
    <row r="65" spans="1:7" ht="21" x14ac:dyDescent="0.25">
      <c r="A65" s="14">
        <v>43136.548425925925</v>
      </c>
      <c r="B65" s="12" t="s">
        <v>7</v>
      </c>
      <c r="C65" s="12"/>
      <c r="D65" s="11">
        <v>1</v>
      </c>
      <c r="E65" s="11">
        <v>2</v>
      </c>
      <c r="F65" s="11">
        <f t="shared" si="0"/>
        <v>2</v>
      </c>
      <c r="G65" s="20">
        <v>-1814</v>
      </c>
    </row>
    <row r="66" spans="1:7" ht="21" x14ac:dyDescent="0.25">
      <c r="A66" s="14">
        <v>43137.407256944447</v>
      </c>
      <c r="B66" s="10" t="s">
        <v>6</v>
      </c>
      <c r="C66" s="10"/>
      <c r="D66" s="11">
        <v>1</v>
      </c>
      <c r="E66" s="11">
        <v>2</v>
      </c>
      <c r="F66" s="11">
        <f t="shared" ref="F66:F129" si="1">E66*D66</f>
        <v>2</v>
      </c>
      <c r="G66" s="20">
        <v>-7314</v>
      </c>
    </row>
    <row r="67" spans="1:7" ht="21" x14ac:dyDescent="0.25">
      <c r="A67" s="14">
        <v>43138.023946759262</v>
      </c>
      <c r="B67" s="10" t="s">
        <v>6</v>
      </c>
      <c r="C67" s="10"/>
      <c r="D67" s="11">
        <v>1</v>
      </c>
      <c r="E67" s="11">
        <v>2</v>
      </c>
      <c r="F67" s="11">
        <f t="shared" si="1"/>
        <v>2</v>
      </c>
      <c r="G67" s="20">
        <v>17940</v>
      </c>
    </row>
    <row r="68" spans="1:7" ht="21" x14ac:dyDescent="0.25">
      <c r="A68" s="14">
        <v>43138.101782407408</v>
      </c>
      <c r="B68" s="10" t="s">
        <v>6</v>
      </c>
      <c r="C68" s="10"/>
      <c r="D68" s="11">
        <v>1</v>
      </c>
      <c r="E68" s="11">
        <v>1</v>
      </c>
      <c r="F68" s="11">
        <f t="shared" si="1"/>
        <v>1</v>
      </c>
      <c r="G68" s="20">
        <v>168</v>
      </c>
    </row>
    <row r="69" spans="1:7" ht="21" x14ac:dyDescent="0.25">
      <c r="A69" s="14">
        <v>43138.101782407408</v>
      </c>
      <c r="B69" s="10" t="s">
        <v>6</v>
      </c>
      <c r="C69" s="10"/>
      <c r="D69" s="11">
        <v>1</v>
      </c>
      <c r="E69" s="11">
        <v>1</v>
      </c>
      <c r="F69" s="11">
        <f t="shared" si="1"/>
        <v>1</v>
      </c>
      <c r="G69" s="20">
        <v>118</v>
      </c>
    </row>
    <row r="70" spans="1:7" ht="21" x14ac:dyDescent="0.25">
      <c r="A70" s="14">
        <v>43138.836238425924</v>
      </c>
      <c r="B70" s="12" t="s">
        <v>7</v>
      </c>
      <c r="C70" s="12"/>
      <c r="D70" s="11">
        <v>1</v>
      </c>
      <c r="E70" s="11">
        <v>2</v>
      </c>
      <c r="F70" s="11">
        <f t="shared" si="1"/>
        <v>2</v>
      </c>
      <c r="G70" s="20">
        <v>236</v>
      </c>
    </row>
    <row r="71" spans="1:7" ht="21" x14ac:dyDescent="0.25">
      <c r="A71" s="14">
        <v>43138.985775462963</v>
      </c>
      <c r="B71" s="12" t="s">
        <v>7</v>
      </c>
      <c r="C71" s="12"/>
      <c r="D71" s="11">
        <v>1</v>
      </c>
      <c r="E71" s="11">
        <v>2</v>
      </c>
      <c r="F71" s="11">
        <f t="shared" si="1"/>
        <v>2</v>
      </c>
      <c r="G71" s="20">
        <v>-3864</v>
      </c>
    </row>
    <row r="72" spans="1:7" ht="21" x14ac:dyDescent="0.25">
      <c r="A72" s="14">
        <v>43139.370937500003</v>
      </c>
      <c r="B72" s="12" t="s">
        <v>7</v>
      </c>
      <c r="C72" s="12"/>
      <c r="D72" s="11">
        <v>1</v>
      </c>
      <c r="E72" s="11">
        <v>2</v>
      </c>
      <c r="F72" s="11">
        <f t="shared" si="1"/>
        <v>2</v>
      </c>
      <c r="G72" s="20">
        <v>4836</v>
      </c>
    </row>
    <row r="73" spans="1:7" ht="21" x14ac:dyDescent="0.25">
      <c r="A73" s="14">
        <v>43139.444988425923</v>
      </c>
      <c r="B73" s="12" t="s">
        <v>7</v>
      </c>
      <c r="C73" s="12"/>
      <c r="D73" s="11">
        <v>1</v>
      </c>
      <c r="E73" s="11">
        <v>1</v>
      </c>
      <c r="F73" s="11">
        <f t="shared" si="1"/>
        <v>1</v>
      </c>
      <c r="G73" s="20">
        <v>-1631</v>
      </c>
    </row>
    <row r="74" spans="1:7" ht="21" x14ac:dyDescent="0.25">
      <c r="A74" s="14">
        <v>43139.627349537041</v>
      </c>
      <c r="B74" s="10" t="s">
        <v>6</v>
      </c>
      <c r="C74" s="10"/>
      <c r="D74" s="11">
        <v>1</v>
      </c>
      <c r="E74" s="11">
        <v>1</v>
      </c>
      <c r="F74" s="11">
        <f t="shared" si="1"/>
        <v>1</v>
      </c>
      <c r="G74" s="20">
        <v>-932</v>
      </c>
    </row>
    <row r="75" spans="1:7" ht="21" x14ac:dyDescent="0.25">
      <c r="A75" s="14">
        <v>43140</v>
      </c>
      <c r="B75" s="8" t="s">
        <v>8</v>
      </c>
      <c r="C75" s="8"/>
      <c r="D75" s="11">
        <v>1</v>
      </c>
      <c r="E75" s="11">
        <v>1</v>
      </c>
      <c r="F75" s="11">
        <f t="shared" si="1"/>
        <v>1</v>
      </c>
      <c r="G75" s="20">
        <v>1398</v>
      </c>
    </row>
    <row r="76" spans="1:7" ht="21" x14ac:dyDescent="0.25">
      <c r="A76" s="14">
        <v>43140</v>
      </c>
      <c r="B76" s="8" t="s">
        <v>8</v>
      </c>
      <c r="C76" s="8"/>
      <c r="D76" s="11">
        <v>1</v>
      </c>
      <c r="E76" s="11">
        <v>1</v>
      </c>
      <c r="F76" s="11">
        <f t="shared" si="1"/>
        <v>1</v>
      </c>
      <c r="G76" s="20">
        <v>-652</v>
      </c>
    </row>
    <row r="77" spans="1:7" ht="21" x14ac:dyDescent="0.25">
      <c r="A77" s="14">
        <v>43143</v>
      </c>
      <c r="B77" s="8" t="s">
        <v>8</v>
      </c>
      <c r="C77" s="8"/>
      <c r="D77" s="11">
        <v>1</v>
      </c>
      <c r="E77" s="11">
        <v>1</v>
      </c>
      <c r="F77" s="11">
        <f t="shared" si="1"/>
        <v>1</v>
      </c>
      <c r="G77" s="20">
        <v>1298</v>
      </c>
    </row>
    <row r="78" spans="1:7" ht="21" x14ac:dyDescent="0.25">
      <c r="A78" s="14">
        <v>43143</v>
      </c>
      <c r="B78" s="8" t="s">
        <v>8</v>
      </c>
      <c r="C78" s="8"/>
      <c r="D78" s="11">
        <v>1</v>
      </c>
      <c r="E78" s="11">
        <v>1</v>
      </c>
      <c r="F78" s="11">
        <f t="shared" si="1"/>
        <v>1</v>
      </c>
      <c r="G78" s="20">
        <v>-1502</v>
      </c>
    </row>
    <row r="79" spans="1:7" ht="21" x14ac:dyDescent="0.25">
      <c r="A79" s="14">
        <v>43143</v>
      </c>
      <c r="B79" s="8" t="s">
        <v>8</v>
      </c>
      <c r="C79" s="8"/>
      <c r="D79" s="11">
        <v>1</v>
      </c>
      <c r="E79" s="11">
        <v>1</v>
      </c>
      <c r="F79" s="11">
        <f t="shared" si="1"/>
        <v>1</v>
      </c>
      <c r="G79" s="20">
        <v>2148</v>
      </c>
    </row>
    <row r="80" spans="1:7" ht="21" x14ac:dyDescent="0.25">
      <c r="A80" s="14">
        <v>43143</v>
      </c>
      <c r="B80" s="8" t="s">
        <v>8</v>
      </c>
      <c r="C80" s="8"/>
      <c r="D80" s="11">
        <v>1</v>
      </c>
      <c r="E80" s="11">
        <v>1</v>
      </c>
      <c r="F80" s="11">
        <f t="shared" si="1"/>
        <v>1</v>
      </c>
      <c r="G80" s="20">
        <v>7098</v>
      </c>
    </row>
    <row r="81" spans="1:7" ht="21" x14ac:dyDescent="0.25">
      <c r="A81" s="14">
        <v>43143.541666666664</v>
      </c>
      <c r="B81" s="10" t="s">
        <v>6</v>
      </c>
      <c r="C81" s="10"/>
      <c r="D81" s="11">
        <v>1</v>
      </c>
      <c r="E81" s="11">
        <v>2</v>
      </c>
      <c r="F81" s="11">
        <f t="shared" si="1"/>
        <v>2</v>
      </c>
      <c r="G81" s="20">
        <v>17940</v>
      </c>
    </row>
    <row r="82" spans="1:7" ht="21" x14ac:dyDescent="0.25">
      <c r="A82" s="14">
        <v>43144</v>
      </c>
      <c r="B82" s="8" t="s">
        <v>8</v>
      </c>
      <c r="C82" s="8"/>
      <c r="D82" s="11">
        <v>1</v>
      </c>
      <c r="E82" s="11">
        <v>1</v>
      </c>
      <c r="F82" s="11">
        <f t="shared" si="1"/>
        <v>1</v>
      </c>
      <c r="G82" s="20">
        <v>-252</v>
      </c>
    </row>
    <row r="83" spans="1:7" ht="21" x14ac:dyDescent="0.25">
      <c r="A83" s="14">
        <v>43144</v>
      </c>
      <c r="B83" s="8" t="s">
        <v>8</v>
      </c>
      <c r="C83" s="8"/>
      <c r="D83" s="11">
        <v>1</v>
      </c>
      <c r="E83" s="11">
        <v>1</v>
      </c>
      <c r="F83" s="11">
        <f t="shared" si="1"/>
        <v>1</v>
      </c>
      <c r="G83" s="20">
        <v>-652</v>
      </c>
    </row>
    <row r="84" spans="1:7" ht="21" x14ac:dyDescent="0.25">
      <c r="A84" s="14">
        <v>43144</v>
      </c>
      <c r="B84" s="8" t="s">
        <v>8</v>
      </c>
      <c r="C84" s="8"/>
      <c r="D84" s="11">
        <v>1</v>
      </c>
      <c r="E84" s="11">
        <v>1</v>
      </c>
      <c r="F84" s="11">
        <f t="shared" si="1"/>
        <v>1</v>
      </c>
      <c r="G84" s="20">
        <v>98</v>
      </c>
    </row>
    <row r="85" spans="1:7" ht="21" x14ac:dyDescent="0.25">
      <c r="A85" s="14">
        <v>43153</v>
      </c>
      <c r="B85" s="8" t="s">
        <v>8</v>
      </c>
      <c r="C85" s="8"/>
      <c r="D85" s="11">
        <v>1</v>
      </c>
      <c r="E85" s="11">
        <v>1</v>
      </c>
      <c r="F85" s="11">
        <f t="shared" si="1"/>
        <v>1</v>
      </c>
      <c r="G85" s="20">
        <v>-1404</v>
      </c>
    </row>
    <row r="86" spans="1:7" ht="21" x14ac:dyDescent="0.25">
      <c r="A86" s="14">
        <v>43157</v>
      </c>
      <c r="B86" s="8" t="s">
        <v>8</v>
      </c>
      <c r="C86" s="8"/>
      <c r="D86" s="11">
        <v>1</v>
      </c>
      <c r="E86" s="11">
        <v>1</v>
      </c>
      <c r="F86" s="11">
        <f t="shared" si="1"/>
        <v>1</v>
      </c>
      <c r="G86" s="20">
        <v>9996</v>
      </c>
    </row>
    <row r="87" spans="1:7" ht="21" x14ac:dyDescent="0.25">
      <c r="A87" s="14">
        <v>43158</v>
      </c>
      <c r="B87" s="8" t="s">
        <v>8</v>
      </c>
      <c r="C87" s="8"/>
      <c r="D87" s="11">
        <v>1</v>
      </c>
      <c r="E87" s="11">
        <v>1</v>
      </c>
      <c r="F87" s="11">
        <f t="shared" si="1"/>
        <v>1</v>
      </c>
      <c r="G87" s="20">
        <v>-754</v>
      </c>
    </row>
    <row r="88" spans="1:7" ht="21" x14ac:dyDescent="0.25">
      <c r="A88" s="14">
        <v>43159.055092592593</v>
      </c>
      <c r="B88" s="10" t="s">
        <v>6</v>
      </c>
      <c r="C88" s="10"/>
      <c r="D88" s="11">
        <v>1</v>
      </c>
      <c r="E88" s="11">
        <v>1</v>
      </c>
      <c r="F88" s="11">
        <f t="shared" si="1"/>
        <v>1</v>
      </c>
      <c r="G88" s="20">
        <v>5668</v>
      </c>
    </row>
    <row r="89" spans="1:7" ht="21" x14ac:dyDescent="0.25">
      <c r="A89" s="14">
        <v>43159.055092592593</v>
      </c>
      <c r="B89" s="10" t="s">
        <v>6</v>
      </c>
      <c r="C89" s="10"/>
      <c r="D89" s="11">
        <v>1</v>
      </c>
      <c r="E89" s="11">
        <v>1</v>
      </c>
      <c r="F89" s="11">
        <f t="shared" si="1"/>
        <v>1</v>
      </c>
      <c r="G89" s="20">
        <v>5618</v>
      </c>
    </row>
    <row r="90" spans="1:7" ht="21" x14ac:dyDescent="0.25">
      <c r="A90" s="14">
        <v>43159.079236111109</v>
      </c>
      <c r="B90" s="12" t="s">
        <v>7</v>
      </c>
      <c r="C90" s="12"/>
      <c r="D90" s="11">
        <v>1</v>
      </c>
      <c r="E90" s="11">
        <v>2</v>
      </c>
      <c r="F90" s="11">
        <f t="shared" si="1"/>
        <v>2</v>
      </c>
      <c r="G90" s="20">
        <v>-1464</v>
      </c>
    </row>
    <row r="91" spans="1:7" ht="21" x14ac:dyDescent="0.25">
      <c r="A91" s="14">
        <v>43160</v>
      </c>
      <c r="B91" s="8" t="s">
        <v>8</v>
      </c>
      <c r="C91" s="8"/>
      <c r="D91" s="11">
        <v>1</v>
      </c>
      <c r="E91" s="11">
        <v>2</v>
      </c>
      <c r="F91" s="11">
        <f t="shared" si="1"/>
        <v>2</v>
      </c>
      <c r="G91" s="20">
        <v>5292</v>
      </c>
    </row>
    <row r="92" spans="1:7" ht="21" x14ac:dyDescent="0.25">
      <c r="A92" s="14">
        <v>43160</v>
      </c>
      <c r="B92" s="8" t="s">
        <v>8</v>
      </c>
      <c r="C92" s="8"/>
      <c r="D92" s="11">
        <v>1</v>
      </c>
      <c r="E92" s="11">
        <v>2</v>
      </c>
      <c r="F92" s="11">
        <f t="shared" si="1"/>
        <v>2</v>
      </c>
      <c r="G92" s="20">
        <v>592</v>
      </c>
    </row>
    <row r="93" spans="1:7" ht="21" x14ac:dyDescent="0.25">
      <c r="A93" s="14">
        <v>43160</v>
      </c>
      <c r="B93" s="8" t="s">
        <v>8</v>
      </c>
      <c r="C93" s="8"/>
      <c r="D93" s="11">
        <v>1</v>
      </c>
      <c r="E93" s="11">
        <v>1</v>
      </c>
      <c r="F93" s="11">
        <f t="shared" si="1"/>
        <v>1</v>
      </c>
      <c r="G93" s="20">
        <v>-104</v>
      </c>
    </row>
    <row r="94" spans="1:7" ht="21" x14ac:dyDescent="0.25">
      <c r="A94" s="14">
        <v>43160</v>
      </c>
      <c r="B94" s="8" t="s">
        <v>8</v>
      </c>
      <c r="C94" s="8"/>
      <c r="D94" s="11">
        <v>1</v>
      </c>
      <c r="E94" s="11">
        <v>1</v>
      </c>
      <c r="F94" s="11">
        <f t="shared" si="1"/>
        <v>1</v>
      </c>
      <c r="G94" s="20">
        <v>46</v>
      </c>
    </row>
    <row r="95" spans="1:7" ht="21" x14ac:dyDescent="0.25">
      <c r="A95" s="14">
        <v>43160</v>
      </c>
      <c r="B95" s="8" t="s">
        <v>8</v>
      </c>
      <c r="C95" s="8"/>
      <c r="D95" s="11">
        <v>1</v>
      </c>
      <c r="E95" s="11">
        <v>2</v>
      </c>
      <c r="F95" s="11">
        <f t="shared" si="1"/>
        <v>2</v>
      </c>
      <c r="G95" s="20">
        <v>-2208</v>
      </c>
    </row>
    <row r="96" spans="1:7" ht="21" x14ac:dyDescent="0.25">
      <c r="A96" s="14">
        <v>43160.97583333333</v>
      </c>
      <c r="B96" s="12" t="s">
        <v>7</v>
      </c>
      <c r="C96" s="12"/>
      <c r="D96" s="11">
        <v>1</v>
      </c>
      <c r="E96" s="11">
        <v>1</v>
      </c>
      <c r="F96" s="11">
        <f t="shared" si="1"/>
        <v>1</v>
      </c>
      <c r="G96" s="20">
        <v>-482</v>
      </c>
    </row>
    <row r="97" spans="1:7" ht="21" x14ac:dyDescent="0.25">
      <c r="A97" s="14">
        <v>43160.97583333333</v>
      </c>
      <c r="B97" s="12" t="s">
        <v>7</v>
      </c>
      <c r="C97" s="12"/>
      <c r="D97" s="11">
        <v>1</v>
      </c>
      <c r="E97" s="11">
        <v>1</v>
      </c>
      <c r="F97" s="11">
        <f t="shared" si="1"/>
        <v>1</v>
      </c>
      <c r="G97" s="20">
        <v>-582</v>
      </c>
    </row>
    <row r="98" spans="1:7" ht="21" x14ac:dyDescent="0.25">
      <c r="A98" s="14">
        <v>43161</v>
      </c>
      <c r="B98" s="8" t="s">
        <v>8</v>
      </c>
      <c r="C98" s="8"/>
      <c r="D98" s="11">
        <v>1</v>
      </c>
      <c r="E98" s="11">
        <v>2</v>
      </c>
      <c r="F98" s="11">
        <f t="shared" si="1"/>
        <v>2</v>
      </c>
      <c r="G98" s="20">
        <v>-1408</v>
      </c>
    </row>
    <row r="99" spans="1:7" ht="21" x14ac:dyDescent="0.25">
      <c r="A99" s="14">
        <v>43161</v>
      </c>
      <c r="B99" s="8" t="s">
        <v>8</v>
      </c>
      <c r="C99" s="8"/>
      <c r="D99" s="11">
        <v>1</v>
      </c>
      <c r="E99" s="11">
        <v>1</v>
      </c>
      <c r="F99" s="11">
        <f t="shared" si="1"/>
        <v>1</v>
      </c>
      <c r="G99" s="20">
        <v>-554</v>
      </c>
    </row>
    <row r="100" spans="1:7" ht="21" x14ac:dyDescent="0.25">
      <c r="A100" s="14">
        <v>43161</v>
      </c>
      <c r="B100" s="8" t="s">
        <v>8</v>
      </c>
      <c r="C100" s="8"/>
      <c r="D100" s="11">
        <v>1</v>
      </c>
      <c r="E100" s="11">
        <v>1</v>
      </c>
      <c r="F100" s="11">
        <f t="shared" si="1"/>
        <v>1</v>
      </c>
      <c r="G100" s="20">
        <v>-604</v>
      </c>
    </row>
    <row r="101" spans="1:7" ht="21" x14ac:dyDescent="0.25">
      <c r="A101" s="14">
        <v>43162.066562499997</v>
      </c>
      <c r="B101" s="10" t="s">
        <v>6</v>
      </c>
      <c r="C101" s="10"/>
      <c r="D101" s="11">
        <v>1</v>
      </c>
      <c r="E101" s="11">
        <v>2</v>
      </c>
      <c r="F101" s="11">
        <f t="shared" si="1"/>
        <v>2</v>
      </c>
      <c r="G101" s="20">
        <v>-764</v>
      </c>
    </row>
    <row r="102" spans="1:7" ht="21" x14ac:dyDescent="0.25">
      <c r="A102" s="14">
        <v>43164</v>
      </c>
      <c r="B102" s="8" t="s">
        <v>8</v>
      </c>
      <c r="C102" s="8"/>
      <c r="D102" s="11">
        <v>1</v>
      </c>
      <c r="E102" s="11">
        <v>2</v>
      </c>
      <c r="F102" s="11">
        <f t="shared" si="1"/>
        <v>2</v>
      </c>
      <c r="G102" s="20">
        <v>11492</v>
      </c>
    </row>
    <row r="103" spans="1:7" ht="21" x14ac:dyDescent="0.25">
      <c r="A103" s="14">
        <v>43164</v>
      </c>
      <c r="B103" s="8" t="s">
        <v>8</v>
      </c>
      <c r="C103" s="8"/>
      <c r="D103" s="11">
        <v>1</v>
      </c>
      <c r="E103" s="11">
        <v>2</v>
      </c>
      <c r="F103" s="11">
        <f t="shared" si="1"/>
        <v>2</v>
      </c>
      <c r="G103" s="20">
        <v>-3108</v>
      </c>
    </row>
    <row r="104" spans="1:7" ht="21" x14ac:dyDescent="0.25">
      <c r="A104" s="14">
        <v>43164</v>
      </c>
      <c r="B104" s="8" t="s">
        <v>8</v>
      </c>
      <c r="C104" s="8"/>
      <c r="D104" s="11">
        <v>1</v>
      </c>
      <c r="E104" s="11">
        <v>2</v>
      </c>
      <c r="F104" s="11">
        <f t="shared" si="1"/>
        <v>2</v>
      </c>
      <c r="G104" s="20">
        <v>-1008</v>
      </c>
    </row>
    <row r="105" spans="1:7" ht="21" x14ac:dyDescent="0.25">
      <c r="A105" s="14">
        <v>43164</v>
      </c>
      <c r="B105" s="8" t="s">
        <v>8</v>
      </c>
      <c r="C105" s="8"/>
      <c r="D105" s="11">
        <v>1</v>
      </c>
      <c r="E105" s="11">
        <v>2</v>
      </c>
      <c r="F105" s="11">
        <f t="shared" si="1"/>
        <v>2</v>
      </c>
      <c r="G105" s="20">
        <v>392</v>
      </c>
    </row>
    <row r="106" spans="1:7" ht="21" x14ac:dyDescent="0.25">
      <c r="A106" s="14">
        <v>43164</v>
      </c>
      <c r="B106" s="8" t="s">
        <v>8</v>
      </c>
      <c r="C106" s="8"/>
      <c r="D106" s="11">
        <v>1</v>
      </c>
      <c r="E106" s="11">
        <v>2</v>
      </c>
      <c r="F106" s="11">
        <f t="shared" si="1"/>
        <v>2</v>
      </c>
      <c r="G106" s="20">
        <v>-408</v>
      </c>
    </row>
    <row r="107" spans="1:7" ht="21" x14ac:dyDescent="0.25">
      <c r="A107" s="14">
        <v>43164</v>
      </c>
      <c r="B107" s="8" t="s">
        <v>8</v>
      </c>
      <c r="C107" s="8"/>
      <c r="D107" s="11">
        <v>1</v>
      </c>
      <c r="E107" s="11">
        <v>2</v>
      </c>
      <c r="F107" s="11">
        <f t="shared" si="1"/>
        <v>2</v>
      </c>
      <c r="G107" s="20">
        <v>3792</v>
      </c>
    </row>
    <row r="108" spans="1:7" ht="21" x14ac:dyDescent="0.25">
      <c r="A108" s="14">
        <v>43164</v>
      </c>
      <c r="B108" s="8" t="s">
        <v>8</v>
      </c>
      <c r="C108" s="8"/>
      <c r="D108" s="11">
        <v>1</v>
      </c>
      <c r="E108" s="11">
        <v>1</v>
      </c>
      <c r="F108" s="11">
        <f t="shared" si="1"/>
        <v>1</v>
      </c>
      <c r="G108" s="20">
        <v>96</v>
      </c>
    </row>
    <row r="109" spans="1:7" ht="21" x14ac:dyDescent="0.25">
      <c r="A109" s="14">
        <v>43164</v>
      </c>
      <c r="B109" s="8" t="s">
        <v>8</v>
      </c>
      <c r="C109" s="8"/>
      <c r="D109" s="11">
        <v>1</v>
      </c>
      <c r="E109" s="11">
        <v>1</v>
      </c>
      <c r="F109" s="11">
        <f t="shared" si="1"/>
        <v>1</v>
      </c>
      <c r="G109" s="20">
        <v>46</v>
      </c>
    </row>
    <row r="110" spans="1:7" ht="21" x14ac:dyDescent="0.25">
      <c r="A110" s="14">
        <v>43164.418055555558</v>
      </c>
      <c r="B110" s="10" t="s">
        <v>6</v>
      </c>
      <c r="C110" s="10"/>
      <c r="D110" s="11">
        <v>1</v>
      </c>
      <c r="E110" s="11">
        <v>2</v>
      </c>
      <c r="F110" s="11">
        <f t="shared" si="1"/>
        <v>2</v>
      </c>
      <c r="G110" s="20">
        <v>-5164</v>
      </c>
    </row>
    <row r="111" spans="1:7" ht="21" x14ac:dyDescent="0.25">
      <c r="A111" s="14">
        <v>43164.500694444447</v>
      </c>
      <c r="B111" s="12" t="s">
        <v>7</v>
      </c>
      <c r="C111" s="12"/>
      <c r="D111" s="11">
        <v>1</v>
      </c>
      <c r="E111" s="11">
        <v>2</v>
      </c>
      <c r="F111" s="11">
        <f t="shared" si="1"/>
        <v>2</v>
      </c>
      <c r="G111" s="20">
        <v>936</v>
      </c>
    </row>
    <row r="112" spans="1:7" ht="21" x14ac:dyDescent="0.25">
      <c r="A112" s="14">
        <v>43165.427083333336</v>
      </c>
      <c r="B112" s="12" t="s">
        <v>7</v>
      </c>
      <c r="C112" s="12"/>
      <c r="D112" s="11">
        <v>1</v>
      </c>
      <c r="E112" s="11">
        <v>2</v>
      </c>
      <c r="F112" s="11">
        <f t="shared" si="1"/>
        <v>2</v>
      </c>
      <c r="G112" s="20">
        <v>-10564</v>
      </c>
    </row>
    <row r="113" spans="1:7" ht="21" x14ac:dyDescent="0.25">
      <c r="A113" s="14">
        <v>43165.427106481482</v>
      </c>
      <c r="B113" s="12" t="s">
        <v>7</v>
      </c>
      <c r="C113" s="12"/>
      <c r="D113" s="11">
        <v>1</v>
      </c>
      <c r="E113" s="11">
        <v>1</v>
      </c>
      <c r="F113" s="11">
        <f t="shared" si="1"/>
        <v>1</v>
      </c>
      <c r="G113" s="20">
        <v>-4832</v>
      </c>
    </row>
    <row r="114" spans="1:7" ht="21" x14ac:dyDescent="0.25">
      <c r="A114" s="14">
        <v>43165.427106481482</v>
      </c>
      <c r="B114" s="12" t="s">
        <v>7</v>
      </c>
      <c r="C114" s="12"/>
      <c r="D114" s="11">
        <v>1</v>
      </c>
      <c r="E114" s="11">
        <v>1</v>
      </c>
      <c r="F114" s="11">
        <f t="shared" si="1"/>
        <v>1</v>
      </c>
      <c r="G114" s="20">
        <v>-4832</v>
      </c>
    </row>
    <row r="115" spans="1:7" ht="21" x14ac:dyDescent="0.25">
      <c r="A115" s="14">
        <v>43166</v>
      </c>
      <c r="B115" s="8" t="s">
        <v>8</v>
      </c>
      <c r="C115" s="8"/>
      <c r="D115" s="11">
        <v>1</v>
      </c>
      <c r="E115" s="11">
        <v>2</v>
      </c>
      <c r="F115" s="11">
        <f t="shared" si="1"/>
        <v>2</v>
      </c>
      <c r="G115" s="20">
        <v>992</v>
      </c>
    </row>
    <row r="116" spans="1:7" ht="21" x14ac:dyDescent="0.25">
      <c r="A116" s="14">
        <v>43166.458333333336</v>
      </c>
      <c r="B116" s="10" t="s">
        <v>6</v>
      </c>
      <c r="C116" s="10"/>
      <c r="D116" s="11">
        <v>1</v>
      </c>
      <c r="E116" s="11">
        <v>2</v>
      </c>
      <c r="F116" s="11">
        <f t="shared" si="1"/>
        <v>2</v>
      </c>
      <c r="G116" s="20">
        <v>-64</v>
      </c>
    </row>
    <row r="117" spans="1:7" ht="21" x14ac:dyDescent="0.25">
      <c r="A117" s="14">
        <v>43167</v>
      </c>
      <c r="B117" s="8" t="s">
        <v>8</v>
      </c>
      <c r="C117" s="8"/>
      <c r="D117" s="11">
        <v>1</v>
      </c>
      <c r="E117" s="11">
        <v>2</v>
      </c>
      <c r="F117" s="11">
        <f t="shared" si="1"/>
        <v>2</v>
      </c>
      <c r="G117" s="20">
        <v>192</v>
      </c>
    </row>
    <row r="118" spans="1:7" ht="21" x14ac:dyDescent="0.25">
      <c r="A118" s="14">
        <v>43167</v>
      </c>
      <c r="B118" s="8" t="s">
        <v>8</v>
      </c>
      <c r="C118" s="8"/>
      <c r="D118" s="11">
        <v>1</v>
      </c>
      <c r="E118" s="11">
        <v>2</v>
      </c>
      <c r="F118" s="11">
        <f t="shared" si="1"/>
        <v>2</v>
      </c>
      <c r="G118" s="20">
        <v>-408</v>
      </c>
    </row>
    <row r="119" spans="1:7" ht="21" x14ac:dyDescent="0.25">
      <c r="A119" s="14">
        <v>43167</v>
      </c>
      <c r="B119" s="8" t="s">
        <v>8</v>
      </c>
      <c r="C119" s="8"/>
      <c r="D119" s="11">
        <v>1</v>
      </c>
      <c r="E119" s="11">
        <v>2</v>
      </c>
      <c r="F119" s="11">
        <f t="shared" si="1"/>
        <v>2</v>
      </c>
      <c r="G119" s="20">
        <v>-1308</v>
      </c>
    </row>
    <row r="120" spans="1:7" ht="21" x14ac:dyDescent="0.25">
      <c r="A120" s="14">
        <v>43168.487002314818</v>
      </c>
      <c r="B120" s="12" t="s">
        <v>7</v>
      </c>
      <c r="C120" s="12"/>
      <c r="D120" s="11">
        <v>1</v>
      </c>
      <c r="E120" s="11">
        <v>2</v>
      </c>
      <c r="F120" s="11">
        <f t="shared" si="1"/>
        <v>2</v>
      </c>
      <c r="G120" s="20">
        <v>-964</v>
      </c>
    </row>
    <row r="121" spans="1:7" ht="21" x14ac:dyDescent="0.25">
      <c r="A121" s="14">
        <v>43173.375</v>
      </c>
      <c r="B121" s="10" t="s">
        <v>6</v>
      </c>
      <c r="C121" s="10"/>
      <c r="D121" s="11">
        <v>1</v>
      </c>
      <c r="E121" s="11">
        <v>2</v>
      </c>
      <c r="F121" s="11">
        <f t="shared" si="1"/>
        <v>2</v>
      </c>
      <c r="G121" s="20">
        <v>-264</v>
      </c>
    </row>
    <row r="122" spans="1:7" ht="21" x14ac:dyDescent="0.25">
      <c r="A122" s="14">
        <v>43173.53125</v>
      </c>
      <c r="B122" s="12" t="s">
        <v>7</v>
      </c>
      <c r="C122" s="12"/>
      <c r="D122" s="11">
        <v>1</v>
      </c>
      <c r="E122" s="11">
        <v>2</v>
      </c>
      <c r="F122" s="11">
        <f t="shared" si="1"/>
        <v>2</v>
      </c>
      <c r="G122" s="20">
        <v>636</v>
      </c>
    </row>
    <row r="123" spans="1:7" ht="21" x14ac:dyDescent="0.25">
      <c r="A123" s="14">
        <v>43173.963888888888</v>
      </c>
      <c r="B123" s="10" t="s">
        <v>6</v>
      </c>
      <c r="C123" s="10"/>
      <c r="D123" s="11">
        <v>1</v>
      </c>
      <c r="E123" s="11">
        <v>2</v>
      </c>
      <c r="F123" s="11">
        <f t="shared" si="1"/>
        <v>2</v>
      </c>
      <c r="G123" s="20">
        <v>-1864</v>
      </c>
    </row>
    <row r="124" spans="1:7" ht="21" x14ac:dyDescent="0.25">
      <c r="A124" s="14">
        <v>43174.018055555556</v>
      </c>
      <c r="B124" s="10" t="s">
        <v>6</v>
      </c>
      <c r="C124" s="10"/>
      <c r="D124" s="11">
        <v>1</v>
      </c>
      <c r="E124" s="11">
        <v>2</v>
      </c>
      <c r="F124" s="11">
        <f t="shared" si="1"/>
        <v>2</v>
      </c>
      <c r="G124" s="20">
        <v>16836</v>
      </c>
    </row>
    <row r="125" spans="1:7" ht="21" x14ac:dyDescent="0.25">
      <c r="A125" s="14">
        <v>43174.03266203704</v>
      </c>
      <c r="B125" s="12" t="s">
        <v>7</v>
      </c>
      <c r="C125" s="12"/>
      <c r="D125" s="11">
        <v>1</v>
      </c>
      <c r="E125" s="11">
        <v>2</v>
      </c>
      <c r="F125" s="11">
        <f t="shared" si="1"/>
        <v>2</v>
      </c>
      <c r="G125" s="20">
        <v>2536</v>
      </c>
    </row>
    <row r="126" spans="1:7" ht="21" x14ac:dyDescent="0.25">
      <c r="A126" s="14">
        <v>43174.543819444443</v>
      </c>
      <c r="B126" s="10" t="s">
        <v>6</v>
      </c>
      <c r="C126" s="10"/>
      <c r="D126" s="11">
        <v>1</v>
      </c>
      <c r="E126" s="11">
        <v>3</v>
      </c>
      <c r="F126" s="11">
        <f t="shared" si="1"/>
        <v>3</v>
      </c>
      <c r="G126" s="20">
        <v>2904</v>
      </c>
    </row>
    <row r="127" spans="1:7" ht="21" x14ac:dyDescent="0.25">
      <c r="A127" s="14">
        <v>43175.081944444442</v>
      </c>
      <c r="B127" s="10" t="s">
        <v>6</v>
      </c>
      <c r="C127" s="10"/>
      <c r="D127" s="11">
        <v>1</v>
      </c>
      <c r="E127" s="11">
        <v>3</v>
      </c>
      <c r="F127" s="11">
        <f t="shared" si="1"/>
        <v>3</v>
      </c>
      <c r="G127" s="20">
        <v>-2346</v>
      </c>
    </row>
    <row r="128" spans="1:7" ht="21" x14ac:dyDescent="0.25">
      <c r="A128" s="14">
        <v>43175.406331018516</v>
      </c>
      <c r="B128" s="10" t="s">
        <v>6</v>
      </c>
      <c r="C128" s="10"/>
      <c r="D128" s="11">
        <v>1</v>
      </c>
      <c r="E128" s="11">
        <v>1</v>
      </c>
      <c r="F128" s="11">
        <f t="shared" si="1"/>
        <v>1</v>
      </c>
      <c r="G128" s="20">
        <v>-2082</v>
      </c>
    </row>
    <row r="129" spans="1:7" ht="21" x14ac:dyDescent="0.25">
      <c r="A129" s="14">
        <v>43175.406354166669</v>
      </c>
      <c r="B129" s="10" t="s">
        <v>6</v>
      </c>
      <c r="C129" s="10"/>
      <c r="D129" s="11">
        <v>1</v>
      </c>
      <c r="E129" s="11">
        <v>1</v>
      </c>
      <c r="F129" s="11">
        <f t="shared" si="1"/>
        <v>1</v>
      </c>
      <c r="G129" s="20">
        <v>-2082</v>
      </c>
    </row>
    <row r="130" spans="1:7" ht="21" x14ac:dyDescent="0.25">
      <c r="A130" s="14">
        <v>43175.536805555559</v>
      </c>
      <c r="B130" s="12" t="s">
        <v>7</v>
      </c>
      <c r="C130" s="12"/>
      <c r="D130" s="11">
        <v>1</v>
      </c>
      <c r="E130" s="11">
        <v>3</v>
      </c>
      <c r="F130" s="11">
        <f t="shared" ref="F130:F193" si="2">E130*D130</f>
        <v>3</v>
      </c>
      <c r="G130" s="20">
        <v>204</v>
      </c>
    </row>
    <row r="131" spans="1:7" ht="21" x14ac:dyDescent="0.25">
      <c r="A131" s="14">
        <v>43178</v>
      </c>
      <c r="B131" s="8" t="s">
        <v>8</v>
      </c>
      <c r="C131" s="8"/>
      <c r="D131" s="11">
        <v>1</v>
      </c>
      <c r="E131" s="11">
        <v>3</v>
      </c>
      <c r="F131" s="11">
        <f t="shared" si="2"/>
        <v>3</v>
      </c>
      <c r="G131" s="20">
        <v>-1362</v>
      </c>
    </row>
    <row r="132" spans="1:7" ht="21" x14ac:dyDescent="0.25">
      <c r="A132" s="14">
        <v>43178</v>
      </c>
      <c r="B132" s="8" t="s">
        <v>8</v>
      </c>
      <c r="C132" s="8"/>
      <c r="D132" s="11">
        <v>1</v>
      </c>
      <c r="E132" s="11">
        <v>3</v>
      </c>
      <c r="F132" s="11">
        <f t="shared" si="2"/>
        <v>3</v>
      </c>
      <c r="G132" s="20">
        <v>-1512</v>
      </c>
    </row>
    <row r="133" spans="1:7" ht="21" x14ac:dyDescent="0.25">
      <c r="A133" s="14">
        <v>43178</v>
      </c>
      <c r="B133" s="8" t="s">
        <v>8</v>
      </c>
      <c r="C133" s="8"/>
      <c r="D133" s="11">
        <v>1</v>
      </c>
      <c r="E133" s="11">
        <v>3</v>
      </c>
      <c r="F133" s="11">
        <f t="shared" si="2"/>
        <v>3</v>
      </c>
      <c r="G133" s="20">
        <v>138</v>
      </c>
    </row>
    <row r="134" spans="1:7" ht="21" x14ac:dyDescent="0.25">
      <c r="A134" s="14">
        <v>43179.168842592589</v>
      </c>
      <c r="B134" s="12" t="s">
        <v>7</v>
      </c>
      <c r="C134" s="12"/>
      <c r="D134" s="11">
        <v>1</v>
      </c>
      <c r="E134" s="11">
        <v>2</v>
      </c>
      <c r="F134" s="11">
        <f t="shared" si="2"/>
        <v>2</v>
      </c>
      <c r="G134" s="20">
        <v>4136</v>
      </c>
    </row>
    <row r="135" spans="1:7" ht="21" x14ac:dyDescent="0.25">
      <c r="A135" s="14">
        <v>43179.168842592589</v>
      </c>
      <c r="B135" s="12" t="s">
        <v>7</v>
      </c>
      <c r="C135" s="12"/>
      <c r="D135" s="11">
        <v>1</v>
      </c>
      <c r="E135" s="11">
        <v>1</v>
      </c>
      <c r="F135" s="11">
        <f t="shared" si="2"/>
        <v>1</v>
      </c>
      <c r="G135" s="20">
        <v>2068</v>
      </c>
    </row>
    <row r="136" spans="1:7" ht="21" x14ac:dyDescent="0.25">
      <c r="A136" s="14">
        <v>43180.130613425928</v>
      </c>
      <c r="B136" s="12" t="s">
        <v>7</v>
      </c>
      <c r="C136" s="12"/>
      <c r="D136" s="11">
        <v>1</v>
      </c>
      <c r="E136" s="11">
        <v>1</v>
      </c>
      <c r="F136" s="11">
        <f t="shared" si="2"/>
        <v>1</v>
      </c>
      <c r="G136" s="20">
        <v>-1482</v>
      </c>
    </row>
    <row r="137" spans="1:7" ht="21" x14ac:dyDescent="0.25">
      <c r="A137" s="14">
        <v>43180.130613425928</v>
      </c>
      <c r="B137" s="12" t="s">
        <v>7</v>
      </c>
      <c r="C137" s="12"/>
      <c r="D137" s="11">
        <v>1</v>
      </c>
      <c r="E137" s="11">
        <v>2</v>
      </c>
      <c r="F137" s="11">
        <f t="shared" si="2"/>
        <v>2</v>
      </c>
      <c r="G137" s="20">
        <v>-2964</v>
      </c>
    </row>
    <row r="138" spans="1:7" ht="21" x14ac:dyDescent="0.25">
      <c r="A138" s="14">
        <v>43180.395844907405</v>
      </c>
      <c r="B138" s="12" t="s">
        <v>7</v>
      </c>
      <c r="C138" s="12"/>
      <c r="D138" s="11">
        <v>1</v>
      </c>
      <c r="E138" s="11">
        <v>3</v>
      </c>
      <c r="F138" s="11">
        <f t="shared" si="2"/>
        <v>3</v>
      </c>
      <c r="G138" s="20">
        <v>-10896</v>
      </c>
    </row>
    <row r="139" spans="1:7" ht="21" x14ac:dyDescent="0.25">
      <c r="A139" s="14">
        <v>43181.086261574077</v>
      </c>
      <c r="B139" s="10" t="s">
        <v>6</v>
      </c>
      <c r="C139" s="10"/>
      <c r="D139" s="11">
        <v>1</v>
      </c>
      <c r="E139" s="11">
        <v>3</v>
      </c>
      <c r="F139" s="11">
        <f t="shared" si="2"/>
        <v>3</v>
      </c>
      <c r="G139" s="20">
        <v>-496</v>
      </c>
    </row>
    <row r="140" spans="1:7" ht="21" x14ac:dyDescent="0.25">
      <c r="A140" s="14">
        <v>43181.441666666666</v>
      </c>
      <c r="B140" s="10" t="s">
        <v>6</v>
      </c>
      <c r="C140" s="10"/>
      <c r="D140" s="11">
        <v>1</v>
      </c>
      <c r="E140" s="11">
        <v>3</v>
      </c>
      <c r="F140" s="11">
        <f t="shared" si="2"/>
        <v>3</v>
      </c>
      <c r="G140" s="20">
        <v>-4746</v>
      </c>
    </row>
    <row r="141" spans="1:7" ht="21" x14ac:dyDescent="0.25">
      <c r="A141" s="14">
        <v>43182</v>
      </c>
      <c r="B141" s="8" t="s">
        <v>8</v>
      </c>
      <c r="C141" s="8"/>
      <c r="D141" s="11">
        <v>1</v>
      </c>
      <c r="E141" s="11">
        <v>2</v>
      </c>
      <c r="F141" s="11">
        <f t="shared" si="2"/>
        <v>2</v>
      </c>
      <c r="G141" s="20">
        <v>23092</v>
      </c>
    </row>
    <row r="142" spans="1:7" ht="21" x14ac:dyDescent="0.25">
      <c r="A142" s="14">
        <v>43182</v>
      </c>
      <c r="B142" s="8" t="s">
        <v>8</v>
      </c>
      <c r="C142" s="8"/>
      <c r="D142" s="11">
        <v>1</v>
      </c>
      <c r="E142" s="11">
        <v>1</v>
      </c>
      <c r="F142" s="11">
        <f t="shared" si="2"/>
        <v>1</v>
      </c>
      <c r="G142" s="20">
        <v>11496</v>
      </c>
    </row>
    <row r="143" spans="1:7" ht="21" x14ac:dyDescent="0.25">
      <c r="A143" s="14">
        <v>43182.057650462964</v>
      </c>
      <c r="B143" s="12" t="s">
        <v>7</v>
      </c>
      <c r="C143" s="12"/>
      <c r="D143" s="11">
        <v>1</v>
      </c>
      <c r="E143" s="11">
        <v>3</v>
      </c>
      <c r="F143" s="11">
        <f t="shared" si="2"/>
        <v>3</v>
      </c>
      <c r="G143" s="20">
        <v>3204</v>
      </c>
    </row>
    <row r="144" spans="1:7" ht="21" x14ac:dyDescent="0.25">
      <c r="A144" s="14">
        <v>43182.494513888887</v>
      </c>
      <c r="B144" s="12" t="s">
        <v>7</v>
      </c>
      <c r="C144" s="12"/>
      <c r="D144" s="11">
        <v>1</v>
      </c>
      <c r="E144" s="11">
        <v>1</v>
      </c>
      <c r="F144" s="11">
        <f t="shared" si="2"/>
        <v>1</v>
      </c>
      <c r="G144" s="20">
        <v>-32</v>
      </c>
    </row>
    <row r="145" spans="1:7" ht="21" x14ac:dyDescent="0.25">
      <c r="A145" s="14">
        <v>43182.494525462964</v>
      </c>
      <c r="B145" s="12" t="s">
        <v>7</v>
      </c>
      <c r="C145" s="12"/>
      <c r="D145" s="11">
        <v>1</v>
      </c>
      <c r="E145" s="11">
        <v>1</v>
      </c>
      <c r="F145" s="11">
        <f t="shared" si="2"/>
        <v>1</v>
      </c>
      <c r="G145" s="20">
        <v>-32</v>
      </c>
    </row>
    <row r="146" spans="1:7" ht="21" x14ac:dyDescent="0.25">
      <c r="A146" s="14">
        <v>43182.494537037041</v>
      </c>
      <c r="B146" s="12" t="s">
        <v>7</v>
      </c>
      <c r="C146" s="12"/>
      <c r="D146" s="11">
        <v>1</v>
      </c>
      <c r="E146" s="11">
        <v>1</v>
      </c>
      <c r="F146" s="11">
        <f t="shared" si="2"/>
        <v>1</v>
      </c>
      <c r="G146" s="20">
        <v>-32</v>
      </c>
    </row>
    <row r="147" spans="1:7" ht="21" x14ac:dyDescent="0.25">
      <c r="A147" s="14">
        <v>43182.930405092593</v>
      </c>
      <c r="B147" s="10" t="s">
        <v>6</v>
      </c>
      <c r="C147" s="10"/>
      <c r="D147" s="11">
        <v>1</v>
      </c>
      <c r="E147" s="11">
        <v>3</v>
      </c>
      <c r="F147" s="11">
        <f t="shared" si="2"/>
        <v>3</v>
      </c>
      <c r="G147" s="20">
        <v>354</v>
      </c>
    </row>
    <row r="148" spans="1:7" ht="21" x14ac:dyDescent="0.25">
      <c r="A148" s="14">
        <v>43182.963379629633</v>
      </c>
      <c r="B148" s="10" t="s">
        <v>6</v>
      </c>
      <c r="C148" s="10"/>
      <c r="D148" s="11">
        <v>1</v>
      </c>
      <c r="E148" s="11">
        <v>3</v>
      </c>
      <c r="F148" s="11">
        <f t="shared" si="2"/>
        <v>3</v>
      </c>
      <c r="G148" s="20">
        <v>-1296</v>
      </c>
    </row>
    <row r="149" spans="1:7" ht="21" x14ac:dyDescent="0.25">
      <c r="A149" s="14">
        <v>43183.04519675926</v>
      </c>
      <c r="B149" s="12" t="s">
        <v>7</v>
      </c>
      <c r="C149" s="12"/>
      <c r="D149" s="11">
        <v>1</v>
      </c>
      <c r="E149" s="11">
        <v>1</v>
      </c>
      <c r="F149" s="11">
        <f t="shared" si="2"/>
        <v>1</v>
      </c>
      <c r="G149" s="20">
        <v>318</v>
      </c>
    </row>
    <row r="150" spans="1:7" ht="21" x14ac:dyDescent="0.25">
      <c r="A150" s="14">
        <v>43183.045416666668</v>
      </c>
      <c r="B150" s="12" t="s">
        <v>7</v>
      </c>
      <c r="C150" s="12"/>
      <c r="D150" s="11">
        <v>1</v>
      </c>
      <c r="E150" s="11">
        <v>2</v>
      </c>
      <c r="F150" s="11">
        <f t="shared" si="2"/>
        <v>2</v>
      </c>
      <c r="G150" s="20">
        <v>736</v>
      </c>
    </row>
    <row r="151" spans="1:7" ht="21" x14ac:dyDescent="0.25">
      <c r="A151" s="14">
        <v>43183.10833333333</v>
      </c>
      <c r="B151" s="10" t="s">
        <v>6</v>
      </c>
      <c r="C151" s="10"/>
      <c r="D151" s="11">
        <v>1</v>
      </c>
      <c r="E151" s="11">
        <v>3</v>
      </c>
      <c r="F151" s="11">
        <f t="shared" si="2"/>
        <v>3</v>
      </c>
      <c r="G151" s="20">
        <v>-2496</v>
      </c>
    </row>
    <row r="152" spans="1:7" ht="21" x14ac:dyDescent="0.25">
      <c r="A152" s="14">
        <v>43185.537511574075</v>
      </c>
      <c r="B152" s="10" t="s">
        <v>6</v>
      </c>
      <c r="C152" s="10"/>
      <c r="D152" s="11">
        <v>1</v>
      </c>
      <c r="E152" s="11">
        <v>1</v>
      </c>
      <c r="F152" s="11">
        <f t="shared" si="2"/>
        <v>1</v>
      </c>
      <c r="G152" s="20">
        <v>1118</v>
      </c>
    </row>
    <row r="153" spans="1:7" ht="21" x14ac:dyDescent="0.25">
      <c r="A153" s="14">
        <v>43185.537534722222</v>
      </c>
      <c r="B153" s="10" t="s">
        <v>6</v>
      </c>
      <c r="C153" s="10"/>
      <c r="D153" s="11">
        <v>1</v>
      </c>
      <c r="E153" s="11">
        <v>1</v>
      </c>
      <c r="F153" s="11">
        <f t="shared" si="2"/>
        <v>1</v>
      </c>
      <c r="G153" s="20">
        <v>1118</v>
      </c>
    </row>
    <row r="154" spans="1:7" ht="21" x14ac:dyDescent="0.25">
      <c r="A154" s="14">
        <v>43185.537557870368</v>
      </c>
      <c r="B154" s="10" t="s">
        <v>6</v>
      </c>
      <c r="C154" s="10"/>
      <c r="D154" s="11">
        <v>1</v>
      </c>
      <c r="E154" s="11">
        <v>1</v>
      </c>
      <c r="F154" s="11">
        <f t="shared" si="2"/>
        <v>1</v>
      </c>
      <c r="G154" s="20">
        <v>1118</v>
      </c>
    </row>
    <row r="155" spans="1:7" ht="21" x14ac:dyDescent="0.25">
      <c r="A155" s="14">
        <v>43186</v>
      </c>
      <c r="B155" s="8" t="s">
        <v>8</v>
      </c>
      <c r="C155" s="8"/>
      <c r="D155" s="11">
        <v>1</v>
      </c>
      <c r="E155" s="11">
        <v>1</v>
      </c>
      <c r="F155" s="11">
        <f t="shared" si="2"/>
        <v>1</v>
      </c>
      <c r="G155" s="20">
        <v>-1004</v>
      </c>
    </row>
    <row r="156" spans="1:7" ht="21" x14ac:dyDescent="0.25">
      <c r="A156" s="14">
        <v>43186</v>
      </c>
      <c r="B156" s="8" t="s">
        <v>8</v>
      </c>
      <c r="C156" s="8"/>
      <c r="D156" s="11">
        <v>1</v>
      </c>
      <c r="E156" s="11">
        <v>3</v>
      </c>
      <c r="F156" s="11">
        <f t="shared" si="2"/>
        <v>3</v>
      </c>
      <c r="G156" s="20">
        <v>2088</v>
      </c>
    </row>
    <row r="157" spans="1:7" ht="21" x14ac:dyDescent="0.25">
      <c r="A157" s="14">
        <v>43186.986840277779</v>
      </c>
      <c r="B157" s="12" t="s">
        <v>7</v>
      </c>
      <c r="C157" s="12"/>
      <c r="D157" s="11">
        <v>1</v>
      </c>
      <c r="E157" s="11">
        <v>3</v>
      </c>
      <c r="F157" s="11">
        <f t="shared" si="2"/>
        <v>3</v>
      </c>
      <c r="G157" s="20">
        <v>-2346</v>
      </c>
    </row>
    <row r="158" spans="1:7" ht="21" x14ac:dyDescent="0.25">
      <c r="A158" s="14">
        <v>43188.479166666664</v>
      </c>
      <c r="B158" s="12" t="s">
        <v>7</v>
      </c>
      <c r="C158" s="12"/>
      <c r="D158" s="11">
        <v>1</v>
      </c>
      <c r="E158" s="11">
        <v>3</v>
      </c>
      <c r="F158" s="11">
        <f t="shared" si="2"/>
        <v>3</v>
      </c>
      <c r="G158" s="20">
        <v>8604</v>
      </c>
    </row>
    <row r="159" spans="1:7" ht="21" x14ac:dyDescent="0.25">
      <c r="A159" s="14">
        <v>43188.940740740742</v>
      </c>
      <c r="B159" s="12" t="s">
        <v>7</v>
      </c>
      <c r="C159" s="12"/>
      <c r="D159" s="11">
        <v>1</v>
      </c>
      <c r="E159" s="11">
        <v>3</v>
      </c>
      <c r="F159" s="11">
        <f t="shared" si="2"/>
        <v>3</v>
      </c>
      <c r="G159" s="20">
        <v>-8946</v>
      </c>
    </row>
    <row r="160" spans="1:7" ht="21" x14ac:dyDescent="0.25">
      <c r="A160" s="14">
        <v>43189</v>
      </c>
      <c r="B160" s="8" t="s">
        <v>8</v>
      </c>
      <c r="C160" s="8"/>
      <c r="D160" s="11">
        <v>1</v>
      </c>
      <c r="E160" s="11">
        <v>3</v>
      </c>
      <c r="F160" s="11">
        <f t="shared" si="2"/>
        <v>3</v>
      </c>
      <c r="G160" s="20">
        <v>12288</v>
      </c>
    </row>
    <row r="161" spans="1:7" ht="21" x14ac:dyDescent="0.25">
      <c r="A161" s="14">
        <v>43189.5625</v>
      </c>
      <c r="B161" s="10" t="s">
        <v>6</v>
      </c>
      <c r="C161" s="10"/>
      <c r="D161" s="11">
        <v>1</v>
      </c>
      <c r="E161" s="11">
        <v>3</v>
      </c>
      <c r="F161" s="11">
        <f t="shared" si="2"/>
        <v>3</v>
      </c>
      <c r="G161" s="20">
        <v>5004</v>
      </c>
    </row>
    <row r="162" spans="1:7" ht="21" x14ac:dyDescent="0.25">
      <c r="A162" s="14">
        <v>43192.922974537039</v>
      </c>
      <c r="B162" s="10" t="s">
        <v>6</v>
      </c>
      <c r="C162" s="10"/>
      <c r="D162" s="11">
        <v>1</v>
      </c>
      <c r="E162" s="11">
        <v>3</v>
      </c>
      <c r="F162" s="11">
        <f t="shared" si="2"/>
        <v>3</v>
      </c>
      <c r="G162" s="20">
        <v>-13596</v>
      </c>
    </row>
    <row r="163" spans="1:7" ht="21" x14ac:dyDescent="0.25">
      <c r="A163" s="14">
        <v>43193</v>
      </c>
      <c r="B163" s="8" t="s">
        <v>8</v>
      </c>
      <c r="C163" s="8"/>
      <c r="D163" s="11">
        <v>1</v>
      </c>
      <c r="E163" s="11">
        <v>3</v>
      </c>
      <c r="F163" s="11">
        <f t="shared" si="2"/>
        <v>3</v>
      </c>
      <c r="G163" s="20">
        <f>-18062+62</f>
        <v>-18000</v>
      </c>
    </row>
    <row r="164" spans="1:7" ht="21" x14ac:dyDescent="0.25">
      <c r="A164" s="14">
        <v>43193</v>
      </c>
      <c r="B164" s="8" t="s">
        <v>8</v>
      </c>
      <c r="C164" s="8"/>
      <c r="D164" s="11">
        <v>1</v>
      </c>
      <c r="E164" s="11">
        <v>3</v>
      </c>
      <c r="F164" s="11">
        <f t="shared" si="2"/>
        <v>3</v>
      </c>
      <c r="G164" s="20">
        <f>-3162-62</f>
        <v>-3224</v>
      </c>
    </row>
    <row r="165" spans="1:7" ht="21" x14ac:dyDescent="0.25">
      <c r="A165" s="14">
        <v>43193.453645833331</v>
      </c>
      <c r="B165" s="12" t="s">
        <v>7</v>
      </c>
      <c r="C165" s="12"/>
      <c r="D165" s="11">
        <v>1</v>
      </c>
      <c r="E165" s="11">
        <v>3</v>
      </c>
      <c r="F165" s="11">
        <f t="shared" si="2"/>
        <v>3</v>
      </c>
      <c r="G165" s="20">
        <v>9454</v>
      </c>
    </row>
    <row r="166" spans="1:7" ht="21" x14ac:dyDescent="0.25">
      <c r="A166" s="14">
        <v>43199</v>
      </c>
      <c r="B166" s="8" t="s">
        <v>8</v>
      </c>
      <c r="C166" s="8"/>
      <c r="D166" s="11">
        <v>1</v>
      </c>
      <c r="E166" s="11">
        <v>3</v>
      </c>
      <c r="F166" s="11">
        <f t="shared" si="2"/>
        <v>3</v>
      </c>
      <c r="G166" s="20">
        <v>-6462</v>
      </c>
    </row>
    <row r="167" spans="1:7" ht="21" x14ac:dyDescent="0.25">
      <c r="A167" s="14">
        <v>43199</v>
      </c>
      <c r="B167" s="8" t="s">
        <v>8</v>
      </c>
      <c r="C167" s="8"/>
      <c r="D167" s="11">
        <v>1</v>
      </c>
      <c r="E167" s="11">
        <v>3</v>
      </c>
      <c r="F167" s="11">
        <f t="shared" si="2"/>
        <v>3</v>
      </c>
      <c r="G167" s="20">
        <v>-1512</v>
      </c>
    </row>
    <row r="168" spans="1:7" ht="21" x14ac:dyDescent="0.25">
      <c r="A168" s="14">
        <v>43199</v>
      </c>
      <c r="B168" s="8" t="s">
        <v>8</v>
      </c>
      <c r="C168" s="8"/>
      <c r="D168" s="11">
        <v>1</v>
      </c>
      <c r="E168" s="11">
        <v>3</v>
      </c>
      <c r="F168" s="11">
        <f t="shared" si="2"/>
        <v>3</v>
      </c>
      <c r="G168" s="20">
        <v>288</v>
      </c>
    </row>
    <row r="169" spans="1:7" ht="21" x14ac:dyDescent="0.25">
      <c r="A169" s="14">
        <v>43199</v>
      </c>
      <c r="B169" s="8" t="s">
        <v>8</v>
      </c>
      <c r="C169" s="8"/>
      <c r="D169" s="11">
        <v>1</v>
      </c>
      <c r="E169" s="11">
        <v>3</v>
      </c>
      <c r="F169" s="11">
        <f t="shared" si="2"/>
        <v>3</v>
      </c>
      <c r="G169" s="20">
        <v>-1512</v>
      </c>
    </row>
    <row r="170" spans="1:7" ht="21" x14ac:dyDescent="0.25">
      <c r="A170" s="14">
        <v>43199</v>
      </c>
      <c r="B170" s="8" t="s">
        <v>8</v>
      </c>
      <c r="C170" s="8"/>
      <c r="D170" s="11">
        <v>1</v>
      </c>
      <c r="E170" s="11">
        <v>3</v>
      </c>
      <c r="F170" s="11">
        <f t="shared" si="2"/>
        <v>3</v>
      </c>
      <c r="G170" s="20">
        <v>-3162</v>
      </c>
    </row>
    <row r="171" spans="1:7" ht="21" x14ac:dyDescent="0.25">
      <c r="A171" s="14">
        <v>43199</v>
      </c>
      <c r="B171" s="8" t="s">
        <v>8</v>
      </c>
      <c r="C171" s="8"/>
      <c r="D171" s="11">
        <v>1</v>
      </c>
      <c r="E171" s="11">
        <v>4</v>
      </c>
      <c r="F171" s="11">
        <f t="shared" si="2"/>
        <v>4</v>
      </c>
      <c r="G171" s="20">
        <v>-2766</v>
      </c>
    </row>
    <row r="172" spans="1:7" ht="21" x14ac:dyDescent="0.25">
      <c r="A172" s="14">
        <v>43199.451828703706</v>
      </c>
      <c r="B172" s="12" t="s">
        <v>7</v>
      </c>
      <c r="C172" s="12"/>
      <c r="D172" s="11">
        <v>1</v>
      </c>
      <c r="E172" s="11">
        <v>3</v>
      </c>
      <c r="F172" s="11">
        <f t="shared" si="2"/>
        <v>3</v>
      </c>
      <c r="G172" s="20">
        <v>-5496</v>
      </c>
    </row>
    <row r="173" spans="1:7" ht="21" x14ac:dyDescent="0.25">
      <c r="A173" s="14">
        <v>43200</v>
      </c>
      <c r="B173" s="8" t="s">
        <v>8</v>
      </c>
      <c r="C173" s="8"/>
      <c r="D173" s="11">
        <v>1</v>
      </c>
      <c r="E173" s="11">
        <v>2</v>
      </c>
      <c r="F173" s="11">
        <f t="shared" si="2"/>
        <v>2</v>
      </c>
      <c r="G173" s="20">
        <v>-2808</v>
      </c>
    </row>
    <row r="174" spans="1:7" ht="21" x14ac:dyDescent="0.25">
      <c r="A174" s="14">
        <v>43200.822268518517</v>
      </c>
      <c r="B174" s="12" t="s">
        <v>7</v>
      </c>
      <c r="C174" s="12"/>
      <c r="D174" s="11">
        <v>1</v>
      </c>
      <c r="E174" s="11">
        <v>3</v>
      </c>
      <c r="F174" s="11">
        <f t="shared" si="2"/>
        <v>3</v>
      </c>
      <c r="G174" s="20">
        <v>-11346</v>
      </c>
    </row>
    <row r="175" spans="1:7" ht="21" x14ac:dyDescent="0.25">
      <c r="A175" s="14">
        <v>43201</v>
      </c>
      <c r="B175" s="8" t="s">
        <v>8</v>
      </c>
      <c r="C175" s="8"/>
      <c r="D175" s="11">
        <v>1</v>
      </c>
      <c r="E175" s="11">
        <v>2</v>
      </c>
      <c r="F175" s="11">
        <f t="shared" si="2"/>
        <v>2</v>
      </c>
      <c r="G175" s="20">
        <v>-1308</v>
      </c>
    </row>
    <row r="176" spans="1:7" ht="21" x14ac:dyDescent="0.25">
      <c r="A176" s="14">
        <v>43201.507662037038</v>
      </c>
      <c r="B176" s="10" t="s">
        <v>6</v>
      </c>
      <c r="C176" s="10"/>
      <c r="D176" s="11">
        <v>1</v>
      </c>
      <c r="E176" s="11">
        <v>2</v>
      </c>
      <c r="F176" s="11">
        <f t="shared" si="2"/>
        <v>2</v>
      </c>
      <c r="G176" s="20">
        <v>-2764</v>
      </c>
    </row>
    <row r="177" spans="1:7" ht="21" x14ac:dyDescent="0.25">
      <c r="A177" s="14">
        <v>43202.535416666666</v>
      </c>
      <c r="B177" s="12" t="s">
        <v>7</v>
      </c>
      <c r="C177" s="12"/>
      <c r="D177" s="11">
        <v>1</v>
      </c>
      <c r="E177" s="11">
        <v>2</v>
      </c>
      <c r="F177" s="11">
        <f t="shared" si="2"/>
        <v>2</v>
      </c>
      <c r="G177" s="20">
        <v>1136</v>
      </c>
    </row>
    <row r="178" spans="1:7" ht="21" x14ac:dyDescent="0.25">
      <c r="A178" s="14">
        <v>43203</v>
      </c>
      <c r="B178" s="8" t="s">
        <v>8</v>
      </c>
      <c r="C178" s="8"/>
      <c r="D178" s="11">
        <v>1</v>
      </c>
      <c r="E178" s="11">
        <v>2</v>
      </c>
      <c r="F178" s="11">
        <f t="shared" si="2"/>
        <v>2</v>
      </c>
      <c r="G178" s="20">
        <v>-608</v>
      </c>
    </row>
    <row r="179" spans="1:7" ht="21" x14ac:dyDescent="0.25">
      <c r="A179" s="14">
        <v>43203</v>
      </c>
      <c r="B179" s="8" t="s">
        <v>8</v>
      </c>
      <c r="C179" s="8"/>
      <c r="D179" s="11">
        <v>1</v>
      </c>
      <c r="E179" s="11">
        <v>2</v>
      </c>
      <c r="F179" s="11">
        <f t="shared" si="2"/>
        <v>2</v>
      </c>
      <c r="G179" s="20">
        <v>-808</v>
      </c>
    </row>
    <row r="180" spans="1:7" ht="21" x14ac:dyDescent="0.25">
      <c r="A180" s="14">
        <v>43206.390706018516</v>
      </c>
      <c r="B180" s="10" t="s">
        <v>6</v>
      </c>
      <c r="C180" s="10"/>
      <c r="D180" s="11">
        <v>1</v>
      </c>
      <c r="E180" s="11">
        <v>2</v>
      </c>
      <c r="F180" s="11">
        <f t="shared" si="2"/>
        <v>2</v>
      </c>
      <c r="G180" s="20">
        <v>-5264</v>
      </c>
    </row>
    <row r="181" spans="1:7" ht="21" x14ac:dyDescent="0.25">
      <c r="A181" s="14">
        <v>43206.434305555558</v>
      </c>
      <c r="B181" s="12" t="s">
        <v>7</v>
      </c>
      <c r="C181" s="12"/>
      <c r="D181" s="11">
        <v>1</v>
      </c>
      <c r="E181" s="11">
        <v>2</v>
      </c>
      <c r="F181" s="11">
        <f t="shared" si="2"/>
        <v>2</v>
      </c>
      <c r="G181" s="20">
        <v>-2264</v>
      </c>
    </row>
    <row r="182" spans="1:7" ht="21" x14ac:dyDescent="0.25">
      <c r="A182" s="14">
        <v>43207</v>
      </c>
      <c r="B182" s="8" t="s">
        <v>8</v>
      </c>
      <c r="C182" s="8"/>
      <c r="D182" s="11">
        <v>1</v>
      </c>
      <c r="E182" s="11">
        <v>2</v>
      </c>
      <c r="F182" s="11">
        <f t="shared" si="2"/>
        <v>2</v>
      </c>
      <c r="G182" s="20">
        <v>292</v>
      </c>
    </row>
    <row r="183" spans="1:7" ht="21" x14ac:dyDescent="0.25">
      <c r="A183" s="14">
        <v>43207.391122685185</v>
      </c>
      <c r="B183" s="10" t="s">
        <v>6</v>
      </c>
      <c r="C183" s="10"/>
      <c r="D183" s="11">
        <v>1</v>
      </c>
      <c r="E183" s="11">
        <v>4</v>
      </c>
      <c r="F183" s="11">
        <f t="shared" si="2"/>
        <v>4</v>
      </c>
      <c r="G183" s="20">
        <v>-11928</v>
      </c>
    </row>
    <row r="184" spans="1:7" ht="21" x14ac:dyDescent="0.25">
      <c r="A184" s="14">
        <v>43208.963888888888</v>
      </c>
      <c r="B184" s="12" t="s">
        <v>7</v>
      </c>
      <c r="C184" s="12"/>
      <c r="D184" s="11">
        <v>1</v>
      </c>
      <c r="E184" s="11">
        <v>2</v>
      </c>
      <c r="F184" s="11">
        <f t="shared" si="2"/>
        <v>2</v>
      </c>
      <c r="G184" s="20">
        <v>-2164</v>
      </c>
    </row>
    <row r="185" spans="1:7" ht="21" x14ac:dyDescent="0.25">
      <c r="A185" s="14">
        <v>43214</v>
      </c>
      <c r="B185" s="8" t="s">
        <v>8</v>
      </c>
      <c r="C185" s="8"/>
      <c r="D185" s="11">
        <v>1</v>
      </c>
      <c r="E185" s="11">
        <v>1</v>
      </c>
      <c r="F185" s="11">
        <f t="shared" si="2"/>
        <v>1</v>
      </c>
      <c r="G185" s="20">
        <v>9596</v>
      </c>
    </row>
    <row r="186" spans="1:7" ht="21" x14ac:dyDescent="0.25">
      <c r="A186" s="14">
        <v>43214</v>
      </c>
      <c r="B186" s="8" t="s">
        <v>8</v>
      </c>
      <c r="C186" s="8"/>
      <c r="D186" s="11">
        <v>1</v>
      </c>
      <c r="E186" s="11">
        <v>1</v>
      </c>
      <c r="F186" s="11">
        <f t="shared" si="2"/>
        <v>1</v>
      </c>
      <c r="G186" s="20">
        <v>9546</v>
      </c>
    </row>
    <row r="187" spans="1:7" ht="21" x14ac:dyDescent="0.25">
      <c r="A187" s="14">
        <v>43214.541689814818</v>
      </c>
      <c r="B187" s="12" t="s">
        <v>7</v>
      </c>
      <c r="C187" s="12"/>
      <c r="D187" s="11">
        <v>1</v>
      </c>
      <c r="E187" s="11">
        <v>2</v>
      </c>
      <c r="F187" s="11">
        <f t="shared" si="2"/>
        <v>2</v>
      </c>
      <c r="G187" s="20">
        <v>30936</v>
      </c>
    </row>
    <row r="188" spans="1:7" ht="21" x14ac:dyDescent="0.25">
      <c r="A188" s="14">
        <v>43215.479166666664</v>
      </c>
      <c r="B188" s="12" t="s">
        <v>7</v>
      </c>
      <c r="C188" s="12"/>
      <c r="D188" s="11">
        <v>1</v>
      </c>
      <c r="E188" s="11">
        <v>2</v>
      </c>
      <c r="F188" s="11">
        <f t="shared" si="2"/>
        <v>2</v>
      </c>
      <c r="G188" s="20">
        <v>1236</v>
      </c>
    </row>
    <row r="189" spans="1:7" ht="21" x14ac:dyDescent="0.25">
      <c r="A189" s="14">
        <v>43215.959722222222</v>
      </c>
      <c r="B189" s="12" t="s">
        <v>7</v>
      </c>
      <c r="C189" s="12"/>
      <c r="D189" s="11">
        <v>1</v>
      </c>
      <c r="E189" s="11">
        <v>2</v>
      </c>
      <c r="F189" s="11">
        <f t="shared" si="2"/>
        <v>2</v>
      </c>
      <c r="G189" s="20">
        <v>-3064</v>
      </c>
    </row>
    <row r="190" spans="1:7" ht="21" x14ac:dyDescent="0.25">
      <c r="A190" s="14">
        <v>43217.40625</v>
      </c>
      <c r="B190" s="10" t="s">
        <v>6</v>
      </c>
      <c r="C190" s="10"/>
      <c r="D190" s="11">
        <v>1</v>
      </c>
      <c r="E190" s="11">
        <v>1</v>
      </c>
      <c r="F190" s="11">
        <f t="shared" si="2"/>
        <v>1</v>
      </c>
      <c r="G190" s="20">
        <v>-431</v>
      </c>
    </row>
    <row r="191" spans="1:7" ht="21" x14ac:dyDescent="0.25">
      <c r="A191" s="14">
        <v>43217.40625</v>
      </c>
      <c r="B191" s="10" t="s">
        <v>6</v>
      </c>
      <c r="C191" s="10"/>
      <c r="D191" s="11">
        <v>1</v>
      </c>
      <c r="E191" s="11">
        <v>1</v>
      </c>
      <c r="F191" s="11">
        <f t="shared" si="2"/>
        <v>1</v>
      </c>
      <c r="G191" s="20">
        <v>-431</v>
      </c>
    </row>
    <row r="192" spans="1:7" ht="21" x14ac:dyDescent="0.25">
      <c r="A192" s="14">
        <v>43217.999340277776</v>
      </c>
      <c r="B192" s="12" t="s">
        <v>7</v>
      </c>
      <c r="C192" s="12"/>
      <c r="D192" s="11">
        <v>1</v>
      </c>
      <c r="E192" s="11">
        <v>2</v>
      </c>
      <c r="F192" s="11">
        <f t="shared" si="2"/>
        <v>2</v>
      </c>
      <c r="G192" s="20">
        <v>36</v>
      </c>
    </row>
    <row r="193" spans="1:7" ht="21" x14ac:dyDescent="0.25">
      <c r="A193" s="14">
        <v>43220</v>
      </c>
      <c r="B193" s="8" t="s">
        <v>8</v>
      </c>
      <c r="C193" s="8"/>
      <c r="D193" s="11">
        <v>1</v>
      </c>
      <c r="E193" s="11">
        <v>2</v>
      </c>
      <c r="F193" s="11">
        <f t="shared" si="2"/>
        <v>2</v>
      </c>
      <c r="G193" s="20">
        <v>23792</v>
      </c>
    </row>
    <row r="194" spans="1:7" ht="21" x14ac:dyDescent="0.25">
      <c r="A194" s="14">
        <v>43221.0625</v>
      </c>
      <c r="B194" s="3" t="s">
        <v>7</v>
      </c>
      <c r="C194" s="3"/>
      <c r="D194" s="11">
        <v>1</v>
      </c>
      <c r="E194" s="2">
        <v>2</v>
      </c>
      <c r="F194" s="11">
        <f t="shared" ref="F194:F257" si="3">E194*D194</f>
        <v>2</v>
      </c>
      <c r="G194" s="20">
        <v>-1164</v>
      </c>
    </row>
    <row r="195" spans="1:7" ht="21" x14ac:dyDescent="0.25">
      <c r="A195" s="14">
        <v>43221.154166666667</v>
      </c>
      <c r="B195" s="3" t="s">
        <v>7</v>
      </c>
      <c r="C195" s="3"/>
      <c r="D195" s="11">
        <v>1</v>
      </c>
      <c r="E195" s="2">
        <v>2</v>
      </c>
      <c r="F195" s="11">
        <f t="shared" si="3"/>
        <v>2</v>
      </c>
      <c r="G195" s="20">
        <v>-1064</v>
      </c>
    </row>
    <row r="196" spans="1:7" ht="21" x14ac:dyDescent="0.25">
      <c r="A196" s="14">
        <v>43222</v>
      </c>
      <c r="B196" s="8" t="s">
        <v>8</v>
      </c>
      <c r="C196" s="8"/>
      <c r="D196" s="11">
        <v>1</v>
      </c>
      <c r="E196" s="11">
        <v>2</v>
      </c>
      <c r="F196" s="11">
        <f t="shared" si="3"/>
        <v>2</v>
      </c>
      <c r="G196" s="20">
        <v>1092</v>
      </c>
    </row>
    <row r="197" spans="1:7" ht="21" x14ac:dyDescent="0.25">
      <c r="A197" s="14">
        <v>43222</v>
      </c>
      <c r="B197" s="8" t="s">
        <v>8</v>
      </c>
      <c r="C197" s="8"/>
      <c r="D197" s="11">
        <v>1</v>
      </c>
      <c r="E197" s="11">
        <v>2</v>
      </c>
      <c r="F197" s="11">
        <f t="shared" si="3"/>
        <v>2</v>
      </c>
      <c r="G197" s="20">
        <v>-3108</v>
      </c>
    </row>
    <row r="198" spans="1:7" ht="21" x14ac:dyDescent="0.25">
      <c r="A198" s="14">
        <v>43224</v>
      </c>
      <c r="B198" s="8" t="s">
        <v>8</v>
      </c>
      <c r="C198" s="8"/>
      <c r="D198" s="11">
        <v>1</v>
      </c>
      <c r="E198" s="11">
        <v>2</v>
      </c>
      <c r="F198" s="11">
        <f t="shared" si="3"/>
        <v>2</v>
      </c>
      <c r="G198" s="20">
        <v>892</v>
      </c>
    </row>
    <row r="199" spans="1:7" ht="21" x14ac:dyDescent="0.25">
      <c r="A199" s="14">
        <v>43224.489583333336</v>
      </c>
      <c r="B199" s="3" t="s">
        <v>7</v>
      </c>
      <c r="C199" s="3"/>
      <c r="D199" s="11">
        <v>1</v>
      </c>
      <c r="E199" s="2">
        <v>2</v>
      </c>
      <c r="F199" s="11">
        <f t="shared" si="3"/>
        <v>2</v>
      </c>
      <c r="G199" s="20">
        <v>7336</v>
      </c>
    </row>
    <row r="200" spans="1:7" ht="21" x14ac:dyDescent="0.25">
      <c r="A200" s="14">
        <v>43224.955381944441</v>
      </c>
      <c r="B200" s="3" t="s">
        <v>7</v>
      </c>
      <c r="C200" s="3"/>
      <c r="D200" s="11">
        <v>1</v>
      </c>
      <c r="E200" s="2">
        <v>2</v>
      </c>
      <c r="F200" s="11">
        <f t="shared" si="3"/>
        <v>2</v>
      </c>
      <c r="G200" s="20">
        <v>-6262</v>
      </c>
    </row>
    <row r="201" spans="1:7" ht="21" x14ac:dyDescent="0.25">
      <c r="A201" s="14">
        <v>43229</v>
      </c>
      <c r="B201" s="8" t="s">
        <v>8</v>
      </c>
      <c r="C201" s="8"/>
      <c r="D201" s="11">
        <v>1</v>
      </c>
      <c r="E201" s="11">
        <v>2</v>
      </c>
      <c r="F201" s="11">
        <f t="shared" si="3"/>
        <v>2</v>
      </c>
      <c r="G201" s="20">
        <v>14892</v>
      </c>
    </row>
    <row r="202" spans="1:7" ht="21" x14ac:dyDescent="0.25">
      <c r="A202" s="14">
        <v>43229.5625</v>
      </c>
      <c r="B202" s="1" t="s">
        <v>6</v>
      </c>
      <c r="C202" s="1"/>
      <c r="D202" s="11">
        <v>1</v>
      </c>
      <c r="E202" s="2">
        <v>2</v>
      </c>
      <c r="F202" s="11">
        <f t="shared" si="3"/>
        <v>2</v>
      </c>
      <c r="G202" s="20">
        <v>14936</v>
      </c>
    </row>
    <row r="203" spans="1:7" ht="21" x14ac:dyDescent="0.25">
      <c r="A203" s="14">
        <v>43230.01189814815</v>
      </c>
      <c r="B203" s="3" t="s">
        <v>7</v>
      </c>
      <c r="C203" s="3"/>
      <c r="D203" s="11">
        <v>1</v>
      </c>
      <c r="E203" s="2">
        <v>2</v>
      </c>
      <c r="F203" s="11">
        <f t="shared" si="3"/>
        <v>2</v>
      </c>
      <c r="G203" s="20">
        <v>-864</v>
      </c>
    </row>
    <row r="204" spans="1:7" ht="21" x14ac:dyDescent="0.25">
      <c r="A204" s="14">
        <v>43231.205636574072</v>
      </c>
      <c r="B204" s="3" t="s">
        <v>7</v>
      </c>
      <c r="C204" s="3"/>
      <c r="D204" s="11">
        <v>1</v>
      </c>
      <c r="E204" s="2">
        <v>2</v>
      </c>
      <c r="F204" s="11">
        <f t="shared" si="3"/>
        <v>2</v>
      </c>
      <c r="G204" s="20">
        <v>636</v>
      </c>
    </row>
    <row r="205" spans="1:7" ht="21" x14ac:dyDescent="0.25">
      <c r="A205" s="14">
        <v>43231.961145833331</v>
      </c>
      <c r="B205" s="3" t="s">
        <v>7</v>
      </c>
      <c r="C205" s="3"/>
      <c r="D205" s="11">
        <v>1</v>
      </c>
      <c r="E205" s="2">
        <v>2</v>
      </c>
      <c r="F205" s="11">
        <f t="shared" si="3"/>
        <v>2</v>
      </c>
      <c r="G205" s="20">
        <v>-3064</v>
      </c>
    </row>
    <row r="206" spans="1:7" ht="21" x14ac:dyDescent="0.25">
      <c r="A206" s="14">
        <v>43232.046550925923</v>
      </c>
      <c r="B206" s="3" t="s">
        <v>7</v>
      </c>
      <c r="C206" s="3"/>
      <c r="D206" s="11">
        <v>1</v>
      </c>
      <c r="E206" s="2">
        <v>2</v>
      </c>
      <c r="F206" s="11">
        <f t="shared" si="3"/>
        <v>2</v>
      </c>
      <c r="G206" s="20">
        <v>-564</v>
      </c>
    </row>
    <row r="207" spans="1:7" ht="21" x14ac:dyDescent="0.25">
      <c r="A207" s="14">
        <v>43235.132696759261</v>
      </c>
      <c r="B207" s="3" t="s">
        <v>7</v>
      </c>
      <c r="C207" s="3"/>
      <c r="D207" s="11">
        <v>1</v>
      </c>
      <c r="E207" s="2">
        <v>2</v>
      </c>
      <c r="F207" s="11">
        <f t="shared" si="3"/>
        <v>2</v>
      </c>
      <c r="G207" s="20">
        <v>-1064</v>
      </c>
    </row>
    <row r="208" spans="1:7" ht="21" x14ac:dyDescent="0.25">
      <c r="A208" s="14">
        <v>43235.989629629628</v>
      </c>
      <c r="B208" s="3" t="s">
        <v>7</v>
      </c>
      <c r="C208" s="3"/>
      <c r="D208" s="11">
        <v>1</v>
      </c>
      <c r="E208" s="2">
        <v>2</v>
      </c>
      <c r="F208" s="11">
        <f t="shared" si="3"/>
        <v>2</v>
      </c>
      <c r="G208" s="20">
        <v>-1464</v>
      </c>
    </row>
    <row r="209" spans="1:7" ht="21" x14ac:dyDescent="0.25">
      <c r="A209" s="14">
        <v>43236</v>
      </c>
      <c r="B209" s="8" t="s">
        <v>8</v>
      </c>
      <c r="C209" s="8"/>
      <c r="D209" s="11">
        <v>1</v>
      </c>
      <c r="E209" s="11">
        <v>2</v>
      </c>
      <c r="F209" s="11">
        <f t="shared" si="3"/>
        <v>2</v>
      </c>
      <c r="G209" s="20">
        <v>-3208</v>
      </c>
    </row>
    <row r="210" spans="1:7" ht="21" x14ac:dyDescent="0.25">
      <c r="A210" s="14">
        <v>43236.109155092592</v>
      </c>
      <c r="B210" s="3" t="s">
        <v>7</v>
      </c>
      <c r="C210" s="3"/>
      <c r="D210" s="11">
        <v>1</v>
      </c>
      <c r="E210" s="2">
        <v>1</v>
      </c>
      <c r="F210" s="11">
        <f t="shared" si="3"/>
        <v>1</v>
      </c>
      <c r="G210" s="20">
        <v>-632</v>
      </c>
    </row>
    <row r="211" spans="1:7" ht="21" x14ac:dyDescent="0.25">
      <c r="A211" s="14">
        <v>43236.109537037039</v>
      </c>
      <c r="B211" s="3" t="s">
        <v>7</v>
      </c>
      <c r="C211" s="3"/>
      <c r="D211" s="11">
        <v>1</v>
      </c>
      <c r="E211" s="2">
        <v>1</v>
      </c>
      <c r="F211" s="11">
        <f t="shared" si="3"/>
        <v>1</v>
      </c>
      <c r="G211" s="20">
        <v>-632</v>
      </c>
    </row>
    <row r="212" spans="1:7" ht="21" x14ac:dyDescent="0.25">
      <c r="A212" s="14">
        <v>43236.977789351855</v>
      </c>
      <c r="B212" s="1" t="s">
        <v>6</v>
      </c>
      <c r="C212" s="1"/>
      <c r="D212" s="11">
        <v>1</v>
      </c>
      <c r="E212" s="2">
        <v>1</v>
      </c>
      <c r="F212" s="11">
        <f t="shared" si="3"/>
        <v>1</v>
      </c>
      <c r="G212" s="20">
        <v>-932</v>
      </c>
    </row>
    <row r="213" spans="1:7" ht="21" x14ac:dyDescent="0.25">
      <c r="A213" s="14">
        <v>43236.977789351855</v>
      </c>
      <c r="B213" s="1" t="s">
        <v>6</v>
      </c>
      <c r="C213" s="1"/>
      <c r="D213" s="11">
        <v>1</v>
      </c>
      <c r="E213" s="2">
        <v>1</v>
      </c>
      <c r="F213" s="11">
        <f t="shared" si="3"/>
        <v>1</v>
      </c>
      <c r="G213" s="20">
        <v>-982</v>
      </c>
    </row>
    <row r="214" spans="1:7" ht="21" x14ac:dyDescent="0.25">
      <c r="A214" s="14">
        <v>43237.205636574072</v>
      </c>
      <c r="B214" s="1" t="s">
        <v>6</v>
      </c>
      <c r="C214" s="1"/>
      <c r="D214" s="11">
        <v>1</v>
      </c>
      <c r="E214" s="2">
        <v>2</v>
      </c>
      <c r="F214" s="11">
        <f t="shared" si="3"/>
        <v>2</v>
      </c>
      <c r="G214" s="20">
        <v>1036</v>
      </c>
    </row>
    <row r="215" spans="1:7" ht="21" x14ac:dyDescent="0.25">
      <c r="A215" s="14">
        <v>43237.995844907404</v>
      </c>
      <c r="B215" s="1" t="s">
        <v>6</v>
      </c>
      <c r="C215" s="1"/>
      <c r="D215" s="11">
        <v>1</v>
      </c>
      <c r="E215" s="2">
        <v>2</v>
      </c>
      <c r="F215" s="11">
        <f t="shared" si="3"/>
        <v>2</v>
      </c>
      <c r="G215" s="20">
        <v>-864</v>
      </c>
    </row>
    <row r="216" spans="1:7" ht="21" x14ac:dyDescent="0.25">
      <c r="A216" s="14">
        <v>43239.205613425926</v>
      </c>
      <c r="B216" s="3" t="s">
        <v>7</v>
      </c>
      <c r="C216" s="3"/>
      <c r="D216" s="11">
        <v>1</v>
      </c>
      <c r="E216" s="2">
        <v>2</v>
      </c>
      <c r="F216" s="11">
        <f t="shared" si="3"/>
        <v>2</v>
      </c>
      <c r="G216" s="20">
        <v>-864</v>
      </c>
    </row>
    <row r="217" spans="1:7" ht="21" x14ac:dyDescent="0.25">
      <c r="A217" s="14">
        <v>43241</v>
      </c>
      <c r="B217" s="8" t="s">
        <v>8</v>
      </c>
      <c r="C217" s="8"/>
      <c r="D217" s="11">
        <v>1</v>
      </c>
      <c r="E217" s="11">
        <v>2</v>
      </c>
      <c r="F217" s="11">
        <f t="shared" si="3"/>
        <v>2</v>
      </c>
      <c r="G217" s="20">
        <v>1092</v>
      </c>
    </row>
    <row r="218" spans="1:7" ht="21" x14ac:dyDescent="0.25">
      <c r="A218" s="14">
        <v>43242</v>
      </c>
      <c r="B218" s="8" t="s">
        <v>8</v>
      </c>
      <c r="C218" s="8"/>
      <c r="D218" s="11">
        <v>1</v>
      </c>
      <c r="E218" s="11">
        <v>2</v>
      </c>
      <c r="F218" s="11">
        <f t="shared" si="3"/>
        <v>2</v>
      </c>
      <c r="G218" s="20">
        <v>-3708</v>
      </c>
    </row>
    <row r="219" spans="1:7" ht="21" x14ac:dyDescent="0.25">
      <c r="A219" s="14">
        <v>43242.161319444444</v>
      </c>
      <c r="B219" s="3" t="s">
        <v>7</v>
      </c>
      <c r="C219" s="3"/>
      <c r="D219" s="11">
        <v>1</v>
      </c>
      <c r="E219" s="2">
        <v>2</v>
      </c>
      <c r="F219" s="11">
        <f t="shared" si="3"/>
        <v>2</v>
      </c>
      <c r="G219" s="20">
        <v>-1864</v>
      </c>
    </row>
    <row r="220" spans="1:7" ht="21" x14ac:dyDescent="0.25">
      <c r="A220" s="14">
        <v>43243</v>
      </c>
      <c r="B220" s="8" t="s">
        <v>8</v>
      </c>
      <c r="C220" s="8"/>
      <c r="D220" s="11">
        <v>1</v>
      </c>
      <c r="E220" s="11">
        <v>2</v>
      </c>
      <c r="F220" s="11">
        <f t="shared" si="3"/>
        <v>2</v>
      </c>
      <c r="G220" s="20">
        <v>-5808</v>
      </c>
    </row>
    <row r="221" spans="1:7" ht="21" x14ac:dyDescent="0.25">
      <c r="A221" s="14">
        <v>43244</v>
      </c>
      <c r="B221" s="8" t="s">
        <v>8</v>
      </c>
      <c r="C221" s="8"/>
      <c r="D221" s="11">
        <v>1</v>
      </c>
      <c r="E221" s="11">
        <v>2</v>
      </c>
      <c r="F221" s="11">
        <f t="shared" si="3"/>
        <v>2</v>
      </c>
      <c r="G221" s="20">
        <v>-1408</v>
      </c>
    </row>
    <row r="222" spans="1:7" ht="21" x14ac:dyDescent="0.25">
      <c r="A222" s="14">
        <v>43244</v>
      </c>
      <c r="B222" s="8" t="s">
        <v>8</v>
      </c>
      <c r="C222" s="8"/>
      <c r="D222" s="11">
        <v>1</v>
      </c>
      <c r="E222" s="11">
        <v>2</v>
      </c>
      <c r="F222" s="11">
        <f t="shared" si="3"/>
        <v>2</v>
      </c>
      <c r="G222" s="20">
        <v>1192</v>
      </c>
    </row>
    <row r="223" spans="1:7" ht="21" x14ac:dyDescent="0.25">
      <c r="A223" s="14">
        <v>43244.990277777775</v>
      </c>
      <c r="B223" s="3" t="s">
        <v>7</v>
      </c>
      <c r="C223" s="3"/>
      <c r="D223" s="11">
        <v>1</v>
      </c>
      <c r="E223" s="2">
        <v>2</v>
      </c>
      <c r="F223" s="11">
        <f t="shared" si="3"/>
        <v>2</v>
      </c>
      <c r="G223" s="20">
        <v>1336</v>
      </c>
    </row>
    <row r="224" spans="1:7" ht="21" x14ac:dyDescent="0.25">
      <c r="A224" s="14">
        <v>43245</v>
      </c>
      <c r="B224" s="8" t="s">
        <v>8</v>
      </c>
      <c r="C224" s="8"/>
      <c r="D224" s="11">
        <v>1</v>
      </c>
      <c r="E224" s="11">
        <v>2</v>
      </c>
      <c r="F224" s="11">
        <f t="shared" si="3"/>
        <v>2</v>
      </c>
      <c r="G224" s="20">
        <v>892</v>
      </c>
    </row>
    <row r="225" spans="1:7" ht="21" x14ac:dyDescent="0.25">
      <c r="A225" s="14">
        <v>43248</v>
      </c>
      <c r="B225" s="8" t="s">
        <v>8</v>
      </c>
      <c r="C225" s="8"/>
      <c r="D225" s="11">
        <v>1</v>
      </c>
      <c r="E225" s="11">
        <v>2</v>
      </c>
      <c r="F225" s="11">
        <f t="shared" si="3"/>
        <v>2</v>
      </c>
      <c r="G225" s="20">
        <v>-2908</v>
      </c>
    </row>
    <row r="226" spans="1:7" ht="21" x14ac:dyDescent="0.25">
      <c r="A226" s="14">
        <v>43250</v>
      </c>
      <c r="B226" s="8" t="s">
        <v>8</v>
      </c>
      <c r="C226" s="8"/>
      <c r="D226" s="11">
        <v>1</v>
      </c>
      <c r="E226" s="11">
        <v>2</v>
      </c>
      <c r="F226" s="11">
        <f t="shared" si="3"/>
        <v>2</v>
      </c>
      <c r="G226" s="20">
        <v>1292</v>
      </c>
    </row>
    <row r="227" spans="1:7" ht="21" x14ac:dyDescent="0.25">
      <c r="A227" s="14">
        <v>43250.205590277779</v>
      </c>
      <c r="B227" s="3" t="s">
        <v>7</v>
      </c>
      <c r="C227" s="3"/>
      <c r="D227" s="11">
        <v>1</v>
      </c>
      <c r="E227" s="2">
        <v>2</v>
      </c>
      <c r="F227" s="11">
        <f t="shared" si="3"/>
        <v>2</v>
      </c>
      <c r="G227" s="20">
        <v>2036</v>
      </c>
    </row>
    <row r="228" spans="1:7" ht="21" x14ac:dyDescent="0.25">
      <c r="A228" s="14">
        <v>43251</v>
      </c>
      <c r="B228" s="8" t="s">
        <v>8</v>
      </c>
      <c r="C228" s="8"/>
      <c r="D228" s="11">
        <v>1</v>
      </c>
      <c r="E228" s="11">
        <v>2</v>
      </c>
      <c r="F228" s="11">
        <f t="shared" si="3"/>
        <v>2</v>
      </c>
      <c r="G228" s="20">
        <v>-608</v>
      </c>
    </row>
    <row r="229" spans="1:7" ht="21" x14ac:dyDescent="0.25">
      <c r="A229" s="14">
        <v>43251.554861111108</v>
      </c>
      <c r="B229" s="1" t="s">
        <v>6</v>
      </c>
      <c r="C229" s="1"/>
      <c r="D229" s="11">
        <v>1</v>
      </c>
      <c r="E229" s="11">
        <v>2</v>
      </c>
      <c r="F229" s="11">
        <f t="shared" si="3"/>
        <v>2</v>
      </c>
      <c r="G229" s="20">
        <v>2836</v>
      </c>
    </row>
    <row r="230" spans="1:7" ht="21" x14ac:dyDescent="0.25">
      <c r="A230" s="14">
        <v>43252</v>
      </c>
      <c r="B230" s="8" t="s">
        <v>8</v>
      </c>
      <c r="C230" s="8"/>
      <c r="D230" s="11">
        <v>1</v>
      </c>
      <c r="E230" s="11">
        <v>2</v>
      </c>
      <c r="F230" s="11">
        <f t="shared" si="3"/>
        <v>2</v>
      </c>
      <c r="G230" s="20">
        <v>3292</v>
      </c>
    </row>
    <row r="231" spans="1:7" ht="21" x14ac:dyDescent="0.25">
      <c r="A231" s="14">
        <v>43252.131342592591</v>
      </c>
      <c r="B231" s="3" t="s">
        <v>7</v>
      </c>
      <c r="C231" s="3"/>
      <c r="D231" s="11">
        <v>1</v>
      </c>
      <c r="E231" s="2">
        <v>4</v>
      </c>
      <c r="F231" s="11">
        <f t="shared" si="3"/>
        <v>4</v>
      </c>
      <c r="G231" s="20">
        <v>-3728</v>
      </c>
    </row>
    <row r="232" spans="1:7" ht="21" x14ac:dyDescent="0.25">
      <c r="A232" s="14">
        <v>43253.205555555556</v>
      </c>
      <c r="B232" s="1" t="s">
        <v>6</v>
      </c>
      <c r="C232" s="1"/>
      <c r="D232" s="11">
        <v>1</v>
      </c>
      <c r="E232" s="2">
        <v>2</v>
      </c>
      <c r="F232" s="11">
        <f t="shared" si="3"/>
        <v>2</v>
      </c>
      <c r="G232" s="20">
        <v>1536</v>
      </c>
    </row>
    <row r="233" spans="1:7" ht="21" x14ac:dyDescent="0.25">
      <c r="A233" s="14">
        <v>43257.044502314813</v>
      </c>
      <c r="B233" s="3" t="s">
        <v>7</v>
      </c>
      <c r="C233" s="3"/>
      <c r="D233" s="11">
        <v>1</v>
      </c>
      <c r="E233" s="2">
        <v>2</v>
      </c>
      <c r="F233" s="11">
        <f t="shared" si="3"/>
        <v>2</v>
      </c>
      <c r="G233" s="20">
        <v>-464</v>
      </c>
    </row>
    <row r="234" spans="1:7" ht="21" x14ac:dyDescent="0.25">
      <c r="A234" s="14">
        <v>43257.973564814813</v>
      </c>
      <c r="B234" s="3" t="s">
        <v>7</v>
      </c>
      <c r="C234" s="3"/>
      <c r="D234" s="11">
        <v>1</v>
      </c>
      <c r="E234" s="2">
        <v>2</v>
      </c>
      <c r="F234" s="11">
        <f t="shared" si="3"/>
        <v>2</v>
      </c>
      <c r="G234" s="20">
        <v>-264</v>
      </c>
    </row>
    <row r="235" spans="1:7" ht="21" x14ac:dyDescent="0.25">
      <c r="A235" s="14">
        <v>43258</v>
      </c>
      <c r="B235" s="8" t="s">
        <v>8</v>
      </c>
      <c r="C235" s="8"/>
      <c r="D235" s="11">
        <v>1</v>
      </c>
      <c r="E235" s="2">
        <v>2</v>
      </c>
      <c r="F235" s="11">
        <f t="shared" si="3"/>
        <v>2</v>
      </c>
      <c r="G235" s="20">
        <v>8292</v>
      </c>
    </row>
    <row r="236" spans="1:7" ht="21" x14ac:dyDescent="0.25">
      <c r="A236" s="14">
        <v>43258.915277777778</v>
      </c>
      <c r="B236" s="3" t="s">
        <v>7</v>
      </c>
      <c r="C236" s="3"/>
      <c r="D236" s="11">
        <v>1</v>
      </c>
      <c r="E236" s="2">
        <v>2</v>
      </c>
      <c r="F236" s="11">
        <f t="shared" si="3"/>
        <v>2</v>
      </c>
      <c r="G236" s="20">
        <v>-1464</v>
      </c>
    </row>
    <row r="237" spans="1:7" ht="21" x14ac:dyDescent="0.25">
      <c r="A237" s="14">
        <v>43259</v>
      </c>
      <c r="B237" s="8" t="s">
        <v>8</v>
      </c>
      <c r="C237" s="8"/>
      <c r="D237" s="11">
        <v>1</v>
      </c>
      <c r="E237" s="11">
        <v>2</v>
      </c>
      <c r="F237" s="11">
        <f t="shared" si="3"/>
        <v>2</v>
      </c>
      <c r="G237" s="20">
        <v>-1708</v>
      </c>
    </row>
    <row r="238" spans="1:7" ht="21" x14ac:dyDescent="0.25">
      <c r="A238" s="14">
        <v>43259</v>
      </c>
      <c r="B238" s="8" t="s">
        <v>8</v>
      </c>
      <c r="C238" s="8"/>
      <c r="D238" s="11">
        <v>1</v>
      </c>
      <c r="E238" s="11">
        <v>3</v>
      </c>
      <c r="F238" s="11">
        <f t="shared" si="3"/>
        <v>3</v>
      </c>
      <c r="G238" s="20">
        <v>8538</v>
      </c>
    </row>
    <row r="239" spans="1:7" ht="21" x14ac:dyDescent="0.25">
      <c r="A239" s="14">
        <v>43259.119050925925</v>
      </c>
      <c r="B239" s="3" t="s">
        <v>7</v>
      </c>
      <c r="C239" s="3"/>
      <c r="D239" s="11">
        <v>1</v>
      </c>
      <c r="E239" s="2">
        <v>1</v>
      </c>
      <c r="F239" s="11">
        <f t="shared" si="3"/>
        <v>1</v>
      </c>
      <c r="G239" s="20">
        <v>168</v>
      </c>
    </row>
    <row r="240" spans="1:7" ht="21" x14ac:dyDescent="0.25">
      <c r="A240" s="14">
        <v>43259.119050925925</v>
      </c>
      <c r="B240" s="3" t="s">
        <v>7</v>
      </c>
      <c r="C240" s="3"/>
      <c r="D240" s="11">
        <v>1</v>
      </c>
      <c r="E240" s="2">
        <v>1</v>
      </c>
      <c r="F240" s="11">
        <f t="shared" si="3"/>
        <v>1</v>
      </c>
      <c r="G240" s="20">
        <v>118</v>
      </c>
    </row>
    <row r="241" spans="1:7" ht="21" x14ac:dyDescent="0.25">
      <c r="A241" s="14">
        <v>43260.011817129627</v>
      </c>
      <c r="B241" s="3" t="s">
        <v>7</v>
      </c>
      <c r="C241" s="3"/>
      <c r="D241" s="11">
        <v>1</v>
      </c>
      <c r="E241" s="2">
        <v>2</v>
      </c>
      <c r="F241" s="11">
        <f t="shared" si="3"/>
        <v>2</v>
      </c>
      <c r="G241" s="20">
        <v>-2064</v>
      </c>
    </row>
    <row r="242" spans="1:7" ht="21" x14ac:dyDescent="0.25">
      <c r="A242" s="14">
        <v>43260.205682870372</v>
      </c>
      <c r="B242" s="1" t="s">
        <v>6</v>
      </c>
      <c r="C242" s="1"/>
      <c r="D242" s="11">
        <v>1</v>
      </c>
      <c r="E242" s="2">
        <v>3</v>
      </c>
      <c r="F242" s="11">
        <f t="shared" si="3"/>
        <v>3</v>
      </c>
      <c r="G242" s="20">
        <v>1454</v>
      </c>
    </row>
    <row r="243" spans="1:7" ht="21" x14ac:dyDescent="0.25">
      <c r="A243" s="14">
        <v>43262</v>
      </c>
      <c r="B243" s="8" t="s">
        <v>8</v>
      </c>
      <c r="C243" s="8"/>
      <c r="D243" s="11">
        <v>1</v>
      </c>
      <c r="E243" s="2">
        <v>2</v>
      </c>
      <c r="F243" s="11">
        <f t="shared" si="3"/>
        <v>2</v>
      </c>
      <c r="G243" s="20">
        <v>5192</v>
      </c>
    </row>
    <row r="244" spans="1:7" ht="21" x14ac:dyDescent="0.25">
      <c r="A244" s="14">
        <v>43262</v>
      </c>
      <c r="B244" s="8" t="s">
        <v>8</v>
      </c>
      <c r="C244" s="8"/>
      <c r="D244" s="11">
        <v>1</v>
      </c>
      <c r="E244" s="11">
        <v>2</v>
      </c>
      <c r="F244" s="11">
        <f t="shared" si="3"/>
        <v>2</v>
      </c>
      <c r="G244" s="20">
        <v>-3908</v>
      </c>
    </row>
    <row r="245" spans="1:7" ht="21" x14ac:dyDescent="0.25">
      <c r="A245" s="14">
        <v>43263.198645833334</v>
      </c>
      <c r="B245" s="1" t="s">
        <v>6</v>
      </c>
      <c r="C245" s="1"/>
      <c r="D245" s="11">
        <v>1</v>
      </c>
      <c r="E245" s="2">
        <v>2</v>
      </c>
      <c r="F245" s="11">
        <f t="shared" si="3"/>
        <v>2</v>
      </c>
      <c r="G245" s="20">
        <v>-1364</v>
      </c>
    </row>
    <row r="246" spans="1:7" ht="21" x14ac:dyDescent="0.25">
      <c r="A246" s="14">
        <v>43263.198645833334</v>
      </c>
      <c r="B246" s="1" t="s">
        <v>6</v>
      </c>
      <c r="C246" s="1"/>
      <c r="D246" s="11">
        <v>1</v>
      </c>
      <c r="E246" s="2">
        <v>1</v>
      </c>
      <c r="F246" s="11">
        <f t="shared" si="3"/>
        <v>1</v>
      </c>
      <c r="G246" s="20">
        <v>-732</v>
      </c>
    </row>
    <row r="247" spans="1:7" ht="21" x14ac:dyDescent="0.25">
      <c r="A247" s="14">
        <v>43263.997928240744</v>
      </c>
      <c r="B247" s="3" t="s">
        <v>7</v>
      </c>
      <c r="C247" s="3"/>
      <c r="D247" s="11">
        <v>1</v>
      </c>
      <c r="E247" s="2">
        <v>2</v>
      </c>
      <c r="F247" s="11">
        <f t="shared" si="3"/>
        <v>2</v>
      </c>
      <c r="G247" s="20">
        <v>-1164</v>
      </c>
    </row>
    <row r="248" spans="1:7" ht="21" x14ac:dyDescent="0.25">
      <c r="A248" s="14">
        <v>43264</v>
      </c>
      <c r="B248" s="8" t="s">
        <v>8</v>
      </c>
      <c r="C248" s="8"/>
      <c r="D248" s="11">
        <v>1</v>
      </c>
      <c r="E248" s="11">
        <v>3</v>
      </c>
      <c r="F248" s="11">
        <f t="shared" si="3"/>
        <v>3</v>
      </c>
      <c r="G248" s="20">
        <v>-4662</v>
      </c>
    </row>
    <row r="249" spans="1:7" ht="21" x14ac:dyDescent="0.25">
      <c r="A249" s="14">
        <v>43264</v>
      </c>
      <c r="B249" s="8" t="s">
        <v>8</v>
      </c>
      <c r="C249" s="8"/>
      <c r="D249" s="11">
        <v>1</v>
      </c>
      <c r="E249" s="2">
        <v>1</v>
      </c>
      <c r="F249" s="11">
        <f t="shared" si="3"/>
        <v>1</v>
      </c>
      <c r="G249" s="20">
        <v>-1854</v>
      </c>
    </row>
    <row r="250" spans="1:7" ht="21" x14ac:dyDescent="0.25">
      <c r="A250" s="14">
        <v>43264</v>
      </c>
      <c r="B250" s="8" t="s">
        <v>8</v>
      </c>
      <c r="C250" s="8"/>
      <c r="D250" s="11">
        <v>1</v>
      </c>
      <c r="E250" s="11">
        <v>1</v>
      </c>
      <c r="F250" s="11">
        <f t="shared" si="3"/>
        <v>1</v>
      </c>
      <c r="G250" s="20">
        <v>-1854</v>
      </c>
    </row>
    <row r="251" spans="1:7" ht="21" x14ac:dyDescent="0.25">
      <c r="A251" s="14">
        <v>43266</v>
      </c>
      <c r="B251" s="8" t="s">
        <v>8</v>
      </c>
      <c r="C251" s="8"/>
      <c r="D251" s="11">
        <v>1</v>
      </c>
      <c r="E251" s="11">
        <v>2</v>
      </c>
      <c r="F251" s="11">
        <f t="shared" si="3"/>
        <v>2</v>
      </c>
      <c r="G251" s="20">
        <v>4892</v>
      </c>
    </row>
    <row r="252" spans="1:7" ht="21" x14ac:dyDescent="0.25">
      <c r="A252" s="14">
        <v>43266.520833333336</v>
      </c>
      <c r="B252" s="3" t="s">
        <v>7</v>
      </c>
      <c r="C252" s="3"/>
      <c r="D252" s="11">
        <v>1</v>
      </c>
      <c r="E252" s="2">
        <v>2</v>
      </c>
      <c r="F252" s="11">
        <f t="shared" si="3"/>
        <v>2</v>
      </c>
      <c r="G252" s="20">
        <v>9236</v>
      </c>
    </row>
    <row r="253" spans="1:7" ht="21" x14ac:dyDescent="0.25">
      <c r="A253" s="14">
        <v>43267.103530092594</v>
      </c>
      <c r="B253" s="3" t="s">
        <v>7</v>
      </c>
      <c r="C253" s="3"/>
      <c r="D253" s="11">
        <v>1</v>
      </c>
      <c r="E253" s="2">
        <v>2</v>
      </c>
      <c r="F253" s="11">
        <f t="shared" si="3"/>
        <v>2</v>
      </c>
      <c r="G253" s="20">
        <v>-2464</v>
      </c>
    </row>
    <row r="254" spans="1:7" ht="21" x14ac:dyDescent="0.25">
      <c r="A254" s="14">
        <v>43270</v>
      </c>
      <c r="B254" s="8" t="s">
        <v>8</v>
      </c>
      <c r="C254" s="8"/>
      <c r="D254" s="11">
        <v>1</v>
      </c>
      <c r="E254" s="2">
        <v>2</v>
      </c>
      <c r="F254" s="11">
        <f t="shared" si="3"/>
        <v>2</v>
      </c>
      <c r="G254" s="20">
        <v>1092</v>
      </c>
    </row>
    <row r="255" spans="1:7" ht="21" x14ac:dyDescent="0.25">
      <c r="A255" s="14">
        <v>43271</v>
      </c>
      <c r="B255" s="8" t="s">
        <v>8</v>
      </c>
      <c r="C255" s="8"/>
      <c r="D255" s="11">
        <v>1</v>
      </c>
      <c r="E255" s="11">
        <v>3</v>
      </c>
      <c r="F255" s="11">
        <f t="shared" si="3"/>
        <v>3</v>
      </c>
      <c r="G255" s="20">
        <v>16938</v>
      </c>
    </row>
    <row r="256" spans="1:7" ht="21" x14ac:dyDescent="0.25">
      <c r="A256" s="14">
        <v>43271.97865740741</v>
      </c>
      <c r="B256" s="3" t="s">
        <v>7</v>
      </c>
      <c r="C256" s="3"/>
      <c r="D256" s="11">
        <v>1</v>
      </c>
      <c r="E256" s="2">
        <v>3</v>
      </c>
      <c r="F256" s="11">
        <f t="shared" si="3"/>
        <v>3</v>
      </c>
      <c r="G256" s="20">
        <v>-1596</v>
      </c>
    </row>
    <row r="257" spans="1:7" ht="21" x14ac:dyDescent="0.25">
      <c r="A257" s="14">
        <v>43272</v>
      </c>
      <c r="B257" s="8" t="s">
        <v>8</v>
      </c>
      <c r="C257" s="8"/>
      <c r="D257" s="11">
        <v>1</v>
      </c>
      <c r="E257" s="11">
        <v>3</v>
      </c>
      <c r="F257" s="11">
        <f t="shared" si="3"/>
        <v>3</v>
      </c>
      <c r="G257" s="20">
        <v>-5712</v>
      </c>
    </row>
    <row r="258" spans="1:7" ht="21" x14ac:dyDescent="0.25">
      <c r="A258" s="14">
        <v>43272.986828703702</v>
      </c>
      <c r="B258" s="3" t="s">
        <v>7</v>
      </c>
      <c r="C258" s="3"/>
      <c r="D258" s="11">
        <v>1</v>
      </c>
      <c r="E258" s="2">
        <v>1</v>
      </c>
      <c r="F258" s="11">
        <f t="shared" ref="F258:F321" si="4">E258*D258</f>
        <v>1</v>
      </c>
      <c r="G258" s="20">
        <v>318</v>
      </c>
    </row>
    <row r="259" spans="1:7" ht="21" x14ac:dyDescent="0.25">
      <c r="A259" s="14">
        <v>43272.986828703702</v>
      </c>
      <c r="B259" s="3" t="s">
        <v>7</v>
      </c>
      <c r="C259" s="3"/>
      <c r="D259" s="11">
        <v>1</v>
      </c>
      <c r="E259" s="2">
        <v>2</v>
      </c>
      <c r="F259" s="11">
        <f t="shared" si="4"/>
        <v>2</v>
      </c>
      <c r="G259" s="20">
        <v>536</v>
      </c>
    </row>
    <row r="260" spans="1:7" ht="21" x14ac:dyDescent="0.25">
      <c r="A260" s="14">
        <v>43273.091689814813</v>
      </c>
      <c r="B260" s="3" t="s">
        <v>7</v>
      </c>
      <c r="C260" s="3"/>
      <c r="D260" s="11">
        <v>1</v>
      </c>
      <c r="E260" s="2">
        <v>3</v>
      </c>
      <c r="F260" s="11">
        <f t="shared" si="4"/>
        <v>3</v>
      </c>
      <c r="G260" s="20">
        <v>-396</v>
      </c>
    </row>
    <row r="261" spans="1:7" ht="21" x14ac:dyDescent="0.25">
      <c r="A261" s="14">
        <v>43273.936122685183</v>
      </c>
      <c r="B261" s="1" t="s">
        <v>6</v>
      </c>
      <c r="C261" s="1"/>
      <c r="D261" s="11">
        <v>1</v>
      </c>
      <c r="E261" s="2">
        <v>3</v>
      </c>
      <c r="F261" s="11">
        <f t="shared" si="4"/>
        <v>3</v>
      </c>
      <c r="G261" s="20">
        <v>-2196</v>
      </c>
    </row>
    <row r="262" spans="1:7" ht="21" x14ac:dyDescent="0.25">
      <c r="A262" s="14">
        <v>43273.99796296296</v>
      </c>
      <c r="B262" s="3" t="s">
        <v>7</v>
      </c>
      <c r="C262" s="3"/>
      <c r="D262" s="11">
        <v>1</v>
      </c>
      <c r="E262" s="2">
        <v>3</v>
      </c>
      <c r="F262" s="11">
        <f t="shared" si="4"/>
        <v>3</v>
      </c>
      <c r="G262" s="20">
        <v>-1896</v>
      </c>
    </row>
    <row r="263" spans="1:7" ht="21" x14ac:dyDescent="0.25">
      <c r="A263" s="14">
        <v>43274.19190972222</v>
      </c>
      <c r="B263" s="1" t="s">
        <v>6</v>
      </c>
      <c r="C263" s="1"/>
      <c r="D263" s="11">
        <v>1</v>
      </c>
      <c r="E263" s="2">
        <v>1</v>
      </c>
      <c r="F263" s="11">
        <f t="shared" si="4"/>
        <v>1</v>
      </c>
      <c r="G263" s="20">
        <v>-382</v>
      </c>
    </row>
    <row r="264" spans="1:7" ht="21" x14ac:dyDescent="0.25">
      <c r="A264" s="14">
        <v>43274.19190972222</v>
      </c>
      <c r="B264" s="1" t="s">
        <v>6</v>
      </c>
      <c r="C264" s="1"/>
      <c r="D264" s="11">
        <v>1</v>
      </c>
      <c r="E264" s="2">
        <v>2</v>
      </c>
      <c r="F264" s="11">
        <f t="shared" si="4"/>
        <v>2</v>
      </c>
      <c r="G264" s="20">
        <v>-864</v>
      </c>
    </row>
    <row r="265" spans="1:7" ht="21" x14ac:dyDescent="0.25">
      <c r="A265" s="14">
        <v>43276</v>
      </c>
      <c r="B265" s="8" t="s">
        <v>8</v>
      </c>
      <c r="C265" s="8"/>
      <c r="D265" s="11">
        <v>1</v>
      </c>
      <c r="E265" s="2">
        <v>3</v>
      </c>
      <c r="F265" s="11">
        <f t="shared" si="4"/>
        <v>3</v>
      </c>
      <c r="G265" s="20">
        <v>-312</v>
      </c>
    </row>
    <row r="266" spans="1:7" ht="21" x14ac:dyDescent="0.25">
      <c r="A266" s="14">
        <v>43277</v>
      </c>
      <c r="B266" s="8" t="s">
        <v>8</v>
      </c>
      <c r="C266" s="8"/>
      <c r="D266" s="11">
        <v>1</v>
      </c>
      <c r="E266" s="11">
        <v>3</v>
      </c>
      <c r="F266" s="11">
        <f t="shared" si="4"/>
        <v>3</v>
      </c>
      <c r="G266" s="20">
        <v>-1662</v>
      </c>
    </row>
    <row r="267" spans="1:7" ht="21" x14ac:dyDescent="0.25">
      <c r="A267" s="14">
        <v>43277.513888888891</v>
      </c>
      <c r="B267" s="3" t="s">
        <v>7</v>
      </c>
      <c r="C267" s="3"/>
      <c r="D267" s="11">
        <v>1</v>
      </c>
      <c r="E267" s="2">
        <v>3</v>
      </c>
      <c r="F267" s="11">
        <f t="shared" si="4"/>
        <v>3</v>
      </c>
      <c r="G267" s="20">
        <v>1854</v>
      </c>
    </row>
    <row r="268" spans="1:7" ht="21" x14ac:dyDescent="0.25">
      <c r="A268" s="14">
        <v>43278</v>
      </c>
      <c r="B268" s="8" t="s">
        <v>8</v>
      </c>
      <c r="C268" s="8"/>
      <c r="D268" s="11">
        <v>1</v>
      </c>
      <c r="E268" s="11">
        <v>3</v>
      </c>
      <c r="F268" s="11">
        <f t="shared" si="4"/>
        <v>3</v>
      </c>
      <c r="G268" s="20">
        <v>-7262</v>
      </c>
    </row>
    <row r="269" spans="1:7" ht="21" x14ac:dyDescent="0.25">
      <c r="A269" s="14">
        <v>43278.001400462963</v>
      </c>
      <c r="B269" s="3" t="s">
        <v>7</v>
      </c>
      <c r="C269" s="3"/>
      <c r="D269" s="11">
        <v>1</v>
      </c>
      <c r="E269" s="2">
        <v>1</v>
      </c>
      <c r="F269" s="11">
        <f t="shared" si="4"/>
        <v>1</v>
      </c>
      <c r="G269" s="20">
        <v>-482</v>
      </c>
    </row>
    <row r="270" spans="1:7" ht="21" x14ac:dyDescent="0.25">
      <c r="A270" s="14">
        <v>43278.001400462963</v>
      </c>
      <c r="B270" s="3" t="s">
        <v>7</v>
      </c>
      <c r="C270" s="3"/>
      <c r="D270" s="11">
        <v>1</v>
      </c>
      <c r="E270" s="2">
        <v>2</v>
      </c>
      <c r="F270" s="11">
        <f t="shared" si="4"/>
        <v>2</v>
      </c>
      <c r="G270" s="20">
        <v>-1064</v>
      </c>
    </row>
    <row r="271" spans="1:7" ht="21" x14ac:dyDescent="0.25">
      <c r="A271" s="14">
        <v>43278.131249999999</v>
      </c>
      <c r="B271" s="1" t="s">
        <v>6</v>
      </c>
      <c r="C271" s="1"/>
      <c r="D271" s="11">
        <v>1</v>
      </c>
      <c r="E271" s="2">
        <v>3</v>
      </c>
      <c r="F271" s="11">
        <f t="shared" si="4"/>
        <v>3</v>
      </c>
      <c r="G271" s="20">
        <v>-2496</v>
      </c>
    </row>
    <row r="272" spans="1:7" ht="21" x14ac:dyDescent="0.25">
      <c r="A272" s="14">
        <v>43279.041666666664</v>
      </c>
      <c r="B272" s="1" t="s">
        <v>6</v>
      </c>
      <c r="C272" s="1"/>
      <c r="D272" s="11">
        <v>1</v>
      </c>
      <c r="E272" s="2">
        <v>3</v>
      </c>
      <c r="F272" s="11">
        <f t="shared" si="4"/>
        <v>3</v>
      </c>
      <c r="G272" s="20">
        <v>-4446</v>
      </c>
    </row>
    <row r="273" spans="1:7" ht="21" x14ac:dyDescent="0.25">
      <c r="A273" s="14">
        <v>43279.546527777777</v>
      </c>
      <c r="B273" s="3" t="s">
        <v>7</v>
      </c>
      <c r="C273" s="3"/>
      <c r="D273" s="11">
        <v>1</v>
      </c>
      <c r="E273" s="2">
        <v>3</v>
      </c>
      <c r="F273" s="11">
        <f t="shared" si="4"/>
        <v>3</v>
      </c>
      <c r="G273" s="20">
        <v>654</v>
      </c>
    </row>
    <row r="274" spans="1:7" ht="21" x14ac:dyDescent="0.25">
      <c r="A274" s="14">
        <v>43279.899317129632</v>
      </c>
      <c r="B274" s="3" t="s">
        <v>7</v>
      </c>
      <c r="C274" s="3"/>
      <c r="D274" s="11">
        <v>1</v>
      </c>
      <c r="E274" s="2">
        <v>3</v>
      </c>
      <c r="F274" s="11">
        <f t="shared" si="4"/>
        <v>3</v>
      </c>
      <c r="G274" s="20">
        <v>-2943</v>
      </c>
    </row>
    <row r="275" spans="1:7" ht="21" x14ac:dyDescent="0.25">
      <c r="A275" s="14">
        <v>43279.93608796296</v>
      </c>
      <c r="B275" s="3" t="s">
        <v>7</v>
      </c>
      <c r="C275" s="3"/>
      <c r="D275" s="11">
        <v>1</v>
      </c>
      <c r="E275" s="2">
        <v>2</v>
      </c>
      <c r="F275" s="11">
        <f t="shared" si="4"/>
        <v>2</v>
      </c>
      <c r="G275" s="20">
        <v>-1014</v>
      </c>
    </row>
    <row r="276" spans="1:7" ht="21" x14ac:dyDescent="0.25">
      <c r="A276" s="14">
        <v>43283</v>
      </c>
      <c r="B276" s="8" t="s">
        <v>8</v>
      </c>
      <c r="C276" s="8"/>
      <c r="D276" s="11">
        <v>1</v>
      </c>
      <c r="E276" s="17">
        <v>3</v>
      </c>
      <c r="F276" s="11">
        <f t="shared" si="4"/>
        <v>3</v>
      </c>
      <c r="G276" s="20">
        <v>-3612</v>
      </c>
    </row>
    <row r="277" spans="1:7" ht="21" x14ac:dyDescent="0.25">
      <c r="A277" s="14">
        <v>43284.012511574074</v>
      </c>
      <c r="B277" s="16" t="s">
        <v>6</v>
      </c>
      <c r="C277" s="16"/>
      <c r="D277" s="11">
        <v>1</v>
      </c>
      <c r="E277" s="17">
        <v>1</v>
      </c>
      <c r="F277" s="11">
        <f t="shared" si="4"/>
        <v>1</v>
      </c>
      <c r="G277" s="20">
        <v>-382</v>
      </c>
    </row>
    <row r="278" spans="1:7" ht="21" x14ac:dyDescent="0.25">
      <c r="A278" s="14">
        <v>43285</v>
      </c>
      <c r="B278" s="8" t="s">
        <v>8</v>
      </c>
      <c r="C278" s="8"/>
      <c r="D278" s="11">
        <v>1</v>
      </c>
      <c r="E278" s="17">
        <v>3</v>
      </c>
      <c r="F278" s="11">
        <f t="shared" si="4"/>
        <v>3</v>
      </c>
      <c r="G278" s="20">
        <v>-5412</v>
      </c>
    </row>
    <row r="279" spans="1:7" ht="21" x14ac:dyDescent="0.25">
      <c r="A279" s="14">
        <v>43285.102858796294</v>
      </c>
      <c r="B279" s="18" t="s">
        <v>7</v>
      </c>
      <c r="C279" s="18"/>
      <c r="D279" s="11">
        <v>1</v>
      </c>
      <c r="E279" s="17">
        <v>2</v>
      </c>
      <c r="F279" s="11">
        <f t="shared" si="4"/>
        <v>2</v>
      </c>
      <c r="G279" s="20">
        <v>436</v>
      </c>
    </row>
    <row r="280" spans="1:7" ht="21" x14ac:dyDescent="0.25">
      <c r="A280" s="14">
        <v>43286</v>
      </c>
      <c r="B280" s="8" t="s">
        <v>8</v>
      </c>
      <c r="C280" s="8"/>
      <c r="D280" s="11">
        <v>1</v>
      </c>
      <c r="E280" s="17">
        <v>3</v>
      </c>
      <c r="F280" s="11">
        <f t="shared" si="4"/>
        <v>3</v>
      </c>
      <c r="G280" s="20">
        <v>-4662</v>
      </c>
    </row>
    <row r="281" spans="1:7" ht="21" x14ac:dyDescent="0.25">
      <c r="A281" s="14">
        <v>43286.194386574076</v>
      </c>
      <c r="B281" s="16" t="s">
        <v>6</v>
      </c>
      <c r="C281" s="16"/>
      <c r="D281" s="11">
        <v>1</v>
      </c>
      <c r="E281" s="17">
        <v>2</v>
      </c>
      <c r="F281" s="11">
        <f t="shared" si="4"/>
        <v>2</v>
      </c>
      <c r="G281" s="20">
        <v>-664</v>
      </c>
    </row>
    <row r="282" spans="1:7" ht="21" x14ac:dyDescent="0.25">
      <c r="A282" s="14">
        <v>43287</v>
      </c>
      <c r="B282" s="8" t="s">
        <v>8</v>
      </c>
      <c r="C282" s="8"/>
      <c r="D282" s="11">
        <v>1</v>
      </c>
      <c r="E282" s="17">
        <v>3</v>
      </c>
      <c r="F282" s="11">
        <f t="shared" si="4"/>
        <v>3</v>
      </c>
      <c r="G282" s="20">
        <v>-1812</v>
      </c>
    </row>
    <row r="283" spans="1:7" ht="21" x14ac:dyDescent="0.25">
      <c r="A283" s="14">
        <v>43288.192129629628</v>
      </c>
      <c r="B283" s="16" t="s">
        <v>6</v>
      </c>
      <c r="C283" s="16"/>
      <c r="D283" s="11">
        <v>1</v>
      </c>
      <c r="E283" s="17">
        <v>2</v>
      </c>
      <c r="F283" s="11">
        <f t="shared" si="4"/>
        <v>2</v>
      </c>
      <c r="G283" s="20">
        <v>-264</v>
      </c>
    </row>
    <row r="284" spans="1:7" ht="21" x14ac:dyDescent="0.25">
      <c r="A284" s="14">
        <v>43291</v>
      </c>
      <c r="B284" s="8" t="s">
        <v>8</v>
      </c>
      <c r="C284" s="8"/>
      <c r="D284" s="11">
        <v>1</v>
      </c>
      <c r="E284" s="17">
        <v>3</v>
      </c>
      <c r="F284" s="11">
        <f t="shared" si="4"/>
        <v>3</v>
      </c>
      <c r="G284" s="20">
        <v>9288</v>
      </c>
    </row>
    <row r="285" spans="1:7" ht="21" x14ac:dyDescent="0.25">
      <c r="A285" s="14">
        <v>43292.385416666664</v>
      </c>
      <c r="B285" s="16" t="s">
        <v>6</v>
      </c>
      <c r="C285" s="16"/>
      <c r="D285" s="11">
        <v>1</v>
      </c>
      <c r="E285" s="17">
        <v>2</v>
      </c>
      <c r="F285" s="11">
        <f t="shared" si="4"/>
        <v>2</v>
      </c>
      <c r="G285" s="20">
        <v>2736</v>
      </c>
    </row>
    <row r="286" spans="1:7" ht="21" x14ac:dyDescent="0.25">
      <c r="A286" s="14">
        <v>43292.980590277781</v>
      </c>
      <c r="B286" s="16" t="s">
        <v>6</v>
      </c>
      <c r="C286" s="16"/>
      <c r="D286" s="11">
        <v>1</v>
      </c>
      <c r="E286" s="17">
        <v>2</v>
      </c>
      <c r="F286" s="11">
        <f t="shared" si="4"/>
        <v>2</v>
      </c>
      <c r="G286" s="20">
        <v>-464</v>
      </c>
    </row>
    <row r="287" spans="1:7" ht="21" x14ac:dyDescent="0.25">
      <c r="A287" s="14">
        <v>43293</v>
      </c>
      <c r="B287" s="8" t="s">
        <v>8</v>
      </c>
      <c r="C287" s="8"/>
      <c r="D287" s="11">
        <v>1</v>
      </c>
      <c r="E287" s="17">
        <v>3</v>
      </c>
      <c r="F287" s="11">
        <f t="shared" si="4"/>
        <v>3</v>
      </c>
      <c r="G287" s="20">
        <v>-13962</v>
      </c>
    </row>
    <row r="288" spans="1:7" ht="21" x14ac:dyDescent="0.25">
      <c r="A288" s="14">
        <v>43297</v>
      </c>
      <c r="B288" s="8" t="s">
        <v>8</v>
      </c>
      <c r="C288" s="8"/>
      <c r="D288" s="11">
        <v>1</v>
      </c>
      <c r="E288" s="17">
        <v>3</v>
      </c>
      <c r="F288" s="11">
        <f t="shared" si="4"/>
        <v>3</v>
      </c>
      <c r="G288" s="20">
        <v>-4812</v>
      </c>
    </row>
    <row r="289" spans="1:7" ht="21" x14ac:dyDescent="0.25">
      <c r="A289" s="14">
        <v>43299.582060185188</v>
      </c>
      <c r="B289" s="16" t="s">
        <v>6</v>
      </c>
      <c r="C289" s="16"/>
      <c r="D289" s="11">
        <v>1</v>
      </c>
      <c r="E289" s="17">
        <v>1</v>
      </c>
      <c r="F289" s="11">
        <f t="shared" si="4"/>
        <v>1</v>
      </c>
      <c r="G289" s="20">
        <v>11118</v>
      </c>
    </row>
    <row r="290" spans="1:7" ht="21" x14ac:dyDescent="0.25">
      <c r="A290" s="14">
        <v>43311</v>
      </c>
      <c r="B290" s="8" t="s">
        <v>8</v>
      </c>
      <c r="C290" s="8"/>
      <c r="D290" s="11">
        <v>1</v>
      </c>
      <c r="E290" s="17">
        <v>5</v>
      </c>
      <c r="F290" s="11">
        <f t="shared" si="4"/>
        <v>5</v>
      </c>
      <c r="G290" s="20">
        <v>80530</v>
      </c>
    </row>
    <row r="291" spans="1:7" ht="21" x14ac:dyDescent="0.25">
      <c r="A291" s="14">
        <v>43311.521550925929</v>
      </c>
      <c r="B291" s="1" t="s">
        <v>6</v>
      </c>
      <c r="C291" s="1"/>
      <c r="D291" s="11">
        <v>1</v>
      </c>
      <c r="E291" s="17">
        <v>4</v>
      </c>
      <c r="F291" s="11">
        <f t="shared" si="4"/>
        <v>4</v>
      </c>
      <c r="G291" s="20">
        <v>44622</v>
      </c>
    </row>
    <row r="292" spans="1:7" ht="21" x14ac:dyDescent="0.25">
      <c r="A292" s="14">
        <v>43312</v>
      </c>
      <c r="B292" s="8" t="s">
        <v>8</v>
      </c>
      <c r="C292" s="8"/>
      <c r="D292" s="11">
        <v>1</v>
      </c>
      <c r="E292" s="17">
        <v>3</v>
      </c>
      <c r="F292" s="11">
        <f t="shared" si="4"/>
        <v>3</v>
      </c>
      <c r="G292" s="20">
        <v>31188</v>
      </c>
    </row>
    <row r="293" spans="1:7" ht="21" x14ac:dyDescent="0.25">
      <c r="A293" s="14">
        <v>43312</v>
      </c>
      <c r="B293" s="8" t="s">
        <v>8</v>
      </c>
      <c r="C293" s="8"/>
      <c r="D293" s="11">
        <v>1</v>
      </c>
      <c r="E293" s="17">
        <v>1</v>
      </c>
      <c r="F293" s="11">
        <f t="shared" si="4"/>
        <v>1</v>
      </c>
      <c r="G293" s="20">
        <v>10446</v>
      </c>
    </row>
    <row r="294" spans="1:7" ht="21" x14ac:dyDescent="0.25">
      <c r="A294" s="14">
        <v>43312</v>
      </c>
      <c r="B294" s="8" t="s">
        <v>8</v>
      </c>
      <c r="C294" s="8"/>
      <c r="D294" s="11">
        <v>1</v>
      </c>
      <c r="E294" s="17">
        <v>3</v>
      </c>
      <c r="F294" s="11">
        <f t="shared" si="4"/>
        <v>3</v>
      </c>
      <c r="G294" s="20">
        <v>3738</v>
      </c>
    </row>
    <row r="295" spans="1:7" ht="21" x14ac:dyDescent="0.25">
      <c r="A295" s="14">
        <v>43315</v>
      </c>
      <c r="B295" s="8" t="s">
        <v>8</v>
      </c>
      <c r="C295" s="8"/>
      <c r="D295" s="11">
        <v>1</v>
      </c>
      <c r="E295" s="17">
        <v>3</v>
      </c>
      <c r="F295" s="11">
        <f t="shared" si="4"/>
        <v>3</v>
      </c>
      <c r="G295" s="20">
        <v>1788</v>
      </c>
    </row>
    <row r="296" spans="1:7" ht="21" x14ac:dyDescent="0.25">
      <c r="A296" s="14">
        <v>43315.385416666664</v>
      </c>
      <c r="B296" s="18" t="s">
        <v>7</v>
      </c>
      <c r="C296" s="18"/>
      <c r="D296" s="11">
        <v>1</v>
      </c>
      <c r="E296" s="17">
        <v>4</v>
      </c>
      <c r="F296" s="11">
        <f t="shared" si="4"/>
        <v>4</v>
      </c>
      <c r="G296" s="20">
        <v>13472</v>
      </c>
    </row>
    <row r="297" spans="1:7" ht="21" x14ac:dyDescent="0.25">
      <c r="A297" s="14">
        <v>43319</v>
      </c>
      <c r="B297" s="8" t="s">
        <v>8</v>
      </c>
      <c r="C297" s="8"/>
      <c r="D297" s="11">
        <v>1</v>
      </c>
      <c r="E297" s="17">
        <v>3</v>
      </c>
      <c r="F297" s="11">
        <f t="shared" si="4"/>
        <v>3</v>
      </c>
      <c r="G297" s="20">
        <v>-5262</v>
      </c>
    </row>
    <row r="298" spans="1:7" ht="21" x14ac:dyDescent="0.25">
      <c r="A298" s="14">
        <v>43320</v>
      </c>
      <c r="B298" s="8" t="s">
        <v>8</v>
      </c>
      <c r="C298" s="8"/>
      <c r="D298" s="11">
        <v>1</v>
      </c>
      <c r="E298" s="17">
        <v>2</v>
      </c>
      <c r="F298" s="11">
        <f t="shared" si="4"/>
        <v>2</v>
      </c>
      <c r="G298" s="20">
        <v>692</v>
      </c>
    </row>
    <row r="299" spans="1:7" ht="21" x14ac:dyDescent="0.25">
      <c r="A299" s="14">
        <v>43320</v>
      </c>
      <c r="B299" s="8" t="s">
        <v>8</v>
      </c>
      <c r="C299" s="8"/>
      <c r="D299" s="11">
        <v>1</v>
      </c>
      <c r="E299" s="17">
        <v>1</v>
      </c>
      <c r="F299" s="11">
        <f t="shared" si="4"/>
        <v>1</v>
      </c>
      <c r="G299" s="20">
        <v>296</v>
      </c>
    </row>
    <row r="300" spans="1:7" ht="21" x14ac:dyDescent="0.25">
      <c r="A300" s="14">
        <v>43320</v>
      </c>
      <c r="B300" s="8" t="s">
        <v>8</v>
      </c>
      <c r="C300" s="8"/>
      <c r="D300" s="11">
        <v>1</v>
      </c>
      <c r="E300" s="17">
        <v>3</v>
      </c>
      <c r="F300" s="11">
        <f t="shared" si="4"/>
        <v>3</v>
      </c>
      <c r="G300" s="20">
        <v>1488</v>
      </c>
    </row>
    <row r="301" spans="1:7" ht="21" x14ac:dyDescent="0.25">
      <c r="A301" s="14">
        <v>43320.385416666664</v>
      </c>
      <c r="B301" s="18" t="s">
        <v>7</v>
      </c>
      <c r="C301" s="18"/>
      <c r="D301" s="11">
        <v>1</v>
      </c>
      <c r="E301" s="17">
        <v>3</v>
      </c>
      <c r="F301" s="11">
        <f t="shared" si="4"/>
        <v>3</v>
      </c>
      <c r="G301" s="20">
        <v>-10996</v>
      </c>
    </row>
    <row r="302" spans="1:7" ht="21" x14ac:dyDescent="0.25">
      <c r="A302" s="14">
        <v>43321.192175925928</v>
      </c>
      <c r="B302" s="16" t="s">
        <v>6</v>
      </c>
      <c r="C302" s="16"/>
      <c r="D302" s="11">
        <v>1</v>
      </c>
      <c r="E302" s="17">
        <v>3</v>
      </c>
      <c r="F302" s="11">
        <f t="shared" si="4"/>
        <v>3</v>
      </c>
      <c r="G302" s="20">
        <v>-1446</v>
      </c>
    </row>
    <row r="303" spans="1:7" ht="21" x14ac:dyDescent="0.25">
      <c r="A303" s="14">
        <v>43322</v>
      </c>
      <c r="B303" s="8" t="s">
        <v>8</v>
      </c>
      <c r="C303" s="8"/>
      <c r="D303" s="11">
        <v>1</v>
      </c>
      <c r="E303" s="17">
        <v>3</v>
      </c>
      <c r="F303" s="11">
        <f t="shared" si="4"/>
        <v>3</v>
      </c>
      <c r="G303" s="20">
        <v>-1812</v>
      </c>
    </row>
    <row r="304" spans="1:7" ht="21" x14ac:dyDescent="0.25">
      <c r="A304" s="14">
        <v>43322.447916666664</v>
      </c>
      <c r="B304" s="18" t="s">
        <v>7</v>
      </c>
      <c r="C304" s="18"/>
      <c r="D304" s="11">
        <v>1</v>
      </c>
      <c r="E304" s="17">
        <v>3</v>
      </c>
      <c r="F304" s="11">
        <f t="shared" si="4"/>
        <v>3</v>
      </c>
      <c r="G304" s="20">
        <v>-2346</v>
      </c>
    </row>
    <row r="305" spans="1:7" ht="21" x14ac:dyDescent="0.25">
      <c r="A305" s="14">
        <v>43322.975694444445</v>
      </c>
      <c r="B305" s="18" t="s">
        <v>7</v>
      </c>
      <c r="C305" s="18"/>
      <c r="D305" s="11">
        <v>1</v>
      </c>
      <c r="E305" s="17">
        <v>3</v>
      </c>
      <c r="F305" s="11">
        <f t="shared" si="4"/>
        <v>3</v>
      </c>
      <c r="G305" s="20">
        <v>-2496</v>
      </c>
    </row>
    <row r="306" spans="1:7" ht="21" x14ac:dyDescent="0.25">
      <c r="A306" s="14">
        <v>43323.141875000001</v>
      </c>
      <c r="B306" s="18" t="s">
        <v>7</v>
      </c>
      <c r="C306" s="18"/>
      <c r="D306" s="11">
        <v>1</v>
      </c>
      <c r="E306" s="17">
        <v>3</v>
      </c>
      <c r="F306" s="11">
        <f t="shared" si="4"/>
        <v>3</v>
      </c>
      <c r="G306" s="20">
        <v>-1896</v>
      </c>
    </row>
    <row r="307" spans="1:7" ht="21" x14ac:dyDescent="0.25">
      <c r="A307" s="14">
        <v>43327.192326388889</v>
      </c>
      <c r="B307" s="16" t="s">
        <v>6</v>
      </c>
      <c r="C307" s="16"/>
      <c r="D307" s="11">
        <v>1</v>
      </c>
      <c r="E307" s="17">
        <v>4</v>
      </c>
      <c r="F307" s="11">
        <f t="shared" si="4"/>
        <v>4</v>
      </c>
      <c r="G307" s="20">
        <v>472</v>
      </c>
    </row>
    <row r="308" spans="1:7" ht="21" x14ac:dyDescent="0.25">
      <c r="A308" s="14">
        <v>43327.984837962962</v>
      </c>
      <c r="B308" s="18" t="s">
        <v>7</v>
      </c>
      <c r="C308" s="18"/>
      <c r="D308" s="11">
        <v>1</v>
      </c>
      <c r="E308" s="17">
        <v>4</v>
      </c>
      <c r="F308" s="11">
        <f t="shared" si="4"/>
        <v>4</v>
      </c>
      <c r="G308" s="20">
        <v>-3528</v>
      </c>
    </row>
    <row r="309" spans="1:7" ht="21" x14ac:dyDescent="0.25">
      <c r="A309" s="14">
        <v>43328</v>
      </c>
      <c r="B309" s="8" t="s">
        <v>8</v>
      </c>
      <c r="C309" s="8"/>
      <c r="D309" s="11">
        <v>1</v>
      </c>
      <c r="E309" s="17">
        <v>3</v>
      </c>
      <c r="F309" s="11">
        <f t="shared" si="4"/>
        <v>3</v>
      </c>
      <c r="G309" s="20">
        <v>138</v>
      </c>
    </row>
    <row r="310" spans="1:7" ht="21" x14ac:dyDescent="0.25">
      <c r="A310" s="14">
        <v>43329</v>
      </c>
      <c r="B310" s="8" t="s">
        <v>8</v>
      </c>
      <c r="C310" s="8"/>
      <c r="D310" s="11">
        <v>1</v>
      </c>
      <c r="E310" s="17">
        <v>5</v>
      </c>
      <c r="F310" s="11">
        <f t="shared" si="4"/>
        <v>5</v>
      </c>
      <c r="G310" s="20">
        <v>-11520</v>
      </c>
    </row>
    <row r="311" spans="1:7" ht="21" x14ac:dyDescent="0.25">
      <c r="A311" s="14">
        <v>43329</v>
      </c>
      <c r="B311" s="8" t="s">
        <v>8</v>
      </c>
      <c r="C311" s="8"/>
      <c r="D311" s="11">
        <v>1</v>
      </c>
      <c r="E311" s="17">
        <v>1</v>
      </c>
      <c r="F311" s="11">
        <f t="shared" si="4"/>
        <v>1</v>
      </c>
      <c r="G311" s="20">
        <v>-904</v>
      </c>
    </row>
    <row r="312" spans="1:7" ht="21" x14ac:dyDescent="0.25">
      <c r="A312" s="14">
        <v>43329</v>
      </c>
      <c r="B312" s="8" t="s">
        <v>8</v>
      </c>
      <c r="C312" s="8"/>
      <c r="D312" s="11">
        <v>1</v>
      </c>
      <c r="E312" s="17">
        <v>1</v>
      </c>
      <c r="F312" s="11">
        <f t="shared" si="4"/>
        <v>1</v>
      </c>
      <c r="G312" s="20">
        <v>-904</v>
      </c>
    </row>
    <row r="313" spans="1:7" ht="21" x14ac:dyDescent="0.25">
      <c r="A313" s="14">
        <v>43329.053506944445</v>
      </c>
      <c r="B313" s="16" t="s">
        <v>6</v>
      </c>
      <c r="C313" s="16"/>
      <c r="D313" s="11">
        <v>1</v>
      </c>
      <c r="E313" s="17">
        <v>4</v>
      </c>
      <c r="F313" s="11">
        <f t="shared" si="4"/>
        <v>4</v>
      </c>
      <c r="G313" s="20">
        <v>2272</v>
      </c>
    </row>
    <row r="314" spans="1:7" ht="21" x14ac:dyDescent="0.25">
      <c r="A314" s="14">
        <v>43332</v>
      </c>
      <c r="B314" s="8" t="s">
        <v>8</v>
      </c>
      <c r="C314" s="8"/>
      <c r="D314" s="11">
        <v>1</v>
      </c>
      <c r="E314" s="17">
        <v>3</v>
      </c>
      <c r="F314" s="11">
        <f t="shared" si="4"/>
        <v>3</v>
      </c>
      <c r="G314" s="20">
        <v>-1512</v>
      </c>
    </row>
    <row r="315" spans="1:7" ht="21" x14ac:dyDescent="0.25">
      <c r="A315" s="14">
        <v>43333.416666666664</v>
      </c>
      <c r="B315" s="18" t="s">
        <v>7</v>
      </c>
      <c r="C315" s="18"/>
      <c r="D315" s="11">
        <v>1</v>
      </c>
      <c r="E315" s="17">
        <v>3</v>
      </c>
      <c r="F315" s="11">
        <f t="shared" si="4"/>
        <v>3</v>
      </c>
      <c r="G315" s="20">
        <v>-5046</v>
      </c>
    </row>
    <row r="316" spans="1:7" ht="21" x14ac:dyDescent="0.25">
      <c r="A316" s="14">
        <v>43333.416666666664</v>
      </c>
      <c r="B316" s="18" t="s">
        <v>7</v>
      </c>
      <c r="C316" s="18"/>
      <c r="D316" s="11">
        <v>1</v>
      </c>
      <c r="E316" s="17">
        <v>1</v>
      </c>
      <c r="F316" s="11">
        <f t="shared" si="4"/>
        <v>1</v>
      </c>
      <c r="G316" s="20">
        <v>-1732</v>
      </c>
    </row>
    <row r="317" spans="1:7" ht="21" x14ac:dyDescent="0.25">
      <c r="A317" s="14">
        <v>43334.181967592594</v>
      </c>
      <c r="B317" s="16" t="s">
        <v>6</v>
      </c>
      <c r="C317" s="16"/>
      <c r="D317" s="11">
        <v>1</v>
      </c>
      <c r="E317" s="17">
        <v>4</v>
      </c>
      <c r="F317" s="11">
        <f t="shared" si="4"/>
        <v>4</v>
      </c>
      <c r="G317" s="20">
        <v>1322</v>
      </c>
    </row>
    <row r="318" spans="1:7" ht="21" x14ac:dyDescent="0.25">
      <c r="A318" s="14">
        <v>43335.046550925923</v>
      </c>
      <c r="B318" s="16" t="s">
        <v>6</v>
      </c>
      <c r="C318" s="16"/>
      <c r="D318" s="11">
        <v>1</v>
      </c>
      <c r="E318" s="17">
        <v>4</v>
      </c>
      <c r="F318" s="11">
        <f t="shared" si="4"/>
        <v>4</v>
      </c>
      <c r="G318" s="20">
        <v>-1928</v>
      </c>
    </row>
    <row r="319" spans="1:7" ht="21" x14ac:dyDescent="0.25">
      <c r="A319" s="14">
        <v>43336</v>
      </c>
      <c r="B319" s="8" t="s">
        <v>8</v>
      </c>
      <c r="C319" s="8"/>
      <c r="D319" s="11">
        <v>1</v>
      </c>
      <c r="E319" s="17">
        <v>4</v>
      </c>
      <c r="F319" s="11">
        <f t="shared" si="4"/>
        <v>4</v>
      </c>
      <c r="G319" s="20">
        <v>21784</v>
      </c>
    </row>
    <row r="320" spans="1:7" ht="21" x14ac:dyDescent="0.25">
      <c r="A320" s="14">
        <v>43336</v>
      </c>
      <c r="B320" s="8" t="s">
        <v>8</v>
      </c>
      <c r="C320" s="8"/>
      <c r="D320" s="11">
        <v>1</v>
      </c>
      <c r="E320" s="17">
        <v>1</v>
      </c>
      <c r="F320" s="11">
        <f t="shared" si="4"/>
        <v>1</v>
      </c>
      <c r="G320" s="20">
        <v>896</v>
      </c>
    </row>
    <row r="321" spans="1:7" ht="21" x14ac:dyDescent="0.25">
      <c r="A321" s="14">
        <v>43336</v>
      </c>
      <c r="B321" s="8" t="s">
        <v>8</v>
      </c>
      <c r="C321" s="8"/>
      <c r="D321" s="11">
        <v>1</v>
      </c>
      <c r="E321" s="17">
        <v>5</v>
      </c>
      <c r="F321" s="11">
        <f t="shared" si="4"/>
        <v>5</v>
      </c>
      <c r="G321" s="20">
        <v>2080</v>
      </c>
    </row>
    <row r="322" spans="1:7" ht="21" x14ac:dyDescent="0.25">
      <c r="A322" s="14">
        <v>43336</v>
      </c>
      <c r="B322" s="8" t="s">
        <v>8</v>
      </c>
      <c r="C322" s="8"/>
      <c r="D322" s="11">
        <v>1</v>
      </c>
      <c r="E322" s="17">
        <v>1</v>
      </c>
      <c r="F322" s="11">
        <f t="shared" ref="F322:F385" si="5">E322*D322</f>
        <v>1</v>
      </c>
      <c r="G322" s="20">
        <v>-254</v>
      </c>
    </row>
    <row r="323" spans="1:7" ht="21" x14ac:dyDescent="0.25">
      <c r="A323" s="14">
        <v>43336</v>
      </c>
      <c r="B323" s="8" t="s">
        <v>8</v>
      </c>
      <c r="C323" s="8"/>
      <c r="D323" s="11">
        <v>1</v>
      </c>
      <c r="E323" s="17">
        <v>1</v>
      </c>
      <c r="F323" s="11">
        <f t="shared" si="5"/>
        <v>1</v>
      </c>
      <c r="G323" s="20">
        <v>-254</v>
      </c>
    </row>
    <row r="324" spans="1:7" ht="21" x14ac:dyDescent="0.25">
      <c r="A324" s="14">
        <v>43336</v>
      </c>
      <c r="B324" s="8" t="s">
        <v>8</v>
      </c>
      <c r="C324" s="8"/>
      <c r="D324" s="11">
        <v>1</v>
      </c>
      <c r="E324" s="17">
        <v>2</v>
      </c>
      <c r="F324" s="11">
        <f t="shared" si="5"/>
        <v>2</v>
      </c>
      <c r="G324" s="20">
        <v>-308</v>
      </c>
    </row>
    <row r="325" spans="1:7" ht="21" x14ac:dyDescent="0.25">
      <c r="A325" s="14">
        <v>43336</v>
      </c>
      <c r="B325" s="8" t="s">
        <v>8</v>
      </c>
      <c r="C325" s="8"/>
      <c r="D325" s="11">
        <v>1</v>
      </c>
      <c r="E325" s="17">
        <v>1</v>
      </c>
      <c r="F325" s="11">
        <f t="shared" si="5"/>
        <v>1</v>
      </c>
      <c r="G325" s="20">
        <v>-204</v>
      </c>
    </row>
    <row r="326" spans="1:7" ht="21" x14ac:dyDescent="0.25">
      <c r="A326" s="14">
        <v>43336</v>
      </c>
      <c r="B326" s="8" t="s">
        <v>8</v>
      </c>
      <c r="C326" s="8"/>
      <c r="D326" s="11">
        <v>1</v>
      </c>
      <c r="E326" s="17">
        <v>1</v>
      </c>
      <c r="F326" s="11">
        <f t="shared" si="5"/>
        <v>1</v>
      </c>
      <c r="G326" s="20">
        <v>-254</v>
      </c>
    </row>
    <row r="327" spans="1:7" ht="21" x14ac:dyDescent="0.25">
      <c r="A327" s="14">
        <v>43336</v>
      </c>
      <c r="B327" s="8" t="s">
        <v>8</v>
      </c>
      <c r="C327" s="8"/>
      <c r="D327" s="11">
        <v>1</v>
      </c>
      <c r="E327" s="17">
        <v>4</v>
      </c>
      <c r="F327" s="11">
        <f t="shared" si="5"/>
        <v>4</v>
      </c>
      <c r="G327" s="20">
        <v>1184</v>
      </c>
    </row>
    <row r="328" spans="1:7" ht="21" x14ac:dyDescent="0.25">
      <c r="A328" s="14">
        <v>43336.029965277776</v>
      </c>
      <c r="B328" s="18" t="s">
        <v>7</v>
      </c>
      <c r="C328" s="18"/>
      <c r="D328" s="11">
        <v>1</v>
      </c>
      <c r="E328" s="17">
        <v>9</v>
      </c>
      <c r="F328" s="11">
        <f t="shared" si="5"/>
        <v>9</v>
      </c>
      <c r="G328" s="20">
        <v>-688</v>
      </c>
    </row>
    <row r="329" spans="1:7" ht="21" x14ac:dyDescent="0.25">
      <c r="A329" s="14">
        <v>43336.928981481484</v>
      </c>
      <c r="B329" s="18" t="s">
        <v>7</v>
      </c>
      <c r="C329" s="18"/>
      <c r="D329" s="11">
        <v>1</v>
      </c>
      <c r="E329" s="17">
        <v>5</v>
      </c>
      <c r="F329" s="11">
        <f t="shared" si="5"/>
        <v>5</v>
      </c>
      <c r="G329" s="20">
        <v>4090</v>
      </c>
    </row>
    <row r="330" spans="1:7" ht="21" x14ac:dyDescent="0.25">
      <c r="A330" s="14">
        <v>43339</v>
      </c>
      <c r="B330" s="8" t="s">
        <v>8</v>
      </c>
      <c r="C330" s="8"/>
      <c r="D330" s="11">
        <v>1</v>
      </c>
      <c r="E330" s="17">
        <v>4</v>
      </c>
      <c r="F330" s="11">
        <f t="shared" si="5"/>
        <v>4</v>
      </c>
      <c r="G330" s="20">
        <v>-6616</v>
      </c>
    </row>
    <row r="331" spans="1:7" ht="21" x14ac:dyDescent="0.25">
      <c r="A331" s="14">
        <v>43341</v>
      </c>
      <c r="B331" s="8" t="s">
        <v>8</v>
      </c>
      <c r="C331" s="8"/>
      <c r="D331" s="11">
        <v>1</v>
      </c>
      <c r="E331" s="17">
        <v>2</v>
      </c>
      <c r="F331" s="11">
        <f t="shared" si="5"/>
        <v>2</v>
      </c>
      <c r="G331" s="20">
        <v>-1208</v>
      </c>
    </row>
    <row r="332" spans="1:7" ht="21" x14ac:dyDescent="0.25">
      <c r="A332" s="14">
        <v>43341</v>
      </c>
      <c r="B332" s="8" t="s">
        <v>8</v>
      </c>
      <c r="C332" s="8"/>
      <c r="D332" s="11">
        <v>1</v>
      </c>
      <c r="E332" s="17">
        <v>2</v>
      </c>
      <c r="F332" s="11">
        <f t="shared" si="5"/>
        <v>2</v>
      </c>
      <c r="G332" s="20">
        <v>-1308</v>
      </c>
    </row>
    <row r="333" spans="1:7" ht="21" x14ac:dyDescent="0.25">
      <c r="A333" s="14">
        <v>43342.974039351851</v>
      </c>
      <c r="B333" s="16" t="s">
        <v>6</v>
      </c>
      <c r="C333" s="16"/>
      <c r="D333" s="11">
        <v>1</v>
      </c>
      <c r="E333" s="17">
        <v>4</v>
      </c>
      <c r="F333" s="11">
        <f t="shared" si="5"/>
        <v>4</v>
      </c>
      <c r="G333" s="20">
        <v>43822</v>
      </c>
    </row>
    <row r="334" spans="1:7" ht="21" x14ac:dyDescent="0.25">
      <c r="A334" s="14">
        <v>43343</v>
      </c>
      <c r="B334" s="8" t="s">
        <v>8</v>
      </c>
      <c r="C334" s="8"/>
      <c r="D334" s="11">
        <v>1</v>
      </c>
      <c r="E334" s="17">
        <v>4</v>
      </c>
      <c r="F334" s="11">
        <f t="shared" si="5"/>
        <v>4</v>
      </c>
      <c r="G334" s="20">
        <v>984</v>
      </c>
    </row>
    <row r="335" spans="1:7" ht="21" x14ac:dyDescent="0.25">
      <c r="A335" s="14">
        <v>43343.029247685183</v>
      </c>
      <c r="B335" s="18" t="s">
        <v>7</v>
      </c>
      <c r="C335" s="18"/>
      <c r="D335" s="11">
        <v>1</v>
      </c>
      <c r="E335" s="17">
        <v>4</v>
      </c>
      <c r="F335" s="11">
        <f t="shared" si="5"/>
        <v>4</v>
      </c>
      <c r="G335" s="20">
        <v>-2728</v>
      </c>
    </row>
    <row r="336" spans="1:7" ht="21" x14ac:dyDescent="0.25">
      <c r="A336" s="14">
        <v>43344.191712962966</v>
      </c>
      <c r="B336" s="16" t="s">
        <v>6</v>
      </c>
      <c r="C336" s="16"/>
      <c r="D336" s="11">
        <v>1</v>
      </c>
      <c r="E336" s="17">
        <v>4</v>
      </c>
      <c r="F336" s="11">
        <f t="shared" si="5"/>
        <v>4</v>
      </c>
      <c r="G336" s="20">
        <v>2072</v>
      </c>
    </row>
    <row r="337" spans="1:7" ht="21" x14ac:dyDescent="0.25">
      <c r="A337" s="14">
        <v>43346</v>
      </c>
      <c r="B337" s="8" t="s">
        <v>8</v>
      </c>
      <c r="C337" s="8"/>
      <c r="D337" s="11">
        <v>1</v>
      </c>
      <c r="E337" s="17">
        <v>1</v>
      </c>
      <c r="F337" s="11">
        <f t="shared" si="5"/>
        <v>1</v>
      </c>
      <c r="G337" s="20">
        <v>4196</v>
      </c>
    </row>
    <row r="338" spans="1:7" ht="21" x14ac:dyDescent="0.25">
      <c r="A338" s="14">
        <v>43346</v>
      </c>
      <c r="B338" s="8" t="s">
        <v>8</v>
      </c>
      <c r="C338" s="8"/>
      <c r="D338" s="11">
        <v>1</v>
      </c>
      <c r="E338" s="17">
        <v>4</v>
      </c>
      <c r="F338" s="11">
        <f t="shared" si="5"/>
        <v>4</v>
      </c>
      <c r="G338" s="20">
        <v>16684</v>
      </c>
    </row>
    <row r="339" spans="1:7" ht="21" x14ac:dyDescent="0.25">
      <c r="A339" s="14">
        <v>43347</v>
      </c>
      <c r="B339" s="8" t="s">
        <v>8</v>
      </c>
      <c r="C339" s="8"/>
      <c r="D339" s="11">
        <v>1</v>
      </c>
      <c r="E339" s="17">
        <v>4</v>
      </c>
      <c r="F339" s="11">
        <f t="shared" si="5"/>
        <v>4</v>
      </c>
      <c r="G339" s="20">
        <v>-1966</v>
      </c>
    </row>
    <row r="340" spans="1:7" ht="21" x14ac:dyDescent="0.25">
      <c r="A340" s="14">
        <v>43347</v>
      </c>
      <c r="B340" s="8" t="s">
        <v>8</v>
      </c>
      <c r="C340" s="8"/>
      <c r="D340" s="11">
        <v>1</v>
      </c>
      <c r="E340" s="17">
        <v>1</v>
      </c>
      <c r="F340" s="11">
        <f t="shared" si="5"/>
        <v>1</v>
      </c>
      <c r="G340" s="20">
        <v>-554</v>
      </c>
    </row>
    <row r="341" spans="1:7" ht="21" x14ac:dyDescent="0.25">
      <c r="A341" s="14">
        <v>43347</v>
      </c>
      <c r="B341" s="8" t="s">
        <v>8</v>
      </c>
      <c r="C341" s="8"/>
      <c r="D341" s="11">
        <v>1</v>
      </c>
      <c r="E341" s="17">
        <v>5</v>
      </c>
      <c r="F341" s="11">
        <f t="shared" si="5"/>
        <v>5</v>
      </c>
      <c r="G341" s="20">
        <v>-3020</v>
      </c>
    </row>
    <row r="342" spans="1:7" ht="21" x14ac:dyDescent="0.25">
      <c r="A342" s="14">
        <v>43348</v>
      </c>
      <c r="B342" s="8" t="s">
        <v>8</v>
      </c>
      <c r="C342" s="8"/>
      <c r="D342" s="11">
        <v>1</v>
      </c>
      <c r="E342" s="17">
        <v>2</v>
      </c>
      <c r="F342" s="11">
        <f t="shared" si="5"/>
        <v>2</v>
      </c>
      <c r="G342" s="20">
        <v>-408</v>
      </c>
    </row>
    <row r="343" spans="1:7" ht="21" x14ac:dyDescent="0.25">
      <c r="A343" s="14">
        <v>43348</v>
      </c>
      <c r="B343" s="8" t="s">
        <v>8</v>
      </c>
      <c r="C343" s="8"/>
      <c r="D343" s="11">
        <v>1</v>
      </c>
      <c r="E343" s="17">
        <v>2</v>
      </c>
      <c r="F343" s="11">
        <f t="shared" si="5"/>
        <v>2</v>
      </c>
      <c r="G343" s="20">
        <v>-508</v>
      </c>
    </row>
    <row r="344" spans="1:7" ht="21" x14ac:dyDescent="0.25">
      <c r="A344" s="14">
        <v>43350.116701388892</v>
      </c>
      <c r="B344" s="18" t="s">
        <v>7</v>
      </c>
      <c r="C344" s="18"/>
      <c r="D344" s="11">
        <v>1</v>
      </c>
      <c r="E344" s="17">
        <v>4</v>
      </c>
      <c r="F344" s="11">
        <f t="shared" si="5"/>
        <v>4</v>
      </c>
      <c r="G344" s="20">
        <v>-1128</v>
      </c>
    </row>
    <row r="345" spans="1:7" ht="21" x14ac:dyDescent="0.25">
      <c r="A345" s="14">
        <v>43351.065312500003</v>
      </c>
      <c r="B345" s="18" t="s">
        <v>7</v>
      </c>
      <c r="C345" s="18"/>
      <c r="D345" s="11">
        <v>1</v>
      </c>
      <c r="E345" s="17">
        <v>4</v>
      </c>
      <c r="F345" s="11">
        <f t="shared" si="5"/>
        <v>4</v>
      </c>
      <c r="G345" s="20">
        <v>-3328</v>
      </c>
    </row>
    <row r="346" spans="1:7" ht="21" x14ac:dyDescent="0.25">
      <c r="A346" s="14">
        <v>43354</v>
      </c>
      <c r="B346" s="8" t="s">
        <v>8</v>
      </c>
      <c r="C346" s="8"/>
      <c r="D346" s="11">
        <v>1</v>
      </c>
      <c r="E346" s="17">
        <v>4</v>
      </c>
      <c r="F346" s="11">
        <f t="shared" si="5"/>
        <v>4</v>
      </c>
      <c r="G346" s="20">
        <v>31184</v>
      </c>
    </row>
    <row r="347" spans="1:7" ht="21" x14ac:dyDescent="0.25">
      <c r="A347" s="14">
        <v>43354.192129629628</v>
      </c>
      <c r="B347" s="18" t="s">
        <v>7</v>
      </c>
      <c r="C347" s="18"/>
      <c r="D347" s="11">
        <v>1</v>
      </c>
      <c r="E347" s="17">
        <v>4</v>
      </c>
      <c r="F347" s="11">
        <f t="shared" si="5"/>
        <v>4</v>
      </c>
      <c r="G347" s="20">
        <v>-2128</v>
      </c>
    </row>
    <row r="348" spans="1:7" ht="21" x14ac:dyDescent="0.25">
      <c r="A348" s="14">
        <v>43355.395833333336</v>
      </c>
      <c r="B348" s="16" t="s">
        <v>6</v>
      </c>
      <c r="C348" s="16"/>
      <c r="D348" s="11">
        <v>1</v>
      </c>
      <c r="E348" s="17">
        <v>4</v>
      </c>
      <c r="F348" s="11">
        <f t="shared" si="5"/>
        <v>4</v>
      </c>
      <c r="G348" s="20">
        <v>-4928</v>
      </c>
    </row>
    <row r="349" spans="1:7" ht="21" x14ac:dyDescent="0.25">
      <c r="A349" s="14">
        <v>43356</v>
      </c>
      <c r="B349" s="8" t="s">
        <v>8</v>
      </c>
      <c r="C349" s="8"/>
      <c r="D349" s="11">
        <v>1</v>
      </c>
      <c r="E349" s="17">
        <v>4</v>
      </c>
      <c r="F349" s="11">
        <f t="shared" si="5"/>
        <v>4</v>
      </c>
      <c r="G349" s="20">
        <v>43384</v>
      </c>
    </row>
    <row r="350" spans="1:7" ht="21" x14ac:dyDescent="0.25">
      <c r="A350" s="14">
        <v>43356</v>
      </c>
      <c r="B350" s="8" t="s">
        <v>8</v>
      </c>
      <c r="C350" s="8"/>
      <c r="D350" s="11">
        <v>1</v>
      </c>
      <c r="E350" s="17">
        <v>2</v>
      </c>
      <c r="F350" s="11">
        <f t="shared" si="5"/>
        <v>2</v>
      </c>
      <c r="G350" s="20">
        <v>21792</v>
      </c>
    </row>
    <row r="351" spans="1:7" ht="21" x14ac:dyDescent="0.25">
      <c r="A351" s="14">
        <v>43356</v>
      </c>
      <c r="B351" s="8" t="s">
        <v>8</v>
      </c>
      <c r="C351" s="8"/>
      <c r="D351" s="11">
        <v>1</v>
      </c>
      <c r="E351" s="17">
        <v>4</v>
      </c>
      <c r="F351" s="11">
        <f t="shared" si="5"/>
        <v>4</v>
      </c>
      <c r="G351" s="20">
        <v>-3066</v>
      </c>
    </row>
    <row r="352" spans="1:7" ht="21" x14ac:dyDescent="0.25">
      <c r="A352" s="14">
        <v>43356.069733796299</v>
      </c>
      <c r="B352" s="16" t="s">
        <v>6</v>
      </c>
      <c r="C352" s="16"/>
      <c r="D352" s="11">
        <v>1</v>
      </c>
      <c r="E352" s="17">
        <v>4</v>
      </c>
      <c r="F352" s="11">
        <f t="shared" si="5"/>
        <v>4</v>
      </c>
      <c r="G352" s="20">
        <v>-1028</v>
      </c>
    </row>
    <row r="353" spans="1:7" ht="21" x14ac:dyDescent="0.25">
      <c r="A353" s="14">
        <v>43356.944444444445</v>
      </c>
      <c r="B353" s="16" t="s">
        <v>6</v>
      </c>
      <c r="C353" s="16"/>
      <c r="D353" s="11">
        <v>1</v>
      </c>
      <c r="E353" s="17">
        <v>4</v>
      </c>
      <c r="F353" s="11">
        <f t="shared" si="5"/>
        <v>4</v>
      </c>
      <c r="G353" s="20">
        <v>-3728</v>
      </c>
    </row>
    <row r="354" spans="1:7" ht="21" x14ac:dyDescent="0.25">
      <c r="A354" s="14">
        <v>43362</v>
      </c>
      <c r="B354" s="8" t="s">
        <v>8</v>
      </c>
      <c r="C354" s="8"/>
      <c r="D354" s="11">
        <v>1</v>
      </c>
      <c r="E354" s="17">
        <v>2</v>
      </c>
      <c r="F354" s="11">
        <f t="shared" si="5"/>
        <v>2</v>
      </c>
      <c r="G354" s="20">
        <v>692</v>
      </c>
    </row>
    <row r="355" spans="1:7" ht="21" x14ac:dyDescent="0.25">
      <c r="A355" s="14">
        <v>43362</v>
      </c>
      <c r="B355" s="8" t="s">
        <v>8</v>
      </c>
      <c r="C355" s="8"/>
      <c r="D355" s="11">
        <v>1</v>
      </c>
      <c r="E355" s="17">
        <v>3</v>
      </c>
      <c r="F355" s="11">
        <f t="shared" si="5"/>
        <v>3</v>
      </c>
      <c r="G355" s="20">
        <v>888</v>
      </c>
    </row>
    <row r="356" spans="1:7" ht="21" x14ac:dyDescent="0.25">
      <c r="A356" s="14">
        <v>43371</v>
      </c>
      <c r="B356" s="8" t="s">
        <v>8</v>
      </c>
      <c r="C356" s="8"/>
      <c r="D356" s="11">
        <v>1</v>
      </c>
      <c r="E356" s="17">
        <v>6</v>
      </c>
      <c r="F356" s="11">
        <f t="shared" si="5"/>
        <v>6</v>
      </c>
      <c r="G356" s="20">
        <v>32676</v>
      </c>
    </row>
    <row r="357" spans="1:7" ht="21" x14ac:dyDescent="0.25">
      <c r="A357" s="14">
        <v>43371</v>
      </c>
      <c r="B357" s="8" t="s">
        <v>8</v>
      </c>
      <c r="C357" s="8"/>
      <c r="D357" s="11">
        <v>1</v>
      </c>
      <c r="E357" s="17">
        <v>1</v>
      </c>
      <c r="F357" s="11">
        <f t="shared" si="5"/>
        <v>1</v>
      </c>
      <c r="G357" s="20">
        <v>3496</v>
      </c>
    </row>
    <row r="358" spans="1:7" ht="21" x14ac:dyDescent="0.25">
      <c r="A358" s="14">
        <v>43371</v>
      </c>
      <c r="B358" s="8" t="s">
        <v>8</v>
      </c>
      <c r="C358" s="8"/>
      <c r="D358" s="17">
        <v>1</v>
      </c>
      <c r="E358" s="17">
        <v>5</v>
      </c>
      <c r="F358" s="17">
        <f t="shared" si="5"/>
        <v>5</v>
      </c>
      <c r="G358" s="20">
        <v>17480</v>
      </c>
    </row>
    <row r="359" spans="1:7" ht="21" x14ac:dyDescent="0.25">
      <c r="A359" s="14">
        <v>43374</v>
      </c>
      <c r="B359" s="16" t="s">
        <v>19</v>
      </c>
      <c r="C359" s="16"/>
      <c r="D359" s="17">
        <v>1</v>
      </c>
      <c r="E359" s="17">
        <v>1</v>
      </c>
      <c r="F359" s="17">
        <f t="shared" si="5"/>
        <v>1</v>
      </c>
      <c r="G359" s="20">
        <v>-3954</v>
      </c>
    </row>
    <row r="360" spans="1:7" ht="21" x14ac:dyDescent="0.25">
      <c r="A360" s="19">
        <v>43375</v>
      </c>
      <c r="B360" s="8" t="s">
        <v>8</v>
      </c>
      <c r="C360" s="8"/>
      <c r="D360" s="17">
        <v>1</v>
      </c>
      <c r="E360" s="15">
        <v>5</v>
      </c>
      <c r="F360" s="17">
        <f t="shared" si="5"/>
        <v>5</v>
      </c>
      <c r="G360" s="20">
        <v>2480</v>
      </c>
    </row>
    <row r="361" spans="1:7" ht="21" x14ac:dyDescent="0.25">
      <c r="A361" s="19">
        <v>43376</v>
      </c>
      <c r="B361" s="8" t="s">
        <v>8</v>
      </c>
      <c r="C361" s="8"/>
      <c r="D361" s="17">
        <v>1</v>
      </c>
      <c r="E361" s="15">
        <v>5</v>
      </c>
      <c r="F361" s="17">
        <f t="shared" si="5"/>
        <v>5</v>
      </c>
      <c r="G361" s="20">
        <v>-3420</v>
      </c>
    </row>
    <row r="362" spans="1:7" ht="21" x14ac:dyDescent="0.25">
      <c r="A362" s="14">
        <v>43382</v>
      </c>
      <c r="B362" s="8" t="s">
        <v>8</v>
      </c>
      <c r="C362" s="8"/>
      <c r="D362" s="11">
        <v>1</v>
      </c>
      <c r="E362" s="11">
        <v>5</v>
      </c>
      <c r="F362" s="17">
        <f t="shared" si="5"/>
        <v>5</v>
      </c>
      <c r="G362" s="20">
        <v>37735</v>
      </c>
    </row>
    <row r="363" spans="1:7" ht="21" x14ac:dyDescent="0.25">
      <c r="A363" s="14">
        <v>43382</v>
      </c>
      <c r="B363" s="16" t="s">
        <v>19</v>
      </c>
      <c r="C363" s="16"/>
      <c r="D363" s="17">
        <v>4</v>
      </c>
      <c r="E363" s="17">
        <v>1</v>
      </c>
      <c r="F363" s="17">
        <f t="shared" si="5"/>
        <v>4</v>
      </c>
      <c r="G363" s="20">
        <v>-11954</v>
      </c>
    </row>
    <row r="364" spans="1:7" ht="21" x14ac:dyDescent="0.25">
      <c r="A364" s="14">
        <v>43384</v>
      </c>
      <c r="B364" s="8" t="s">
        <v>8</v>
      </c>
      <c r="C364" s="8"/>
      <c r="D364" s="11">
        <v>1</v>
      </c>
      <c r="E364" s="11">
        <v>5</v>
      </c>
      <c r="F364" s="17">
        <f t="shared" si="5"/>
        <v>5</v>
      </c>
      <c r="G364" s="20">
        <v>-26510</v>
      </c>
    </row>
    <row r="365" spans="1:7" ht="21" x14ac:dyDescent="0.25">
      <c r="A365" s="14">
        <v>43384</v>
      </c>
      <c r="B365" s="8" t="s">
        <v>8</v>
      </c>
      <c r="C365" s="8"/>
      <c r="D365" s="11">
        <v>1</v>
      </c>
      <c r="E365" s="11">
        <v>6</v>
      </c>
      <c r="F365" s="17">
        <f t="shared" si="5"/>
        <v>6</v>
      </c>
      <c r="G365" s="20">
        <v>349782</v>
      </c>
    </row>
    <row r="366" spans="1:7" ht="21" x14ac:dyDescent="0.25">
      <c r="A366" s="14">
        <v>43384</v>
      </c>
      <c r="B366" s="16" t="s">
        <v>19</v>
      </c>
      <c r="C366" s="16"/>
      <c r="D366" s="17">
        <v>4</v>
      </c>
      <c r="E366" s="17">
        <v>1</v>
      </c>
      <c r="F366" s="17">
        <f t="shared" si="5"/>
        <v>4</v>
      </c>
      <c r="G366" s="20">
        <v>-19348</v>
      </c>
    </row>
    <row r="367" spans="1:7" ht="21" x14ac:dyDescent="0.25">
      <c r="A367" s="14">
        <v>43385</v>
      </c>
      <c r="B367" s="8" t="s">
        <v>8</v>
      </c>
      <c r="C367" s="8"/>
      <c r="D367" s="11">
        <v>4</v>
      </c>
      <c r="E367" s="11">
        <v>4</v>
      </c>
      <c r="F367" s="17">
        <f t="shared" si="5"/>
        <v>16</v>
      </c>
      <c r="G367" s="20">
        <v>1400</v>
      </c>
    </row>
    <row r="368" spans="1:7" ht="21" x14ac:dyDescent="0.25">
      <c r="A368" s="14">
        <v>43385</v>
      </c>
      <c r="B368" s="8" t="s">
        <v>8</v>
      </c>
      <c r="C368" s="8"/>
      <c r="D368" s="11">
        <v>4</v>
      </c>
      <c r="E368" s="11">
        <v>2</v>
      </c>
      <c r="F368" s="17">
        <f t="shared" si="5"/>
        <v>8</v>
      </c>
      <c r="G368" s="20">
        <v>77298</v>
      </c>
    </row>
    <row r="369" spans="1:7" ht="21" x14ac:dyDescent="0.25">
      <c r="A369" s="14">
        <v>43388</v>
      </c>
      <c r="B369" s="16" t="s">
        <v>19</v>
      </c>
      <c r="C369" s="16"/>
      <c r="D369" s="17">
        <v>4</v>
      </c>
      <c r="E369" s="17">
        <v>1</v>
      </c>
      <c r="F369" s="17">
        <f t="shared" si="5"/>
        <v>4</v>
      </c>
      <c r="G369" s="20">
        <v>-148</v>
      </c>
    </row>
    <row r="370" spans="1:7" ht="21" x14ac:dyDescent="0.25">
      <c r="A370" s="14">
        <v>43395</v>
      </c>
      <c r="B370" s="8" t="s">
        <v>8</v>
      </c>
      <c r="C370" s="8"/>
      <c r="D370" s="11">
        <v>1</v>
      </c>
      <c r="E370" s="11">
        <v>1</v>
      </c>
      <c r="F370" s="17">
        <f t="shared" si="5"/>
        <v>1</v>
      </c>
      <c r="G370" s="20">
        <v>3748</v>
      </c>
    </row>
    <row r="371" spans="1:7" ht="21" x14ac:dyDescent="0.25">
      <c r="A371" s="14">
        <v>43396</v>
      </c>
      <c r="B371" s="8" t="s">
        <v>8</v>
      </c>
      <c r="C371" s="8"/>
      <c r="D371" s="11">
        <v>4</v>
      </c>
      <c r="E371" s="11">
        <v>1</v>
      </c>
      <c r="F371" s="17">
        <f t="shared" si="5"/>
        <v>4</v>
      </c>
      <c r="G371" s="20">
        <v>-18751</v>
      </c>
    </row>
    <row r="372" spans="1:7" ht="21" x14ac:dyDescent="0.25">
      <c r="A372" s="14">
        <v>43396</v>
      </c>
      <c r="B372" s="8" t="s">
        <v>8</v>
      </c>
      <c r="C372" s="8"/>
      <c r="D372" s="11">
        <v>4</v>
      </c>
      <c r="E372" s="11">
        <v>1</v>
      </c>
      <c r="F372" s="17">
        <f t="shared" si="5"/>
        <v>4</v>
      </c>
      <c r="G372" s="20">
        <v>-18751</v>
      </c>
    </row>
    <row r="373" spans="1:7" ht="21" x14ac:dyDescent="0.25">
      <c r="A373" s="14">
        <v>43397</v>
      </c>
      <c r="B373" s="8" t="s">
        <v>8</v>
      </c>
      <c r="C373" s="8"/>
      <c r="D373" s="11">
        <v>4</v>
      </c>
      <c r="E373" s="11">
        <v>2</v>
      </c>
      <c r="F373" s="17">
        <f t="shared" si="5"/>
        <v>8</v>
      </c>
      <c r="G373" s="20">
        <v>-10300</v>
      </c>
    </row>
    <row r="374" spans="1:7" ht="21" x14ac:dyDescent="0.25">
      <c r="A374" s="14">
        <v>43398</v>
      </c>
      <c r="B374" s="8" t="s">
        <v>8</v>
      </c>
      <c r="C374" s="8"/>
      <c r="D374" s="11">
        <v>4</v>
      </c>
      <c r="E374" s="11">
        <v>2</v>
      </c>
      <c r="F374" s="11">
        <f t="shared" si="5"/>
        <v>8</v>
      </c>
      <c r="G374" s="20">
        <v>-7498</v>
      </c>
    </row>
    <row r="375" spans="1:7" ht="21" x14ac:dyDescent="0.25">
      <c r="A375" s="14">
        <v>43398</v>
      </c>
      <c r="B375" s="8" t="s">
        <v>8</v>
      </c>
      <c r="C375" s="8"/>
      <c r="D375" s="11">
        <v>4</v>
      </c>
      <c r="E375" s="11">
        <v>2</v>
      </c>
      <c r="F375" s="11">
        <f t="shared" si="5"/>
        <v>8</v>
      </c>
      <c r="G375" s="20">
        <v>-28696</v>
      </c>
    </row>
    <row r="376" spans="1:7" ht="21" x14ac:dyDescent="0.25">
      <c r="A376" s="14">
        <v>43399</v>
      </c>
      <c r="B376" s="8" t="s">
        <v>8</v>
      </c>
      <c r="C376" s="8"/>
      <c r="D376" s="11">
        <v>4</v>
      </c>
      <c r="E376" s="11">
        <v>2</v>
      </c>
      <c r="F376" s="11">
        <f t="shared" si="5"/>
        <v>8</v>
      </c>
      <c r="G376" s="20">
        <v>-3496</v>
      </c>
    </row>
    <row r="377" spans="1:7" ht="21" x14ac:dyDescent="0.25">
      <c r="A377" s="14">
        <v>43402</v>
      </c>
      <c r="B377" s="8" t="s">
        <v>8</v>
      </c>
      <c r="C377" s="8"/>
      <c r="D377" s="11">
        <v>4</v>
      </c>
      <c r="E377" s="11">
        <v>2</v>
      </c>
      <c r="F377" s="11">
        <f t="shared" si="5"/>
        <v>8</v>
      </c>
      <c r="G377" s="20">
        <v>-25094</v>
      </c>
    </row>
    <row r="378" spans="1:7" ht="21" x14ac:dyDescent="0.25">
      <c r="A378" s="14">
        <v>43409</v>
      </c>
      <c r="B378" s="16" t="s">
        <v>19</v>
      </c>
      <c r="C378" s="22" t="s">
        <v>23</v>
      </c>
      <c r="D378" s="11">
        <v>4</v>
      </c>
      <c r="E378" s="11">
        <v>1</v>
      </c>
      <c r="F378" s="11">
        <f t="shared" si="5"/>
        <v>4</v>
      </c>
      <c r="G378" s="20">
        <v>2600</v>
      </c>
    </row>
    <row r="379" spans="1:7" ht="21" x14ac:dyDescent="0.25">
      <c r="A379" s="14">
        <v>43409</v>
      </c>
      <c r="B379" s="16" t="s">
        <v>19</v>
      </c>
      <c r="C379" s="22" t="s">
        <v>24</v>
      </c>
      <c r="D379" s="11">
        <v>4</v>
      </c>
      <c r="E379" s="11">
        <v>1</v>
      </c>
      <c r="F379" s="11">
        <f t="shared" si="5"/>
        <v>4</v>
      </c>
      <c r="G379" s="20">
        <v>2400</v>
      </c>
    </row>
    <row r="380" spans="1:7" ht="21" x14ac:dyDescent="0.25">
      <c r="A380" s="14">
        <v>43409</v>
      </c>
      <c r="B380" s="8" t="s">
        <v>8</v>
      </c>
      <c r="C380" s="22" t="s">
        <v>25</v>
      </c>
      <c r="D380" s="11">
        <v>4</v>
      </c>
      <c r="E380" s="11">
        <v>1</v>
      </c>
      <c r="F380" s="11">
        <f t="shared" si="5"/>
        <v>4</v>
      </c>
      <c r="G380" s="20">
        <v>650</v>
      </c>
    </row>
    <row r="381" spans="1:7" ht="21" x14ac:dyDescent="0.25">
      <c r="A381" s="14">
        <v>43409</v>
      </c>
      <c r="B381" s="8" t="s">
        <v>8</v>
      </c>
      <c r="C381" s="22" t="s">
        <v>25</v>
      </c>
      <c r="D381" s="11">
        <v>4</v>
      </c>
      <c r="E381" s="11">
        <v>1</v>
      </c>
      <c r="F381" s="11">
        <f t="shared" si="5"/>
        <v>4</v>
      </c>
      <c r="G381" s="20">
        <v>450</v>
      </c>
    </row>
    <row r="382" spans="1:7" ht="21" x14ac:dyDescent="0.25">
      <c r="A382" s="14">
        <v>43409</v>
      </c>
      <c r="B382" s="8" t="s">
        <v>8</v>
      </c>
      <c r="C382" s="22" t="s">
        <v>25</v>
      </c>
      <c r="D382" s="11">
        <v>4</v>
      </c>
      <c r="E382" s="11">
        <v>2</v>
      </c>
      <c r="F382" s="11">
        <f t="shared" si="5"/>
        <v>8</v>
      </c>
      <c r="G382" s="20">
        <v>7700</v>
      </c>
    </row>
    <row r="383" spans="1:7" ht="21" x14ac:dyDescent="0.25">
      <c r="A383" s="14">
        <v>43409</v>
      </c>
      <c r="B383" s="8" t="s">
        <v>8</v>
      </c>
      <c r="C383" s="22" t="s">
        <v>26</v>
      </c>
      <c r="D383" s="11">
        <v>4</v>
      </c>
      <c r="E383" s="11">
        <v>1</v>
      </c>
      <c r="F383" s="11">
        <f t="shared" si="5"/>
        <v>4</v>
      </c>
      <c r="G383" s="20">
        <v>44946</v>
      </c>
    </row>
    <row r="384" spans="1:7" ht="21" x14ac:dyDescent="0.25">
      <c r="A384" s="14">
        <v>43411</v>
      </c>
      <c r="B384" s="8" t="s">
        <v>8</v>
      </c>
      <c r="C384" s="22" t="s">
        <v>25</v>
      </c>
      <c r="D384" s="11">
        <v>4</v>
      </c>
      <c r="E384" s="11">
        <v>2</v>
      </c>
      <c r="F384" s="11">
        <f t="shared" si="5"/>
        <v>8</v>
      </c>
      <c r="G384" s="20">
        <v>6900</v>
      </c>
    </row>
    <row r="385" spans="1:10" ht="21" x14ac:dyDescent="0.25">
      <c r="A385" s="14">
        <v>43413</v>
      </c>
      <c r="B385" s="16" t="s">
        <v>19</v>
      </c>
      <c r="C385" s="22" t="s">
        <v>24</v>
      </c>
      <c r="D385" s="11">
        <v>4</v>
      </c>
      <c r="E385" s="11">
        <v>1</v>
      </c>
      <c r="F385" s="11">
        <f t="shared" si="5"/>
        <v>4</v>
      </c>
      <c r="G385" s="20">
        <v>-8000</v>
      </c>
    </row>
    <row r="386" spans="1:10" ht="21" x14ac:dyDescent="0.25">
      <c r="A386" s="14">
        <v>43413</v>
      </c>
      <c r="B386" s="8" t="s">
        <v>8</v>
      </c>
      <c r="C386" s="22" t="s">
        <v>25</v>
      </c>
      <c r="D386" s="11">
        <v>4</v>
      </c>
      <c r="E386" s="11">
        <v>2</v>
      </c>
      <c r="F386" s="11">
        <f t="shared" ref="F386:F407" si="6">E386*D386</f>
        <v>8</v>
      </c>
      <c r="G386" s="20">
        <v>-24700</v>
      </c>
    </row>
    <row r="387" spans="1:10" ht="21" x14ac:dyDescent="0.25">
      <c r="A387" s="14">
        <v>43416</v>
      </c>
      <c r="B387" s="8" t="s">
        <v>8</v>
      </c>
      <c r="C387" s="22" t="s">
        <v>25</v>
      </c>
      <c r="D387" s="11">
        <v>4</v>
      </c>
      <c r="E387" s="11">
        <v>2</v>
      </c>
      <c r="F387" s="11">
        <f t="shared" si="6"/>
        <v>8</v>
      </c>
      <c r="G387" s="20">
        <v>-6700</v>
      </c>
    </row>
    <row r="388" spans="1:10" ht="21" x14ac:dyDescent="0.25">
      <c r="A388" s="14">
        <v>43417</v>
      </c>
      <c r="B388" s="16" t="s">
        <v>19</v>
      </c>
      <c r="C388" s="22" t="s">
        <v>23</v>
      </c>
      <c r="D388" s="11">
        <v>4</v>
      </c>
      <c r="E388" s="11">
        <v>1</v>
      </c>
      <c r="F388" s="11">
        <f t="shared" si="6"/>
        <v>4</v>
      </c>
      <c r="G388" s="20">
        <v>8600</v>
      </c>
    </row>
    <row r="389" spans="1:10" ht="21" x14ac:dyDescent="0.25">
      <c r="A389" s="14">
        <v>43417</v>
      </c>
      <c r="B389" s="8" t="s">
        <v>8</v>
      </c>
      <c r="C389" s="22" t="s">
        <v>25</v>
      </c>
      <c r="D389" s="11">
        <v>4</v>
      </c>
      <c r="E389" s="11">
        <v>2</v>
      </c>
      <c r="F389" s="11">
        <f t="shared" si="6"/>
        <v>8</v>
      </c>
      <c r="G389" s="20">
        <v>-6700</v>
      </c>
    </row>
    <row r="390" spans="1:10" ht="21" x14ac:dyDescent="0.25">
      <c r="A390" s="14">
        <v>43418</v>
      </c>
      <c r="B390" s="16" t="s">
        <v>19</v>
      </c>
      <c r="C390" s="22" t="s">
        <v>24</v>
      </c>
      <c r="D390" s="11">
        <v>4</v>
      </c>
      <c r="E390" s="11">
        <v>1</v>
      </c>
      <c r="F390" s="11">
        <f t="shared" si="6"/>
        <v>4</v>
      </c>
      <c r="G390" s="20">
        <v>-19200</v>
      </c>
    </row>
    <row r="391" spans="1:10" ht="21" x14ac:dyDescent="0.25">
      <c r="A391" s="14">
        <v>43418</v>
      </c>
      <c r="B391" s="8" t="s">
        <v>8</v>
      </c>
      <c r="C391" s="22" t="s">
        <v>25</v>
      </c>
      <c r="D391" s="11">
        <v>4</v>
      </c>
      <c r="E391" s="11">
        <v>2</v>
      </c>
      <c r="F391" s="11">
        <f t="shared" si="6"/>
        <v>8</v>
      </c>
      <c r="G391" s="20">
        <v>-37498</v>
      </c>
    </row>
    <row r="392" spans="1:10" ht="21" x14ac:dyDescent="0.25">
      <c r="A392" s="14">
        <v>43423</v>
      </c>
      <c r="B392" s="16" t="s">
        <v>19</v>
      </c>
      <c r="C392" s="22" t="s">
        <v>22</v>
      </c>
      <c r="D392" s="11">
        <v>4</v>
      </c>
      <c r="E392" s="11">
        <v>1</v>
      </c>
      <c r="F392" s="11">
        <f t="shared" si="6"/>
        <v>4</v>
      </c>
      <c r="G392" s="20">
        <v>-16000</v>
      </c>
    </row>
    <row r="393" spans="1:10" ht="21" x14ac:dyDescent="0.25">
      <c r="A393" s="14">
        <v>43424</v>
      </c>
      <c r="B393" s="16" t="s">
        <v>19</v>
      </c>
      <c r="C393" s="22" t="s">
        <v>23</v>
      </c>
      <c r="D393" s="11">
        <v>4</v>
      </c>
      <c r="E393" s="11">
        <v>1</v>
      </c>
      <c r="F393" s="11">
        <f t="shared" si="6"/>
        <v>4</v>
      </c>
      <c r="G393" s="20">
        <v>-12400</v>
      </c>
    </row>
    <row r="394" spans="1:10" ht="21" x14ac:dyDescent="0.25">
      <c r="A394" s="14">
        <v>43424</v>
      </c>
      <c r="B394" s="8" t="s">
        <v>8</v>
      </c>
      <c r="C394" s="22" t="s">
        <v>25</v>
      </c>
      <c r="D394" s="11">
        <v>4</v>
      </c>
      <c r="E394" s="11">
        <v>2</v>
      </c>
      <c r="F394" s="11">
        <f t="shared" si="6"/>
        <v>8</v>
      </c>
      <c r="G394" s="20">
        <v>-17500</v>
      </c>
    </row>
    <row r="395" spans="1:10" ht="21" x14ac:dyDescent="0.25">
      <c r="A395" s="14">
        <v>43425</v>
      </c>
      <c r="B395" s="16" t="s">
        <v>19</v>
      </c>
      <c r="C395" s="22" t="s">
        <v>22</v>
      </c>
      <c r="D395" s="11">
        <v>4</v>
      </c>
      <c r="E395" s="11">
        <v>1</v>
      </c>
      <c r="F395" s="11">
        <f t="shared" si="6"/>
        <v>4</v>
      </c>
      <c r="G395" s="20">
        <v>35360</v>
      </c>
    </row>
    <row r="396" spans="1:10" ht="21" x14ac:dyDescent="0.25">
      <c r="A396" s="14">
        <v>43426</v>
      </c>
      <c r="B396" s="8" t="s">
        <v>8</v>
      </c>
      <c r="C396" s="22" t="s">
        <v>25</v>
      </c>
      <c r="D396" s="11">
        <v>4</v>
      </c>
      <c r="E396" s="11">
        <v>2</v>
      </c>
      <c r="F396" s="11">
        <f t="shared" si="6"/>
        <v>8</v>
      </c>
      <c r="G396" s="20">
        <v>3700</v>
      </c>
    </row>
    <row r="397" spans="1:10" ht="21" x14ac:dyDescent="0.25">
      <c r="A397" s="14">
        <v>43427</v>
      </c>
      <c r="B397" s="8" t="s">
        <v>8</v>
      </c>
      <c r="C397" s="22" t="s">
        <v>25</v>
      </c>
      <c r="D397" s="11">
        <v>4</v>
      </c>
      <c r="E397" s="11">
        <v>2</v>
      </c>
      <c r="F397" s="11">
        <f t="shared" si="6"/>
        <v>8</v>
      </c>
      <c r="G397" s="20">
        <v>-13900</v>
      </c>
    </row>
    <row r="398" spans="1:10" ht="21" x14ac:dyDescent="0.25">
      <c r="A398" s="14">
        <v>43427</v>
      </c>
      <c r="B398" s="8" t="s">
        <v>8</v>
      </c>
      <c r="C398" s="22" t="s">
        <v>26</v>
      </c>
      <c r="D398" s="11">
        <v>4</v>
      </c>
      <c r="E398" s="11">
        <v>1</v>
      </c>
      <c r="F398" s="11">
        <f t="shared" si="6"/>
        <v>4</v>
      </c>
      <c r="G398" s="20">
        <v>-8054</v>
      </c>
    </row>
    <row r="399" spans="1:10" ht="21" x14ac:dyDescent="0.25">
      <c r="A399" s="14">
        <v>43430</v>
      </c>
      <c r="B399" s="16" t="s">
        <v>19</v>
      </c>
      <c r="C399" s="22" t="s">
        <v>20</v>
      </c>
      <c r="D399" s="11">
        <v>3</v>
      </c>
      <c r="E399" s="11">
        <v>1</v>
      </c>
      <c r="F399" s="11">
        <f t="shared" si="6"/>
        <v>3</v>
      </c>
      <c r="G399" s="20">
        <v>-13000</v>
      </c>
    </row>
    <row r="400" spans="1:10" ht="21" x14ac:dyDescent="0.25">
      <c r="A400" s="14">
        <v>43430</v>
      </c>
      <c r="B400" s="16" t="s">
        <v>19</v>
      </c>
      <c r="C400" s="22" t="s">
        <v>21</v>
      </c>
      <c r="D400" s="11">
        <v>4</v>
      </c>
      <c r="E400" s="11">
        <v>1</v>
      </c>
      <c r="F400" s="11">
        <f t="shared" si="6"/>
        <v>4</v>
      </c>
      <c r="G400" s="20">
        <v>-17200</v>
      </c>
      <c r="J400" s="21"/>
    </row>
    <row r="401" spans="1:7" ht="21" x14ac:dyDescent="0.25">
      <c r="A401" s="14">
        <v>43430</v>
      </c>
      <c r="B401" s="8" t="s">
        <v>8</v>
      </c>
      <c r="C401" s="22" t="s">
        <v>25</v>
      </c>
      <c r="D401" s="11">
        <v>4</v>
      </c>
      <c r="E401" s="11">
        <v>2</v>
      </c>
      <c r="F401" s="11">
        <f t="shared" si="6"/>
        <v>8</v>
      </c>
      <c r="G401" s="20">
        <v>-34300</v>
      </c>
    </row>
    <row r="402" spans="1:7" ht="21" x14ac:dyDescent="0.25">
      <c r="A402" s="14">
        <v>43431</v>
      </c>
      <c r="B402" s="16" t="s">
        <v>19</v>
      </c>
      <c r="C402" s="22" t="s">
        <v>21</v>
      </c>
      <c r="D402" s="11">
        <v>4</v>
      </c>
      <c r="E402" s="11">
        <v>1</v>
      </c>
      <c r="F402" s="11">
        <f t="shared" si="6"/>
        <v>4</v>
      </c>
      <c r="G402" s="20">
        <v>-11200</v>
      </c>
    </row>
    <row r="403" spans="1:7" ht="21" x14ac:dyDescent="0.25">
      <c r="A403" s="14">
        <v>43431</v>
      </c>
      <c r="B403" s="8" t="s">
        <v>8</v>
      </c>
      <c r="C403" s="22" t="s">
        <v>25</v>
      </c>
      <c r="D403" s="11">
        <v>4</v>
      </c>
      <c r="E403" s="11">
        <v>2</v>
      </c>
      <c r="F403" s="11">
        <f t="shared" si="6"/>
        <v>8</v>
      </c>
      <c r="G403" s="20">
        <v>-22300</v>
      </c>
    </row>
    <row r="404" spans="1:7" ht="21" x14ac:dyDescent="0.25">
      <c r="A404" s="14">
        <v>43432</v>
      </c>
      <c r="B404" s="16" t="s">
        <v>19</v>
      </c>
      <c r="C404" s="22" t="s">
        <v>20</v>
      </c>
      <c r="D404" s="11">
        <v>3</v>
      </c>
      <c r="E404" s="11">
        <v>1</v>
      </c>
      <c r="F404" s="11">
        <f t="shared" si="6"/>
        <v>3</v>
      </c>
      <c r="G404" s="20">
        <v>-6000</v>
      </c>
    </row>
    <row r="405" spans="1:7" ht="21" x14ac:dyDescent="0.25">
      <c r="A405" s="14">
        <v>43434</v>
      </c>
      <c r="B405" s="16" t="s">
        <v>19</v>
      </c>
      <c r="C405" s="22" t="s">
        <v>20</v>
      </c>
      <c r="D405" s="11">
        <v>3</v>
      </c>
      <c r="E405" s="11">
        <v>1</v>
      </c>
      <c r="F405" s="11">
        <f t="shared" si="6"/>
        <v>3</v>
      </c>
      <c r="G405" s="20">
        <v>-2200</v>
      </c>
    </row>
    <row r="406" spans="1:7" ht="21" x14ac:dyDescent="0.25">
      <c r="A406" s="14">
        <v>43434</v>
      </c>
      <c r="B406" s="8" t="s">
        <v>8</v>
      </c>
      <c r="C406" s="22" t="s">
        <v>25</v>
      </c>
      <c r="D406" s="11">
        <v>4</v>
      </c>
      <c r="E406" s="11">
        <v>1</v>
      </c>
      <c r="F406" s="11">
        <f t="shared" si="6"/>
        <v>4</v>
      </c>
      <c r="G406" s="20">
        <v>3648</v>
      </c>
    </row>
    <row r="407" spans="1:7" ht="21" x14ac:dyDescent="0.25">
      <c r="A407" s="14">
        <v>43434</v>
      </c>
      <c r="B407" s="8" t="s">
        <v>8</v>
      </c>
      <c r="C407" s="22" t="s">
        <v>25</v>
      </c>
      <c r="D407" s="11">
        <v>4</v>
      </c>
      <c r="E407" s="11">
        <v>1</v>
      </c>
      <c r="F407" s="11">
        <f t="shared" si="6"/>
        <v>4</v>
      </c>
      <c r="G407" s="20">
        <v>3448</v>
      </c>
    </row>
    <row r="408" spans="1:7" ht="21" x14ac:dyDescent="0.25">
      <c r="B408" s="8"/>
      <c r="C408" s="8"/>
    </row>
    <row r="409" spans="1:7" ht="21" x14ac:dyDescent="0.25">
      <c r="B409" s="8"/>
      <c r="C409" s="8"/>
    </row>
    <row r="410" spans="1:7" ht="21" x14ac:dyDescent="0.25">
      <c r="B410" s="8"/>
      <c r="C410" s="8"/>
    </row>
    <row r="411" spans="1:7" ht="21" x14ac:dyDescent="0.25">
      <c r="B411" s="8"/>
      <c r="C411" s="8"/>
    </row>
    <row r="412" spans="1:7" ht="21" x14ac:dyDescent="0.25">
      <c r="B412" s="8"/>
      <c r="C412" s="8"/>
    </row>
    <row r="413" spans="1:7" ht="21" x14ac:dyDescent="0.25">
      <c r="B413" s="8"/>
      <c r="C413" s="8"/>
    </row>
    <row r="414" spans="1:7" ht="21" x14ac:dyDescent="0.25">
      <c r="B414" s="8"/>
      <c r="C414" s="8"/>
    </row>
    <row r="415" spans="1:7" ht="21" x14ac:dyDescent="0.25">
      <c r="B415" s="8"/>
      <c r="C415" s="8"/>
    </row>
    <row r="416" spans="1:7" ht="21" x14ac:dyDescent="0.25">
      <c r="B416" s="8"/>
      <c r="C416" s="8"/>
    </row>
    <row r="417" spans="2:3" ht="21" x14ac:dyDescent="0.25">
      <c r="B417" s="8"/>
      <c r="C417" s="8"/>
    </row>
    <row r="418" spans="2:3" ht="21" x14ac:dyDescent="0.25">
      <c r="B418" s="8"/>
      <c r="C418" s="8"/>
    </row>
    <row r="419" spans="2:3" ht="21" x14ac:dyDescent="0.25">
      <c r="B419" s="8"/>
      <c r="C419" s="8"/>
    </row>
    <row r="420" spans="2:3" ht="21" x14ac:dyDescent="0.25">
      <c r="B420" s="8"/>
      <c r="C420" s="8"/>
    </row>
    <row r="421" spans="2:3" ht="21" x14ac:dyDescent="0.25">
      <c r="B421" s="8"/>
      <c r="C421" s="8"/>
    </row>
    <row r="422" spans="2:3" ht="21" x14ac:dyDescent="0.25">
      <c r="B422" s="8"/>
      <c r="C422" s="8"/>
    </row>
    <row r="423" spans="2:3" ht="21" x14ac:dyDescent="0.25">
      <c r="B423" s="8"/>
      <c r="C423" s="8"/>
    </row>
    <row r="424" spans="2:3" ht="21" x14ac:dyDescent="0.25">
      <c r="B424" s="8"/>
      <c r="C424" s="8"/>
    </row>
    <row r="425" spans="2:3" ht="21" x14ac:dyDescent="0.25">
      <c r="B425" s="8"/>
      <c r="C425" s="8"/>
    </row>
    <row r="426" spans="2:3" ht="21" x14ac:dyDescent="0.25">
      <c r="B426" s="8"/>
      <c r="C426" s="8"/>
    </row>
    <row r="427" spans="2:3" ht="21" x14ac:dyDescent="0.25">
      <c r="B427" s="8"/>
      <c r="C427" s="8"/>
    </row>
    <row r="428" spans="2:3" ht="21" x14ac:dyDescent="0.25">
      <c r="B428" s="8"/>
      <c r="C428" s="8"/>
    </row>
    <row r="429" spans="2:3" ht="21" x14ac:dyDescent="0.25">
      <c r="B429" s="8"/>
      <c r="C429" s="8"/>
    </row>
    <row r="430" spans="2:3" ht="21" x14ac:dyDescent="0.25">
      <c r="B430" s="8"/>
      <c r="C430" s="8"/>
    </row>
    <row r="431" spans="2:3" ht="21" x14ac:dyDescent="0.25">
      <c r="B431" s="8"/>
      <c r="C431" s="8"/>
    </row>
    <row r="432" spans="2:3" ht="21" x14ac:dyDescent="0.25">
      <c r="B432" s="8"/>
      <c r="C432" s="8"/>
    </row>
    <row r="433" spans="2:3" ht="21" x14ac:dyDescent="0.25">
      <c r="B433" s="8"/>
      <c r="C433" s="8"/>
    </row>
    <row r="434" spans="2:3" ht="21" x14ac:dyDescent="0.25">
      <c r="B434" s="8"/>
      <c r="C434" s="8"/>
    </row>
    <row r="435" spans="2:3" ht="21" x14ac:dyDescent="0.25">
      <c r="B435" s="8"/>
      <c r="C435" s="8"/>
    </row>
    <row r="436" spans="2:3" ht="21" x14ac:dyDescent="0.25">
      <c r="B436" s="8"/>
      <c r="C436" s="8"/>
    </row>
    <row r="437" spans="2:3" ht="21" x14ac:dyDescent="0.25">
      <c r="B437" s="8"/>
      <c r="C437" s="8"/>
    </row>
    <row r="438" spans="2:3" ht="21" x14ac:dyDescent="0.25">
      <c r="B438" s="8"/>
      <c r="C438" s="8"/>
    </row>
    <row r="439" spans="2:3" ht="21" x14ac:dyDescent="0.25">
      <c r="B439" s="8"/>
      <c r="C439" s="8"/>
    </row>
    <row r="440" spans="2:3" ht="21" x14ac:dyDescent="0.25">
      <c r="B440" s="8"/>
      <c r="C440" s="8"/>
    </row>
    <row r="441" spans="2:3" ht="21" x14ac:dyDescent="0.25">
      <c r="B441" s="8"/>
      <c r="C441" s="8"/>
    </row>
    <row r="442" spans="2:3" ht="21" x14ac:dyDescent="0.25">
      <c r="B442" s="8"/>
      <c r="C442" s="8"/>
    </row>
    <row r="443" spans="2:3" ht="21" x14ac:dyDescent="0.25">
      <c r="B443" s="8"/>
      <c r="C443" s="8"/>
    </row>
    <row r="444" spans="2:3" ht="21" x14ac:dyDescent="0.25">
      <c r="B444" s="8"/>
      <c r="C444" s="8"/>
    </row>
    <row r="445" spans="2:3" ht="21" x14ac:dyDescent="0.25">
      <c r="B445" s="8"/>
      <c r="C445" s="8"/>
    </row>
    <row r="446" spans="2:3" ht="21" x14ac:dyDescent="0.25">
      <c r="B446" s="8"/>
      <c r="C446" s="8"/>
    </row>
    <row r="447" spans="2:3" ht="21" x14ac:dyDescent="0.25">
      <c r="B447" s="8"/>
      <c r="C447" s="8"/>
    </row>
    <row r="448" spans="2:3" ht="21" x14ac:dyDescent="0.25">
      <c r="B448" s="8"/>
      <c r="C448" s="8"/>
    </row>
    <row r="449" spans="2:3" ht="21" x14ac:dyDescent="0.25">
      <c r="B449" s="8"/>
      <c r="C449" s="8"/>
    </row>
    <row r="450" spans="2:3" ht="21" x14ac:dyDescent="0.25">
      <c r="B450" s="8"/>
      <c r="C450" s="8"/>
    </row>
    <row r="451" spans="2:3" ht="21" x14ac:dyDescent="0.25">
      <c r="B451" s="8"/>
      <c r="C451" s="8"/>
    </row>
    <row r="452" spans="2:3" ht="21" x14ac:dyDescent="0.25">
      <c r="B452" s="8"/>
      <c r="C452" s="8"/>
    </row>
    <row r="453" spans="2:3" ht="21" x14ac:dyDescent="0.25">
      <c r="B453" s="8"/>
      <c r="C453" s="8"/>
    </row>
    <row r="454" spans="2:3" ht="21" x14ac:dyDescent="0.25">
      <c r="B454" s="8"/>
      <c r="C454" s="8"/>
    </row>
    <row r="455" spans="2:3" ht="21" x14ac:dyDescent="0.25">
      <c r="B455" s="8"/>
      <c r="C455" s="8"/>
    </row>
    <row r="456" spans="2:3" ht="21" x14ac:dyDescent="0.25">
      <c r="B456" s="8"/>
      <c r="C456" s="8"/>
    </row>
    <row r="457" spans="2:3" ht="21" x14ac:dyDescent="0.25">
      <c r="B457" s="8"/>
      <c r="C457" s="8"/>
    </row>
    <row r="458" spans="2:3" ht="21" x14ac:dyDescent="0.25">
      <c r="B458" s="8"/>
      <c r="C458" s="8"/>
    </row>
    <row r="459" spans="2:3" ht="21" x14ac:dyDescent="0.25">
      <c r="B459" s="8"/>
      <c r="C459" s="8"/>
    </row>
    <row r="460" spans="2:3" ht="21" x14ac:dyDescent="0.25">
      <c r="B460" s="8"/>
      <c r="C460" s="8"/>
    </row>
    <row r="461" spans="2:3" ht="21" x14ac:dyDescent="0.25">
      <c r="B461" s="8"/>
      <c r="C461" s="8"/>
    </row>
    <row r="462" spans="2:3" ht="21" x14ac:dyDescent="0.25">
      <c r="B462" s="8"/>
      <c r="C462" s="8"/>
    </row>
    <row r="463" spans="2:3" ht="21" x14ac:dyDescent="0.25">
      <c r="B463" s="8"/>
      <c r="C463" s="8"/>
    </row>
    <row r="464" spans="2:3" ht="21" x14ac:dyDescent="0.25">
      <c r="B464" s="8"/>
      <c r="C464" s="8"/>
    </row>
    <row r="465" spans="2:3" ht="21" x14ac:dyDescent="0.25">
      <c r="B465" s="8"/>
      <c r="C465" s="8"/>
    </row>
    <row r="466" spans="2:3" ht="21" x14ac:dyDescent="0.25">
      <c r="B466" s="8"/>
      <c r="C466" s="8"/>
    </row>
    <row r="467" spans="2:3" ht="21" x14ac:dyDescent="0.25">
      <c r="B467" s="8"/>
      <c r="C467" s="8"/>
    </row>
    <row r="468" spans="2:3" ht="21" x14ac:dyDescent="0.25">
      <c r="B468" s="8"/>
      <c r="C468" s="8"/>
    </row>
    <row r="469" spans="2:3" ht="21" x14ac:dyDescent="0.25">
      <c r="B469" s="8"/>
      <c r="C469" s="8"/>
    </row>
    <row r="470" spans="2:3" ht="21" x14ac:dyDescent="0.25">
      <c r="B470" s="8"/>
      <c r="C470" s="8"/>
    </row>
    <row r="471" spans="2:3" ht="21" x14ac:dyDescent="0.25">
      <c r="B471" s="8"/>
      <c r="C471" s="8"/>
    </row>
    <row r="472" spans="2:3" ht="21" x14ac:dyDescent="0.25">
      <c r="B472" s="8"/>
      <c r="C472" s="8"/>
    </row>
    <row r="473" spans="2:3" ht="21" x14ac:dyDescent="0.25">
      <c r="B473" s="8"/>
      <c r="C473" s="8"/>
    </row>
    <row r="474" spans="2:3" ht="21" x14ac:dyDescent="0.25">
      <c r="B474" s="8"/>
      <c r="C474" s="8"/>
    </row>
    <row r="475" spans="2:3" ht="21" x14ac:dyDescent="0.25">
      <c r="B475" s="8"/>
      <c r="C475" s="8"/>
    </row>
    <row r="476" spans="2:3" ht="21" x14ac:dyDescent="0.25">
      <c r="B476" s="8"/>
      <c r="C476" s="8"/>
    </row>
    <row r="477" spans="2:3" ht="21" x14ac:dyDescent="0.25">
      <c r="B477" s="8"/>
      <c r="C477" s="8"/>
    </row>
    <row r="478" spans="2:3" ht="21" x14ac:dyDescent="0.25">
      <c r="B478" s="8"/>
      <c r="C478" s="8"/>
    </row>
    <row r="479" spans="2:3" ht="21" x14ac:dyDescent="0.25">
      <c r="B479" s="8"/>
      <c r="C479" s="8"/>
    </row>
    <row r="480" spans="2:3" ht="21" x14ac:dyDescent="0.25">
      <c r="B480" s="8"/>
      <c r="C480" s="8"/>
    </row>
    <row r="481" spans="2:3" ht="21" x14ac:dyDescent="0.25">
      <c r="B481" s="8"/>
      <c r="C481" s="8"/>
    </row>
    <row r="482" spans="2:3" ht="21" x14ac:dyDescent="0.25">
      <c r="B482" s="8"/>
      <c r="C482" s="8"/>
    </row>
    <row r="483" spans="2:3" ht="21" x14ac:dyDescent="0.25">
      <c r="B483" s="8"/>
      <c r="C483" s="8"/>
    </row>
    <row r="484" spans="2:3" ht="21" x14ac:dyDescent="0.25">
      <c r="B484" s="8"/>
      <c r="C484" s="8"/>
    </row>
    <row r="485" spans="2:3" ht="21" x14ac:dyDescent="0.25">
      <c r="B485" s="8"/>
      <c r="C485" s="8"/>
    </row>
    <row r="486" spans="2:3" ht="21" x14ac:dyDescent="0.25">
      <c r="B486" s="8"/>
      <c r="C486" s="8"/>
    </row>
    <row r="487" spans="2:3" ht="21" x14ac:dyDescent="0.25">
      <c r="B487" s="8"/>
      <c r="C487" s="8"/>
    </row>
    <row r="488" spans="2:3" ht="21" x14ac:dyDescent="0.25">
      <c r="B488" s="8"/>
      <c r="C488" s="8"/>
    </row>
    <row r="489" spans="2:3" ht="21" x14ac:dyDescent="0.25">
      <c r="B489" s="8"/>
      <c r="C489" s="8"/>
    </row>
    <row r="490" spans="2:3" ht="21" x14ac:dyDescent="0.25">
      <c r="B490" s="8"/>
      <c r="C490" s="8"/>
    </row>
    <row r="491" spans="2:3" ht="21" x14ac:dyDescent="0.25">
      <c r="B491" s="8"/>
      <c r="C491" s="8"/>
    </row>
    <row r="492" spans="2:3" ht="21" x14ac:dyDescent="0.25">
      <c r="B492" s="8"/>
      <c r="C492" s="8"/>
    </row>
    <row r="493" spans="2:3" ht="21" x14ac:dyDescent="0.25">
      <c r="B493" s="8"/>
      <c r="C493" s="8"/>
    </row>
    <row r="494" spans="2:3" ht="21" x14ac:dyDescent="0.25">
      <c r="B494" s="8"/>
      <c r="C494" s="8"/>
    </row>
    <row r="495" spans="2:3" ht="21" x14ac:dyDescent="0.25">
      <c r="B495" s="8"/>
      <c r="C495" s="8"/>
    </row>
    <row r="496" spans="2:3" ht="21" x14ac:dyDescent="0.25">
      <c r="B496" s="8"/>
      <c r="C496" s="8"/>
    </row>
    <row r="497" spans="2:3" ht="21" x14ac:dyDescent="0.25">
      <c r="B497" s="8"/>
      <c r="C497" s="8"/>
    </row>
    <row r="498" spans="2:3" ht="21" x14ac:dyDescent="0.25">
      <c r="B498" s="8"/>
      <c r="C498" s="8"/>
    </row>
    <row r="499" spans="2:3" ht="21" x14ac:dyDescent="0.25">
      <c r="B499" s="8"/>
      <c r="C499" s="8"/>
    </row>
    <row r="500" spans="2:3" ht="21" x14ac:dyDescent="0.25">
      <c r="B500" s="8"/>
      <c r="C500" s="8"/>
    </row>
    <row r="501" spans="2:3" ht="21" x14ac:dyDescent="0.25">
      <c r="B501" s="8"/>
      <c r="C501" s="8"/>
    </row>
    <row r="502" spans="2:3" ht="21" x14ac:dyDescent="0.25">
      <c r="B502" s="8"/>
      <c r="C502" s="8"/>
    </row>
    <row r="503" spans="2:3" ht="21" x14ac:dyDescent="0.25">
      <c r="B503" s="8"/>
      <c r="C503" s="8"/>
    </row>
    <row r="504" spans="2:3" ht="21" x14ac:dyDescent="0.25">
      <c r="B504" s="8"/>
      <c r="C504" s="8"/>
    </row>
    <row r="505" spans="2:3" ht="21" x14ac:dyDescent="0.25">
      <c r="B505" s="8"/>
      <c r="C505" s="8"/>
    </row>
    <row r="506" spans="2:3" ht="21" x14ac:dyDescent="0.25">
      <c r="B506" s="8"/>
      <c r="C506" s="8"/>
    </row>
    <row r="507" spans="2:3" ht="21" x14ac:dyDescent="0.25">
      <c r="B507" s="8"/>
      <c r="C507" s="8"/>
    </row>
    <row r="508" spans="2:3" ht="21" x14ac:dyDescent="0.25">
      <c r="B508" s="8"/>
      <c r="C508" s="8"/>
    </row>
    <row r="509" spans="2:3" ht="21" x14ac:dyDescent="0.25">
      <c r="B509" s="8"/>
      <c r="C509" s="8"/>
    </row>
    <row r="510" spans="2:3" ht="21" x14ac:dyDescent="0.25">
      <c r="B510" s="8"/>
      <c r="C510" s="8"/>
    </row>
    <row r="511" spans="2:3" ht="21" x14ac:dyDescent="0.25">
      <c r="B511" s="8"/>
      <c r="C511" s="8"/>
    </row>
    <row r="512" spans="2:3" ht="21" x14ac:dyDescent="0.25">
      <c r="B512" s="8"/>
      <c r="C512" s="8"/>
    </row>
    <row r="513" spans="2:3" ht="21" x14ac:dyDescent="0.25">
      <c r="B513" s="8"/>
      <c r="C513" s="8"/>
    </row>
    <row r="514" spans="2:3" ht="21" x14ac:dyDescent="0.25">
      <c r="B514" s="8"/>
      <c r="C514" s="8"/>
    </row>
    <row r="515" spans="2:3" ht="21" x14ac:dyDescent="0.25">
      <c r="B515" s="8"/>
      <c r="C515" s="8"/>
    </row>
    <row r="516" spans="2:3" ht="21" x14ac:dyDescent="0.25">
      <c r="B516" s="8"/>
      <c r="C516" s="8"/>
    </row>
    <row r="517" spans="2:3" ht="21" x14ac:dyDescent="0.25">
      <c r="B517" s="8"/>
      <c r="C517" s="8"/>
    </row>
    <row r="518" spans="2:3" ht="21" x14ac:dyDescent="0.25">
      <c r="B518" s="8"/>
      <c r="C518" s="8"/>
    </row>
    <row r="519" spans="2:3" ht="21" x14ac:dyDescent="0.25">
      <c r="B519" s="8"/>
      <c r="C519" s="8"/>
    </row>
    <row r="520" spans="2:3" ht="21" x14ac:dyDescent="0.25">
      <c r="B520" s="8"/>
      <c r="C520" s="8"/>
    </row>
    <row r="521" spans="2:3" ht="21" x14ac:dyDescent="0.25">
      <c r="B521" s="8"/>
      <c r="C521" s="8"/>
    </row>
    <row r="522" spans="2:3" ht="21" x14ac:dyDescent="0.25">
      <c r="B522" s="8"/>
      <c r="C522" s="8"/>
    </row>
    <row r="523" spans="2:3" ht="21" x14ac:dyDescent="0.25">
      <c r="B523" s="8"/>
      <c r="C523" s="8"/>
    </row>
    <row r="524" spans="2:3" ht="21" x14ac:dyDescent="0.25">
      <c r="B524" s="8"/>
      <c r="C524" s="8"/>
    </row>
    <row r="525" spans="2:3" ht="21" x14ac:dyDescent="0.25">
      <c r="B525" s="8"/>
      <c r="C525" s="8"/>
    </row>
    <row r="526" spans="2:3" ht="21" x14ac:dyDescent="0.25">
      <c r="B526" s="8"/>
      <c r="C526" s="8"/>
    </row>
    <row r="527" spans="2:3" ht="21" x14ac:dyDescent="0.25">
      <c r="B527" s="8"/>
      <c r="C527" s="8"/>
    </row>
    <row r="528" spans="2:3" ht="21" x14ac:dyDescent="0.25">
      <c r="B528" s="8"/>
      <c r="C528" s="8"/>
    </row>
    <row r="529" spans="2:3" ht="21" x14ac:dyDescent="0.25">
      <c r="B529" s="8"/>
      <c r="C529" s="8"/>
    </row>
    <row r="530" spans="2:3" ht="21" x14ac:dyDescent="0.25">
      <c r="B530" s="8"/>
      <c r="C530" s="8"/>
    </row>
    <row r="531" spans="2:3" ht="21" x14ac:dyDescent="0.25">
      <c r="B531" s="8"/>
      <c r="C531" s="8"/>
    </row>
    <row r="532" spans="2:3" ht="21" x14ac:dyDescent="0.25">
      <c r="B532" s="8"/>
      <c r="C532" s="8"/>
    </row>
    <row r="533" spans="2:3" ht="21" x14ac:dyDescent="0.25">
      <c r="B533" s="8"/>
      <c r="C533" s="8"/>
    </row>
    <row r="534" spans="2:3" ht="21" x14ac:dyDescent="0.25">
      <c r="B534" s="8"/>
      <c r="C534" s="8"/>
    </row>
    <row r="535" spans="2:3" ht="21" x14ac:dyDescent="0.25">
      <c r="B535" s="8"/>
      <c r="C535" s="8"/>
    </row>
    <row r="536" spans="2:3" ht="21" x14ac:dyDescent="0.25">
      <c r="B536" s="8"/>
      <c r="C536" s="8"/>
    </row>
    <row r="537" spans="2:3" ht="21" x14ac:dyDescent="0.25">
      <c r="B537" s="8"/>
      <c r="C537" s="8"/>
    </row>
    <row r="538" spans="2:3" ht="21" x14ac:dyDescent="0.25">
      <c r="B538" s="8"/>
      <c r="C538" s="8"/>
    </row>
    <row r="539" spans="2:3" ht="21" x14ac:dyDescent="0.25">
      <c r="B539" s="8"/>
      <c r="C539" s="8"/>
    </row>
    <row r="540" spans="2:3" ht="21" x14ac:dyDescent="0.25">
      <c r="B540" s="8"/>
      <c r="C540" s="8"/>
    </row>
    <row r="541" spans="2:3" ht="21" x14ac:dyDescent="0.25">
      <c r="B541" s="8"/>
      <c r="C541" s="8"/>
    </row>
    <row r="542" spans="2:3" ht="21" x14ac:dyDescent="0.25">
      <c r="B542" s="8"/>
      <c r="C542" s="8"/>
    </row>
    <row r="543" spans="2:3" ht="21" x14ac:dyDescent="0.25">
      <c r="B543" s="8"/>
      <c r="C543" s="8"/>
    </row>
    <row r="544" spans="2:3" ht="21" x14ac:dyDescent="0.25">
      <c r="B544" s="8"/>
      <c r="C544" s="8"/>
    </row>
    <row r="545" spans="2:3" ht="21" x14ac:dyDescent="0.25">
      <c r="B545" s="8"/>
      <c r="C545" s="8"/>
    </row>
    <row r="546" spans="2:3" ht="21" x14ac:dyDescent="0.25">
      <c r="B546" s="8"/>
      <c r="C546" s="8"/>
    </row>
    <row r="547" spans="2:3" ht="21" x14ac:dyDescent="0.25">
      <c r="B547" s="8"/>
      <c r="C547" s="8"/>
    </row>
    <row r="548" spans="2:3" ht="21" x14ac:dyDescent="0.25">
      <c r="B548" s="8"/>
      <c r="C548" s="8"/>
    </row>
    <row r="549" spans="2:3" ht="21" x14ac:dyDescent="0.25">
      <c r="B549" s="8"/>
      <c r="C549" s="8"/>
    </row>
    <row r="550" spans="2:3" ht="21" x14ac:dyDescent="0.25">
      <c r="B550" s="8"/>
      <c r="C550" s="8"/>
    </row>
    <row r="551" spans="2:3" ht="21" x14ac:dyDescent="0.25">
      <c r="B551" s="8"/>
      <c r="C551" s="8"/>
    </row>
    <row r="552" spans="2:3" ht="21" x14ac:dyDescent="0.25">
      <c r="B552" s="8"/>
      <c r="C552" s="8"/>
    </row>
    <row r="553" spans="2:3" ht="21" x14ac:dyDescent="0.25">
      <c r="B553" s="8"/>
      <c r="C553" s="8"/>
    </row>
    <row r="554" spans="2:3" ht="21" x14ac:dyDescent="0.25">
      <c r="B554" s="8"/>
      <c r="C554" s="8"/>
    </row>
    <row r="555" spans="2:3" ht="21" x14ac:dyDescent="0.25">
      <c r="B555" s="8"/>
      <c r="C555" s="8"/>
    </row>
    <row r="556" spans="2:3" ht="21" x14ac:dyDescent="0.25">
      <c r="B556" s="8"/>
      <c r="C556" s="8"/>
    </row>
    <row r="557" spans="2:3" ht="21" x14ac:dyDescent="0.25">
      <c r="B557" s="8"/>
      <c r="C557" s="8"/>
    </row>
    <row r="558" spans="2:3" ht="21" x14ac:dyDescent="0.25">
      <c r="B558" s="8"/>
      <c r="C558" s="8"/>
    </row>
    <row r="559" spans="2:3" ht="21" x14ac:dyDescent="0.25">
      <c r="B559" s="8"/>
      <c r="C559" s="8"/>
    </row>
    <row r="560" spans="2:3" ht="21" x14ac:dyDescent="0.25">
      <c r="B560" s="8"/>
      <c r="C560" s="8"/>
    </row>
    <row r="561" spans="2:3" ht="21" x14ac:dyDescent="0.25">
      <c r="B561" s="8"/>
      <c r="C561" s="8"/>
    </row>
    <row r="562" spans="2:3" ht="21" x14ac:dyDescent="0.25">
      <c r="B562" s="8"/>
      <c r="C562" s="8"/>
    </row>
    <row r="563" spans="2:3" ht="21" x14ac:dyDescent="0.25">
      <c r="B563" s="8"/>
      <c r="C563" s="8"/>
    </row>
    <row r="564" spans="2:3" ht="21" x14ac:dyDescent="0.25">
      <c r="B564" s="8"/>
      <c r="C564" s="8"/>
    </row>
    <row r="565" spans="2:3" ht="21" x14ac:dyDescent="0.25">
      <c r="B565" s="8"/>
      <c r="C565" s="8"/>
    </row>
    <row r="566" spans="2:3" ht="21" x14ac:dyDescent="0.25">
      <c r="B566" s="8"/>
      <c r="C566" s="8"/>
    </row>
    <row r="567" spans="2:3" ht="21" x14ac:dyDescent="0.25">
      <c r="B567" s="8"/>
      <c r="C567" s="8"/>
    </row>
    <row r="568" spans="2:3" ht="21" x14ac:dyDescent="0.25">
      <c r="B568" s="8"/>
      <c r="C568" s="8"/>
    </row>
    <row r="569" spans="2:3" ht="21" x14ac:dyDescent="0.25">
      <c r="B569" s="8"/>
      <c r="C569" s="8"/>
    </row>
    <row r="570" spans="2:3" ht="21" x14ac:dyDescent="0.25">
      <c r="B570" s="8"/>
      <c r="C570" s="8"/>
    </row>
    <row r="571" spans="2:3" ht="21" x14ac:dyDescent="0.25">
      <c r="B571" s="8"/>
      <c r="C571" s="8"/>
    </row>
    <row r="572" spans="2:3" ht="21" x14ac:dyDescent="0.25">
      <c r="B572" s="8"/>
      <c r="C572" s="8"/>
    </row>
    <row r="573" spans="2:3" ht="21" x14ac:dyDescent="0.25">
      <c r="B573" s="8"/>
      <c r="C573" s="8"/>
    </row>
    <row r="574" spans="2:3" ht="21" x14ac:dyDescent="0.25">
      <c r="B574" s="8"/>
      <c r="C574" s="8"/>
    </row>
    <row r="575" spans="2:3" ht="21" x14ac:dyDescent="0.25">
      <c r="B575" s="8"/>
      <c r="C575" s="8"/>
    </row>
    <row r="576" spans="2:3" ht="21" x14ac:dyDescent="0.25">
      <c r="B576" s="8"/>
      <c r="C576" s="8"/>
    </row>
    <row r="577" spans="2:3" ht="21" x14ac:dyDescent="0.25">
      <c r="B577" s="8"/>
      <c r="C577" s="8"/>
    </row>
    <row r="578" spans="2:3" ht="21" x14ac:dyDescent="0.25">
      <c r="B578" s="8"/>
      <c r="C578" s="8"/>
    </row>
    <row r="579" spans="2:3" ht="21" x14ac:dyDescent="0.25">
      <c r="B579" s="8"/>
      <c r="C579" s="8"/>
    </row>
    <row r="580" spans="2:3" ht="21" x14ac:dyDescent="0.25">
      <c r="B580" s="8"/>
      <c r="C580" s="8"/>
    </row>
    <row r="581" spans="2:3" ht="21" x14ac:dyDescent="0.25">
      <c r="B581" s="8"/>
      <c r="C581" s="8"/>
    </row>
    <row r="582" spans="2:3" ht="21" x14ac:dyDescent="0.25">
      <c r="B582" s="8"/>
      <c r="C582" s="8"/>
    </row>
    <row r="583" spans="2:3" ht="21" x14ac:dyDescent="0.25">
      <c r="B583" s="8"/>
      <c r="C583" s="8"/>
    </row>
    <row r="584" spans="2:3" ht="21" x14ac:dyDescent="0.25">
      <c r="B584" s="8"/>
      <c r="C584" s="8"/>
    </row>
    <row r="585" spans="2:3" ht="21" x14ac:dyDescent="0.25">
      <c r="B585" s="8"/>
      <c r="C585" s="8"/>
    </row>
    <row r="586" spans="2:3" ht="21" x14ac:dyDescent="0.25">
      <c r="B586" s="8"/>
      <c r="C586" s="8"/>
    </row>
    <row r="587" spans="2:3" ht="21" x14ac:dyDescent="0.25">
      <c r="B587" s="8"/>
      <c r="C587" s="8"/>
    </row>
    <row r="588" spans="2:3" ht="21" x14ac:dyDescent="0.25">
      <c r="B588" s="8"/>
      <c r="C588" s="8"/>
    </row>
    <row r="589" spans="2:3" ht="21" x14ac:dyDescent="0.25">
      <c r="B589" s="8"/>
      <c r="C589" s="8"/>
    </row>
    <row r="590" spans="2:3" ht="21" x14ac:dyDescent="0.25">
      <c r="B590" s="8"/>
      <c r="C590" s="8"/>
    </row>
    <row r="591" spans="2:3" ht="21" x14ac:dyDescent="0.25">
      <c r="B591" s="8"/>
      <c r="C591" s="8"/>
    </row>
    <row r="592" spans="2:3" ht="21" x14ac:dyDescent="0.25">
      <c r="B592" s="8"/>
      <c r="C592" s="8"/>
    </row>
    <row r="593" spans="2:3" ht="21" x14ac:dyDescent="0.25">
      <c r="B593" s="8"/>
      <c r="C593" s="8"/>
    </row>
    <row r="594" spans="2:3" ht="21" x14ac:dyDescent="0.25">
      <c r="B594" s="8"/>
      <c r="C594" s="8"/>
    </row>
    <row r="595" spans="2:3" ht="21" x14ac:dyDescent="0.25">
      <c r="B595" s="8"/>
      <c r="C595" s="8"/>
    </row>
    <row r="596" spans="2:3" ht="21" x14ac:dyDescent="0.25">
      <c r="B596" s="8"/>
      <c r="C596" s="8"/>
    </row>
    <row r="597" spans="2:3" ht="21" x14ac:dyDescent="0.25">
      <c r="B597" s="8"/>
      <c r="C597" s="8"/>
    </row>
    <row r="598" spans="2:3" ht="21" x14ac:dyDescent="0.25">
      <c r="B598" s="8"/>
      <c r="C598" s="8"/>
    </row>
    <row r="599" spans="2:3" ht="21" x14ac:dyDescent="0.25">
      <c r="B599" s="8"/>
      <c r="C599" s="8"/>
    </row>
    <row r="600" spans="2:3" ht="21" x14ac:dyDescent="0.25">
      <c r="B600" s="8"/>
      <c r="C600" s="8"/>
    </row>
    <row r="601" spans="2:3" ht="21" x14ac:dyDescent="0.25">
      <c r="B601" s="8"/>
      <c r="C601" s="8"/>
    </row>
    <row r="602" spans="2:3" ht="21" x14ac:dyDescent="0.25">
      <c r="B602" s="8"/>
      <c r="C602" s="8"/>
    </row>
    <row r="603" spans="2:3" ht="21" x14ac:dyDescent="0.25">
      <c r="B603" s="8"/>
      <c r="C603" s="8"/>
    </row>
    <row r="604" spans="2:3" ht="21" x14ac:dyDescent="0.25">
      <c r="B604" s="8"/>
      <c r="C604" s="8"/>
    </row>
    <row r="605" spans="2:3" ht="21" x14ac:dyDescent="0.25">
      <c r="B605" s="8"/>
      <c r="C605" s="8"/>
    </row>
    <row r="606" spans="2:3" ht="21" x14ac:dyDescent="0.25">
      <c r="B606" s="8"/>
      <c r="C606" s="8"/>
    </row>
    <row r="607" spans="2:3" ht="21" x14ac:dyDescent="0.25">
      <c r="B607" s="8"/>
      <c r="C607" s="8"/>
    </row>
    <row r="608" spans="2:3" ht="21" x14ac:dyDescent="0.25">
      <c r="B608" s="8"/>
      <c r="C608" s="8"/>
    </row>
    <row r="609" spans="2:3" ht="21" x14ac:dyDescent="0.25">
      <c r="B609" s="8"/>
      <c r="C609" s="8"/>
    </row>
    <row r="610" spans="2:3" ht="21" x14ac:dyDescent="0.25">
      <c r="B610" s="8"/>
      <c r="C610" s="8"/>
    </row>
    <row r="611" spans="2:3" ht="21" x14ac:dyDescent="0.25">
      <c r="B611" s="8"/>
      <c r="C611" s="8"/>
    </row>
    <row r="612" spans="2:3" ht="21" x14ac:dyDescent="0.25">
      <c r="B612" s="8"/>
      <c r="C612" s="8"/>
    </row>
    <row r="613" spans="2:3" ht="21" x14ac:dyDescent="0.25">
      <c r="B613" s="8"/>
      <c r="C613" s="8"/>
    </row>
    <row r="614" spans="2:3" ht="21" x14ac:dyDescent="0.25">
      <c r="B614" s="8"/>
      <c r="C614" s="8"/>
    </row>
    <row r="615" spans="2:3" ht="21" x14ac:dyDescent="0.25">
      <c r="B615" s="8"/>
      <c r="C615" s="8"/>
    </row>
    <row r="616" spans="2:3" ht="21" x14ac:dyDescent="0.25">
      <c r="B616" s="8"/>
      <c r="C616" s="8"/>
    </row>
    <row r="617" spans="2:3" ht="21" x14ac:dyDescent="0.25">
      <c r="B617" s="8"/>
      <c r="C617" s="8"/>
    </row>
    <row r="618" spans="2:3" ht="21" x14ac:dyDescent="0.25">
      <c r="B618" s="8"/>
      <c r="C618" s="8"/>
    </row>
    <row r="619" spans="2:3" ht="21" x14ac:dyDescent="0.25">
      <c r="B619" s="8"/>
      <c r="C619" s="8"/>
    </row>
    <row r="620" spans="2:3" ht="21" x14ac:dyDescent="0.25">
      <c r="B620" s="8"/>
      <c r="C620" s="8"/>
    </row>
    <row r="621" spans="2:3" ht="21" x14ac:dyDescent="0.25">
      <c r="B621" s="8"/>
      <c r="C621" s="8"/>
    </row>
    <row r="622" spans="2:3" ht="21" x14ac:dyDescent="0.25">
      <c r="B622" s="8"/>
      <c r="C622" s="8"/>
    </row>
    <row r="623" spans="2:3" ht="21" x14ac:dyDescent="0.25">
      <c r="B623" s="8"/>
      <c r="C623" s="8"/>
    </row>
    <row r="624" spans="2:3" ht="21" x14ac:dyDescent="0.25">
      <c r="B624" s="8"/>
      <c r="C624" s="8"/>
    </row>
    <row r="625" spans="2:3" ht="21" x14ac:dyDescent="0.25">
      <c r="B625" s="8"/>
      <c r="C625" s="8"/>
    </row>
    <row r="626" spans="2:3" ht="21" x14ac:dyDescent="0.25">
      <c r="B626" s="8"/>
      <c r="C626" s="8"/>
    </row>
    <row r="627" spans="2:3" ht="21" x14ac:dyDescent="0.25">
      <c r="B627" s="8"/>
      <c r="C627" s="8"/>
    </row>
    <row r="628" spans="2:3" ht="21" x14ac:dyDescent="0.25">
      <c r="B628" s="8"/>
      <c r="C628" s="8"/>
    </row>
    <row r="629" spans="2:3" ht="21" x14ac:dyDescent="0.25">
      <c r="B629" s="8"/>
      <c r="C629" s="8"/>
    </row>
    <row r="630" spans="2:3" ht="21" x14ac:dyDescent="0.25">
      <c r="B630" s="8"/>
      <c r="C630" s="8"/>
    </row>
    <row r="631" spans="2:3" ht="21" x14ac:dyDescent="0.25">
      <c r="B631" s="8"/>
      <c r="C631" s="8"/>
    </row>
    <row r="632" spans="2:3" ht="21" x14ac:dyDescent="0.25">
      <c r="B632" s="8"/>
      <c r="C632" s="8"/>
    </row>
    <row r="633" spans="2:3" ht="21" x14ac:dyDescent="0.25">
      <c r="B633" s="8"/>
      <c r="C633" s="8"/>
    </row>
    <row r="634" spans="2:3" ht="21" x14ac:dyDescent="0.25">
      <c r="B634" s="8"/>
      <c r="C634" s="8"/>
    </row>
    <row r="635" spans="2:3" ht="21" x14ac:dyDescent="0.25">
      <c r="B635" s="8"/>
      <c r="C635" s="8"/>
    </row>
    <row r="636" spans="2:3" ht="21" x14ac:dyDescent="0.25">
      <c r="B636" s="8"/>
      <c r="C636" s="8"/>
    </row>
    <row r="637" spans="2:3" ht="21" x14ac:dyDescent="0.25">
      <c r="B637" s="8"/>
      <c r="C637" s="8"/>
    </row>
    <row r="638" spans="2:3" ht="21" x14ac:dyDescent="0.25">
      <c r="B638" s="8"/>
      <c r="C638" s="8"/>
    </row>
    <row r="639" spans="2:3" ht="21" x14ac:dyDescent="0.25">
      <c r="B639" s="8"/>
      <c r="C639" s="8"/>
    </row>
    <row r="640" spans="2:3" ht="21" x14ac:dyDescent="0.25">
      <c r="B640" s="8"/>
      <c r="C640" s="8"/>
    </row>
    <row r="641" spans="2:3" ht="21" x14ac:dyDescent="0.25">
      <c r="B641" s="8"/>
      <c r="C641" s="8"/>
    </row>
    <row r="642" spans="2:3" ht="21" x14ac:dyDescent="0.25">
      <c r="B642" s="8"/>
      <c r="C642" s="8"/>
    </row>
    <row r="643" spans="2:3" ht="21" x14ac:dyDescent="0.25">
      <c r="B643" s="8"/>
      <c r="C643" s="8"/>
    </row>
    <row r="644" spans="2:3" ht="21" x14ac:dyDescent="0.25">
      <c r="B644" s="8"/>
      <c r="C644" s="8"/>
    </row>
    <row r="645" spans="2:3" ht="21" x14ac:dyDescent="0.25">
      <c r="B645" s="8"/>
      <c r="C645" s="8"/>
    </row>
    <row r="646" spans="2:3" ht="21" x14ac:dyDescent="0.25">
      <c r="B646" s="8"/>
      <c r="C646" s="8"/>
    </row>
  </sheetData>
  <autoFilter ref="A1:G358"/>
  <sortState ref="A1:G407">
    <sortCondition ref="A346"/>
  </sortState>
  <phoneticPr fontId="1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3866"/>
  <sheetViews>
    <sheetView topLeftCell="A37" zoomScale="170" zoomScaleNormal="170" zoomScalePageLayoutView="170" workbookViewId="0">
      <selection activeCell="I8" sqref="I8"/>
    </sheetView>
  </sheetViews>
  <sheetFormatPr baseColWidth="10" defaultRowHeight="15" x14ac:dyDescent="0.15"/>
  <sheetData>
    <row r="1" spans="1:11" x14ac:dyDescent="0.15">
      <c r="A1" s="27" t="s">
        <v>68</v>
      </c>
      <c r="B1" s="27" t="s">
        <v>69</v>
      </c>
      <c r="C1" s="27" t="s">
        <v>70</v>
      </c>
      <c r="D1" s="27" t="s">
        <v>71</v>
      </c>
      <c r="E1" s="27" t="s">
        <v>72</v>
      </c>
      <c r="F1" s="27" t="s">
        <v>73</v>
      </c>
      <c r="G1" s="27" t="s">
        <v>74</v>
      </c>
      <c r="H1" s="27" t="s">
        <v>75</v>
      </c>
      <c r="I1" s="28" t="s">
        <v>76</v>
      </c>
      <c r="J1" s="28" t="s">
        <v>77</v>
      </c>
      <c r="K1" s="28" t="s">
        <v>78</v>
      </c>
    </row>
    <row r="2" spans="1:11" hidden="1" x14ac:dyDescent="0.15">
      <c r="A2">
        <v>20040102</v>
      </c>
      <c r="B2">
        <v>6041.56</v>
      </c>
      <c r="C2">
        <v>5866.75</v>
      </c>
      <c r="D2">
        <v>5759.23</v>
      </c>
      <c r="E2">
        <v>5890.69</v>
      </c>
      <c r="F2">
        <v>5804.89</v>
      </c>
      <c r="G2">
        <v>6041.56</v>
      </c>
      <c r="H2">
        <v>5804.89</v>
      </c>
      <c r="I2" t="str">
        <f>IF(C2-D2&lt;=180,"盤",IF(C2-D2&lt;=240,"無","順"))</f>
        <v>盤</v>
      </c>
      <c r="J2" t="str">
        <f>IF(E2-F2&lt;=180,"盤",IF(E2-F2&lt;=240,"無","順"))</f>
        <v>盤</v>
      </c>
      <c r="K2" t="str">
        <f>IF(G2-H2&lt;=180,"盤",IF(G2-H2&lt;=240,"無","順"))</f>
        <v>無</v>
      </c>
    </row>
    <row r="3" spans="1:11" hidden="1" x14ac:dyDescent="0.15">
      <c r="A3">
        <v>20040105</v>
      </c>
      <c r="B3">
        <v>6125.42</v>
      </c>
      <c r="C3">
        <v>5890.69</v>
      </c>
      <c r="D3">
        <v>5804.89</v>
      </c>
      <c r="E3">
        <v>6041.56</v>
      </c>
      <c r="F3">
        <v>5804.89</v>
      </c>
      <c r="G3">
        <v>6125.42</v>
      </c>
      <c r="H3">
        <v>5804.89</v>
      </c>
      <c r="I3" t="str">
        <f t="shared" ref="I3:I66" si="0">IF(C3-D3&lt;=180,"盤",IF(C3-D3&lt;=240,"無","順"))</f>
        <v>盤</v>
      </c>
      <c r="J3" t="str">
        <f t="shared" ref="J3:J66" si="1">IF(E3-F3&lt;=180,"盤",IF(E3-F3&lt;=240,"無","順"))</f>
        <v>無</v>
      </c>
      <c r="K3" t="str">
        <f t="shared" ref="K3:K66" si="2">IF(G3-H3&lt;=180,"盤",IF(G3-H3&lt;=240,"無","順"))</f>
        <v>順</v>
      </c>
    </row>
    <row r="4" spans="1:11" hidden="1" x14ac:dyDescent="0.15">
      <c r="A4">
        <v>20040106</v>
      </c>
      <c r="B4">
        <v>6144.01</v>
      </c>
      <c r="C4">
        <v>6041.56</v>
      </c>
      <c r="D4">
        <v>5804.89</v>
      </c>
      <c r="E4">
        <v>6125.42</v>
      </c>
      <c r="F4">
        <v>5804.89</v>
      </c>
      <c r="G4">
        <v>6144.01</v>
      </c>
      <c r="H4">
        <v>5804.89</v>
      </c>
      <c r="I4" t="str">
        <f t="shared" si="0"/>
        <v>無</v>
      </c>
      <c r="J4" t="str">
        <f t="shared" si="1"/>
        <v>順</v>
      </c>
      <c r="K4" t="str">
        <f t="shared" si="2"/>
        <v>順</v>
      </c>
    </row>
    <row r="5" spans="1:11" hidden="1" x14ac:dyDescent="0.15">
      <c r="A5">
        <v>20040107</v>
      </c>
      <c r="B5">
        <v>6141.25</v>
      </c>
      <c r="C5">
        <v>6125.42</v>
      </c>
      <c r="D5">
        <v>5804.89</v>
      </c>
      <c r="E5">
        <v>6144.01</v>
      </c>
      <c r="F5">
        <v>5804.89</v>
      </c>
      <c r="G5">
        <v>6144.01</v>
      </c>
      <c r="H5">
        <v>5804.89</v>
      </c>
      <c r="I5" t="str">
        <f t="shared" si="0"/>
        <v>順</v>
      </c>
      <c r="J5" t="str">
        <f t="shared" si="1"/>
        <v>順</v>
      </c>
      <c r="K5" t="str">
        <f t="shared" si="2"/>
        <v>順</v>
      </c>
    </row>
    <row r="6" spans="1:11" hidden="1" x14ac:dyDescent="0.15">
      <c r="A6">
        <v>20040108</v>
      </c>
      <c r="B6">
        <v>6169.17</v>
      </c>
      <c r="C6">
        <v>6144.01</v>
      </c>
      <c r="D6">
        <v>5804.89</v>
      </c>
      <c r="E6">
        <v>6144.01</v>
      </c>
      <c r="F6">
        <v>5804.89</v>
      </c>
      <c r="G6">
        <v>6169.17</v>
      </c>
      <c r="H6">
        <v>5804.89</v>
      </c>
      <c r="I6" t="str">
        <f t="shared" si="0"/>
        <v>順</v>
      </c>
      <c r="J6" t="str">
        <f t="shared" si="1"/>
        <v>順</v>
      </c>
      <c r="K6" t="str">
        <f t="shared" si="2"/>
        <v>順</v>
      </c>
    </row>
    <row r="7" spans="1:11" hidden="1" x14ac:dyDescent="0.15">
      <c r="A7">
        <v>20040109</v>
      </c>
      <c r="B7">
        <v>6226.98</v>
      </c>
      <c r="C7">
        <v>6144.01</v>
      </c>
      <c r="D7">
        <v>5804.89</v>
      </c>
      <c r="E7">
        <v>6169.17</v>
      </c>
      <c r="F7">
        <v>5804.89</v>
      </c>
      <c r="G7">
        <v>6226.98</v>
      </c>
      <c r="H7">
        <v>5866.75</v>
      </c>
      <c r="I7" t="str">
        <f t="shared" si="0"/>
        <v>順</v>
      </c>
      <c r="J7" t="str">
        <f t="shared" si="1"/>
        <v>順</v>
      </c>
      <c r="K7" t="str">
        <f t="shared" si="2"/>
        <v>順</v>
      </c>
    </row>
    <row r="8" spans="1:11" hidden="1" x14ac:dyDescent="0.15">
      <c r="A8">
        <v>20040112</v>
      </c>
      <c r="B8">
        <v>6219.71</v>
      </c>
      <c r="C8">
        <v>6169.17</v>
      </c>
      <c r="D8">
        <v>5804.89</v>
      </c>
      <c r="E8">
        <v>6226.98</v>
      </c>
      <c r="F8">
        <v>5866.75</v>
      </c>
      <c r="G8">
        <v>6226.98</v>
      </c>
      <c r="H8">
        <v>5890.69</v>
      </c>
      <c r="I8" t="str">
        <f t="shared" si="0"/>
        <v>順</v>
      </c>
      <c r="J8" t="str">
        <f t="shared" si="1"/>
        <v>順</v>
      </c>
      <c r="K8" t="str">
        <f t="shared" si="2"/>
        <v>順</v>
      </c>
    </row>
    <row r="9" spans="1:11" hidden="1" x14ac:dyDescent="0.15">
      <c r="A9">
        <v>20040113</v>
      </c>
      <c r="B9">
        <v>6210.22</v>
      </c>
      <c r="C9">
        <v>6226.98</v>
      </c>
      <c r="D9">
        <v>5866.75</v>
      </c>
      <c r="E9">
        <v>6226.98</v>
      </c>
      <c r="F9">
        <v>5890.69</v>
      </c>
      <c r="G9">
        <v>6226.98</v>
      </c>
      <c r="H9">
        <v>6041.56</v>
      </c>
      <c r="I9" t="str">
        <f t="shared" si="0"/>
        <v>順</v>
      </c>
      <c r="J9" t="str">
        <f t="shared" si="1"/>
        <v>順</v>
      </c>
      <c r="K9" t="str">
        <f t="shared" si="2"/>
        <v>無</v>
      </c>
    </row>
    <row r="10" spans="1:11" hidden="1" x14ac:dyDescent="0.15">
      <c r="A10">
        <v>20040114</v>
      </c>
      <c r="B10">
        <v>6274.97</v>
      </c>
      <c r="C10">
        <v>6226.98</v>
      </c>
      <c r="D10">
        <v>5890.69</v>
      </c>
      <c r="E10">
        <v>6226.98</v>
      </c>
      <c r="F10">
        <v>6041.56</v>
      </c>
      <c r="G10">
        <v>6274.97</v>
      </c>
      <c r="H10">
        <v>6125.42</v>
      </c>
      <c r="I10" t="str">
        <f t="shared" si="0"/>
        <v>順</v>
      </c>
      <c r="J10" t="str">
        <f t="shared" si="1"/>
        <v>無</v>
      </c>
      <c r="K10" t="str">
        <f t="shared" si="2"/>
        <v>盤</v>
      </c>
    </row>
    <row r="11" spans="1:11" hidden="1" x14ac:dyDescent="0.15">
      <c r="A11">
        <v>20040115</v>
      </c>
      <c r="B11">
        <v>6264.37</v>
      </c>
      <c r="C11">
        <v>6226.98</v>
      </c>
      <c r="D11">
        <v>6041.56</v>
      </c>
      <c r="E11">
        <v>6274.97</v>
      </c>
      <c r="F11">
        <v>6125.42</v>
      </c>
      <c r="G11">
        <v>6274.97</v>
      </c>
      <c r="H11">
        <v>6141.25</v>
      </c>
      <c r="I11" t="str">
        <f t="shared" si="0"/>
        <v>無</v>
      </c>
      <c r="J11" t="str">
        <f t="shared" si="1"/>
        <v>盤</v>
      </c>
      <c r="K11" t="str">
        <f t="shared" si="2"/>
        <v>盤</v>
      </c>
    </row>
    <row r="12" spans="1:11" hidden="1" x14ac:dyDescent="0.15">
      <c r="A12">
        <v>20040116</v>
      </c>
      <c r="B12">
        <v>6269.71</v>
      </c>
      <c r="C12">
        <v>6274.97</v>
      </c>
      <c r="D12">
        <v>6125.42</v>
      </c>
      <c r="E12">
        <v>6274.97</v>
      </c>
      <c r="F12">
        <v>6141.25</v>
      </c>
      <c r="G12">
        <v>6274.97</v>
      </c>
      <c r="H12">
        <v>6141.25</v>
      </c>
      <c r="I12" t="str">
        <f t="shared" si="0"/>
        <v>盤</v>
      </c>
      <c r="J12" t="str">
        <f t="shared" si="1"/>
        <v>盤</v>
      </c>
      <c r="K12" t="str">
        <f t="shared" si="2"/>
        <v>盤</v>
      </c>
    </row>
    <row r="13" spans="1:11" hidden="1" x14ac:dyDescent="0.15">
      <c r="A13">
        <v>20040127</v>
      </c>
      <c r="B13">
        <v>6384.63</v>
      </c>
      <c r="C13">
        <v>6274.97</v>
      </c>
      <c r="D13">
        <v>6141.25</v>
      </c>
      <c r="E13">
        <v>6274.97</v>
      </c>
      <c r="F13">
        <v>6141.25</v>
      </c>
      <c r="G13">
        <v>6384.63</v>
      </c>
      <c r="H13">
        <v>6169.17</v>
      </c>
      <c r="I13" t="str">
        <f t="shared" si="0"/>
        <v>盤</v>
      </c>
      <c r="J13" t="str">
        <f t="shared" si="1"/>
        <v>盤</v>
      </c>
      <c r="K13" t="str">
        <f t="shared" si="2"/>
        <v>無</v>
      </c>
    </row>
    <row r="14" spans="1:11" hidden="1" x14ac:dyDescent="0.15">
      <c r="A14">
        <v>20040128</v>
      </c>
      <c r="B14">
        <v>6386.25</v>
      </c>
      <c r="C14">
        <v>6274.97</v>
      </c>
      <c r="D14">
        <v>6141.25</v>
      </c>
      <c r="E14">
        <v>6384.63</v>
      </c>
      <c r="F14">
        <v>6169.17</v>
      </c>
      <c r="G14">
        <v>6386.25</v>
      </c>
      <c r="H14">
        <v>6210.22</v>
      </c>
      <c r="I14" t="str">
        <f t="shared" si="0"/>
        <v>盤</v>
      </c>
      <c r="J14" t="str">
        <f t="shared" si="1"/>
        <v>無</v>
      </c>
      <c r="K14" t="str">
        <f t="shared" si="2"/>
        <v>盤</v>
      </c>
    </row>
    <row r="15" spans="1:11" hidden="1" x14ac:dyDescent="0.15">
      <c r="A15">
        <v>20040129</v>
      </c>
      <c r="B15">
        <v>6312.65</v>
      </c>
      <c r="C15">
        <v>6384.63</v>
      </c>
      <c r="D15">
        <v>6169.17</v>
      </c>
      <c r="E15">
        <v>6386.25</v>
      </c>
      <c r="F15">
        <v>6210.22</v>
      </c>
      <c r="G15">
        <v>6386.25</v>
      </c>
      <c r="H15">
        <v>6210.22</v>
      </c>
      <c r="I15" t="str">
        <f t="shared" si="0"/>
        <v>無</v>
      </c>
      <c r="J15" t="str">
        <f t="shared" si="1"/>
        <v>盤</v>
      </c>
      <c r="K15" t="str">
        <f t="shared" si="2"/>
        <v>盤</v>
      </c>
    </row>
    <row r="16" spans="1:11" hidden="1" x14ac:dyDescent="0.15">
      <c r="A16">
        <v>20040130</v>
      </c>
      <c r="B16">
        <v>6375.38</v>
      </c>
      <c r="C16">
        <v>6386.25</v>
      </c>
      <c r="D16">
        <v>6210.22</v>
      </c>
      <c r="E16">
        <v>6386.25</v>
      </c>
      <c r="F16">
        <v>6210.22</v>
      </c>
      <c r="G16">
        <v>6386.25</v>
      </c>
      <c r="H16">
        <v>6210.22</v>
      </c>
      <c r="I16" t="str">
        <f t="shared" si="0"/>
        <v>盤</v>
      </c>
      <c r="J16" t="str">
        <f t="shared" si="1"/>
        <v>盤</v>
      </c>
      <c r="K16" t="str">
        <f t="shared" si="2"/>
        <v>盤</v>
      </c>
    </row>
    <row r="17" spans="1:11" hidden="1" x14ac:dyDescent="0.15">
      <c r="A17">
        <v>20040202</v>
      </c>
      <c r="B17">
        <v>6319.96</v>
      </c>
      <c r="C17">
        <v>6386.25</v>
      </c>
      <c r="D17">
        <v>6210.22</v>
      </c>
      <c r="E17">
        <v>6386.25</v>
      </c>
      <c r="F17">
        <v>6210.22</v>
      </c>
      <c r="G17">
        <v>6386.25</v>
      </c>
      <c r="H17">
        <v>6264.37</v>
      </c>
      <c r="I17" t="str">
        <f t="shared" si="0"/>
        <v>盤</v>
      </c>
      <c r="J17" t="str">
        <f t="shared" si="1"/>
        <v>盤</v>
      </c>
      <c r="K17" t="str">
        <f t="shared" si="2"/>
        <v>盤</v>
      </c>
    </row>
    <row r="18" spans="1:11" hidden="1" x14ac:dyDescent="0.15">
      <c r="A18">
        <v>20040203</v>
      </c>
      <c r="B18">
        <v>6252.23</v>
      </c>
      <c r="C18">
        <v>6386.25</v>
      </c>
      <c r="D18">
        <v>6210.22</v>
      </c>
      <c r="E18">
        <v>6386.25</v>
      </c>
      <c r="F18">
        <v>6264.37</v>
      </c>
      <c r="G18">
        <v>6386.25</v>
      </c>
      <c r="H18">
        <v>6252.23</v>
      </c>
      <c r="I18" t="str">
        <f t="shared" si="0"/>
        <v>盤</v>
      </c>
      <c r="J18" t="str">
        <f t="shared" si="1"/>
        <v>盤</v>
      </c>
      <c r="K18" t="str">
        <f t="shared" si="2"/>
        <v>盤</v>
      </c>
    </row>
    <row r="19" spans="1:11" hidden="1" x14ac:dyDescent="0.15">
      <c r="A19">
        <v>20040204</v>
      </c>
      <c r="B19">
        <v>6241.39</v>
      </c>
      <c r="C19">
        <v>6386.25</v>
      </c>
      <c r="D19">
        <v>6264.37</v>
      </c>
      <c r="E19">
        <v>6386.25</v>
      </c>
      <c r="F19">
        <v>6252.23</v>
      </c>
      <c r="G19">
        <v>6386.25</v>
      </c>
      <c r="H19">
        <v>6241.39</v>
      </c>
      <c r="I19" t="str">
        <f t="shared" si="0"/>
        <v>盤</v>
      </c>
      <c r="J19" t="str">
        <f t="shared" si="1"/>
        <v>盤</v>
      </c>
      <c r="K19" t="str">
        <f t="shared" si="2"/>
        <v>盤</v>
      </c>
    </row>
    <row r="20" spans="1:11" hidden="1" x14ac:dyDescent="0.15">
      <c r="A20">
        <v>20040205</v>
      </c>
      <c r="B20">
        <v>6268.14</v>
      </c>
      <c r="C20">
        <v>6386.25</v>
      </c>
      <c r="D20">
        <v>6252.23</v>
      </c>
      <c r="E20">
        <v>6386.25</v>
      </c>
      <c r="F20">
        <v>6241.39</v>
      </c>
      <c r="G20">
        <v>6386.25</v>
      </c>
      <c r="H20">
        <v>6241.39</v>
      </c>
      <c r="I20" t="str">
        <f t="shared" si="0"/>
        <v>盤</v>
      </c>
      <c r="J20" t="str">
        <f t="shared" si="1"/>
        <v>盤</v>
      </c>
      <c r="K20" t="str">
        <f t="shared" si="2"/>
        <v>盤</v>
      </c>
    </row>
    <row r="21" spans="1:11" hidden="1" x14ac:dyDescent="0.15">
      <c r="A21">
        <v>20040206</v>
      </c>
      <c r="B21">
        <v>6353.35</v>
      </c>
      <c r="C21">
        <v>6386.25</v>
      </c>
      <c r="D21">
        <v>6241.39</v>
      </c>
      <c r="E21">
        <v>6386.25</v>
      </c>
      <c r="F21">
        <v>6241.39</v>
      </c>
      <c r="G21">
        <v>6386.25</v>
      </c>
      <c r="H21">
        <v>6241.39</v>
      </c>
      <c r="I21" t="str">
        <f t="shared" si="0"/>
        <v>盤</v>
      </c>
      <c r="J21" t="str">
        <f t="shared" si="1"/>
        <v>盤</v>
      </c>
      <c r="K21" t="str">
        <f t="shared" si="2"/>
        <v>盤</v>
      </c>
    </row>
    <row r="22" spans="1:11" hidden="1" x14ac:dyDescent="0.15">
      <c r="A22">
        <v>20040209</v>
      </c>
      <c r="B22">
        <v>6463.09</v>
      </c>
      <c r="C22">
        <v>6386.25</v>
      </c>
      <c r="D22">
        <v>6241.39</v>
      </c>
      <c r="E22">
        <v>6386.25</v>
      </c>
      <c r="F22">
        <v>6241.39</v>
      </c>
      <c r="G22">
        <v>6463.09</v>
      </c>
      <c r="H22">
        <v>6241.39</v>
      </c>
      <c r="I22" t="str">
        <f t="shared" si="0"/>
        <v>盤</v>
      </c>
      <c r="J22" t="str">
        <f t="shared" si="1"/>
        <v>盤</v>
      </c>
      <c r="K22" t="str">
        <f t="shared" si="2"/>
        <v>無</v>
      </c>
    </row>
    <row r="23" spans="1:11" hidden="1" x14ac:dyDescent="0.15">
      <c r="A23">
        <v>20040210</v>
      </c>
      <c r="B23">
        <v>6488.34</v>
      </c>
      <c r="C23">
        <v>6386.25</v>
      </c>
      <c r="D23">
        <v>6241.39</v>
      </c>
      <c r="E23">
        <v>6463.09</v>
      </c>
      <c r="F23">
        <v>6241.39</v>
      </c>
      <c r="G23">
        <v>6488.34</v>
      </c>
      <c r="H23">
        <v>6241.39</v>
      </c>
      <c r="I23" t="str">
        <f t="shared" si="0"/>
        <v>盤</v>
      </c>
      <c r="J23" t="str">
        <f t="shared" si="1"/>
        <v>無</v>
      </c>
      <c r="K23" t="str">
        <f t="shared" si="2"/>
        <v>順</v>
      </c>
    </row>
    <row r="24" spans="1:11" hidden="1" x14ac:dyDescent="0.15">
      <c r="A24">
        <v>20040211</v>
      </c>
      <c r="B24">
        <v>6454.39</v>
      </c>
      <c r="C24">
        <v>6463.09</v>
      </c>
      <c r="D24">
        <v>6241.39</v>
      </c>
      <c r="E24">
        <v>6488.34</v>
      </c>
      <c r="F24">
        <v>6241.39</v>
      </c>
      <c r="G24">
        <v>6488.34</v>
      </c>
      <c r="H24">
        <v>6241.39</v>
      </c>
      <c r="I24" t="str">
        <f t="shared" si="0"/>
        <v>無</v>
      </c>
      <c r="J24" t="str">
        <f t="shared" si="1"/>
        <v>順</v>
      </c>
      <c r="K24" t="str">
        <f t="shared" si="2"/>
        <v>順</v>
      </c>
    </row>
    <row r="25" spans="1:11" hidden="1" x14ac:dyDescent="0.15">
      <c r="A25">
        <v>20040212</v>
      </c>
      <c r="B25">
        <v>6436.95</v>
      </c>
      <c r="C25">
        <v>6488.34</v>
      </c>
      <c r="D25">
        <v>6241.39</v>
      </c>
      <c r="E25">
        <v>6488.34</v>
      </c>
      <c r="F25">
        <v>6241.39</v>
      </c>
      <c r="G25">
        <v>6488.34</v>
      </c>
      <c r="H25">
        <v>6241.39</v>
      </c>
      <c r="I25" t="str">
        <f t="shared" si="0"/>
        <v>順</v>
      </c>
      <c r="J25" t="str">
        <f t="shared" si="1"/>
        <v>順</v>
      </c>
      <c r="K25" t="str">
        <f t="shared" si="2"/>
        <v>順</v>
      </c>
    </row>
    <row r="26" spans="1:11" hidden="1" x14ac:dyDescent="0.15">
      <c r="A26">
        <v>20040213</v>
      </c>
      <c r="B26">
        <v>6549.18</v>
      </c>
      <c r="C26">
        <v>6488.34</v>
      </c>
      <c r="D26">
        <v>6241.39</v>
      </c>
      <c r="E26">
        <v>6488.34</v>
      </c>
      <c r="F26">
        <v>6241.39</v>
      </c>
      <c r="G26">
        <v>6549.18</v>
      </c>
      <c r="H26">
        <v>6241.39</v>
      </c>
      <c r="I26" t="str">
        <f t="shared" si="0"/>
        <v>順</v>
      </c>
      <c r="J26" t="str">
        <f t="shared" si="1"/>
        <v>順</v>
      </c>
      <c r="K26" t="str">
        <f t="shared" si="2"/>
        <v>順</v>
      </c>
    </row>
    <row r="27" spans="1:11" hidden="1" x14ac:dyDescent="0.15">
      <c r="A27">
        <v>20040216</v>
      </c>
      <c r="B27">
        <v>6565.37</v>
      </c>
      <c r="C27">
        <v>6488.34</v>
      </c>
      <c r="D27">
        <v>6241.39</v>
      </c>
      <c r="E27">
        <v>6549.18</v>
      </c>
      <c r="F27">
        <v>6241.39</v>
      </c>
      <c r="G27">
        <v>6565.37</v>
      </c>
      <c r="H27">
        <v>6268.14</v>
      </c>
      <c r="I27" t="str">
        <f t="shared" si="0"/>
        <v>順</v>
      </c>
      <c r="J27" t="str">
        <f t="shared" si="1"/>
        <v>順</v>
      </c>
      <c r="K27" t="str">
        <f t="shared" si="2"/>
        <v>順</v>
      </c>
    </row>
    <row r="28" spans="1:11" hidden="1" x14ac:dyDescent="0.15">
      <c r="A28">
        <v>20040217</v>
      </c>
      <c r="B28">
        <v>6600.47</v>
      </c>
      <c r="C28">
        <v>6549.18</v>
      </c>
      <c r="D28">
        <v>6241.39</v>
      </c>
      <c r="E28">
        <v>6565.37</v>
      </c>
      <c r="F28">
        <v>6268.14</v>
      </c>
      <c r="G28">
        <v>6600.47</v>
      </c>
      <c r="H28">
        <v>6353.35</v>
      </c>
      <c r="I28" t="str">
        <f t="shared" si="0"/>
        <v>順</v>
      </c>
      <c r="J28" t="str">
        <f t="shared" si="1"/>
        <v>順</v>
      </c>
      <c r="K28" t="str">
        <f t="shared" si="2"/>
        <v>順</v>
      </c>
    </row>
    <row r="29" spans="1:11" hidden="1" x14ac:dyDescent="0.15">
      <c r="A29">
        <v>20040218</v>
      </c>
      <c r="B29">
        <v>6605.85</v>
      </c>
      <c r="C29">
        <v>6565.37</v>
      </c>
      <c r="D29">
        <v>6268.14</v>
      </c>
      <c r="E29">
        <v>6600.47</v>
      </c>
      <c r="F29">
        <v>6353.35</v>
      </c>
      <c r="G29">
        <v>6605.85</v>
      </c>
      <c r="H29">
        <v>6436.95</v>
      </c>
      <c r="I29" t="str">
        <f t="shared" si="0"/>
        <v>順</v>
      </c>
      <c r="J29" t="str">
        <f t="shared" si="1"/>
        <v>順</v>
      </c>
      <c r="K29" t="str">
        <f t="shared" si="2"/>
        <v>盤</v>
      </c>
    </row>
    <row r="30" spans="1:11" hidden="1" x14ac:dyDescent="0.15">
      <c r="A30">
        <v>20040219</v>
      </c>
      <c r="B30">
        <v>6681.52</v>
      </c>
      <c r="C30">
        <v>6600.47</v>
      </c>
      <c r="D30">
        <v>6353.35</v>
      </c>
      <c r="E30">
        <v>6605.85</v>
      </c>
      <c r="F30">
        <v>6436.95</v>
      </c>
      <c r="G30">
        <v>6681.52</v>
      </c>
      <c r="H30">
        <v>6436.95</v>
      </c>
      <c r="I30" t="str">
        <f t="shared" si="0"/>
        <v>順</v>
      </c>
      <c r="J30" t="str">
        <f t="shared" si="1"/>
        <v>盤</v>
      </c>
      <c r="K30" t="str">
        <f t="shared" si="2"/>
        <v>順</v>
      </c>
    </row>
    <row r="31" spans="1:11" hidden="1" x14ac:dyDescent="0.15">
      <c r="A31">
        <v>20040220</v>
      </c>
      <c r="B31">
        <v>6665.54</v>
      </c>
      <c r="C31">
        <v>6605.85</v>
      </c>
      <c r="D31">
        <v>6436.95</v>
      </c>
      <c r="E31">
        <v>6681.52</v>
      </c>
      <c r="F31">
        <v>6436.95</v>
      </c>
      <c r="G31">
        <v>6681.52</v>
      </c>
      <c r="H31">
        <v>6436.95</v>
      </c>
      <c r="I31" t="str">
        <f t="shared" si="0"/>
        <v>盤</v>
      </c>
      <c r="J31" t="str">
        <f t="shared" si="1"/>
        <v>順</v>
      </c>
      <c r="K31" t="str">
        <f t="shared" si="2"/>
        <v>順</v>
      </c>
    </row>
    <row r="32" spans="1:11" hidden="1" x14ac:dyDescent="0.15">
      <c r="A32">
        <v>20040223</v>
      </c>
      <c r="B32">
        <v>6665.89</v>
      </c>
      <c r="C32">
        <v>6681.52</v>
      </c>
      <c r="D32">
        <v>6436.95</v>
      </c>
      <c r="E32">
        <v>6681.52</v>
      </c>
      <c r="F32">
        <v>6436.95</v>
      </c>
      <c r="G32">
        <v>6681.52</v>
      </c>
      <c r="H32">
        <v>6436.95</v>
      </c>
      <c r="I32" t="str">
        <f t="shared" si="0"/>
        <v>順</v>
      </c>
      <c r="J32" t="str">
        <f t="shared" si="1"/>
        <v>順</v>
      </c>
      <c r="K32" t="str">
        <f t="shared" si="2"/>
        <v>順</v>
      </c>
    </row>
    <row r="33" spans="1:11" hidden="1" x14ac:dyDescent="0.15">
      <c r="A33">
        <v>20040224</v>
      </c>
      <c r="B33">
        <v>6589.23</v>
      </c>
      <c r="C33">
        <v>6681.52</v>
      </c>
      <c r="D33">
        <v>6436.95</v>
      </c>
      <c r="E33">
        <v>6681.52</v>
      </c>
      <c r="F33">
        <v>6436.95</v>
      </c>
      <c r="G33">
        <v>6681.52</v>
      </c>
      <c r="H33">
        <v>6549.18</v>
      </c>
      <c r="I33" t="str">
        <f t="shared" si="0"/>
        <v>順</v>
      </c>
      <c r="J33" t="str">
        <f t="shared" si="1"/>
        <v>順</v>
      </c>
      <c r="K33" t="str">
        <f t="shared" si="2"/>
        <v>盤</v>
      </c>
    </row>
    <row r="34" spans="1:11" hidden="1" x14ac:dyDescent="0.15">
      <c r="A34">
        <v>20040225</v>
      </c>
      <c r="B34">
        <v>6644.28</v>
      </c>
      <c r="C34">
        <v>6681.52</v>
      </c>
      <c r="D34">
        <v>6436.95</v>
      </c>
      <c r="E34">
        <v>6681.52</v>
      </c>
      <c r="F34">
        <v>6549.18</v>
      </c>
      <c r="G34">
        <v>6681.52</v>
      </c>
      <c r="H34">
        <v>6565.37</v>
      </c>
      <c r="I34" t="str">
        <f t="shared" si="0"/>
        <v>順</v>
      </c>
      <c r="J34" t="str">
        <f t="shared" si="1"/>
        <v>盤</v>
      </c>
      <c r="K34" t="str">
        <f t="shared" si="2"/>
        <v>盤</v>
      </c>
    </row>
    <row r="35" spans="1:11" hidden="1" x14ac:dyDescent="0.15">
      <c r="A35">
        <v>20040226</v>
      </c>
      <c r="B35">
        <v>6693.25</v>
      </c>
      <c r="C35">
        <v>6681.52</v>
      </c>
      <c r="D35">
        <v>6549.18</v>
      </c>
      <c r="E35">
        <v>6681.52</v>
      </c>
      <c r="F35">
        <v>6565.37</v>
      </c>
      <c r="G35">
        <v>6693.25</v>
      </c>
      <c r="H35">
        <v>6589.23</v>
      </c>
      <c r="I35" t="str">
        <f t="shared" si="0"/>
        <v>盤</v>
      </c>
      <c r="J35" t="str">
        <f t="shared" si="1"/>
        <v>盤</v>
      </c>
      <c r="K35" t="str">
        <f t="shared" si="2"/>
        <v>盤</v>
      </c>
    </row>
    <row r="36" spans="1:11" hidden="1" x14ac:dyDescent="0.15">
      <c r="A36">
        <v>20040227</v>
      </c>
      <c r="B36">
        <v>6750.54</v>
      </c>
      <c r="C36">
        <v>6681.52</v>
      </c>
      <c r="D36">
        <v>6565.37</v>
      </c>
      <c r="E36">
        <v>6693.25</v>
      </c>
      <c r="F36">
        <v>6589.23</v>
      </c>
      <c r="G36">
        <v>6750.54</v>
      </c>
      <c r="H36">
        <v>6589.23</v>
      </c>
      <c r="I36" t="str">
        <f t="shared" si="0"/>
        <v>盤</v>
      </c>
      <c r="J36" t="str">
        <f t="shared" si="1"/>
        <v>盤</v>
      </c>
      <c r="K36" t="str">
        <f t="shared" si="2"/>
        <v>盤</v>
      </c>
    </row>
    <row r="37" spans="1:11" x14ac:dyDescent="0.15">
      <c r="A37">
        <v>20040301</v>
      </c>
      <c r="B37">
        <v>6888.43</v>
      </c>
      <c r="C37">
        <v>6693.25</v>
      </c>
      <c r="D37">
        <v>6589.23</v>
      </c>
      <c r="E37">
        <v>6750.54</v>
      </c>
      <c r="F37">
        <v>6589.23</v>
      </c>
      <c r="G37">
        <v>6888.43</v>
      </c>
      <c r="H37">
        <v>6589.23</v>
      </c>
      <c r="I37" t="str">
        <f t="shared" si="0"/>
        <v>盤</v>
      </c>
      <c r="J37" t="str">
        <f t="shared" si="1"/>
        <v>盤</v>
      </c>
      <c r="K37" t="str">
        <f t="shared" si="2"/>
        <v>順</v>
      </c>
    </row>
    <row r="38" spans="1:11" hidden="1" x14ac:dyDescent="0.15">
      <c r="A38">
        <v>20040302</v>
      </c>
      <c r="B38">
        <v>6975.26</v>
      </c>
      <c r="C38">
        <v>6750.54</v>
      </c>
      <c r="D38">
        <v>6589.23</v>
      </c>
      <c r="E38">
        <v>6888.43</v>
      </c>
      <c r="F38">
        <v>6589.23</v>
      </c>
      <c r="G38">
        <v>6975.26</v>
      </c>
      <c r="H38">
        <v>6589.23</v>
      </c>
      <c r="I38" t="str">
        <f t="shared" si="0"/>
        <v>盤</v>
      </c>
      <c r="J38" t="str">
        <f t="shared" si="1"/>
        <v>順</v>
      </c>
      <c r="K38" t="str">
        <f t="shared" si="2"/>
        <v>順</v>
      </c>
    </row>
    <row r="39" spans="1:11" hidden="1" x14ac:dyDescent="0.15">
      <c r="A39">
        <v>20040303</v>
      </c>
      <c r="B39">
        <v>6932.17</v>
      </c>
      <c r="C39">
        <v>6888.43</v>
      </c>
      <c r="D39">
        <v>6589.23</v>
      </c>
      <c r="E39">
        <v>6975.26</v>
      </c>
      <c r="F39">
        <v>6589.23</v>
      </c>
      <c r="G39">
        <v>6975.26</v>
      </c>
      <c r="H39">
        <v>6589.23</v>
      </c>
      <c r="I39" t="str">
        <f t="shared" si="0"/>
        <v>順</v>
      </c>
      <c r="J39" t="str">
        <f t="shared" si="1"/>
        <v>順</v>
      </c>
      <c r="K39" t="str">
        <f t="shared" si="2"/>
        <v>順</v>
      </c>
    </row>
    <row r="40" spans="1:11" hidden="1" x14ac:dyDescent="0.15">
      <c r="A40">
        <v>20040304</v>
      </c>
      <c r="B40">
        <v>7034.1</v>
      </c>
      <c r="C40">
        <v>6975.26</v>
      </c>
      <c r="D40">
        <v>6589.23</v>
      </c>
      <c r="E40">
        <v>6975.26</v>
      </c>
      <c r="F40">
        <v>6589.23</v>
      </c>
      <c r="G40">
        <v>7034.1</v>
      </c>
      <c r="H40">
        <v>6589.23</v>
      </c>
      <c r="I40" t="str">
        <f t="shared" si="0"/>
        <v>順</v>
      </c>
      <c r="J40" t="str">
        <f t="shared" si="1"/>
        <v>順</v>
      </c>
      <c r="K40" t="str">
        <f t="shared" si="2"/>
        <v>順</v>
      </c>
    </row>
    <row r="41" spans="1:11" hidden="1" x14ac:dyDescent="0.15">
      <c r="A41">
        <v>20040305</v>
      </c>
      <c r="B41">
        <v>6943.68</v>
      </c>
      <c r="C41">
        <v>6975.26</v>
      </c>
      <c r="D41">
        <v>6589.23</v>
      </c>
      <c r="E41">
        <v>7034.1</v>
      </c>
      <c r="F41">
        <v>6589.23</v>
      </c>
      <c r="G41">
        <v>7034.1</v>
      </c>
      <c r="H41">
        <v>6644.28</v>
      </c>
      <c r="I41" t="str">
        <f t="shared" si="0"/>
        <v>順</v>
      </c>
      <c r="J41" t="str">
        <f t="shared" si="1"/>
        <v>順</v>
      </c>
      <c r="K41" t="str">
        <f t="shared" si="2"/>
        <v>順</v>
      </c>
    </row>
    <row r="42" spans="1:11" hidden="1" x14ac:dyDescent="0.15">
      <c r="A42">
        <v>20040308</v>
      </c>
      <c r="B42">
        <v>6901.48</v>
      </c>
      <c r="C42">
        <v>7034.1</v>
      </c>
      <c r="D42">
        <v>6589.23</v>
      </c>
      <c r="E42">
        <v>7034.1</v>
      </c>
      <c r="F42">
        <v>6644.28</v>
      </c>
      <c r="G42">
        <v>7034.1</v>
      </c>
      <c r="H42">
        <v>6693.25</v>
      </c>
      <c r="I42" t="str">
        <f t="shared" si="0"/>
        <v>順</v>
      </c>
      <c r="J42" t="str">
        <f t="shared" si="1"/>
        <v>順</v>
      </c>
      <c r="K42" t="str">
        <f t="shared" si="2"/>
        <v>順</v>
      </c>
    </row>
    <row r="43" spans="1:11" hidden="1" x14ac:dyDescent="0.15">
      <c r="A43">
        <v>20040309</v>
      </c>
      <c r="B43">
        <v>6973.9</v>
      </c>
      <c r="C43">
        <v>7034.1</v>
      </c>
      <c r="D43">
        <v>6644.28</v>
      </c>
      <c r="E43">
        <v>7034.1</v>
      </c>
      <c r="F43">
        <v>6693.25</v>
      </c>
      <c r="G43">
        <v>7034.1</v>
      </c>
      <c r="H43">
        <v>6750.54</v>
      </c>
      <c r="I43" t="str">
        <f t="shared" si="0"/>
        <v>順</v>
      </c>
      <c r="J43" t="str">
        <f t="shared" si="1"/>
        <v>順</v>
      </c>
      <c r="K43" t="str">
        <f t="shared" si="2"/>
        <v>順</v>
      </c>
    </row>
    <row r="44" spans="1:11" hidden="1" x14ac:dyDescent="0.15">
      <c r="A44">
        <v>20040310</v>
      </c>
      <c r="B44">
        <v>6874.91</v>
      </c>
      <c r="C44">
        <v>7034.1</v>
      </c>
      <c r="D44">
        <v>6693.25</v>
      </c>
      <c r="E44">
        <v>7034.1</v>
      </c>
      <c r="F44">
        <v>6750.54</v>
      </c>
      <c r="G44">
        <v>7034.1</v>
      </c>
      <c r="H44">
        <v>6874.91</v>
      </c>
      <c r="I44" t="str">
        <f t="shared" si="0"/>
        <v>順</v>
      </c>
      <c r="J44" t="str">
        <f t="shared" si="1"/>
        <v>順</v>
      </c>
      <c r="K44" t="str">
        <f t="shared" si="2"/>
        <v>盤</v>
      </c>
    </row>
    <row r="45" spans="1:11" hidden="1" x14ac:dyDescent="0.15">
      <c r="A45">
        <v>20040311</v>
      </c>
      <c r="B45">
        <v>6879.11</v>
      </c>
      <c r="C45">
        <v>7034.1</v>
      </c>
      <c r="D45">
        <v>6750.54</v>
      </c>
      <c r="E45">
        <v>7034.1</v>
      </c>
      <c r="F45">
        <v>6874.91</v>
      </c>
      <c r="G45">
        <v>7034.1</v>
      </c>
      <c r="H45">
        <v>6874.91</v>
      </c>
      <c r="I45" t="str">
        <f t="shared" si="0"/>
        <v>順</v>
      </c>
      <c r="J45" t="str">
        <f t="shared" si="1"/>
        <v>盤</v>
      </c>
      <c r="K45" t="str">
        <f t="shared" si="2"/>
        <v>盤</v>
      </c>
    </row>
    <row r="46" spans="1:11" hidden="1" x14ac:dyDescent="0.15">
      <c r="A46">
        <v>20040312</v>
      </c>
      <c r="B46">
        <v>6800.24</v>
      </c>
      <c r="C46">
        <v>7034.1</v>
      </c>
      <c r="D46">
        <v>6874.91</v>
      </c>
      <c r="E46">
        <v>7034.1</v>
      </c>
      <c r="F46">
        <v>6874.91</v>
      </c>
      <c r="G46">
        <v>7034.1</v>
      </c>
      <c r="H46">
        <v>6800.24</v>
      </c>
      <c r="I46" t="str">
        <f t="shared" si="0"/>
        <v>盤</v>
      </c>
      <c r="J46" t="str">
        <f t="shared" si="1"/>
        <v>盤</v>
      </c>
      <c r="K46" t="str">
        <f t="shared" si="2"/>
        <v>無</v>
      </c>
    </row>
    <row r="47" spans="1:11" hidden="1" x14ac:dyDescent="0.15">
      <c r="A47">
        <v>20040315</v>
      </c>
      <c r="B47">
        <v>6635.98</v>
      </c>
      <c r="C47">
        <v>7034.1</v>
      </c>
      <c r="D47">
        <v>6874.91</v>
      </c>
      <c r="E47">
        <v>7034.1</v>
      </c>
      <c r="F47">
        <v>6800.24</v>
      </c>
      <c r="G47">
        <v>7034.1</v>
      </c>
      <c r="H47">
        <v>6635.98</v>
      </c>
      <c r="I47" t="str">
        <f t="shared" si="0"/>
        <v>盤</v>
      </c>
      <c r="J47" t="str">
        <f t="shared" si="1"/>
        <v>無</v>
      </c>
      <c r="K47" t="str">
        <f t="shared" si="2"/>
        <v>順</v>
      </c>
    </row>
    <row r="48" spans="1:11" hidden="1" x14ac:dyDescent="0.15">
      <c r="A48">
        <v>20040316</v>
      </c>
      <c r="B48">
        <v>6589.72</v>
      </c>
      <c r="C48">
        <v>7034.1</v>
      </c>
      <c r="D48">
        <v>6800.24</v>
      </c>
      <c r="E48">
        <v>7034.1</v>
      </c>
      <c r="F48">
        <v>6635.98</v>
      </c>
      <c r="G48">
        <v>6973.9</v>
      </c>
      <c r="H48">
        <v>6589.72</v>
      </c>
      <c r="I48" t="str">
        <f t="shared" si="0"/>
        <v>無</v>
      </c>
      <c r="J48" t="str">
        <f t="shared" si="1"/>
        <v>順</v>
      </c>
      <c r="K48" t="str">
        <f t="shared" si="2"/>
        <v>順</v>
      </c>
    </row>
    <row r="49" spans="1:11" hidden="1" x14ac:dyDescent="0.15">
      <c r="A49">
        <v>20040317</v>
      </c>
      <c r="B49">
        <v>6577.98</v>
      </c>
      <c r="C49">
        <v>7034.1</v>
      </c>
      <c r="D49">
        <v>6635.98</v>
      </c>
      <c r="E49">
        <v>6973.9</v>
      </c>
      <c r="F49">
        <v>6589.72</v>
      </c>
      <c r="G49">
        <v>6973.9</v>
      </c>
      <c r="H49">
        <v>6577.98</v>
      </c>
      <c r="I49" t="str">
        <f t="shared" si="0"/>
        <v>順</v>
      </c>
      <c r="J49" t="str">
        <f t="shared" si="1"/>
        <v>順</v>
      </c>
      <c r="K49" t="str">
        <f t="shared" si="2"/>
        <v>順</v>
      </c>
    </row>
    <row r="50" spans="1:11" hidden="1" x14ac:dyDescent="0.15">
      <c r="A50">
        <v>20040318</v>
      </c>
      <c r="B50">
        <v>6787.03</v>
      </c>
      <c r="C50">
        <v>6973.9</v>
      </c>
      <c r="D50">
        <v>6589.72</v>
      </c>
      <c r="E50">
        <v>6973.9</v>
      </c>
      <c r="F50">
        <v>6577.98</v>
      </c>
      <c r="G50">
        <v>6973.9</v>
      </c>
      <c r="H50">
        <v>6577.98</v>
      </c>
      <c r="I50" t="str">
        <f t="shared" si="0"/>
        <v>順</v>
      </c>
      <c r="J50" t="str">
        <f t="shared" si="1"/>
        <v>順</v>
      </c>
      <c r="K50" t="str">
        <f t="shared" si="2"/>
        <v>順</v>
      </c>
    </row>
    <row r="51" spans="1:11" hidden="1" x14ac:dyDescent="0.15">
      <c r="A51">
        <v>20040319</v>
      </c>
      <c r="B51">
        <v>6815.09</v>
      </c>
      <c r="C51">
        <v>6973.9</v>
      </c>
      <c r="D51">
        <v>6577.98</v>
      </c>
      <c r="E51">
        <v>6973.9</v>
      </c>
      <c r="F51">
        <v>6577.98</v>
      </c>
      <c r="G51">
        <v>6879.11</v>
      </c>
      <c r="H51">
        <v>6577.98</v>
      </c>
      <c r="I51" t="str">
        <f t="shared" si="0"/>
        <v>順</v>
      </c>
      <c r="J51" t="str">
        <f t="shared" si="1"/>
        <v>順</v>
      </c>
      <c r="K51" t="str">
        <f t="shared" si="2"/>
        <v>順</v>
      </c>
    </row>
    <row r="52" spans="1:11" hidden="1" x14ac:dyDescent="0.15">
      <c r="A52">
        <v>20040322</v>
      </c>
      <c r="B52">
        <v>6359.92</v>
      </c>
      <c r="C52">
        <v>6973.9</v>
      </c>
      <c r="D52">
        <v>6577.98</v>
      </c>
      <c r="E52">
        <v>6879.11</v>
      </c>
      <c r="F52">
        <v>6577.98</v>
      </c>
      <c r="G52">
        <v>6879.11</v>
      </c>
      <c r="H52">
        <v>6359.92</v>
      </c>
      <c r="I52" t="str">
        <f t="shared" si="0"/>
        <v>順</v>
      </c>
      <c r="J52" t="str">
        <f t="shared" si="1"/>
        <v>順</v>
      </c>
      <c r="K52" t="str">
        <f t="shared" si="2"/>
        <v>順</v>
      </c>
    </row>
    <row r="53" spans="1:11" hidden="1" x14ac:dyDescent="0.15">
      <c r="A53">
        <v>20040323</v>
      </c>
      <c r="B53">
        <v>6172.89</v>
      </c>
      <c r="C53">
        <v>6879.11</v>
      </c>
      <c r="D53">
        <v>6577.98</v>
      </c>
      <c r="E53">
        <v>6879.11</v>
      </c>
      <c r="F53">
        <v>6359.92</v>
      </c>
      <c r="G53">
        <v>6815.09</v>
      </c>
      <c r="H53">
        <v>6172.89</v>
      </c>
      <c r="I53" t="str">
        <f t="shared" si="0"/>
        <v>順</v>
      </c>
      <c r="J53" t="str">
        <f t="shared" si="1"/>
        <v>順</v>
      </c>
      <c r="K53" t="str">
        <f t="shared" si="2"/>
        <v>順</v>
      </c>
    </row>
    <row r="54" spans="1:11" hidden="1" x14ac:dyDescent="0.15">
      <c r="A54">
        <v>20040324</v>
      </c>
      <c r="B54">
        <v>6213.56</v>
      </c>
      <c r="C54">
        <v>6879.11</v>
      </c>
      <c r="D54">
        <v>6359.92</v>
      </c>
      <c r="E54">
        <v>6815.09</v>
      </c>
      <c r="F54">
        <v>6172.89</v>
      </c>
      <c r="G54">
        <v>6815.09</v>
      </c>
      <c r="H54">
        <v>6172.89</v>
      </c>
      <c r="I54" t="str">
        <f t="shared" si="0"/>
        <v>順</v>
      </c>
      <c r="J54" t="str">
        <f t="shared" si="1"/>
        <v>順</v>
      </c>
      <c r="K54" t="str">
        <f t="shared" si="2"/>
        <v>順</v>
      </c>
    </row>
    <row r="55" spans="1:11" hidden="1" x14ac:dyDescent="0.15">
      <c r="A55">
        <v>20040325</v>
      </c>
      <c r="B55">
        <v>6156.73</v>
      </c>
      <c r="C55">
        <v>6815.09</v>
      </c>
      <c r="D55">
        <v>6172.89</v>
      </c>
      <c r="E55">
        <v>6815.09</v>
      </c>
      <c r="F55">
        <v>6172.89</v>
      </c>
      <c r="G55">
        <v>6815.09</v>
      </c>
      <c r="H55">
        <v>6156.73</v>
      </c>
      <c r="I55" t="str">
        <f t="shared" si="0"/>
        <v>順</v>
      </c>
      <c r="J55" t="str">
        <f t="shared" si="1"/>
        <v>順</v>
      </c>
      <c r="K55" t="str">
        <f t="shared" si="2"/>
        <v>順</v>
      </c>
    </row>
    <row r="56" spans="1:11" hidden="1" x14ac:dyDescent="0.15">
      <c r="A56">
        <v>20040326</v>
      </c>
      <c r="B56">
        <v>6132.62</v>
      </c>
      <c r="C56">
        <v>6815.09</v>
      </c>
      <c r="D56">
        <v>6172.89</v>
      </c>
      <c r="E56">
        <v>6815.09</v>
      </c>
      <c r="F56">
        <v>6156.73</v>
      </c>
      <c r="G56">
        <v>6815.09</v>
      </c>
      <c r="H56">
        <v>6132.62</v>
      </c>
      <c r="I56" t="str">
        <f t="shared" si="0"/>
        <v>順</v>
      </c>
      <c r="J56" t="str">
        <f t="shared" si="1"/>
        <v>順</v>
      </c>
      <c r="K56" t="str">
        <f t="shared" si="2"/>
        <v>順</v>
      </c>
    </row>
    <row r="57" spans="1:11" hidden="1" x14ac:dyDescent="0.15">
      <c r="A57">
        <v>20040329</v>
      </c>
      <c r="B57">
        <v>6474.11</v>
      </c>
      <c r="C57">
        <v>6815.09</v>
      </c>
      <c r="D57">
        <v>6156.73</v>
      </c>
      <c r="E57">
        <v>6815.09</v>
      </c>
      <c r="F57">
        <v>6132.62</v>
      </c>
      <c r="G57">
        <v>6815.09</v>
      </c>
      <c r="H57">
        <v>6132.62</v>
      </c>
      <c r="I57" t="str">
        <f t="shared" si="0"/>
        <v>順</v>
      </c>
      <c r="J57" t="str">
        <f t="shared" si="1"/>
        <v>順</v>
      </c>
      <c r="K57" t="str">
        <f t="shared" si="2"/>
        <v>順</v>
      </c>
    </row>
    <row r="58" spans="1:11" hidden="1" x14ac:dyDescent="0.15">
      <c r="A58">
        <v>20040330</v>
      </c>
      <c r="B58">
        <v>6494.71</v>
      </c>
      <c r="C58">
        <v>6815.09</v>
      </c>
      <c r="D58">
        <v>6132.62</v>
      </c>
      <c r="E58">
        <v>6815.09</v>
      </c>
      <c r="F58">
        <v>6132.62</v>
      </c>
      <c r="G58">
        <v>6815.09</v>
      </c>
      <c r="H58">
        <v>6132.62</v>
      </c>
      <c r="I58" t="str">
        <f t="shared" si="0"/>
        <v>順</v>
      </c>
      <c r="J58" t="str">
        <f t="shared" si="1"/>
        <v>順</v>
      </c>
      <c r="K58" t="str">
        <f t="shared" si="2"/>
        <v>順</v>
      </c>
    </row>
    <row r="59" spans="1:11" hidden="1" x14ac:dyDescent="0.15">
      <c r="A59">
        <v>20040331</v>
      </c>
      <c r="B59">
        <v>6522.19</v>
      </c>
      <c r="C59">
        <v>6815.09</v>
      </c>
      <c r="D59">
        <v>6132.62</v>
      </c>
      <c r="E59">
        <v>6815.09</v>
      </c>
      <c r="F59">
        <v>6132.62</v>
      </c>
      <c r="G59">
        <v>6522.19</v>
      </c>
      <c r="H59">
        <v>6132.62</v>
      </c>
      <c r="I59" t="str">
        <f t="shared" si="0"/>
        <v>順</v>
      </c>
      <c r="J59" t="str">
        <f t="shared" si="1"/>
        <v>順</v>
      </c>
      <c r="K59" t="str">
        <f t="shared" si="2"/>
        <v>順</v>
      </c>
    </row>
    <row r="60" spans="1:11" hidden="1" x14ac:dyDescent="0.15">
      <c r="A60">
        <v>20040401</v>
      </c>
      <c r="B60">
        <v>6523.49</v>
      </c>
      <c r="C60">
        <v>6815.09</v>
      </c>
      <c r="D60">
        <v>6132.62</v>
      </c>
      <c r="E60">
        <v>6522.19</v>
      </c>
      <c r="F60">
        <v>6132.62</v>
      </c>
      <c r="G60">
        <v>6523.49</v>
      </c>
      <c r="H60">
        <v>6132.62</v>
      </c>
      <c r="I60" t="str">
        <f t="shared" si="0"/>
        <v>順</v>
      </c>
      <c r="J60" t="str">
        <f t="shared" si="1"/>
        <v>順</v>
      </c>
      <c r="K60" t="str">
        <f t="shared" si="2"/>
        <v>順</v>
      </c>
    </row>
    <row r="61" spans="1:11" hidden="1" x14ac:dyDescent="0.15">
      <c r="A61">
        <v>20040402</v>
      </c>
      <c r="B61">
        <v>6545.54</v>
      </c>
      <c r="C61">
        <v>6522.19</v>
      </c>
      <c r="D61">
        <v>6132.62</v>
      </c>
      <c r="E61">
        <v>6523.49</v>
      </c>
      <c r="F61">
        <v>6132.62</v>
      </c>
      <c r="G61">
        <v>6545.54</v>
      </c>
      <c r="H61">
        <v>6132.62</v>
      </c>
      <c r="I61" t="str">
        <f t="shared" si="0"/>
        <v>順</v>
      </c>
      <c r="J61" t="str">
        <f t="shared" si="1"/>
        <v>順</v>
      </c>
      <c r="K61" t="str">
        <f t="shared" si="2"/>
        <v>順</v>
      </c>
    </row>
    <row r="62" spans="1:11" hidden="1" x14ac:dyDescent="0.15">
      <c r="A62">
        <v>20040405</v>
      </c>
      <c r="B62">
        <v>6682.73</v>
      </c>
      <c r="C62">
        <v>6523.49</v>
      </c>
      <c r="D62">
        <v>6132.62</v>
      </c>
      <c r="E62">
        <v>6545.54</v>
      </c>
      <c r="F62">
        <v>6132.62</v>
      </c>
      <c r="G62">
        <v>6682.73</v>
      </c>
      <c r="H62">
        <v>6132.62</v>
      </c>
      <c r="I62" t="str">
        <f t="shared" si="0"/>
        <v>順</v>
      </c>
      <c r="J62" t="str">
        <f t="shared" si="1"/>
        <v>順</v>
      </c>
      <c r="K62" t="str">
        <f t="shared" si="2"/>
        <v>順</v>
      </c>
    </row>
    <row r="63" spans="1:11" hidden="1" x14ac:dyDescent="0.15">
      <c r="A63">
        <v>20040406</v>
      </c>
      <c r="B63">
        <v>6635.54</v>
      </c>
      <c r="C63">
        <v>6545.54</v>
      </c>
      <c r="D63">
        <v>6132.62</v>
      </c>
      <c r="E63">
        <v>6682.73</v>
      </c>
      <c r="F63">
        <v>6132.62</v>
      </c>
      <c r="G63">
        <v>6682.73</v>
      </c>
      <c r="H63">
        <v>6132.62</v>
      </c>
      <c r="I63" t="str">
        <f t="shared" si="0"/>
        <v>順</v>
      </c>
      <c r="J63" t="str">
        <f t="shared" si="1"/>
        <v>順</v>
      </c>
      <c r="K63" t="str">
        <f t="shared" si="2"/>
        <v>順</v>
      </c>
    </row>
    <row r="64" spans="1:11" hidden="1" x14ac:dyDescent="0.15">
      <c r="A64">
        <v>20040407</v>
      </c>
      <c r="B64">
        <v>6646.74</v>
      </c>
      <c r="C64">
        <v>6682.73</v>
      </c>
      <c r="D64">
        <v>6132.62</v>
      </c>
      <c r="E64">
        <v>6682.73</v>
      </c>
      <c r="F64">
        <v>6132.62</v>
      </c>
      <c r="G64">
        <v>6682.73</v>
      </c>
      <c r="H64">
        <v>6474.11</v>
      </c>
      <c r="I64" t="str">
        <f t="shared" si="0"/>
        <v>順</v>
      </c>
      <c r="J64" t="str">
        <f t="shared" si="1"/>
        <v>順</v>
      </c>
      <c r="K64" t="str">
        <f t="shared" si="2"/>
        <v>無</v>
      </c>
    </row>
    <row r="65" spans="1:11" hidden="1" x14ac:dyDescent="0.15">
      <c r="A65">
        <v>20040408</v>
      </c>
      <c r="B65">
        <v>6672.86</v>
      </c>
      <c r="C65">
        <v>6682.73</v>
      </c>
      <c r="D65">
        <v>6132.62</v>
      </c>
      <c r="E65">
        <v>6682.73</v>
      </c>
      <c r="F65">
        <v>6474.11</v>
      </c>
      <c r="G65">
        <v>6682.73</v>
      </c>
      <c r="H65">
        <v>6494.71</v>
      </c>
      <c r="I65" t="str">
        <f t="shared" si="0"/>
        <v>順</v>
      </c>
      <c r="J65" t="str">
        <f t="shared" si="1"/>
        <v>無</v>
      </c>
      <c r="K65" t="str">
        <f t="shared" si="2"/>
        <v>無</v>
      </c>
    </row>
    <row r="66" spans="1:11" hidden="1" x14ac:dyDescent="0.15">
      <c r="A66">
        <v>20040409</v>
      </c>
      <c r="B66">
        <v>6620.36</v>
      </c>
      <c r="C66">
        <v>6682.73</v>
      </c>
      <c r="D66">
        <v>6474.11</v>
      </c>
      <c r="E66">
        <v>6682.73</v>
      </c>
      <c r="F66">
        <v>6494.71</v>
      </c>
      <c r="G66">
        <v>6682.73</v>
      </c>
      <c r="H66">
        <v>6522.19</v>
      </c>
      <c r="I66" t="str">
        <f t="shared" si="0"/>
        <v>無</v>
      </c>
      <c r="J66" t="str">
        <f t="shared" si="1"/>
        <v>無</v>
      </c>
      <c r="K66" t="str">
        <f t="shared" si="2"/>
        <v>盤</v>
      </c>
    </row>
    <row r="67" spans="1:11" hidden="1" x14ac:dyDescent="0.15">
      <c r="A67">
        <v>20040412</v>
      </c>
      <c r="B67">
        <v>6777.78</v>
      </c>
      <c r="C67">
        <v>6682.73</v>
      </c>
      <c r="D67">
        <v>6494.71</v>
      </c>
      <c r="E67">
        <v>6682.73</v>
      </c>
      <c r="F67">
        <v>6522.19</v>
      </c>
      <c r="G67">
        <v>6777.78</v>
      </c>
      <c r="H67">
        <v>6523.49</v>
      </c>
      <c r="I67" t="str">
        <f t="shared" ref="I67:I130" si="3">IF(C67-D67&lt;=180,"盤",IF(C67-D67&lt;=240,"無","順"))</f>
        <v>無</v>
      </c>
      <c r="J67" t="str">
        <f t="shared" ref="J67:J130" si="4">IF(E67-F67&lt;=180,"盤",IF(E67-F67&lt;=240,"無","順"))</f>
        <v>盤</v>
      </c>
      <c r="K67" t="str">
        <f t="shared" ref="K67:K130" si="5">IF(G67-H67&lt;=180,"盤",IF(G67-H67&lt;=240,"無","順"))</f>
        <v>順</v>
      </c>
    </row>
    <row r="68" spans="1:11" hidden="1" x14ac:dyDescent="0.15">
      <c r="A68">
        <v>20040413</v>
      </c>
      <c r="B68">
        <v>6794.33</v>
      </c>
      <c r="C68">
        <v>6682.73</v>
      </c>
      <c r="D68">
        <v>6522.19</v>
      </c>
      <c r="E68">
        <v>6777.78</v>
      </c>
      <c r="F68">
        <v>6523.49</v>
      </c>
      <c r="G68">
        <v>6794.33</v>
      </c>
      <c r="H68">
        <v>6545.54</v>
      </c>
      <c r="I68" t="str">
        <f t="shared" si="3"/>
        <v>盤</v>
      </c>
      <c r="J68" t="str">
        <f t="shared" si="4"/>
        <v>順</v>
      </c>
      <c r="K68" t="str">
        <f t="shared" si="5"/>
        <v>順</v>
      </c>
    </row>
    <row r="69" spans="1:11" hidden="1" x14ac:dyDescent="0.15">
      <c r="A69">
        <v>20040414</v>
      </c>
      <c r="B69">
        <v>6880.18</v>
      </c>
      <c r="C69">
        <v>6777.78</v>
      </c>
      <c r="D69">
        <v>6523.49</v>
      </c>
      <c r="E69">
        <v>6794.33</v>
      </c>
      <c r="F69">
        <v>6545.54</v>
      </c>
      <c r="G69">
        <v>6880.18</v>
      </c>
      <c r="H69">
        <v>6620.36</v>
      </c>
      <c r="I69" t="str">
        <f t="shared" si="3"/>
        <v>順</v>
      </c>
      <c r="J69" t="str">
        <f t="shared" si="4"/>
        <v>順</v>
      </c>
      <c r="K69" t="str">
        <f t="shared" si="5"/>
        <v>順</v>
      </c>
    </row>
    <row r="70" spans="1:11" hidden="1" x14ac:dyDescent="0.15">
      <c r="A70">
        <v>20040415</v>
      </c>
      <c r="B70">
        <v>6736.79</v>
      </c>
      <c r="C70">
        <v>6794.33</v>
      </c>
      <c r="D70">
        <v>6545.54</v>
      </c>
      <c r="E70">
        <v>6880.18</v>
      </c>
      <c r="F70">
        <v>6620.36</v>
      </c>
      <c r="G70">
        <v>6880.18</v>
      </c>
      <c r="H70">
        <v>6620.36</v>
      </c>
      <c r="I70" t="str">
        <f t="shared" si="3"/>
        <v>順</v>
      </c>
      <c r="J70" t="str">
        <f t="shared" si="4"/>
        <v>順</v>
      </c>
      <c r="K70" t="str">
        <f t="shared" si="5"/>
        <v>順</v>
      </c>
    </row>
    <row r="71" spans="1:11" hidden="1" x14ac:dyDescent="0.15">
      <c r="A71">
        <v>20040416</v>
      </c>
      <c r="B71">
        <v>6818.2</v>
      </c>
      <c r="C71">
        <v>6880.18</v>
      </c>
      <c r="D71">
        <v>6620.36</v>
      </c>
      <c r="E71">
        <v>6880.18</v>
      </c>
      <c r="F71">
        <v>6620.36</v>
      </c>
      <c r="G71">
        <v>6880.18</v>
      </c>
      <c r="H71">
        <v>6620.36</v>
      </c>
      <c r="I71" t="str">
        <f t="shared" si="3"/>
        <v>順</v>
      </c>
      <c r="J71" t="str">
        <f t="shared" si="4"/>
        <v>順</v>
      </c>
      <c r="K71" t="str">
        <f t="shared" si="5"/>
        <v>順</v>
      </c>
    </row>
    <row r="72" spans="1:11" hidden="1" x14ac:dyDescent="0.15">
      <c r="A72">
        <v>20040419</v>
      </c>
      <c r="B72">
        <v>6779.18</v>
      </c>
      <c r="C72">
        <v>6880.18</v>
      </c>
      <c r="D72">
        <v>6620.36</v>
      </c>
      <c r="E72">
        <v>6880.18</v>
      </c>
      <c r="F72">
        <v>6620.36</v>
      </c>
      <c r="G72">
        <v>6880.18</v>
      </c>
      <c r="H72">
        <v>6620.36</v>
      </c>
      <c r="I72" t="str">
        <f t="shared" si="3"/>
        <v>順</v>
      </c>
      <c r="J72" t="str">
        <f t="shared" si="4"/>
        <v>順</v>
      </c>
      <c r="K72" t="str">
        <f t="shared" si="5"/>
        <v>順</v>
      </c>
    </row>
    <row r="73" spans="1:11" hidden="1" x14ac:dyDescent="0.15">
      <c r="A73">
        <v>20040420</v>
      </c>
      <c r="B73">
        <v>6799.97</v>
      </c>
      <c r="C73">
        <v>6880.18</v>
      </c>
      <c r="D73">
        <v>6620.36</v>
      </c>
      <c r="E73">
        <v>6880.18</v>
      </c>
      <c r="F73">
        <v>6620.36</v>
      </c>
      <c r="G73">
        <v>6880.18</v>
      </c>
      <c r="H73">
        <v>6620.36</v>
      </c>
      <c r="I73" t="str">
        <f t="shared" si="3"/>
        <v>順</v>
      </c>
      <c r="J73" t="str">
        <f t="shared" si="4"/>
        <v>順</v>
      </c>
      <c r="K73" t="str">
        <f t="shared" si="5"/>
        <v>順</v>
      </c>
    </row>
    <row r="74" spans="1:11" hidden="1" x14ac:dyDescent="0.15">
      <c r="A74">
        <v>20040421</v>
      </c>
      <c r="B74">
        <v>6810.25</v>
      </c>
      <c r="C74">
        <v>6880.18</v>
      </c>
      <c r="D74">
        <v>6620.36</v>
      </c>
      <c r="E74">
        <v>6880.18</v>
      </c>
      <c r="F74">
        <v>6620.36</v>
      </c>
      <c r="G74">
        <v>6880.18</v>
      </c>
      <c r="H74">
        <v>6736.79</v>
      </c>
      <c r="I74" t="str">
        <f t="shared" si="3"/>
        <v>順</v>
      </c>
      <c r="J74" t="str">
        <f t="shared" si="4"/>
        <v>順</v>
      </c>
      <c r="K74" t="str">
        <f t="shared" si="5"/>
        <v>盤</v>
      </c>
    </row>
    <row r="75" spans="1:11" hidden="1" x14ac:dyDescent="0.15">
      <c r="A75">
        <v>20040422</v>
      </c>
      <c r="B75">
        <v>6732.09</v>
      </c>
      <c r="C75">
        <v>6880.18</v>
      </c>
      <c r="D75">
        <v>6620.36</v>
      </c>
      <c r="E75">
        <v>6880.18</v>
      </c>
      <c r="F75">
        <v>6736.79</v>
      </c>
      <c r="G75">
        <v>6880.18</v>
      </c>
      <c r="H75">
        <v>6732.09</v>
      </c>
      <c r="I75" t="str">
        <f>IF(C75-D75&lt;=180,"盤",IF(C75-D75&lt;=240,"無","順"))</f>
        <v>順</v>
      </c>
      <c r="J75" t="str">
        <f>IF(E75-F75&lt;=180,"盤",IF(E75-F75&lt;=240,"無","順"))</f>
        <v>盤</v>
      </c>
      <c r="K75" t="str">
        <f>IF(G75-H75&lt;=180,"盤",IF(G75-H75&lt;=240,"無","順"))</f>
        <v>盤</v>
      </c>
    </row>
    <row r="76" spans="1:11" hidden="1" x14ac:dyDescent="0.15">
      <c r="A76">
        <v>20040423</v>
      </c>
      <c r="B76">
        <v>6748.1</v>
      </c>
      <c r="C76">
        <v>6880.18</v>
      </c>
      <c r="D76">
        <v>6736.79</v>
      </c>
      <c r="E76">
        <v>6880.18</v>
      </c>
      <c r="F76">
        <v>6732.09</v>
      </c>
      <c r="G76">
        <v>6880.18</v>
      </c>
      <c r="H76">
        <v>6732.09</v>
      </c>
      <c r="I76" t="str">
        <f t="shared" si="3"/>
        <v>盤</v>
      </c>
      <c r="J76" t="str">
        <f t="shared" si="4"/>
        <v>盤</v>
      </c>
      <c r="K76" t="str">
        <f t="shared" si="5"/>
        <v>盤</v>
      </c>
    </row>
    <row r="77" spans="1:11" hidden="1" x14ac:dyDescent="0.15">
      <c r="A77">
        <v>20040426</v>
      </c>
      <c r="B77">
        <v>6710.7</v>
      </c>
      <c r="C77">
        <v>6880.18</v>
      </c>
      <c r="D77">
        <v>6732.09</v>
      </c>
      <c r="E77">
        <v>6880.18</v>
      </c>
      <c r="F77">
        <v>6732.09</v>
      </c>
      <c r="G77">
        <v>6818.2</v>
      </c>
      <c r="H77">
        <v>6710.7</v>
      </c>
      <c r="I77" t="str">
        <f t="shared" si="3"/>
        <v>盤</v>
      </c>
      <c r="J77" t="str">
        <f t="shared" si="4"/>
        <v>盤</v>
      </c>
      <c r="K77" t="str">
        <f t="shared" si="5"/>
        <v>盤</v>
      </c>
    </row>
    <row r="78" spans="1:11" hidden="1" x14ac:dyDescent="0.15">
      <c r="A78">
        <v>20040427</v>
      </c>
      <c r="B78">
        <v>6646.8</v>
      </c>
      <c r="C78">
        <v>6880.18</v>
      </c>
      <c r="D78">
        <v>6732.09</v>
      </c>
      <c r="E78">
        <v>6818.2</v>
      </c>
      <c r="F78">
        <v>6710.7</v>
      </c>
      <c r="G78">
        <v>6818.2</v>
      </c>
      <c r="H78">
        <v>6646.8</v>
      </c>
      <c r="I78" t="str">
        <f t="shared" si="3"/>
        <v>盤</v>
      </c>
      <c r="J78" t="str">
        <f t="shared" si="4"/>
        <v>盤</v>
      </c>
      <c r="K78" t="str">
        <f t="shared" si="5"/>
        <v>盤</v>
      </c>
    </row>
    <row r="79" spans="1:11" hidden="1" x14ac:dyDescent="0.15">
      <c r="A79">
        <v>20040428</v>
      </c>
      <c r="B79">
        <v>6574.75</v>
      </c>
      <c r="C79">
        <v>6818.2</v>
      </c>
      <c r="D79">
        <v>6710.7</v>
      </c>
      <c r="E79">
        <v>6818.2</v>
      </c>
      <c r="F79">
        <v>6646.8</v>
      </c>
      <c r="G79">
        <v>6810.25</v>
      </c>
      <c r="H79">
        <v>6574.75</v>
      </c>
      <c r="I79" t="str">
        <f t="shared" si="3"/>
        <v>盤</v>
      </c>
      <c r="J79" t="str">
        <f t="shared" si="4"/>
        <v>盤</v>
      </c>
      <c r="K79" t="str">
        <f t="shared" si="5"/>
        <v>無</v>
      </c>
    </row>
    <row r="80" spans="1:11" hidden="1" x14ac:dyDescent="0.15">
      <c r="A80">
        <v>20040429</v>
      </c>
      <c r="B80">
        <v>6402.21</v>
      </c>
      <c r="C80">
        <v>6818.2</v>
      </c>
      <c r="D80">
        <v>6646.8</v>
      </c>
      <c r="E80">
        <v>6810.25</v>
      </c>
      <c r="F80">
        <v>6574.75</v>
      </c>
      <c r="G80">
        <v>6810.25</v>
      </c>
      <c r="H80">
        <v>6402.21</v>
      </c>
      <c r="I80" t="str">
        <f t="shared" si="3"/>
        <v>盤</v>
      </c>
      <c r="J80" t="str">
        <f t="shared" si="4"/>
        <v>無</v>
      </c>
      <c r="K80" t="str">
        <f t="shared" si="5"/>
        <v>順</v>
      </c>
    </row>
    <row r="81" spans="1:11" hidden="1" x14ac:dyDescent="0.15">
      <c r="A81">
        <v>20040430</v>
      </c>
      <c r="B81">
        <v>6117.81</v>
      </c>
      <c r="C81">
        <v>6810.25</v>
      </c>
      <c r="D81">
        <v>6574.75</v>
      </c>
      <c r="E81">
        <v>6810.25</v>
      </c>
      <c r="F81">
        <v>6402.21</v>
      </c>
      <c r="G81">
        <v>6810.25</v>
      </c>
      <c r="H81">
        <v>6117.81</v>
      </c>
      <c r="I81" t="str">
        <f t="shared" si="3"/>
        <v>無</v>
      </c>
      <c r="J81" t="str">
        <f t="shared" si="4"/>
        <v>順</v>
      </c>
      <c r="K81" t="str">
        <f t="shared" si="5"/>
        <v>順</v>
      </c>
    </row>
    <row r="82" spans="1:11" hidden="1" x14ac:dyDescent="0.15">
      <c r="A82">
        <v>20040503</v>
      </c>
      <c r="B82">
        <v>6029.77</v>
      </c>
      <c r="C82">
        <v>6810.25</v>
      </c>
      <c r="D82">
        <v>6402.21</v>
      </c>
      <c r="E82">
        <v>6810.25</v>
      </c>
      <c r="F82">
        <v>6117.81</v>
      </c>
      <c r="G82">
        <v>6748.1</v>
      </c>
      <c r="H82">
        <v>6029.77</v>
      </c>
      <c r="I82" t="str">
        <f t="shared" si="3"/>
        <v>順</v>
      </c>
      <c r="J82" t="str">
        <f t="shared" si="4"/>
        <v>順</v>
      </c>
      <c r="K82" t="str">
        <f t="shared" si="5"/>
        <v>順</v>
      </c>
    </row>
    <row r="83" spans="1:11" hidden="1" x14ac:dyDescent="0.15">
      <c r="A83">
        <v>20040504</v>
      </c>
      <c r="B83">
        <v>6188.15</v>
      </c>
      <c r="C83">
        <v>6810.25</v>
      </c>
      <c r="D83">
        <v>6117.81</v>
      </c>
      <c r="E83">
        <v>6748.1</v>
      </c>
      <c r="F83">
        <v>6029.77</v>
      </c>
      <c r="G83">
        <v>6748.1</v>
      </c>
      <c r="H83">
        <v>6029.77</v>
      </c>
      <c r="I83" t="str">
        <f t="shared" si="3"/>
        <v>順</v>
      </c>
      <c r="J83" t="str">
        <f t="shared" si="4"/>
        <v>順</v>
      </c>
      <c r="K83" t="str">
        <f t="shared" si="5"/>
        <v>順</v>
      </c>
    </row>
    <row r="84" spans="1:11" hidden="1" x14ac:dyDescent="0.15">
      <c r="A84">
        <v>20040505</v>
      </c>
      <c r="B84">
        <v>5854.23</v>
      </c>
      <c r="C84">
        <v>6748.1</v>
      </c>
      <c r="D84">
        <v>6029.77</v>
      </c>
      <c r="E84">
        <v>6748.1</v>
      </c>
      <c r="F84">
        <v>6029.77</v>
      </c>
      <c r="G84">
        <v>6710.7</v>
      </c>
      <c r="H84">
        <v>5854.23</v>
      </c>
      <c r="I84" t="str">
        <f t="shared" si="3"/>
        <v>順</v>
      </c>
      <c r="J84" t="str">
        <f t="shared" si="4"/>
        <v>順</v>
      </c>
      <c r="K84" t="str">
        <f t="shared" si="5"/>
        <v>順</v>
      </c>
    </row>
    <row r="85" spans="1:11" hidden="1" x14ac:dyDescent="0.15">
      <c r="A85">
        <v>20040506</v>
      </c>
      <c r="B85">
        <v>5909.79</v>
      </c>
      <c r="C85">
        <v>6748.1</v>
      </c>
      <c r="D85">
        <v>6029.77</v>
      </c>
      <c r="E85">
        <v>6710.7</v>
      </c>
      <c r="F85">
        <v>5854.23</v>
      </c>
      <c r="G85">
        <v>6646.8</v>
      </c>
      <c r="H85">
        <v>5854.23</v>
      </c>
      <c r="I85" t="str">
        <f t="shared" si="3"/>
        <v>順</v>
      </c>
      <c r="J85" t="str">
        <f t="shared" si="4"/>
        <v>順</v>
      </c>
      <c r="K85" t="str">
        <f t="shared" si="5"/>
        <v>順</v>
      </c>
    </row>
    <row r="86" spans="1:11" hidden="1" x14ac:dyDescent="0.15">
      <c r="A86">
        <v>20040507</v>
      </c>
      <c r="B86">
        <v>6040.26</v>
      </c>
      <c r="C86">
        <v>6710.7</v>
      </c>
      <c r="D86">
        <v>5854.23</v>
      </c>
      <c r="E86">
        <v>6646.8</v>
      </c>
      <c r="F86">
        <v>5854.23</v>
      </c>
      <c r="G86">
        <v>6574.75</v>
      </c>
      <c r="H86">
        <v>5854.23</v>
      </c>
      <c r="I86" t="str">
        <f t="shared" si="3"/>
        <v>順</v>
      </c>
      <c r="J86" t="str">
        <f t="shared" si="4"/>
        <v>順</v>
      </c>
      <c r="K86" t="str">
        <f t="shared" si="5"/>
        <v>順</v>
      </c>
    </row>
    <row r="87" spans="1:11" hidden="1" x14ac:dyDescent="0.15">
      <c r="A87">
        <v>20040510</v>
      </c>
      <c r="B87">
        <v>5825.05</v>
      </c>
      <c r="C87">
        <v>6646.8</v>
      </c>
      <c r="D87">
        <v>5854.23</v>
      </c>
      <c r="E87">
        <v>6574.75</v>
      </c>
      <c r="F87">
        <v>5854.23</v>
      </c>
      <c r="G87">
        <v>6402.21</v>
      </c>
      <c r="H87">
        <v>5825.05</v>
      </c>
      <c r="I87" t="str">
        <f t="shared" si="3"/>
        <v>順</v>
      </c>
      <c r="J87" t="str">
        <f t="shared" si="4"/>
        <v>順</v>
      </c>
      <c r="K87" t="str">
        <f t="shared" si="5"/>
        <v>順</v>
      </c>
    </row>
    <row r="88" spans="1:11" hidden="1" x14ac:dyDescent="0.15">
      <c r="A88">
        <v>20040511</v>
      </c>
      <c r="B88">
        <v>5886.36</v>
      </c>
      <c r="C88">
        <v>6574.75</v>
      </c>
      <c r="D88">
        <v>5854.23</v>
      </c>
      <c r="E88">
        <v>6402.21</v>
      </c>
      <c r="F88">
        <v>5825.05</v>
      </c>
      <c r="G88">
        <v>6188.15</v>
      </c>
      <c r="H88">
        <v>5825.05</v>
      </c>
      <c r="I88" t="str">
        <f t="shared" si="3"/>
        <v>順</v>
      </c>
      <c r="J88" t="str">
        <f t="shared" si="4"/>
        <v>順</v>
      </c>
      <c r="K88" t="str">
        <f t="shared" si="5"/>
        <v>順</v>
      </c>
    </row>
    <row r="89" spans="1:11" hidden="1" x14ac:dyDescent="0.15">
      <c r="A89">
        <v>20040512</v>
      </c>
      <c r="B89">
        <v>5958.79</v>
      </c>
      <c r="C89">
        <v>6402.21</v>
      </c>
      <c r="D89">
        <v>5825.05</v>
      </c>
      <c r="E89">
        <v>6188.15</v>
      </c>
      <c r="F89">
        <v>5825.05</v>
      </c>
      <c r="G89">
        <v>6188.15</v>
      </c>
      <c r="H89">
        <v>5825.05</v>
      </c>
      <c r="I89" t="str">
        <f t="shared" si="3"/>
        <v>順</v>
      </c>
      <c r="J89" t="str">
        <f t="shared" si="4"/>
        <v>順</v>
      </c>
      <c r="K89" t="str">
        <f t="shared" si="5"/>
        <v>順</v>
      </c>
    </row>
    <row r="90" spans="1:11" hidden="1" x14ac:dyDescent="0.15">
      <c r="A90">
        <v>20040513</v>
      </c>
      <c r="B90">
        <v>5918.09</v>
      </c>
      <c r="C90">
        <v>6188.15</v>
      </c>
      <c r="D90">
        <v>5825.05</v>
      </c>
      <c r="E90">
        <v>6188.15</v>
      </c>
      <c r="F90">
        <v>5825.05</v>
      </c>
      <c r="G90">
        <v>6188.15</v>
      </c>
      <c r="H90">
        <v>5825.05</v>
      </c>
      <c r="I90" t="str">
        <f t="shared" si="3"/>
        <v>順</v>
      </c>
      <c r="J90" t="str">
        <f t="shared" si="4"/>
        <v>順</v>
      </c>
      <c r="K90" t="str">
        <f t="shared" si="5"/>
        <v>順</v>
      </c>
    </row>
    <row r="91" spans="1:11" hidden="1" x14ac:dyDescent="0.15">
      <c r="A91">
        <v>20040514</v>
      </c>
      <c r="B91">
        <v>5777.32</v>
      </c>
      <c r="C91">
        <v>6188.15</v>
      </c>
      <c r="D91">
        <v>5825.05</v>
      </c>
      <c r="E91">
        <v>6188.15</v>
      </c>
      <c r="F91">
        <v>5825.05</v>
      </c>
      <c r="G91">
        <v>6040.26</v>
      </c>
      <c r="H91">
        <v>5777.32</v>
      </c>
      <c r="I91" t="str">
        <f t="shared" si="3"/>
        <v>順</v>
      </c>
      <c r="J91" t="str">
        <f t="shared" si="4"/>
        <v>順</v>
      </c>
      <c r="K91" t="str">
        <f t="shared" si="5"/>
        <v>順</v>
      </c>
    </row>
    <row r="92" spans="1:11" hidden="1" x14ac:dyDescent="0.15">
      <c r="A92">
        <v>20040517</v>
      </c>
      <c r="B92">
        <v>5482.96</v>
      </c>
      <c r="C92">
        <v>6188.15</v>
      </c>
      <c r="D92">
        <v>5825.05</v>
      </c>
      <c r="E92">
        <v>6040.26</v>
      </c>
      <c r="F92">
        <v>5777.32</v>
      </c>
      <c r="G92">
        <v>6040.26</v>
      </c>
      <c r="H92">
        <v>5482.96</v>
      </c>
      <c r="I92" t="str">
        <f t="shared" si="3"/>
        <v>順</v>
      </c>
      <c r="J92" t="str">
        <f t="shared" si="4"/>
        <v>順</v>
      </c>
      <c r="K92" t="str">
        <f t="shared" si="5"/>
        <v>順</v>
      </c>
    </row>
    <row r="93" spans="1:11" hidden="1" x14ac:dyDescent="0.15">
      <c r="A93">
        <v>20040518</v>
      </c>
      <c r="B93">
        <v>5557.68</v>
      </c>
      <c r="C93">
        <v>6040.26</v>
      </c>
      <c r="D93">
        <v>5777.32</v>
      </c>
      <c r="E93">
        <v>6040.26</v>
      </c>
      <c r="F93">
        <v>5482.96</v>
      </c>
      <c r="G93">
        <v>6040.26</v>
      </c>
      <c r="H93">
        <v>5482.96</v>
      </c>
      <c r="I93" t="str">
        <f t="shared" si="3"/>
        <v>順</v>
      </c>
      <c r="J93" t="str">
        <f t="shared" si="4"/>
        <v>順</v>
      </c>
      <c r="K93" t="str">
        <f t="shared" si="5"/>
        <v>順</v>
      </c>
    </row>
    <row r="94" spans="1:11" hidden="1" x14ac:dyDescent="0.15">
      <c r="A94">
        <v>20040519</v>
      </c>
      <c r="B94">
        <v>5860.58</v>
      </c>
      <c r="C94">
        <v>6040.26</v>
      </c>
      <c r="D94">
        <v>5482.96</v>
      </c>
      <c r="E94">
        <v>6040.26</v>
      </c>
      <c r="F94">
        <v>5482.96</v>
      </c>
      <c r="G94">
        <v>5958.79</v>
      </c>
      <c r="H94">
        <v>5482.96</v>
      </c>
      <c r="I94" t="str">
        <f t="shared" si="3"/>
        <v>順</v>
      </c>
      <c r="J94" t="str">
        <f t="shared" si="4"/>
        <v>順</v>
      </c>
      <c r="K94" t="str">
        <f t="shared" si="5"/>
        <v>順</v>
      </c>
    </row>
    <row r="95" spans="1:11" hidden="1" x14ac:dyDescent="0.15">
      <c r="A95">
        <v>20040520</v>
      </c>
      <c r="B95">
        <v>5815.33</v>
      </c>
      <c r="C95">
        <v>6040.26</v>
      </c>
      <c r="D95">
        <v>5482.96</v>
      </c>
      <c r="E95">
        <v>5958.79</v>
      </c>
      <c r="F95">
        <v>5482.96</v>
      </c>
      <c r="G95">
        <v>5958.79</v>
      </c>
      <c r="H95">
        <v>5482.96</v>
      </c>
      <c r="I95" t="str">
        <f t="shared" si="3"/>
        <v>順</v>
      </c>
      <c r="J95" t="str">
        <f t="shared" si="4"/>
        <v>順</v>
      </c>
      <c r="K95" t="str">
        <f t="shared" si="5"/>
        <v>順</v>
      </c>
    </row>
    <row r="96" spans="1:11" hidden="1" x14ac:dyDescent="0.15">
      <c r="A96">
        <v>20040521</v>
      </c>
      <c r="B96">
        <v>5964.94</v>
      </c>
      <c r="C96">
        <v>5958.79</v>
      </c>
      <c r="D96">
        <v>5482.96</v>
      </c>
      <c r="E96">
        <v>5958.79</v>
      </c>
      <c r="F96">
        <v>5482.96</v>
      </c>
      <c r="G96">
        <v>5964.94</v>
      </c>
      <c r="H96">
        <v>5482.96</v>
      </c>
      <c r="I96" t="str">
        <f t="shared" si="3"/>
        <v>順</v>
      </c>
      <c r="J96" t="str">
        <f t="shared" si="4"/>
        <v>順</v>
      </c>
      <c r="K96" t="str">
        <f t="shared" si="5"/>
        <v>順</v>
      </c>
    </row>
    <row r="97" spans="1:11" hidden="1" x14ac:dyDescent="0.15">
      <c r="A97">
        <v>20040524</v>
      </c>
      <c r="B97">
        <v>5942.08</v>
      </c>
      <c r="C97">
        <v>5958.79</v>
      </c>
      <c r="D97">
        <v>5482.96</v>
      </c>
      <c r="E97">
        <v>5964.94</v>
      </c>
      <c r="F97">
        <v>5482.96</v>
      </c>
      <c r="G97">
        <v>5964.94</v>
      </c>
      <c r="H97">
        <v>5482.96</v>
      </c>
      <c r="I97" t="str">
        <f t="shared" si="3"/>
        <v>順</v>
      </c>
      <c r="J97" t="str">
        <f t="shared" si="4"/>
        <v>順</v>
      </c>
      <c r="K97" t="str">
        <f t="shared" si="5"/>
        <v>順</v>
      </c>
    </row>
    <row r="98" spans="1:11" hidden="1" x14ac:dyDescent="0.15">
      <c r="A98">
        <v>20040525</v>
      </c>
      <c r="B98">
        <v>5958.38</v>
      </c>
      <c r="C98">
        <v>5964.94</v>
      </c>
      <c r="D98">
        <v>5482.96</v>
      </c>
      <c r="E98">
        <v>5964.94</v>
      </c>
      <c r="F98">
        <v>5482.96</v>
      </c>
      <c r="G98">
        <v>5964.94</v>
      </c>
      <c r="H98">
        <v>5482.96</v>
      </c>
      <c r="I98" t="str">
        <f t="shared" si="3"/>
        <v>順</v>
      </c>
      <c r="J98" t="str">
        <f t="shared" si="4"/>
        <v>順</v>
      </c>
      <c r="K98" t="str">
        <f t="shared" si="5"/>
        <v>順</v>
      </c>
    </row>
    <row r="99" spans="1:11" hidden="1" x14ac:dyDescent="0.15">
      <c r="A99">
        <v>20040526</v>
      </c>
      <c r="B99">
        <v>6027.27</v>
      </c>
      <c r="C99">
        <v>5964.94</v>
      </c>
      <c r="D99">
        <v>5482.96</v>
      </c>
      <c r="E99">
        <v>5964.94</v>
      </c>
      <c r="F99">
        <v>5482.96</v>
      </c>
      <c r="G99">
        <v>6027.27</v>
      </c>
      <c r="H99">
        <v>5482.96</v>
      </c>
      <c r="I99" t="str">
        <f t="shared" si="3"/>
        <v>順</v>
      </c>
      <c r="J99" t="str">
        <f t="shared" si="4"/>
        <v>順</v>
      </c>
      <c r="K99" t="str">
        <f t="shared" si="5"/>
        <v>順</v>
      </c>
    </row>
    <row r="100" spans="1:11" hidden="1" x14ac:dyDescent="0.15">
      <c r="A100">
        <v>20040527</v>
      </c>
      <c r="B100">
        <v>6033.05</v>
      </c>
      <c r="C100">
        <v>5964.94</v>
      </c>
      <c r="D100">
        <v>5482.96</v>
      </c>
      <c r="E100">
        <v>6027.27</v>
      </c>
      <c r="F100">
        <v>5482.96</v>
      </c>
      <c r="G100">
        <v>6033.05</v>
      </c>
      <c r="H100">
        <v>5557.68</v>
      </c>
      <c r="I100" t="str">
        <f t="shared" si="3"/>
        <v>順</v>
      </c>
      <c r="J100" t="str">
        <f t="shared" si="4"/>
        <v>順</v>
      </c>
      <c r="K100" t="str">
        <f t="shared" si="5"/>
        <v>順</v>
      </c>
    </row>
    <row r="101" spans="1:11" hidden="1" x14ac:dyDescent="0.15">
      <c r="A101">
        <v>20040528</v>
      </c>
      <c r="B101">
        <v>6137.26</v>
      </c>
      <c r="C101">
        <v>6027.27</v>
      </c>
      <c r="D101">
        <v>5482.96</v>
      </c>
      <c r="E101">
        <v>6033.05</v>
      </c>
      <c r="F101">
        <v>5557.68</v>
      </c>
      <c r="G101">
        <v>6137.26</v>
      </c>
      <c r="H101">
        <v>5815.33</v>
      </c>
      <c r="I101" t="str">
        <f t="shared" si="3"/>
        <v>順</v>
      </c>
      <c r="J101" t="str">
        <f t="shared" si="4"/>
        <v>順</v>
      </c>
      <c r="K101" t="str">
        <f t="shared" si="5"/>
        <v>順</v>
      </c>
    </row>
    <row r="102" spans="1:11" hidden="1" x14ac:dyDescent="0.15">
      <c r="A102">
        <v>20040531</v>
      </c>
      <c r="B102">
        <v>5977.84</v>
      </c>
      <c r="C102">
        <v>6033.05</v>
      </c>
      <c r="D102">
        <v>5557.68</v>
      </c>
      <c r="E102">
        <v>6137.26</v>
      </c>
      <c r="F102">
        <v>5815.33</v>
      </c>
      <c r="G102">
        <v>6137.26</v>
      </c>
      <c r="H102">
        <v>5815.33</v>
      </c>
      <c r="I102" t="str">
        <f t="shared" si="3"/>
        <v>順</v>
      </c>
      <c r="J102" t="str">
        <f t="shared" si="4"/>
        <v>順</v>
      </c>
      <c r="K102" t="str">
        <f t="shared" si="5"/>
        <v>順</v>
      </c>
    </row>
    <row r="103" spans="1:11" hidden="1" x14ac:dyDescent="0.15">
      <c r="A103">
        <v>20040601</v>
      </c>
      <c r="B103">
        <v>5986.2</v>
      </c>
      <c r="C103">
        <v>6137.26</v>
      </c>
      <c r="D103">
        <v>5815.33</v>
      </c>
      <c r="E103">
        <v>6137.26</v>
      </c>
      <c r="F103">
        <v>5815.33</v>
      </c>
      <c r="G103">
        <v>6137.26</v>
      </c>
      <c r="H103">
        <v>5942.08</v>
      </c>
      <c r="I103" t="str">
        <f t="shared" si="3"/>
        <v>順</v>
      </c>
      <c r="J103" t="str">
        <f t="shared" si="4"/>
        <v>順</v>
      </c>
      <c r="K103" t="str">
        <f t="shared" si="5"/>
        <v>無</v>
      </c>
    </row>
    <row r="104" spans="1:11" hidden="1" x14ac:dyDescent="0.15">
      <c r="A104">
        <v>20040602</v>
      </c>
      <c r="B104">
        <v>5875.67</v>
      </c>
      <c r="C104">
        <v>6137.26</v>
      </c>
      <c r="D104">
        <v>5815.33</v>
      </c>
      <c r="E104">
        <v>6137.26</v>
      </c>
      <c r="F104">
        <v>5942.08</v>
      </c>
      <c r="G104">
        <v>6137.26</v>
      </c>
      <c r="H104">
        <v>5875.67</v>
      </c>
      <c r="I104" t="str">
        <f t="shared" si="3"/>
        <v>順</v>
      </c>
      <c r="J104" t="str">
        <f t="shared" si="4"/>
        <v>無</v>
      </c>
      <c r="K104" t="str">
        <f t="shared" si="5"/>
        <v>順</v>
      </c>
    </row>
    <row r="105" spans="1:11" hidden="1" x14ac:dyDescent="0.15">
      <c r="A105">
        <v>20040603</v>
      </c>
      <c r="B105">
        <v>5671.45</v>
      </c>
      <c r="C105">
        <v>6137.26</v>
      </c>
      <c r="D105">
        <v>5942.08</v>
      </c>
      <c r="E105">
        <v>6137.26</v>
      </c>
      <c r="F105">
        <v>5875.67</v>
      </c>
      <c r="G105">
        <v>6137.26</v>
      </c>
      <c r="H105">
        <v>5671.45</v>
      </c>
      <c r="I105" t="str">
        <f t="shared" si="3"/>
        <v>無</v>
      </c>
      <c r="J105" t="str">
        <f t="shared" si="4"/>
        <v>順</v>
      </c>
      <c r="K105" t="str">
        <f t="shared" si="5"/>
        <v>順</v>
      </c>
    </row>
    <row r="106" spans="1:11" hidden="1" x14ac:dyDescent="0.15">
      <c r="A106">
        <v>20040604</v>
      </c>
      <c r="B106">
        <v>5724.89</v>
      </c>
      <c r="C106">
        <v>6137.26</v>
      </c>
      <c r="D106">
        <v>5875.67</v>
      </c>
      <c r="E106">
        <v>6137.26</v>
      </c>
      <c r="F106">
        <v>5671.45</v>
      </c>
      <c r="G106">
        <v>6137.26</v>
      </c>
      <c r="H106">
        <v>5671.45</v>
      </c>
      <c r="I106" t="str">
        <f t="shared" si="3"/>
        <v>順</v>
      </c>
      <c r="J106" t="str">
        <f t="shared" si="4"/>
        <v>順</v>
      </c>
      <c r="K106" t="str">
        <f t="shared" si="5"/>
        <v>順</v>
      </c>
    </row>
    <row r="107" spans="1:11" hidden="1" x14ac:dyDescent="0.15">
      <c r="A107">
        <v>20040607</v>
      </c>
      <c r="B107">
        <v>5935.82</v>
      </c>
      <c r="C107">
        <v>6137.26</v>
      </c>
      <c r="D107">
        <v>5671.45</v>
      </c>
      <c r="E107">
        <v>6137.26</v>
      </c>
      <c r="F107">
        <v>5671.45</v>
      </c>
      <c r="G107">
        <v>6137.26</v>
      </c>
      <c r="H107">
        <v>5671.45</v>
      </c>
      <c r="I107" t="str">
        <f t="shared" si="3"/>
        <v>順</v>
      </c>
      <c r="J107" t="str">
        <f t="shared" si="4"/>
        <v>順</v>
      </c>
      <c r="K107" t="str">
        <f t="shared" si="5"/>
        <v>順</v>
      </c>
    </row>
    <row r="108" spans="1:11" hidden="1" x14ac:dyDescent="0.15">
      <c r="A108">
        <v>20040608</v>
      </c>
      <c r="B108">
        <v>5986.76</v>
      </c>
      <c r="C108">
        <v>6137.26</v>
      </c>
      <c r="D108">
        <v>5671.45</v>
      </c>
      <c r="E108">
        <v>6137.26</v>
      </c>
      <c r="F108">
        <v>5671.45</v>
      </c>
      <c r="G108">
        <v>6137.26</v>
      </c>
      <c r="H108">
        <v>5671.45</v>
      </c>
      <c r="I108" t="str">
        <f t="shared" si="3"/>
        <v>順</v>
      </c>
      <c r="J108" t="str">
        <f t="shared" si="4"/>
        <v>順</v>
      </c>
      <c r="K108" t="str">
        <f t="shared" si="5"/>
        <v>順</v>
      </c>
    </row>
    <row r="109" spans="1:11" hidden="1" x14ac:dyDescent="0.15">
      <c r="A109">
        <v>20040609</v>
      </c>
      <c r="B109">
        <v>5965.7</v>
      </c>
      <c r="C109">
        <v>6137.26</v>
      </c>
      <c r="D109">
        <v>5671.45</v>
      </c>
      <c r="E109">
        <v>6137.26</v>
      </c>
      <c r="F109">
        <v>5671.45</v>
      </c>
      <c r="G109">
        <v>5986.76</v>
      </c>
      <c r="H109">
        <v>5671.45</v>
      </c>
      <c r="I109" t="str">
        <f t="shared" si="3"/>
        <v>順</v>
      </c>
      <c r="J109" t="str">
        <f t="shared" si="4"/>
        <v>順</v>
      </c>
      <c r="K109" t="str">
        <f t="shared" si="5"/>
        <v>順</v>
      </c>
    </row>
    <row r="110" spans="1:11" hidden="1" x14ac:dyDescent="0.15">
      <c r="A110">
        <v>20040610</v>
      </c>
      <c r="B110">
        <v>5867.51</v>
      </c>
      <c r="C110">
        <v>6137.26</v>
      </c>
      <c r="D110">
        <v>5671.45</v>
      </c>
      <c r="E110">
        <v>5986.76</v>
      </c>
      <c r="F110">
        <v>5671.45</v>
      </c>
      <c r="G110">
        <v>5986.76</v>
      </c>
      <c r="H110">
        <v>5671.45</v>
      </c>
      <c r="I110" t="str">
        <f t="shared" si="3"/>
        <v>順</v>
      </c>
      <c r="J110" t="str">
        <f t="shared" si="4"/>
        <v>順</v>
      </c>
      <c r="K110" t="str">
        <f t="shared" si="5"/>
        <v>順</v>
      </c>
    </row>
    <row r="111" spans="1:11" hidden="1" x14ac:dyDescent="0.15">
      <c r="A111">
        <v>20040611</v>
      </c>
      <c r="B111">
        <v>5735.07</v>
      </c>
      <c r="C111">
        <v>5986.76</v>
      </c>
      <c r="D111">
        <v>5671.45</v>
      </c>
      <c r="E111">
        <v>5986.76</v>
      </c>
      <c r="F111">
        <v>5671.45</v>
      </c>
      <c r="G111">
        <v>5986.76</v>
      </c>
      <c r="H111">
        <v>5671.45</v>
      </c>
      <c r="I111" t="str">
        <f t="shared" si="3"/>
        <v>順</v>
      </c>
      <c r="J111" t="str">
        <f t="shared" si="4"/>
        <v>順</v>
      </c>
      <c r="K111" t="str">
        <f t="shared" si="5"/>
        <v>順</v>
      </c>
    </row>
    <row r="112" spans="1:11" hidden="1" x14ac:dyDescent="0.15">
      <c r="A112">
        <v>20040614</v>
      </c>
      <c r="B112">
        <v>5574.08</v>
      </c>
      <c r="C112">
        <v>5986.76</v>
      </c>
      <c r="D112">
        <v>5671.45</v>
      </c>
      <c r="E112">
        <v>5986.76</v>
      </c>
      <c r="F112">
        <v>5671.45</v>
      </c>
      <c r="G112">
        <v>5986.76</v>
      </c>
      <c r="H112">
        <v>5574.08</v>
      </c>
      <c r="I112" t="str">
        <f t="shared" si="3"/>
        <v>順</v>
      </c>
      <c r="J112" t="str">
        <f t="shared" si="4"/>
        <v>順</v>
      </c>
      <c r="K112" t="str">
        <f t="shared" si="5"/>
        <v>順</v>
      </c>
    </row>
    <row r="113" spans="1:11" hidden="1" x14ac:dyDescent="0.15">
      <c r="A113">
        <v>20040615</v>
      </c>
      <c r="B113">
        <v>5646.49</v>
      </c>
      <c r="C113">
        <v>5986.76</v>
      </c>
      <c r="D113">
        <v>5671.45</v>
      </c>
      <c r="E113">
        <v>5986.76</v>
      </c>
      <c r="F113">
        <v>5574.08</v>
      </c>
      <c r="G113">
        <v>5986.76</v>
      </c>
      <c r="H113">
        <v>5574.08</v>
      </c>
      <c r="I113" t="str">
        <f t="shared" si="3"/>
        <v>順</v>
      </c>
      <c r="J113" t="str">
        <f t="shared" si="4"/>
        <v>順</v>
      </c>
      <c r="K113" t="str">
        <f t="shared" si="5"/>
        <v>順</v>
      </c>
    </row>
    <row r="114" spans="1:11" hidden="1" x14ac:dyDescent="0.15">
      <c r="A114">
        <v>20040616</v>
      </c>
      <c r="B114">
        <v>5560.16</v>
      </c>
      <c r="C114">
        <v>5986.76</v>
      </c>
      <c r="D114">
        <v>5574.08</v>
      </c>
      <c r="E114">
        <v>5986.76</v>
      </c>
      <c r="F114">
        <v>5574.08</v>
      </c>
      <c r="G114">
        <v>5986.76</v>
      </c>
      <c r="H114">
        <v>5560.16</v>
      </c>
      <c r="I114" t="str">
        <f t="shared" si="3"/>
        <v>順</v>
      </c>
      <c r="J114" t="str">
        <f t="shared" si="4"/>
        <v>順</v>
      </c>
      <c r="K114" t="str">
        <f t="shared" si="5"/>
        <v>順</v>
      </c>
    </row>
    <row r="115" spans="1:11" hidden="1" x14ac:dyDescent="0.15">
      <c r="A115">
        <v>20040617</v>
      </c>
      <c r="B115">
        <v>5664.35</v>
      </c>
      <c r="C115">
        <v>5986.76</v>
      </c>
      <c r="D115">
        <v>5574.08</v>
      </c>
      <c r="E115">
        <v>5986.76</v>
      </c>
      <c r="F115">
        <v>5560.16</v>
      </c>
      <c r="G115">
        <v>5986.76</v>
      </c>
      <c r="H115">
        <v>5560.16</v>
      </c>
      <c r="I115" t="str">
        <f t="shared" si="3"/>
        <v>順</v>
      </c>
      <c r="J115" t="str">
        <f t="shared" si="4"/>
        <v>順</v>
      </c>
      <c r="K115" t="str">
        <f t="shared" si="5"/>
        <v>順</v>
      </c>
    </row>
    <row r="116" spans="1:11" hidden="1" x14ac:dyDescent="0.15">
      <c r="A116">
        <v>20040618</v>
      </c>
      <c r="B116">
        <v>5569.29</v>
      </c>
      <c r="C116">
        <v>5986.76</v>
      </c>
      <c r="D116">
        <v>5560.16</v>
      </c>
      <c r="E116">
        <v>5986.76</v>
      </c>
      <c r="F116">
        <v>5560.16</v>
      </c>
      <c r="G116">
        <v>5965.7</v>
      </c>
      <c r="H116">
        <v>5560.16</v>
      </c>
      <c r="I116" t="str">
        <f t="shared" si="3"/>
        <v>順</v>
      </c>
      <c r="J116" t="str">
        <f t="shared" si="4"/>
        <v>順</v>
      </c>
      <c r="K116" t="str">
        <f t="shared" si="5"/>
        <v>順</v>
      </c>
    </row>
    <row r="117" spans="1:11" hidden="1" x14ac:dyDescent="0.15">
      <c r="A117">
        <v>20040621</v>
      </c>
      <c r="B117">
        <v>5556.54</v>
      </c>
      <c r="C117">
        <v>5986.76</v>
      </c>
      <c r="D117">
        <v>5560.16</v>
      </c>
      <c r="E117">
        <v>5965.7</v>
      </c>
      <c r="F117">
        <v>5560.16</v>
      </c>
      <c r="G117">
        <v>5867.51</v>
      </c>
      <c r="H117">
        <v>5556.54</v>
      </c>
      <c r="I117" t="str">
        <f t="shared" si="3"/>
        <v>順</v>
      </c>
      <c r="J117" t="str">
        <f t="shared" si="4"/>
        <v>順</v>
      </c>
      <c r="K117" t="str">
        <f t="shared" si="5"/>
        <v>順</v>
      </c>
    </row>
    <row r="118" spans="1:11" hidden="1" x14ac:dyDescent="0.15">
      <c r="A118">
        <v>20040623</v>
      </c>
      <c r="B118">
        <v>5729.3</v>
      </c>
      <c r="C118">
        <v>5965.7</v>
      </c>
      <c r="D118">
        <v>5560.16</v>
      </c>
      <c r="E118">
        <v>5867.51</v>
      </c>
      <c r="F118">
        <v>5556.54</v>
      </c>
      <c r="G118">
        <v>5735.07</v>
      </c>
      <c r="H118">
        <v>5556.54</v>
      </c>
      <c r="I118" t="str">
        <f t="shared" si="3"/>
        <v>順</v>
      </c>
      <c r="J118" t="str">
        <f t="shared" si="4"/>
        <v>順</v>
      </c>
      <c r="K118" t="str">
        <f t="shared" si="5"/>
        <v>盤</v>
      </c>
    </row>
    <row r="119" spans="1:11" hidden="1" x14ac:dyDescent="0.15">
      <c r="A119">
        <v>20040624</v>
      </c>
      <c r="B119">
        <v>5779.09</v>
      </c>
      <c r="C119">
        <v>5867.51</v>
      </c>
      <c r="D119">
        <v>5556.54</v>
      </c>
      <c r="E119">
        <v>5735.07</v>
      </c>
      <c r="F119">
        <v>5556.54</v>
      </c>
      <c r="G119">
        <v>5779.09</v>
      </c>
      <c r="H119">
        <v>5556.54</v>
      </c>
      <c r="I119" t="str">
        <f t="shared" si="3"/>
        <v>順</v>
      </c>
      <c r="J119" t="str">
        <f t="shared" si="4"/>
        <v>盤</v>
      </c>
      <c r="K119" t="str">
        <f t="shared" si="5"/>
        <v>無</v>
      </c>
    </row>
    <row r="120" spans="1:11" hidden="1" x14ac:dyDescent="0.15">
      <c r="A120">
        <v>20040625</v>
      </c>
      <c r="B120">
        <v>5802.55</v>
      </c>
      <c r="C120">
        <v>5735.07</v>
      </c>
      <c r="D120">
        <v>5556.54</v>
      </c>
      <c r="E120">
        <v>5779.09</v>
      </c>
      <c r="F120">
        <v>5556.54</v>
      </c>
      <c r="G120">
        <v>5802.55</v>
      </c>
      <c r="H120">
        <v>5556.54</v>
      </c>
      <c r="I120" t="str">
        <f t="shared" si="3"/>
        <v>盤</v>
      </c>
      <c r="J120" t="str">
        <f t="shared" si="4"/>
        <v>無</v>
      </c>
      <c r="K120" t="str">
        <f t="shared" si="5"/>
        <v>順</v>
      </c>
    </row>
    <row r="121" spans="1:11" hidden="1" x14ac:dyDescent="0.15">
      <c r="A121">
        <v>20040628</v>
      </c>
      <c r="B121">
        <v>5709.84</v>
      </c>
      <c r="C121">
        <v>5779.09</v>
      </c>
      <c r="D121">
        <v>5556.54</v>
      </c>
      <c r="E121">
        <v>5802.55</v>
      </c>
      <c r="F121">
        <v>5556.54</v>
      </c>
      <c r="G121">
        <v>5802.55</v>
      </c>
      <c r="H121">
        <v>5556.54</v>
      </c>
      <c r="I121" t="str">
        <f t="shared" si="3"/>
        <v>無</v>
      </c>
      <c r="J121" t="str">
        <f t="shared" si="4"/>
        <v>順</v>
      </c>
      <c r="K121" t="str">
        <f t="shared" si="5"/>
        <v>順</v>
      </c>
    </row>
    <row r="122" spans="1:11" hidden="1" x14ac:dyDescent="0.15">
      <c r="A122">
        <v>20040629</v>
      </c>
      <c r="B122">
        <v>5741.52</v>
      </c>
      <c r="C122">
        <v>5802.55</v>
      </c>
      <c r="D122">
        <v>5556.54</v>
      </c>
      <c r="E122">
        <v>5802.55</v>
      </c>
      <c r="F122">
        <v>5556.54</v>
      </c>
      <c r="G122">
        <v>5802.55</v>
      </c>
      <c r="H122">
        <v>5556.54</v>
      </c>
      <c r="I122" t="str">
        <f t="shared" si="3"/>
        <v>順</v>
      </c>
      <c r="J122" t="str">
        <f t="shared" si="4"/>
        <v>順</v>
      </c>
      <c r="K122" t="str">
        <f t="shared" si="5"/>
        <v>順</v>
      </c>
    </row>
    <row r="123" spans="1:11" hidden="1" x14ac:dyDescent="0.15">
      <c r="A123">
        <v>20040630</v>
      </c>
      <c r="B123">
        <v>5839.44</v>
      </c>
      <c r="C123">
        <v>5802.55</v>
      </c>
      <c r="D123">
        <v>5556.54</v>
      </c>
      <c r="E123">
        <v>5802.55</v>
      </c>
      <c r="F123">
        <v>5556.54</v>
      </c>
      <c r="G123">
        <v>5839.44</v>
      </c>
      <c r="H123">
        <v>5556.54</v>
      </c>
      <c r="I123" t="str">
        <f t="shared" si="3"/>
        <v>順</v>
      </c>
      <c r="J123" t="str">
        <f t="shared" si="4"/>
        <v>順</v>
      </c>
      <c r="K123" t="str">
        <f t="shared" si="5"/>
        <v>順</v>
      </c>
    </row>
    <row r="124" spans="1:11" hidden="1" x14ac:dyDescent="0.15">
      <c r="A124">
        <v>20040701</v>
      </c>
      <c r="B124">
        <v>5836.91</v>
      </c>
      <c r="C124">
        <v>5802.55</v>
      </c>
      <c r="D124">
        <v>5556.54</v>
      </c>
      <c r="E124">
        <v>5839.44</v>
      </c>
      <c r="F124">
        <v>5556.54</v>
      </c>
      <c r="G124">
        <v>5839.44</v>
      </c>
      <c r="H124">
        <v>5556.54</v>
      </c>
      <c r="I124" t="str">
        <f t="shared" si="3"/>
        <v>順</v>
      </c>
      <c r="J124" t="str">
        <f t="shared" si="4"/>
        <v>順</v>
      </c>
      <c r="K124" t="str">
        <f t="shared" si="5"/>
        <v>順</v>
      </c>
    </row>
    <row r="125" spans="1:11" hidden="1" x14ac:dyDescent="0.15">
      <c r="A125">
        <v>20040702</v>
      </c>
      <c r="B125">
        <v>5746.7</v>
      </c>
      <c r="C125">
        <v>5839.44</v>
      </c>
      <c r="D125">
        <v>5556.54</v>
      </c>
      <c r="E125">
        <v>5839.44</v>
      </c>
      <c r="F125">
        <v>5556.54</v>
      </c>
      <c r="G125">
        <v>5839.44</v>
      </c>
      <c r="H125">
        <v>5709.84</v>
      </c>
      <c r="I125" t="str">
        <f t="shared" si="3"/>
        <v>順</v>
      </c>
      <c r="J125" t="str">
        <f t="shared" si="4"/>
        <v>順</v>
      </c>
      <c r="K125" t="str">
        <f t="shared" si="5"/>
        <v>盤</v>
      </c>
    </row>
    <row r="126" spans="1:11" hidden="1" x14ac:dyDescent="0.15">
      <c r="A126">
        <v>20040705</v>
      </c>
      <c r="B126">
        <v>5659.78</v>
      </c>
      <c r="C126">
        <v>5839.44</v>
      </c>
      <c r="D126">
        <v>5556.54</v>
      </c>
      <c r="E126">
        <v>5839.44</v>
      </c>
      <c r="F126">
        <v>5709.84</v>
      </c>
      <c r="G126">
        <v>5839.44</v>
      </c>
      <c r="H126">
        <v>5659.78</v>
      </c>
      <c r="I126" t="str">
        <f t="shared" si="3"/>
        <v>順</v>
      </c>
      <c r="J126" t="str">
        <f t="shared" si="4"/>
        <v>盤</v>
      </c>
      <c r="K126" t="str">
        <f t="shared" si="5"/>
        <v>盤</v>
      </c>
    </row>
    <row r="127" spans="1:11" hidden="1" x14ac:dyDescent="0.15">
      <c r="A127">
        <v>20040706</v>
      </c>
      <c r="B127">
        <v>5733.57</v>
      </c>
      <c r="C127">
        <v>5839.44</v>
      </c>
      <c r="D127">
        <v>5709.84</v>
      </c>
      <c r="E127">
        <v>5839.44</v>
      </c>
      <c r="F127">
        <v>5659.78</v>
      </c>
      <c r="G127">
        <v>5839.44</v>
      </c>
      <c r="H127">
        <v>5659.78</v>
      </c>
      <c r="I127" t="str">
        <f t="shared" si="3"/>
        <v>盤</v>
      </c>
      <c r="J127" t="str">
        <f t="shared" si="4"/>
        <v>盤</v>
      </c>
      <c r="K127" t="str">
        <f t="shared" si="5"/>
        <v>盤</v>
      </c>
    </row>
    <row r="128" spans="1:11" hidden="1" x14ac:dyDescent="0.15">
      <c r="A128">
        <v>20040707</v>
      </c>
      <c r="B128">
        <v>5727.78</v>
      </c>
      <c r="C128">
        <v>5839.44</v>
      </c>
      <c r="D128">
        <v>5659.78</v>
      </c>
      <c r="E128">
        <v>5839.44</v>
      </c>
      <c r="F128">
        <v>5659.78</v>
      </c>
      <c r="G128">
        <v>5839.44</v>
      </c>
      <c r="H128">
        <v>5659.78</v>
      </c>
      <c r="I128" t="str">
        <f t="shared" si="3"/>
        <v>盤</v>
      </c>
      <c r="J128" t="str">
        <f t="shared" si="4"/>
        <v>盤</v>
      </c>
      <c r="K128" t="str">
        <f t="shared" si="5"/>
        <v>盤</v>
      </c>
    </row>
    <row r="129" spans="1:11" hidden="1" x14ac:dyDescent="0.15">
      <c r="A129">
        <v>20040708</v>
      </c>
      <c r="B129">
        <v>5713.39</v>
      </c>
      <c r="C129">
        <v>5839.44</v>
      </c>
      <c r="D129">
        <v>5659.78</v>
      </c>
      <c r="E129">
        <v>5839.44</v>
      </c>
      <c r="F129">
        <v>5659.78</v>
      </c>
      <c r="G129">
        <v>5839.44</v>
      </c>
      <c r="H129">
        <v>5659.78</v>
      </c>
      <c r="I129" t="str">
        <f t="shared" si="3"/>
        <v>盤</v>
      </c>
      <c r="J129" t="str">
        <f t="shared" si="4"/>
        <v>盤</v>
      </c>
      <c r="K129" t="str">
        <f t="shared" si="5"/>
        <v>盤</v>
      </c>
    </row>
    <row r="130" spans="1:11" hidden="1" x14ac:dyDescent="0.15">
      <c r="A130">
        <v>20040709</v>
      </c>
      <c r="B130">
        <v>5777.72</v>
      </c>
      <c r="C130">
        <v>5839.44</v>
      </c>
      <c r="D130">
        <v>5659.78</v>
      </c>
      <c r="E130">
        <v>5839.44</v>
      </c>
      <c r="F130">
        <v>5659.78</v>
      </c>
      <c r="G130">
        <v>5839.44</v>
      </c>
      <c r="H130">
        <v>5659.78</v>
      </c>
      <c r="I130" t="str">
        <f t="shared" si="3"/>
        <v>盤</v>
      </c>
      <c r="J130" t="str">
        <f t="shared" si="4"/>
        <v>盤</v>
      </c>
      <c r="K130" t="str">
        <f t="shared" si="5"/>
        <v>盤</v>
      </c>
    </row>
    <row r="131" spans="1:11" hidden="1" x14ac:dyDescent="0.15">
      <c r="A131">
        <v>20040712</v>
      </c>
      <c r="B131">
        <v>5758.74</v>
      </c>
      <c r="C131">
        <v>5839.44</v>
      </c>
      <c r="D131">
        <v>5659.78</v>
      </c>
      <c r="E131">
        <v>5839.44</v>
      </c>
      <c r="F131">
        <v>5659.78</v>
      </c>
      <c r="G131">
        <v>5836.91</v>
      </c>
      <c r="H131">
        <v>5659.78</v>
      </c>
      <c r="I131" t="str">
        <f t="shared" ref="I131:I194" si="6">IF(C131-D131&lt;=180,"盤",IF(C131-D131&lt;=240,"無","順"))</f>
        <v>盤</v>
      </c>
      <c r="J131" t="str">
        <f t="shared" ref="J131:J194" si="7">IF(E131-F131&lt;=180,"盤",IF(E131-F131&lt;=240,"無","順"))</f>
        <v>盤</v>
      </c>
      <c r="K131" t="str">
        <f t="shared" ref="K131:K194" si="8">IF(G131-H131&lt;=180,"盤",IF(G131-H131&lt;=240,"無","順"))</f>
        <v>盤</v>
      </c>
    </row>
    <row r="132" spans="1:11" hidden="1" x14ac:dyDescent="0.15">
      <c r="A132">
        <v>20040713</v>
      </c>
      <c r="B132">
        <v>5685.57</v>
      </c>
      <c r="C132">
        <v>5839.44</v>
      </c>
      <c r="D132">
        <v>5659.78</v>
      </c>
      <c r="E132">
        <v>5836.91</v>
      </c>
      <c r="F132">
        <v>5659.78</v>
      </c>
      <c r="G132">
        <v>5777.72</v>
      </c>
      <c r="H132">
        <v>5659.78</v>
      </c>
      <c r="I132" t="str">
        <f t="shared" si="6"/>
        <v>盤</v>
      </c>
      <c r="J132" t="str">
        <f t="shared" si="7"/>
        <v>盤</v>
      </c>
      <c r="K132" t="str">
        <f t="shared" si="8"/>
        <v>盤</v>
      </c>
    </row>
    <row r="133" spans="1:11" hidden="1" x14ac:dyDescent="0.15">
      <c r="A133">
        <v>20040714</v>
      </c>
      <c r="B133">
        <v>5623.65</v>
      </c>
      <c r="C133">
        <v>5836.91</v>
      </c>
      <c r="D133">
        <v>5659.78</v>
      </c>
      <c r="E133">
        <v>5777.72</v>
      </c>
      <c r="F133">
        <v>5659.78</v>
      </c>
      <c r="G133">
        <v>5777.72</v>
      </c>
      <c r="H133">
        <v>5623.65</v>
      </c>
      <c r="I133" t="str">
        <f t="shared" si="6"/>
        <v>盤</v>
      </c>
      <c r="J133" t="str">
        <f t="shared" si="7"/>
        <v>盤</v>
      </c>
      <c r="K133" t="str">
        <f t="shared" si="8"/>
        <v>盤</v>
      </c>
    </row>
    <row r="134" spans="1:11" hidden="1" x14ac:dyDescent="0.15">
      <c r="A134">
        <v>20040715</v>
      </c>
      <c r="B134">
        <v>5542.8</v>
      </c>
      <c r="C134">
        <v>5777.72</v>
      </c>
      <c r="D134">
        <v>5659.78</v>
      </c>
      <c r="E134">
        <v>5777.72</v>
      </c>
      <c r="F134">
        <v>5623.65</v>
      </c>
      <c r="G134">
        <v>5777.72</v>
      </c>
      <c r="H134">
        <v>5542.8</v>
      </c>
      <c r="I134" t="str">
        <f t="shared" si="6"/>
        <v>盤</v>
      </c>
      <c r="J134" t="str">
        <f t="shared" si="7"/>
        <v>盤</v>
      </c>
      <c r="K134" t="str">
        <f t="shared" si="8"/>
        <v>無</v>
      </c>
    </row>
    <row r="135" spans="1:11" hidden="1" x14ac:dyDescent="0.15">
      <c r="A135">
        <v>20040716</v>
      </c>
      <c r="B135">
        <v>5502.14</v>
      </c>
      <c r="C135">
        <v>5777.72</v>
      </c>
      <c r="D135">
        <v>5623.65</v>
      </c>
      <c r="E135">
        <v>5777.72</v>
      </c>
      <c r="F135">
        <v>5542.8</v>
      </c>
      <c r="G135">
        <v>5777.72</v>
      </c>
      <c r="H135">
        <v>5502.14</v>
      </c>
      <c r="I135" t="str">
        <f t="shared" si="6"/>
        <v>盤</v>
      </c>
      <c r="J135" t="str">
        <f t="shared" si="7"/>
        <v>無</v>
      </c>
      <c r="K135" t="str">
        <f t="shared" si="8"/>
        <v>順</v>
      </c>
    </row>
    <row r="136" spans="1:11" hidden="1" x14ac:dyDescent="0.15">
      <c r="A136">
        <v>20040719</v>
      </c>
      <c r="B136">
        <v>5489.1</v>
      </c>
      <c r="C136">
        <v>5777.72</v>
      </c>
      <c r="D136">
        <v>5542.8</v>
      </c>
      <c r="E136">
        <v>5777.72</v>
      </c>
      <c r="F136">
        <v>5502.14</v>
      </c>
      <c r="G136">
        <v>5777.72</v>
      </c>
      <c r="H136">
        <v>5489.1</v>
      </c>
      <c r="I136" t="str">
        <f t="shared" si="6"/>
        <v>無</v>
      </c>
      <c r="J136" t="str">
        <f t="shared" si="7"/>
        <v>順</v>
      </c>
      <c r="K136" t="str">
        <f t="shared" si="8"/>
        <v>順</v>
      </c>
    </row>
    <row r="137" spans="1:11" hidden="1" x14ac:dyDescent="0.15">
      <c r="A137">
        <v>20040720</v>
      </c>
      <c r="B137">
        <v>5325.68</v>
      </c>
      <c r="C137">
        <v>5777.72</v>
      </c>
      <c r="D137">
        <v>5502.14</v>
      </c>
      <c r="E137">
        <v>5777.72</v>
      </c>
      <c r="F137">
        <v>5489.1</v>
      </c>
      <c r="G137">
        <v>5777.72</v>
      </c>
      <c r="H137">
        <v>5325.68</v>
      </c>
      <c r="I137" t="str">
        <f t="shared" si="6"/>
        <v>順</v>
      </c>
      <c r="J137" t="str">
        <f t="shared" si="7"/>
        <v>順</v>
      </c>
      <c r="K137" t="str">
        <f t="shared" si="8"/>
        <v>順</v>
      </c>
    </row>
    <row r="138" spans="1:11" hidden="1" x14ac:dyDescent="0.15">
      <c r="A138">
        <v>20040721</v>
      </c>
      <c r="B138">
        <v>5409.13</v>
      </c>
      <c r="C138">
        <v>5777.72</v>
      </c>
      <c r="D138">
        <v>5489.1</v>
      </c>
      <c r="E138">
        <v>5777.72</v>
      </c>
      <c r="F138">
        <v>5325.68</v>
      </c>
      <c r="G138">
        <v>5758.74</v>
      </c>
      <c r="H138">
        <v>5325.68</v>
      </c>
      <c r="I138" t="str">
        <f t="shared" si="6"/>
        <v>順</v>
      </c>
      <c r="J138" t="str">
        <f t="shared" si="7"/>
        <v>順</v>
      </c>
      <c r="K138" t="str">
        <f t="shared" si="8"/>
        <v>順</v>
      </c>
    </row>
    <row r="139" spans="1:11" hidden="1" x14ac:dyDescent="0.15">
      <c r="A139">
        <v>20040722</v>
      </c>
      <c r="B139">
        <v>5387.96</v>
      </c>
      <c r="C139">
        <v>5777.72</v>
      </c>
      <c r="D139">
        <v>5325.68</v>
      </c>
      <c r="E139">
        <v>5758.74</v>
      </c>
      <c r="F139">
        <v>5325.68</v>
      </c>
      <c r="G139">
        <v>5685.57</v>
      </c>
      <c r="H139">
        <v>5325.68</v>
      </c>
      <c r="I139" t="str">
        <f t="shared" si="6"/>
        <v>順</v>
      </c>
      <c r="J139" t="str">
        <f t="shared" si="7"/>
        <v>順</v>
      </c>
      <c r="K139" t="str">
        <f t="shared" si="8"/>
        <v>順</v>
      </c>
    </row>
    <row r="140" spans="1:11" hidden="1" x14ac:dyDescent="0.15">
      <c r="A140">
        <v>20040723</v>
      </c>
      <c r="B140">
        <v>5373.85</v>
      </c>
      <c r="C140">
        <v>5758.74</v>
      </c>
      <c r="D140">
        <v>5325.68</v>
      </c>
      <c r="E140">
        <v>5685.57</v>
      </c>
      <c r="F140">
        <v>5325.68</v>
      </c>
      <c r="G140">
        <v>5623.65</v>
      </c>
      <c r="H140">
        <v>5325.68</v>
      </c>
      <c r="I140" t="str">
        <f t="shared" si="6"/>
        <v>順</v>
      </c>
      <c r="J140" t="str">
        <f t="shared" si="7"/>
        <v>順</v>
      </c>
      <c r="K140" t="str">
        <f t="shared" si="8"/>
        <v>順</v>
      </c>
    </row>
    <row r="141" spans="1:11" hidden="1" x14ac:dyDescent="0.15">
      <c r="A141">
        <v>20040726</v>
      </c>
      <c r="B141">
        <v>5331.71</v>
      </c>
      <c r="C141">
        <v>5685.57</v>
      </c>
      <c r="D141">
        <v>5325.68</v>
      </c>
      <c r="E141">
        <v>5623.65</v>
      </c>
      <c r="F141">
        <v>5325.68</v>
      </c>
      <c r="G141">
        <v>5542.8</v>
      </c>
      <c r="H141">
        <v>5325.68</v>
      </c>
      <c r="I141" t="str">
        <f t="shared" si="6"/>
        <v>順</v>
      </c>
      <c r="J141" t="str">
        <f t="shared" si="7"/>
        <v>順</v>
      </c>
      <c r="K141" t="str">
        <f t="shared" si="8"/>
        <v>無</v>
      </c>
    </row>
    <row r="142" spans="1:11" hidden="1" x14ac:dyDescent="0.15">
      <c r="A142">
        <v>20040727</v>
      </c>
      <c r="B142">
        <v>5398.61</v>
      </c>
      <c r="C142">
        <v>5623.65</v>
      </c>
      <c r="D142">
        <v>5325.68</v>
      </c>
      <c r="E142">
        <v>5542.8</v>
      </c>
      <c r="F142">
        <v>5325.68</v>
      </c>
      <c r="G142">
        <v>5502.14</v>
      </c>
      <c r="H142">
        <v>5325.68</v>
      </c>
      <c r="I142" t="str">
        <f t="shared" si="6"/>
        <v>順</v>
      </c>
      <c r="J142" t="str">
        <f t="shared" si="7"/>
        <v>無</v>
      </c>
      <c r="K142" t="str">
        <f t="shared" si="8"/>
        <v>盤</v>
      </c>
    </row>
    <row r="143" spans="1:11" hidden="1" x14ac:dyDescent="0.15">
      <c r="A143">
        <v>20040728</v>
      </c>
      <c r="B143">
        <v>5383.57</v>
      </c>
      <c r="C143">
        <v>5542.8</v>
      </c>
      <c r="D143">
        <v>5325.68</v>
      </c>
      <c r="E143">
        <v>5502.14</v>
      </c>
      <c r="F143">
        <v>5325.68</v>
      </c>
      <c r="G143">
        <v>5489.1</v>
      </c>
      <c r="H143">
        <v>5325.68</v>
      </c>
      <c r="I143" t="str">
        <f t="shared" si="6"/>
        <v>無</v>
      </c>
      <c r="J143" t="str">
        <f t="shared" si="7"/>
        <v>盤</v>
      </c>
      <c r="K143" t="str">
        <f t="shared" si="8"/>
        <v>盤</v>
      </c>
    </row>
    <row r="144" spans="1:11" hidden="1" x14ac:dyDescent="0.15">
      <c r="A144">
        <v>20040729</v>
      </c>
      <c r="B144">
        <v>5349.66</v>
      </c>
      <c r="C144">
        <v>5502.14</v>
      </c>
      <c r="D144">
        <v>5325.68</v>
      </c>
      <c r="E144">
        <v>5489.1</v>
      </c>
      <c r="F144">
        <v>5325.68</v>
      </c>
      <c r="G144">
        <v>5409.13</v>
      </c>
      <c r="H144">
        <v>5325.68</v>
      </c>
      <c r="I144" t="str">
        <f t="shared" si="6"/>
        <v>盤</v>
      </c>
      <c r="J144" t="str">
        <f t="shared" si="7"/>
        <v>盤</v>
      </c>
      <c r="K144" t="str">
        <f t="shared" si="8"/>
        <v>盤</v>
      </c>
    </row>
    <row r="145" spans="1:11" hidden="1" x14ac:dyDescent="0.15">
      <c r="A145">
        <v>20040730</v>
      </c>
      <c r="B145">
        <v>5420.57</v>
      </c>
      <c r="C145">
        <v>5489.1</v>
      </c>
      <c r="D145">
        <v>5325.68</v>
      </c>
      <c r="E145">
        <v>5409.13</v>
      </c>
      <c r="F145">
        <v>5325.68</v>
      </c>
      <c r="G145">
        <v>5420.57</v>
      </c>
      <c r="H145">
        <v>5331.71</v>
      </c>
      <c r="I145" t="str">
        <f t="shared" si="6"/>
        <v>盤</v>
      </c>
      <c r="J145" t="str">
        <f t="shared" si="7"/>
        <v>盤</v>
      </c>
      <c r="K145" t="str">
        <f t="shared" si="8"/>
        <v>盤</v>
      </c>
    </row>
    <row r="146" spans="1:11" hidden="1" x14ac:dyDescent="0.15">
      <c r="A146">
        <v>20040802</v>
      </c>
      <c r="B146">
        <v>5350.4</v>
      </c>
      <c r="C146">
        <v>5409.13</v>
      </c>
      <c r="D146">
        <v>5325.68</v>
      </c>
      <c r="E146">
        <v>5420.57</v>
      </c>
      <c r="F146">
        <v>5331.71</v>
      </c>
      <c r="G146">
        <v>5420.57</v>
      </c>
      <c r="H146">
        <v>5331.71</v>
      </c>
      <c r="I146" t="str">
        <f t="shared" si="6"/>
        <v>盤</v>
      </c>
      <c r="J146" t="str">
        <f t="shared" si="7"/>
        <v>盤</v>
      </c>
      <c r="K146" t="str">
        <f t="shared" si="8"/>
        <v>盤</v>
      </c>
    </row>
    <row r="147" spans="1:11" hidden="1" x14ac:dyDescent="0.15">
      <c r="A147">
        <v>20040803</v>
      </c>
      <c r="B147">
        <v>5367.22</v>
      </c>
      <c r="C147">
        <v>5420.57</v>
      </c>
      <c r="D147">
        <v>5331.71</v>
      </c>
      <c r="E147">
        <v>5420.57</v>
      </c>
      <c r="F147">
        <v>5331.71</v>
      </c>
      <c r="G147">
        <v>5420.57</v>
      </c>
      <c r="H147">
        <v>5331.71</v>
      </c>
      <c r="I147" t="str">
        <f t="shared" si="6"/>
        <v>盤</v>
      </c>
      <c r="J147" t="str">
        <f t="shared" si="7"/>
        <v>盤</v>
      </c>
      <c r="K147" t="str">
        <f t="shared" si="8"/>
        <v>盤</v>
      </c>
    </row>
    <row r="148" spans="1:11" hidden="1" x14ac:dyDescent="0.15">
      <c r="A148">
        <v>20040804</v>
      </c>
      <c r="B148">
        <v>5316.87</v>
      </c>
      <c r="C148">
        <v>5420.57</v>
      </c>
      <c r="D148">
        <v>5331.71</v>
      </c>
      <c r="E148">
        <v>5420.57</v>
      </c>
      <c r="F148">
        <v>5331.71</v>
      </c>
      <c r="G148">
        <v>5420.57</v>
      </c>
      <c r="H148">
        <v>5316.87</v>
      </c>
      <c r="I148" t="str">
        <f t="shared" si="6"/>
        <v>盤</v>
      </c>
      <c r="J148" t="str">
        <f t="shared" si="7"/>
        <v>盤</v>
      </c>
      <c r="K148" t="str">
        <f t="shared" si="8"/>
        <v>盤</v>
      </c>
    </row>
    <row r="149" spans="1:11" hidden="1" x14ac:dyDescent="0.15">
      <c r="A149">
        <v>20040805</v>
      </c>
      <c r="B149">
        <v>5427.61</v>
      </c>
      <c r="C149">
        <v>5420.57</v>
      </c>
      <c r="D149">
        <v>5331.71</v>
      </c>
      <c r="E149">
        <v>5420.57</v>
      </c>
      <c r="F149">
        <v>5316.87</v>
      </c>
      <c r="G149">
        <v>5427.61</v>
      </c>
      <c r="H149">
        <v>5316.87</v>
      </c>
      <c r="I149" t="str">
        <f t="shared" si="6"/>
        <v>盤</v>
      </c>
      <c r="J149" t="str">
        <f t="shared" si="7"/>
        <v>盤</v>
      </c>
      <c r="K149" t="str">
        <f t="shared" si="8"/>
        <v>盤</v>
      </c>
    </row>
    <row r="150" spans="1:11" hidden="1" x14ac:dyDescent="0.15">
      <c r="A150">
        <v>20040806</v>
      </c>
      <c r="B150">
        <v>5399.16</v>
      </c>
      <c r="C150">
        <v>5420.57</v>
      </c>
      <c r="D150">
        <v>5316.87</v>
      </c>
      <c r="E150">
        <v>5427.61</v>
      </c>
      <c r="F150">
        <v>5316.87</v>
      </c>
      <c r="G150">
        <v>5427.61</v>
      </c>
      <c r="H150">
        <v>5316.87</v>
      </c>
      <c r="I150" t="str">
        <f t="shared" si="6"/>
        <v>盤</v>
      </c>
      <c r="J150" t="str">
        <f t="shared" si="7"/>
        <v>盤</v>
      </c>
      <c r="K150" t="str">
        <f t="shared" si="8"/>
        <v>盤</v>
      </c>
    </row>
    <row r="151" spans="1:11" hidden="1" x14ac:dyDescent="0.15">
      <c r="A151">
        <v>20040809</v>
      </c>
      <c r="B151">
        <v>5399.45</v>
      </c>
      <c r="C151">
        <v>5427.61</v>
      </c>
      <c r="D151">
        <v>5316.87</v>
      </c>
      <c r="E151">
        <v>5427.61</v>
      </c>
      <c r="F151">
        <v>5316.87</v>
      </c>
      <c r="G151">
        <v>5427.61</v>
      </c>
      <c r="H151">
        <v>5316.87</v>
      </c>
      <c r="I151" t="str">
        <f t="shared" si="6"/>
        <v>盤</v>
      </c>
      <c r="J151" t="str">
        <f t="shared" si="7"/>
        <v>盤</v>
      </c>
      <c r="K151" t="str">
        <f t="shared" si="8"/>
        <v>盤</v>
      </c>
    </row>
    <row r="152" spans="1:11" hidden="1" x14ac:dyDescent="0.15">
      <c r="A152">
        <v>20040810</v>
      </c>
      <c r="B152">
        <v>5393.73</v>
      </c>
      <c r="C152">
        <v>5427.61</v>
      </c>
      <c r="D152">
        <v>5316.87</v>
      </c>
      <c r="E152">
        <v>5427.61</v>
      </c>
      <c r="F152">
        <v>5316.87</v>
      </c>
      <c r="G152">
        <v>5427.61</v>
      </c>
      <c r="H152">
        <v>5316.87</v>
      </c>
      <c r="I152" t="str">
        <f t="shared" si="6"/>
        <v>盤</v>
      </c>
      <c r="J152" t="str">
        <f t="shared" si="7"/>
        <v>盤</v>
      </c>
      <c r="K152" t="str">
        <f t="shared" si="8"/>
        <v>盤</v>
      </c>
    </row>
    <row r="153" spans="1:11" hidden="1" x14ac:dyDescent="0.15">
      <c r="A153">
        <v>20040811</v>
      </c>
      <c r="B153">
        <v>5367.34</v>
      </c>
      <c r="C153">
        <v>5427.61</v>
      </c>
      <c r="D153">
        <v>5316.87</v>
      </c>
      <c r="E153">
        <v>5427.61</v>
      </c>
      <c r="F153">
        <v>5316.87</v>
      </c>
      <c r="G153">
        <v>5427.61</v>
      </c>
      <c r="H153">
        <v>5316.87</v>
      </c>
      <c r="I153" t="str">
        <f t="shared" si="6"/>
        <v>盤</v>
      </c>
      <c r="J153" t="str">
        <f t="shared" si="7"/>
        <v>盤</v>
      </c>
      <c r="K153" t="str">
        <f t="shared" si="8"/>
        <v>盤</v>
      </c>
    </row>
    <row r="154" spans="1:11" hidden="1" x14ac:dyDescent="0.15">
      <c r="A154">
        <v>20040812</v>
      </c>
      <c r="B154">
        <v>5368.02</v>
      </c>
      <c r="C154">
        <v>5427.61</v>
      </c>
      <c r="D154">
        <v>5316.87</v>
      </c>
      <c r="E154">
        <v>5427.61</v>
      </c>
      <c r="F154">
        <v>5316.87</v>
      </c>
      <c r="G154">
        <v>5427.61</v>
      </c>
      <c r="H154">
        <v>5316.87</v>
      </c>
      <c r="I154" t="str">
        <f t="shared" si="6"/>
        <v>盤</v>
      </c>
      <c r="J154" t="str">
        <f t="shared" si="7"/>
        <v>盤</v>
      </c>
      <c r="K154" t="str">
        <f t="shared" si="8"/>
        <v>盤</v>
      </c>
    </row>
    <row r="155" spans="1:11" hidden="1" x14ac:dyDescent="0.15">
      <c r="A155">
        <v>20040813</v>
      </c>
      <c r="B155">
        <v>5389.93</v>
      </c>
      <c r="C155">
        <v>5427.61</v>
      </c>
      <c r="D155">
        <v>5316.87</v>
      </c>
      <c r="E155">
        <v>5427.61</v>
      </c>
      <c r="F155">
        <v>5316.87</v>
      </c>
      <c r="G155">
        <v>5427.61</v>
      </c>
      <c r="H155">
        <v>5316.87</v>
      </c>
      <c r="I155" t="str">
        <f t="shared" si="6"/>
        <v>盤</v>
      </c>
      <c r="J155" t="str">
        <f t="shared" si="7"/>
        <v>盤</v>
      </c>
      <c r="K155" t="str">
        <f t="shared" si="8"/>
        <v>盤</v>
      </c>
    </row>
    <row r="156" spans="1:11" hidden="1" x14ac:dyDescent="0.15">
      <c r="A156">
        <v>20040816</v>
      </c>
      <c r="B156">
        <v>5352.01</v>
      </c>
      <c r="C156">
        <v>5427.61</v>
      </c>
      <c r="D156">
        <v>5316.87</v>
      </c>
      <c r="E156">
        <v>5427.61</v>
      </c>
      <c r="F156">
        <v>5316.87</v>
      </c>
      <c r="G156">
        <v>5427.61</v>
      </c>
      <c r="H156">
        <v>5352.01</v>
      </c>
      <c r="I156" t="str">
        <f t="shared" si="6"/>
        <v>盤</v>
      </c>
      <c r="J156" t="str">
        <f t="shared" si="7"/>
        <v>盤</v>
      </c>
      <c r="K156" t="str">
        <f t="shared" si="8"/>
        <v>盤</v>
      </c>
    </row>
    <row r="157" spans="1:11" hidden="1" x14ac:dyDescent="0.15">
      <c r="A157">
        <v>20040817</v>
      </c>
      <c r="B157">
        <v>5342.49</v>
      </c>
      <c r="C157">
        <v>5427.61</v>
      </c>
      <c r="D157">
        <v>5316.87</v>
      </c>
      <c r="E157">
        <v>5427.61</v>
      </c>
      <c r="F157">
        <v>5352.01</v>
      </c>
      <c r="G157">
        <v>5399.45</v>
      </c>
      <c r="H157">
        <v>5342.49</v>
      </c>
      <c r="I157" t="str">
        <f t="shared" si="6"/>
        <v>盤</v>
      </c>
      <c r="J157" t="str">
        <f t="shared" si="7"/>
        <v>盤</v>
      </c>
      <c r="K157" t="str">
        <f t="shared" si="8"/>
        <v>盤</v>
      </c>
    </row>
    <row r="158" spans="1:11" hidden="1" x14ac:dyDescent="0.15">
      <c r="A158">
        <v>20040818</v>
      </c>
      <c r="B158">
        <v>5427.75</v>
      </c>
      <c r="C158">
        <v>5427.61</v>
      </c>
      <c r="D158">
        <v>5352.01</v>
      </c>
      <c r="E158">
        <v>5399.45</v>
      </c>
      <c r="F158">
        <v>5342.49</v>
      </c>
      <c r="G158">
        <v>5427.75</v>
      </c>
      <c r="H158">
        <v>5342.49</v>
      </c>
      <c r="I158" t="str">
        <f t="shared" si="6"/>
        <v>盤</v>
      </c>
      <c r="J158" t="str">
        <f t="shared" si="7"/>
        <v>盤</v>
      </c>
      <c r="K158" t="str">
        <f t="shared" si="8"/>
        <v>盤</v>
      </c>
    </row>
    <row r="159" spans="1:11" x14ac:dyDescent="0.15">
      <c r="A159">
        <v>20040819</v>
      </c>
      <c r="B159">
        <v>5602.99</v>
      </c>
      <c r="C159">
        <v>5399.45</v>
      </c>
      <c r="D159">
        <v>5342.49</v>
      </c>
      <c r="E159">
        <v>5427.75</v>
      </c>
      <c r="F159">
        <v>5342.49</v>
      </c>
      <c r="G159">
        <v>5602.99</v>
      </c>
      <c r="H159">
        <v>5342.49</v>
      </c>
      <c r="I159" t="str">
        <f t="shared" si="6"/>
        <v>盤</v>
      </c>
      <c r="J159" t="str">
        <f t="shared" si="7"/>
        <v>盤</v>
      </c>
      <c r="K159" t="str">
        <f t="shared" si="8"/>
        <v>順</v>
      </c>
    </row>
    <row r="160" spans="1:11" hidden="1" x14ac:dyDescent="0.15">
      <c r="A160">
        <v>20040820</v>
      </c>
      <c r="B160">
        <v>5622.86</v>
      </c>
      <c r="C160">
        <v>5427.75</v>
      </c>
      <c r="D160">
        <v>5342.49</v>
      </c>
      <c r="E160">
        <v>5602.99</v>
      </c>
      <c r="F160">
        <v>5342.49</v>
      </c>
      <c r="G160">
        <v>5622.86</v>
      </c>
      <c r="H160">
        <v>5342.49</v>
      </c>
      <c r="I160" t="str">
        <f t="shared" si="6"/>
        <v>盤</v>
      </c>
      <c r="J160" t="str">
        <f t="shared" si="7"/>
        <v>順</v>
      </c>
      <c r="K160" t="str">
        <f t="shared" si="8"/>
        <v>順</v>
      </c>
    </row>
    <row r="161" spans="1:11" hidden="1" x14ac:dyDescent="0.15">
      <c r="A161">
        <v>20040823</v>
      </c>
      <c r="B161">
        <v>5660.97</v>
      </c>
      <c r="C161">
        <v>5602.99</v>
      </c>
      <c r="D161">
        <v>5342.49</v>
      </c>
      <c r="E161">
        <v>5622.86</v>
      </c>
      <c r="F161">
        <v>5342.49</v>
      </c>
      <c r="G161">
        <v>5660.97</v>
      </c>
      <c r="H161">
        <v>5342.49</v>
      </c>
      <c r="I161" t="str">
        <f t="shared" si="6"/>
        <v>順</v>
      </c>
      <c r="J161" t="str">
        <f t="shared" si="7"/>
        <v>順</v>
      </c>
      <c r="K161" t="str">
        <f t="shared" si="8"/>
        <v>順</v>
      </c>
    </row>
    <row r="162" spans="1:11" hidden="1" x14ac:dyDescent="0.15">
      <c r="A162">
        <v>20040826</v>
      </c>
      <c r="B162">
        <v>5813.39</v>
      </c>
      <c r="C162">
        <v>5622.86</v>
      </c>
      <c r="D162">
        <v>5342.49</v>
      </c>
      <c r="E162">
        <v>5660.97</v>
      </c>
      <c r="F162">
        <v>5342.49</v>
      </c>
      <c r="G162">
        <v>5813.39</v>
      </c>
      <c r="H162">
        <v>5342.49</v>
      </c>
      <c r="I162" t="str">
        <f t="shared" si="6"/>
        <v>順</v>
      </c>
      <c r="J162" t="str">
        <f t="shared" si="7"/>
        <v>順</v>
      </c>
      <c r="K162" t="str">
        <f t="shared" si="8"/>
        <v>順</v>
      </c>
    </row>
    <row r="163" spans="1:11" hidden="1" x14ac:dyDescent="0.15">
      <c r="A163">
        <v>20040827</v>
      </c>
      <c r="B163">
        <v>5797.71</v>
      </c>
      <c r="C163">
        <v>5660.97</v>
      </c>
      <c r="D163">
        <v>5342.49</v>
      </c>
      <c r="E163">
        <v>5813.39</v>
      </c>
      <c r="F163">
        <v>5342.49</v>
      </c>
      <c r="G163">
        <v>5813.39</v>
      </c>
      <c r="H163">
        <v>5342.49</v>
      </c>
      <c r="I163" t="str">
        <f t="shared" si="6"/>
        <v>順</v>
      </c>
      <c r="J163" t="str">
        <f t="shared" si="7"/>
        <v>順</v>
      </c>
      <c r="K163" t="str">
        <f t="shared" si="8"/>
        <v>順</v>
      </c>
    </row>
    <row r="164" spans="1:11" hidden="1" x14ac:dyDescent="0.15">
      <c r="A164">
        <v>20040830</v>
      </c>
      <c r="B164">
        <v>5788.94</v>
      </c>
      <c r="C164">
        <v>5813.39</v>
      </c>
      <c r="D164">
        <v>5342.49</v>
      </c>
      <c r="E164">
        <v>5813.39</v>
      </c>
      <c r="F164">
        <v>5342.49</v>
      </c>
      <c r="G164">
        <v>5813.39</v>
      </c>
      <c r="H164">
        <v>5342.49</v>
      </c>
      <c r="I164" t="str">
        <f t="shared" si="6"/>
        <v>順</v>
      </c>
      <c r="J164" t="str">
        <f t="shared" si="7"/>
        <v>順</v>
      </c>
      <c r="K164" t="str">
        <f t="shared" si="8"/>
        <v>順</v>
      </c>
    </row>
    <row r="165" spans="1:11" hidden="1" x14ac:dyDescent="0.15">
      <c r="A165">
        <v>20040831</v>
      </c>
      <c r="B165">
        <v>5765.54</v>
      </c>
      <c r="C165">
        <v>5813.39</v>
      </c>
      <c r="D165">
        <v>5342.49</v>
      </c>
      <c r="E165">
        <v>5813.39</v>
      </c>
      <c r="F165">
        <v>5342.49</v>
      </c>
      <c r="G165">
        <v>5813.39</v>
      </c>
      <c r="H165">
        <v>5427.75</v>
      </c>
      <c r="I165" t="str">
        <f t="shared" si="6"/>
        <v>順</v>
      </c>
      <c r="J165" t="str">
        <f t="shared" si="7"/>
        <v>順</v>
      </c>
      <c r="K165" t="str">
        <f t="shared" si="8"/>
        <v>順</v>
      </c>
    </row>
    <row r="166" spans="1:11" hidden="1" x14ac:dyDescent="0.15">
      <c r="A166">
        <v>20040901</v>
      </c>
      <c r="B166">
        <v>5858.14</v>
      </c>
      <c r="C166">
        <v>5813.39</v>
      </c>
      <c r="D166">
        <v>5342.49</v>
      </c>
      <c r="E166">
        <v>5813.39</v>
      </c>
      <c r="F166">
        <v>5427.75</v>
      </c>
      <c r="G166">
        <v>5858.14</v>
      </c>
      <c r="H166">
        <v>5602.99</v>
      </c>
      <c r="I166" t="str">
        <f t="shared" si="6"/>
        <v>順</v>
      </c>
      <c r="J166" t="str">
        <f t="shared" si="7"/>
        <v>順</v>
      </c>
      <c r="K166" t="str">
        <f t="shared" si="8"/>
        <v>順</v>
      </c>
    </row>
    <row r="167" spans="1:11" hidden="1" x14ac:dyDescent="0.15">
      <c r="A167">
        <v>20040902</v>
      </c>
      <c r="B167">
        <v>5852.85</v>
      </c>
      <c r="C167">
        <v>5813.39</v>
      </c>
      <c r="D167">
        <v>5427.75</v>
      </c>
      <c r="E167">
        <v>5858.14</v>
      </c>
      <c r="F167">
        <v>5602.99</v>
      </c>
      <c r="G167">
        <v>5858.14</v>
      </c>
      <c r="H167">
        <v>5622.86</v>
      </c>
      <c r="I167" t="str">
        <f t="shared" si="6"/>
        <v>順</v>
      </c>
      <c r="J167" t="str">
        <f t="shared" si="7"/>
        <v>順</v>
      </c>
      <c r="K167" t="str">
        <f t="shared" si="8"/>
        <v>無</v>
      </c>
    </row>
    <row r="168" spans="1:11" hidden="1" x14ac:dyDescent="0.15">
      <c r="A168">
        <v>20040903</v>
      </c>
      <c r="B168">
        <v>5761.14</v>
      </c>
      <c r="C168">
        <v>5858.14</v>
      </c>
      <c r="D168">
        <v>5602.99</v>
      </c>
      <c r="E168">
        <v>5858.14</v>
      </c>
      <c r="F168">
        <v>5622.86</v>
      </c>
      <c r="G168">
        <v>5858.14</v>
      </c>
      <c r="H168">
        <v>5660.97</v>
      </c>
      <c r="I168" t="str">
        <f t="shared" si="6"/>
        <v>順</v>
      </c>
      <c r="J168" t="str">
        <f t="shared" si="7"/>
        <v>無</v>
      </c>
      <c r="K168" t="str">
        <f t="shared" si="8"/>
        <v>無</v>
      </c>
    </row>
    <row r="169" spans="1:11" hidden="1" x14ac:dyDescent="0.15">
      <c r="A169">
        <v>20040906</v>
      </c>
      <c r="B169">
        <v>5775.99</v>
      </c>
      <c r="C169">
        <v>5858.14</v>
      </c>
      <c r="D169">
        <v>5622.86</v>
      </c>
      <c r="E169">
        <v>5858.14</v>
      </c>
      <c r="F169">
        <v>5660.97</v>
      </c>
      <c r="G169">
        <v>5858.14</v>
      </c>
      <c r="H169">
        <v>5761.14</v>
      </c>
      <c r="I169" t="str">
        <f t="shared" si="6"/>
        <v>無</v>
      </c>
      <c r="J169" t="str">
        <f t="shared" si="7"/>
        <v>無</v>
      </c>
      <c r="K169" t="str">
        <f t="shared" si="8"/>
        <v>盤</v>
      </c>
    </row>
    <row r="170" spans="1:11" hidden="1" x14ac:dyDescent="0.15">
      <c r="A170">
        <v>20040907</v>
      </c>
      <c r="B170">
        <v>5846.83</v>
      </c>
      <c r="C170">
        <v>5858.14</v>
      </c>
      <c r="D170">
        <v>5660.97</v>
      </c>
      <c r="E170">
        <v>5858.14</v>
      </c>
      <c r="F170">
        <v>5761.14</v>
      </c>
      <c r="G170">
        <v>5858.14</v>
      </c>
      <c r="H170">
        <v>5761.14</v>
      </c>
      <c r="I170" t="str">
        <f t="shared" si="6"/>
        <v>無</v>
      </c>
      <c r="J170" t="str">
        <f t="shared" si="7"/>
        <v>盤</v>
      </c>
      <c r="K170" t="str">
        <f t="shared" si="8"/>
        <v>盤</v>
      </c>
    </row>
    <row r="171" spans="1:11" hidden="1" x14ac:dyDescent="0.15">
      <c r="A171">
        <v>20040908</v>
      </c>
      <c r="B171">
        <v>5846.02</v>
      </c>
      <c r="C171">
        <v>5858.14</v>
      </c>
      <c r="D171">
        <v>5761.14</v>
      </c>
      <c r="E171">
        <v>5858.14</v>
      </c>
      <c r="F171">
        <v>5761.14</v>
      </c>
      <c r="G171">
        <v>5858.14</v>
      </c>
      <c r="H171">
        <v>5761.14</v>
      </c>
      <c r="I171" t="str">
        <f t="shared" si="6"/>
        <v>盤</v>
      </c>
      <c r="J171" t="str">
        <f t="shared" si="7"/>
        <v>盤</v>
      </c>
      <c r="K171" t="str">
        <f t="shared" si="8"/>
        <v>盤</v>
      </c>
    </row>
    <row r="172" spans="1:11" hidden="1" x14ac:dyDescent="0.15">
      <c r="A172">
        <v>20040909</v>
      </c>
      <c r="B172">
        <v>5842.93</v>
      </c>
      <c r="C172">
        <v>5858.14</v>
      </c>
      <c r="D172">
        <v>5761.14</v>
      </c>
      <c r="E172">
        <v>5858.14</v>
      </c>
      <c r="F172">
        <v>5761.14</v>
      </c>
      <c r="G172">
        <v>5858.14</v>
      </c>
      <c r="H172">
        <v>5761.14</v>
      </c>
      <c r="I172" t="str">
        <f t="shared" si="6"/>
        <v>盤</v>
      </c>
      <c r="J172" t="str">
        <f t="shared" si="7"/>
        <v>盤</v>
      </c>
      <c r="K172" t="str">
        <f t="shared" si="8"/>
        <v>盤</v>
      </c>
    </row>
    <row r="173" spans="1:11" hidden="1" x14ac:dyDescent="0.15">
      <c r="A173">
        <v>20040910</v>
      </c>
      <c r="B173">
        <v>5846.19</v>
      </c>
      <c r="C173">
        <v>5858.14</v>
      </c>
      <c r="D173">
        <v>5761.14</v>
      </c>
      <c r="E173">
        <v>5858.14</v>
      </c>
      <c r="F173">
        <v>5761.14</v>
      </c>
      <c r="G173">
        <v>5858.14</v>
      </c>
      <c r="H173">
        <v>5761.14</v>
      </c>
      <c r="I173" t="str">
        <f t="shared" si="6"/>
        <v>盤</v>
      </c>
      <c r="J173" t="str">
        <f t="shared" si="7"/>
        <v>盤</v>
      </c>
      <c r="K173" t="str">
        <f t="shared" si="8"/>
        <v>盤</v>
      </c>
    </row>
    <row r="174" spans="1:11" hidden="1" x14ac:dyDescent="0.15">
      <c r="A174">
        <v>20040913</v>
      </c>
      <c r="B174">
        <v>5928.22</v>
      </c>
      <c r="C174">
        <v>5858.14</v>
      </c>
      <c r="D174">
        <v>5761.14</v>
      </c>
      <c r="E174">
        <v>5858.14</v>
      </c>
      <c r="F174">
        <v>5761.14</v>
      </c>
      <c r="G174">
        <v>5928.22</v>
      </c>
      <c r="H174">
        <v>5761.14</v>
      </c>
      <c r="I174" t="str">
        <f t="shared" si="6"/>
        <v>盤</v>
      </c>
      <c r="J174" t="str">
        <f t="shared" si="7"/>
        <v>盤</v>
      </c>
      <c r="K174" t="str">
        <f t="shared" si="8"/>
        <v>盤</v>
      </c>
    </row>
    <row r="175" spans="1:11" hidden="1" x14ac:dyDescent="0.15">
      <c r="A175">
        <v>20040914</v>
      </c>
      <c r="B175">
        <v>5919.77</v>
      </c>
      <c r="C175">
        <v>5858.14</v>
      </c>
      <c r="D175">
        <v>5761.14</v>
      </c>
      <c r="E175">
        <v>5928.22</v>
      </c>
      <c r="F175">
        <v>5761.14</v>
      </c>
      <c r="G175">
        <v>5928.22</v>
      </c>
      <c r="H175">
        <v>5761.14</v>
      </c>
      <c r="I175" t="str">
        <f t="shared" si="6"/>
        <v>盤</v>
      </c>
      <c r="J175" t="str">
        <f t="shared" si="7"/>
        <v>盤</v>
      </c>
      <c r="K175" t="str">
        <f t="shared" si="8"/>
        <v>盤</v>
      </c>
    </row>
    <row r="176" spans="1:11" hidden="1" x14ac:dyDescent="0.15">
      <c r="A176">
        <v>20040915</v>
      </c>
      <c r="B176">
        <v>5871.07</v>
      </c>
      <c r="C176">
        <v>5928.22</v>
      </c>
      <c r="D176">
        <v>5761.14</v>
      </c>
      <c r="E176">
        <v>5928.22</v>
      </c>
      <c r="F176">
        <v>5761.14</v>
      </c>
      <c r="G176">
        <v>5928.22</v>
      </c>
      <c r="H176">
        <v>5775.99</v>
      </c>
      <c r="I176" t="str">
        <f t="shared" si="6"/>
        <v>盤</v>
      </c>
      <c r="J176" t="str">
        <f t="shared" si="7"/>
        <v>盤</v>
      </c>
      <c r="K176" t="str">
        <f t="shared" si="8"/>
        <v>盤</v>
      </c>
    </row>
    <row r="177" spans="1:11" hidden="1" x14ac:dyDescent="0.15">
      <c r="A177">
        <v>20040916</v>
      </c>
      <c r="B177">
        <v>5891.05</v>
      </c>
      <c r="C177">
        <v>5928.22</v>
      </c>
      <c r="D177">
        <v>5761.14</v>
      </c>
      <c r="E177">
        <v>5928.22</v>
      </c>
      <c r="F177">
        <v>5775.99</v>
      </c>
      <c r="G177">
        <v>5928.22</v>
      </c>
      <c r="H177">
        <v>5842.93</v>
      </c>
      <c r="I177" t="str">
        <f t="shared" si="6"/>
        <v>盤</v>
      </c>
      <c r="J177" t="str">
        <f t="shared" si="7"/>
        <v>盤</v>
      </c>
      <c r="K177" t="str">
        <f t="shared" si="8"/>
        <v>盤</v>
      </c>
    </row>
    <row r="178" spans="1:11" hidden="1" x14ac:dyDescent="0.15">
      <c r="A178">
        <v>20040917</v>
      </c>
      <c r="B178">
        <v>5818.39</v>
      </c>
      <c r="C178">
        <v>5928.22</v>
      </c>
      <c r="D178">
        <v>5775.99</v>
      </c>
      <c r="E178">
        <v>5928.22</v>
      </c>
      <c r="F178">
        <v>5842.93</v>
      </c>
      <c r="G178">
        <v>5928.22</v>
      </c>
      <c r="H178">
        <v>5818.39</v>
      </c>
      <c r="I178" t="str">
        <f t="shared" si="6"/>
        <v>盤</v>
      </c>
      <c r="J178" t="str">
        <f t="shared" si="7"/>
        <v>盤</v>
      </c>
      <c r="K178" t="str">
        <f t="shared" si="8"/>
        <v>盤</v>
      </c>
    </row>
    <row r="179" spans="1:11" hidden="1" x14ac:dyDescent="0.15">
      <c r="A179">
        <v>20040920</v>
      </c>
      <c r="B179">
        <v>5864.54</v>
      </c>
      <c r="C179">
        <v>5928.22</v>
      </c>
      <c r="D179">
        <v>5842.93</v>
      </c>
      <c r="E179">
        <v>5928.22</v>
      </c>
      <c r="F179">
        <v>5818.39</v>
      </c>
      <c r="G179">
        <v>5928.22</v>
      </c>
      <c r="H179">
        <v>5818.39</v>
      </c>
      <c r="I179" t="str">
        <f t="shared" si="6"/>
        <v>盤</v>
      </c>
      <c r="J179" t="str">
        <f t="shared" si="7"/>
        <v>盤</v>
      </c>
      <c r="K179" t="str">
        <f t="shared" si="8"/>
        <v>盤</v>
      </c>
    </row>
    <row r="180" spans="1:11" hidden="1" x14ac:dyDescent="0.15">
      <c r="A180">
        <v>20040921</v>
      </c>
      <c r="B180">
        <v>5949.26</v>
      </c>
      <c r="C180">
        <v>5928.22</v>
      </c>
      <c r="D180">
        <v>5818.39</v>
      </c>
      <c r="E180">
        <v>5928.22</v>
      </c>
      <c r="F180">
        <v>5818.39</v>
      </c>
      <c r="G180">
        <v>5949.26</v>
      </c>
      <c r="H180">
        <v>5818.39</v>
      </c>
      <c r="I180" t="str">
        <f t="shared" si="6"/>
        <v>盤</v>
      </c>
      <c r="J180" t="str">
        <f t="shared" si="7"/>
        <v>盤</v>
      </c>
      <c r="K180" t="str">
        <f t="shared" si="8"/>
        <v>盤</v>
      </c>
    </row>
    <row r="181" spans="1:11" hidden="1" x14ac:dyDescent="0.15">
      <c r="A181">
        <v>20040922</v>
      </c>
      <c r="B181">
        <v>5970.18</v>
      </c>
      <c r="C181">
        <v>5928.22</v>
      </c>
      <c r="D181">
        <v>5818.39</v>
      </c>
      <c r="E181">
        <v>5949.26</v>
      </c>
      <c r="F181">
        <v>5818.39</v>
      </c>
      <c r="G181">
        <v>5970.18</v>
      </c>
      <c r="H181">
        <v>5818.39</v>
      </c>
      <c r="I181" t="str">
        <f t="shared" si="6"/>
        <v>盤</v>
      </c>
      <c r="J181" t="str">
        <f t="shared" si="7"/>
        <v>盤</v>
      </c>
      <c r="K181" t="str">
        <f t="shared" si="8"/>
        <v>盤</v>
      </c>
    </row>
    <row r="182" spans="1:11" hidden="1" x14ac:dyDescent="0.15">
      <c r="A182">
        <v>20040923</v>
      </c>
      <c r="B182">
        <v>5937.25</v>
      </c>
      <c r="C182">
        <v>5949.26</v>
      </c>
      <c r="D182">
        <v>5818.39</v>
      </c>
      <c r="E182">
        <v>5970.18</v>
      </c>
      <c r="F182">
        <v>5818.39</v>
      </c>
      <c r="G182">
        <v>5970.18</v>
      </c>
      <c r="H182">
        <v>5818.39</v>
      </c>
      <c r="I182" t="str">
        <f t="shared" si="6"/>
        <v>盤</v>
      </c>
      <c r="J182" t="str">
        <f t="shared" si="7"/>
        <v>盤</v>
      </c>
      <c r="K182" t="str">
        <f t="shared" si="8"/>
        <v>盤</v>
      </c>
    </row>
    <row r="183" spans="1:11" hidden="1" x14ac:dyDescent="0.15">
      <c r="A183">
        <v>20040924</v>
      </c>
      <c r="B183">
        <v>5892.21</v>
      </c>
      <c r="C183">
        <v>5970.18</v>
      </c>
      <c r="D183">
        <v>5818.39</v>
      </c>
      <c r="E183">
        <v>5970.18</v>
      </c>
      <c r="F183">
        <v>5818.39</v>
      </c>
      <c r="G183">
        <v>5970.18</v>
      </c>
      <c r="H183">
        <v>5818.39</v>
      </c>
      <c r="I183" t="str">
        <f t="shared" si="6"/>
        <v>盤</v>
      </c>
      <c r="J183" t="str">
        <f t="shared" si="7"/>
        <v>盤</v>
      </c>
      <c r="K183" t="str">
        <f t="shared" si="8"/>
        <v>盤</v>
      </c>
    </row>
    <row r="184" spans="1:11" hidden="1" x14ac:dyDescent="0.15">
      <c r="A184">
        <v>20040927</v>
      </c>
      <c r="B184">
        <v>5849.22</v>
      </c>
      <c r="C184">
        <v>5970.18</v>
      </c>
      <c r="D184">
        <v>5818.39</v>
      </c>
      <c r="E184">
        <v>5970.18</v>
      </c>
      <c r="F184">
        <v>5818.39</v>
      </c>
      <c r="G184">
        <v>5970.18</v>
      </c>
      <c r="H184">
        <v>5818.39</v>
      </c>
      <c r="I184" t="str">
        <f t="shared" si="6"/>
        <v>盤</v>
      </c>
      <c r="J184" t="str">
        <f t="shared" si="7"/>
        <v>盤</v>
      </c>
      <c r="K184" t="str">
        <f t="shared" si="8"/>
        <v>盤</v>
      </c>
    </row>
    <row r="185" spans="1:11" hidden="1" x14ac:dyDescent="0.15">
      <c r="A185">
        <v>20040929</v>
      </c>
      <c r="B185">
        <v>5809.75</v>
      </c>
      <c r="C185">
        <v>5970.18</v>
      </c>
      <c r="D185">
        <v>5818.39</v>
      </c>
      <c r="E185">
        <v>5970.18</v>
      </c>
      <c r="F185">
        <v>5818.39</v>
      </c>
      <c r="G185">
        <v>5970.18</v>
      </c>
      <c r="H185">
        <v>5809.75</v>
      </c>
      <c r="I185" t="str">
        <f t="shared" si="6"/>
        <v>盤</v>
      </c>
      <c r="J185" t="str">
        <f t="shared" si="7"/>
        <v>盤</v>
      </c>
      <c r="K185" t="str">
        <f t="shared" si="8"/>
        <v>盤</v>
      </c>
    </row>
    <row r="186" spans="1:11" hidden="1" x14ac:dyDescent="0.15">
      <c r="A186">
        <v>20040930</v>
      </c>
      <c r="B186">
        <v>5845.69</v>
      </c>
      <c r="C186">
        <v>5970.18</v>
      </c>
      <c r="D186">
        <v>5818.39</v>
      </c>
      <c r="E186">
        <v>5970.18</v>
      </c>
      <c r="F186">
        <v>5809.75</v>
      </c>
      <c r="G186">
        <v>5970.18</v>
      </c>
      <c r="H186">
        <v>5809.75</v>
      </c>
      <c r="I186" t="str">
        <f t="shared" si="6"/>
        <v>盤</v>
      </c>
      <c r="J186" t="str">
        <f t="shared" si="7"/>
        <v>盤</v>
      </c>
      <c r="K186" t="str">
        <f t="shared" si="8"/>
        <v>盤</v>
      </c>
    </row>
    <row r="187" spans="1:11" hidden="1" x14ac:dyDescent="0.15">
      <c r="A187">
        <v>20041001</v>
      </c>
      <c r="B187">
        <v>5945.35</v>
      </c>
      <c r="C187">
        <v>5970.18</v>
      </c>
      <c r="D187">
        <v>5809.75</v>
      </c>
      <c r="E187">
        <v>5970.18</v>
      </c>
      <c r="F187">
        <v>5809.75</v>
      </c>
      <c r="G187">
        <v>5970.18</v>
      </c>
      <c r="H187">
        <v>5809.75</v>
      </c>
      <c r="I187" t="str">
        <f t="shared" si="6"/>
        <v>盤</v>
      </c>
      <c r="J187" t="str">
        <f t="shared" si="7"/>
        <v>盤</v>
      </c>
      <c r="K187" t="str">
        <f t="shared" si="8"/>
        <v>盤</v>
      </c>
    </row>
    <row r="188" spans="1:11" x14ac:dyDescent="0.15">
      <c r="A188">
        <v>20041004</v>
      </c>
      <c r="B188">
        <v>6077.96</v>
      </c>
      <c r="C188">
        <v>5970.18</v>
      </c>
      <c r="D188">
        <v>5809.75</v>
      </c>
      <c r="E188">
        <v>5970.18</v>
      </c>
      <c r="F188">
        <v>5809.75</v>
      </c>
      <c r="G188">
        <v>6077.96</v>
      </c>
      <c r="H188">
        <v>5809.75</v>
      </c>
      <c r="I188" t="str">
        <f t="shared" si="6"/>
        <v>盤</v>
      </c>
      <c r="J188" t="str">
        <f t="shared" si="7"/>
        <v>盤</v>
      </c>
      <c r="K188" t="str">
        <f t="shared" si="8"/>
        <v>順</v>
      </c>
    </row>
    <row r="189" spans="1:11" hidden="1" x14ac:dyDescent="0.15">
      <c r="A189">
        <v>20041005</v>
      </c>
      <c r="B189">
        <v>6081.01</v>
      </c>
      <c r="C189">
        <v>5970.18</v>
      </c>
      <c r="D189">
        <v>5809.75</v>
      </c>
      <c r="E189">
        <v>6077.96</v>
      </c>
      <c r="F189">
        <v>5809.75</v>
      </c>
      <c r="G189">
        <v>6081.01</v>
      </c>
      <c r="H189">
        <v>5809.75</v>
      </c>
      <c r="I189" t="str">
        <f t="shared" si="6"/>
        <v>盤</v>
      </c>
      <c r="J189" t="str">
        <f t="shared" si="7"/>
        <v>順</v>
      </c>
      <c r="K189" t="str">
        <f t="shared" si="8"/>
        <v>順</v>
      </c>
    </row>
    <row r="190" spans="1:11" hidden="1" x14ac:dyDescent="0.15">
      <c r="A190">
        <v>20041006</v>
      </c>
      <c r="B190">
        <v>6060.61</v>
      </c>
      <c r="C190">
        <v>6077.96</v>
      </c>
      <c r="D190">
        <v>5809.75</v>
      </c>
      <c r="E190">
        <v>6081.01</v>
      </c>
      <c r="F190">
        <v>5809.75</v>
      </c>
      <c r="G190">
        <v>6081.01</v>
      </c>
      <c r="H190">
        <v>5809.75</v>
      </c>
      <c r="I190" t="str">
        <f t="shared" si="6"/>
        <v>順</v>
      </c>
      <c r="J190" t="str">
        <f t="shared" si="7"/>
        <v>順</v>
      </c>
      <c r="K190" t="str">
        <f t="shared" si="8"/>
        <v>順</v>
      </c>
    </row>
    <row r="191" spans="1:11" hidden="1" x14ac:dyDescent="0.15">
      <c r="A191">
        <v>20041007</v>
      </c>
      <c r="B191">
        <v>6103</v>
      </c>
      <c r="C191">
        <v>6081.01</v>
      </c>
      <c r="D191">
        <v>5809.75</v>
      </c>
      <c r="E191">
        <v>6081.01</v>
      </c>
      <c r="F191">
        <v>5809.75</v>
      </c>
      <c r="G191">
        <v>6103</v>
      </c>
      <c r="H191">
        <v>5809.75</v>
      </c>
      <c r="I191" t="str">
        <f t="shared" si="6"/>
        <v>順</v>
      </c>
      <c r="J191" t="str">
        <f t="shared" si="7"/>
        <v>順</v>
      </c>
      <c r="K191" t="str">
        <f t="shared" si="8"/>
        <v>順</v>
      </c>
    </row>
    <row r="192" spans="1:11" hidden="1" x14ac:dyDescent="0.15">
      <c r="A192">
        <v>20041008</v>
      </c>
      <c r="B192">
        <v>6102.16</v>
      </c>
      <c r="C192">
        <v>6081.01</v>
      </c>
      <c r="D192">
        <v>5809.75</v>
      </c>
      <c r="E192">
        <v>6103</v>
      </c>
      <c r="F192">
        <v>5809.75</v>
      </c>
      <c r="G192">
        <v>6103</v>
      </c>
      <c r="H192">
        <v>5809.75</v>
      </c>
      <c r="I192" t="str">
        <f t="shared" si="6"/>
        <v>順</v>
      </c>
      <c r="J192" t="str">
        <f t="shared" si="7"/>
        <v>順</v>
      </c>
      <c r="K192" t="str">
        <f t="shared" si="8"/>
        <v>順</v>
      </c>
    </row>
    <row r="193" spans="1:11" hidden="1" x14ac:dyDescent="0.15">
      <c r="A193">
        <v>20041011</v>
      </c>
      <c r="B193">
        <v>6089.28</v>
      </c>
      <c r="C193">
        <v>6103</v>
      </c>
      <c r="D193">
        <v>5809.75</v>
      </c>
      <c r="E193">
        <v>6103</v>
      </c>
      <c r="F193">
        <v>5809.75</v>
      </c>
      <c r="G193">
        <v>6103</v>
      </c>
      <c r="H193">
        <v>5845.69</v>
      </c>
      <c r="I193" t="str">
        <f t="shared" si="6"/>
        <v>順</v>
      </c>
      <c r="J193" t="str">
        <f t="shared" si="7"/>
        <v>順</v>
      </c>
      <c r="K193" t="str">
        <f t="shared" si="8"/>
        <v>順</v>
      </c>
    </row>
    <row r="194" spans="1:11" hidden="1" x14ac:dyDescent="0.15">
      <c r="A194">
        <v>20041012</v>
      </c>
      <c r="B194">
        <v>5979.56</v>
      </c>
      <c r="C194">
        <v>6103</v>
      </c>
      <c r="D194">
        <v>5809.75</v>
      </c>
      <c r="E194">
        <v>6103</v>
      </c>
      <c r="F194">
        <v>5845.69</v>
      </c>
      <c r="G194">
        <v>6103</v>
      </c>
      <c r="H194">
        <v>5945.35</v>
      </c>
      <c r="I194" t="str">
        <f t="shared" si="6"/>
        <v>順</v>
      </c>
      <c r="J194" t="str">
        <f t="shared" si="7"/>
        <v>順</v>
      </c>
      <c r="K194" t="str">
        <f t="shared" si="8"/>
        <v>盤</v>
      </c>
    </row>
    <row r="195" spans="1:11" hidden="1" x14ac:dyDescent="0.15">
      <c r="A195">
        <v>20041013</v>
      </c>
      <c r="B195">
        <v>5963.07</v>
      </c>
      <c r="C195">
        <v>6103</v>
      </c>
      <c r="D195">
        <v>5845.69</v>
      </c>
      <c r="E195">
        <v>6103</v>
      </c>
      <c r="F195">
        <v>5945.35</v>
      </c>
      <c r="G195">
        <v>6103</v>
      </c>
      <c r="H195">
        <v>5963.07</v>
      </c>
      <c r="I195" t="str">
        <f t="shared" ref="I195:I258" si="9">IF(C195-D195&lt;=180,"盤",IF(C195-D195&lt;=240,"無","順"))</f>
        <v>順</v>
      </c>
      <c r="J195" t="str">
        <f t="shared" ref="J195:J258" si="10">IF(E195-F195&lt;=180,"盤",IF(E195-F195&lt;=240,"無","順"))</f>
        <v>盤</v>
      </c>
      <c r="K195" t="str">
        <f t="shared" ref="K195:K258" si="11">IF(G195-H195&lt;=180,"盤",IF(G195-H195&lt;=240,"無","順"))</f>
        <v>盤</v>
      </c>
    </row>
    <row r="196" spans="1:11" x14ac:dyDescent="0.15">
      <c r="A196">
        <v>20041014</v>
      </c>
      <c r="B196">
        <v>5831.07</v>
      </c>
      <c r="C196">
        <v>6103</v>
      </c>
      <c r="D196">
        <v>5945.35</v>
      </c>
      <c r="E196">
        <v>6103</v>
      </c>
      <c r="F196">
        <v>5963.07</v>
      </c>
      <c r="G196">
        <v>6103</v>
      </c>
      <c r="H196">
        <v>5831.07</v>
      </c>
      <c r="I196" t="str">
        <f t="shared" si="9"/>
        <v>盤</v>
      </c>
      <c r="J196" t="str">
        <f t="shared" si="10"/>
        <v>盤</v>
      </c>
      <c r="K196" t="str">
        <f t="shared" si="11"/>
        <v>順</v>
      </c>
    </row>
    <row r="197" spans="1:11" hidden="1" x14ac:dyDescent="0.15">
      <c r="A197">
        <v>20041015</v>
      </c>
      <c r="B197">
        <v>5820.82</v>
      </c>
      <c r="C197">
        <v>6103</v>
      </c>
      <c r="D197">
        <v>5963.07</v>
      </c>
      <c r="E197">
        <v>6103</v>
      </c>
      <c r="F197">
        <v>5831.07</v>
      </c>
      <c r="G197">
        <v>6103</v>
      </c>
      <c r="H197">
        <v>5820.82</v>
      </c>
      <c r="I197" t="str">
        <f t="shared" si="9"/>
        <v>盤</v>
      </c>
      <c r="J197" t="str">
        <f t="shared" si="10"/>
        <v>順</v>
      </c>
      <c r="K197" t="str">
        <f t="shared" si="11"/>
        <v>順</v>
      </c>
    </row>
    <row r="198" spans="1:11" hidden="1" x14ac:dyDescent="0.15">
      <c r="A198">
        <v>20041018</v>
      </c>
      <c r="B198">
        <v>5772.12</v>
      </c>
      <c r="C198">
        <v>6103</v>
      </c>
      <c r="D198">
        <v>5831.07</v>
      </c>
      <c r="E198">
        <v>6103</v>
      </c>
      <c r="F198">
        <v>5820.82</v>
      </c>
      <c r="G198">
        <v>6103</v>
      </c>
      <c r="H198">
        <v>5772.12</v>
      </c>
      <c r="I198" t="str">
        <f t="shared" si="9"/>
        <v>順</v>
      </c>
      <c r="J198" t="str">
        <f t="shared" si="10"/>
        <v>順</v>
      </c>
      <c r="K198" t="str">
        <f t="shared" si="11"/>
        <v>順</v>
      </c>
    </row>
    <row r="199" spans="1:11" hidden="1" x14ac:dyDescent="0.15">
      <c r="A199">
        <v>20041019</v>
      </c>
      <c r="B199">
        <v>5807.79</v>
      </c>
      <c r="C199">
        <v>6103</v>
      </c>
      <c r="D199">
        <v>5820.82</v>
      </c>
      <c r="E199">
        <v>6103</v>
      </c>
      <c r="F199">
        <v>5772.12</v>
      </c>
      <c r="G199">
        <v>6102.16</v>
      </c>
      <c r="H199">
        <v>5772.12</v>
      </c>
      <c r="I199" t="str">
        <f t="shared" si="9"/>
        <v>順</v>
      </c>
      <c r="J199" t="str">
        <f t="shared" si="10"/>
        <v>順</v>
      </c>
      <c r="K199" t="str">
        <f t="shared" si="11"/>
        <v>順</v>
      </c>
    </row>
    <row r="200" spans="1:11" hidden="1" x14ac:dyDescent="0.15">
      <c r="A200">
        <v>20041020</v>
      </c>
      <c r="B200">
        <v>5788.34</v>
      </c>
      <c r="C200">
        <v>6103</v>
      </c>
      <c r="D200">
        <v>5772.12</v>
      </c>
      <c r="E200">
        <v>6102.16</v>
      </c>
      <c r="F200">
        <v>5772.12</v>
      </c>
      <c r="G200">
        <v>6089.28</v>
      </c>
      <c r="H200">
        <v>5772.12</v>
      </c>
      <c r="I200" t="str">
        <f t="shared" si="9"/>
        <v>順</v>
      </c>
      <c r="J200" t="str">
        <f t="shared" si="10"/>
        <v>順</v>
      </c>
      <c r="K200" t="str">
        <f t="shared" si="11"/>
        <v>順</v>
      </c>
    </row>
    <row r="201" spans="1:11" hidden="1" x14ac:dyDescent="0.15">
      <c r="A201">
        <v>20041021</v>
      </c>
      <c r="B201">
        <v>5797.24</v>
      </c>
      <c r="C201">
        <v>6102.16</v>
      </c>
      <c r="D201">
        <v>5772.12</v>
      </c>
      <c r="E201">
        <v>6089.28</v>
      </c>
      <c r="F201">
        <v>5772.12</v>
      </c>
      <c r="G201">
        <v>5979.56</v>
      </c>
      <c r="H201">
        <v>5772.12</v>
      </c>
      <c r="I201" t="str">
        <f t="shared" si="9"/>
        <v>順</v>
      </c>
      <c r="J201" t="str">
        <f t="shared" si="10"/>
        <v>順</v>
      </c>
      <c r="K201" t="str">
        <f t="shared" si="11"/>
        <v>無</v>
      </c>
    </row>
    <row r="202" spans="1:11" hidden="1" x14ac:dyDescent="0.15">
      <c r="A202">
        <v>20041022</v>
      </c>
      <c r="B202">
        <v>5774.67</v>
      </c>
      <c r="C202">
        <v>6089.28</v>
      </c>
      <c r="D202">
        <v>5772.12</v>
      </c>
      <c r="E202">
        <v>5979.56</v>
      </c>
      <c r="F202">
        <v>5772.12</v>
      </c>
      <c r="G202">
        <v>5963.07</v>
      </c>
      <c r="H202">
        <v>5772.12</v>
      </c>
      <c r="I202" t="str">
        <f t="shared" si="9"/>
        <v>順</v>
      </c>
      <c r="J202" t="str">
        <f t="shared" si="10"/>
        <v>無</v>
      </c>
      <c r="K202" t="str">
        <f t="shared" si="11"/>
        <v>無</v>
      </c>
    </row>
    <row r="203" spans="1:11" hidden="1" x14ac:dyDescent="0.15">
      <c r="A203">
        <v>20041026</v>
      </c>
      <c r="B203">
        <v>5662.88</v>
      </c>
      <c r="C203">
        <v>5979.56</v>
      </c>
      <c r="D203">
        <v>5772.12</v>
      </c>
      <c r="E203">
        <v>5963.07</v>
      </c>
      <c r="F203">
        <v>5772.12</v>
      </c>
      <c r="G203">
        <v>5831.07</v>
      </c>
      <c r="H203">
        <v>5662.88</v>
      </c>
      <c r="I203" t="str">
        <f t="shared" si="9"/>
        <v>無</v>
      </c>
      <c r="J203" t="str">
        <f t="shared" si="10"/>
        <v>無</v>
      </c>
      <c r="K203" t="str">
        <f t="shared" si="11"/>
        <v>盤</v>
      </c>
    </row>
    <row r="204" spans="1:11" hidden="1" x14ac:dyDescent="0.15">
      <c r="A204">
        <v>20041027</v>
      </c>
      <c r="B204">
        <v>5650.97</v>
      </c>
      <c r="C204">
        <v>5963.07</v>
      </c>
      <c r="D204">
        <v>5772.12</v>
      </c>
      <c r="E204">
        <v>5831.07</v>
      </c>
      <c r="F204">
        <v>5662.88</v>
      </c>
      <c r="G204">
        <v>5820.82</v>
      </c>
      <c r="H204">
        <v>5650.97</v>
      </c>
      <c r="I204" t="str">
        <f t="shared" si="9"/>
        <v>無</v>
      </c>
      <c r="J204" t="str">
        <f t="shared" si="10"/>
        <v>盤</v>
      </c>
      <c r="K204" t="str">
        <f t="shared" si="11"/>
        <v>盤</v>
      </c>
    </row>
    <row r="205" spans="1:11" hidden="1" x14ac:dyDescent="0.15">
      <c r="A205">
        <v>20041028</v>
      </c>
      <c r="B205">
        <v>5695.56</v>
      </c>
      <c r="C205">
        <v>5831.07</v>
      </c>
      <c r="D205">
        <v>5662.88</v>
      </c>
      <c r="E205">
        <v>5820.82</v>
      </c>
      <c r="F205">
        <v>5650.97</v>
      </c>
      <c r="G205">
        <v>5807.79</v>
      </c>
      <c r="H205">
        <v>5650.97</v>
      </c>
      <c r="I205" t="str">
        <f t="shared" si="9"/>
        <v>盤</v>
      </c>
      <c r="J205" t="str">
        <f t="shared" si="10"/>
        <v>盤</v>
      </c>
      <c r="K205" t="str">
        <f t="shared" si="11"/>
        <v>盤</v>
      </c>
    </row>
    <row r="206" spans="1:11" hidden="1" x14ac:dyDescent="0.15">
      <c r="A206">
        <v>20041029</v>
      </c>
      <c r="B206">
        <v>5705.93</v>
      </c>
      <c r="C206">
        <v>5820.82</v>
      </c>
      <c r="D206">
        <v>5650.97</v>
      </c>
      <c r="E206">
        <v>5807.79</v>
      </c>
      <c r="F206">
        <v>5650.97</v>
      </c>
      <c r="G206">
        <v>5807.79</v>
      </c>
      <c r="H206">
        <v>5650.97</v>
      </c>
      <c r="I206" t="str">
        <f t="shared" si="9"/>
        <v>盤</v>
      </c>
      <c r="J206" t="str">
        <f t="shared" si="10"/>
        <v>盤</v>
      </c>
      <c r="K206" t="str">
        <f t="shared" si="11"/>
        <v>盤</v>
      </c>
    </row>
    <row r="207" spans="1:11" hidden="1" x14ac:dyDescent="0.15">
      <c r="A207">
        <v>20041101</v>
      </c>
      <c r="B207">
        <v>5656.17</v>
      </c>
      <c r="C207">
        <v>5807.79</v>
      </c>
      <c r="D207">
        <v>5650.97</v>
      </c>
      <c r="E207">
        <v>5807.79</v>
      </c>
      <c r="F207">
        <v>5650.97</v>
      </c>
      <c r="G207">
        <v>5797.24</v>
      </c>
      <c r="H207">
        <v>5650.97</v>
      </c>
      <c r="I207" t="str">
        <f t="shared" si="9"/>
        <v>盤</v>
      </c>
      <c r="J207" t="str">
        <f t="shared" si="10"/>
        <v>盤</v>
      </c>
      <c r="K207" t="str">
        <f t="shared" si="11"/>
        <v>盤</v>
      </c>
    </row>
    <row r="208" spans="1:11" hidden="1" x14ac:dyDescent="0.15">
      <c r="A208">
        <v>20041102</v>
      </c>
      <c r="B208">
        <v>5759.61</v>
      </c>
      <c r="C208">
        <v>5807.79</v>
      </c>
      <c r="D208">
        <v>5650.97</v>
      </c>
      <c r="E208">
        <v>5797.24</v>
      </c>
      <c r="F208">
        <v>5650.97</v>
      </c>
      <c r="G208">
        <v>5797.24</v>
      </c>
      <c r="H208">
        <v>5650.97</v>
      </c>
      <c r="I208" t="str">
        <f t="shared" si="9"/>
        <v>盤</v>
      </c>
      <c r="J208" t="str">
        <f t="shared" si="10"/>
        <v>盤</v>
      </c>
      <c r="K208" t="str">
        <f t="shared" si="11"/>
        <v>盤</v>
      </c>
    </row>
    <row r="209" spans="1:11" hidden="1" x14ac:dyDescent="0.15">
      <c r="A209">
        <v>20041103</v>
      </c>
      <c r="B209">
        <v>5862.85</v>
      </c>
      <c r="C209">
        <v>5797.24</v>
      </c>
      <c r="D209">
        <v>5650.97</v>
      </c>
      <c r="E209">
        <v>5797.24</v>
      </c>
      <c r="F209">
        <v>5650.97</v>
      </c>
      <c r="G209">
        <v>5862.85</v>
      </c>
      <c r="H209">
        <v>5650.97</v>
      </c>
      <c r="I209" t="str">
        <f t="shared" si="9"/>
        <v>盤</v>
      </c>
      <c r="J209" t="str">
        <f t="shared" si="10"/>
        <v>盤</v>
      </c>
      <c r="K209" t="str">
        <f t="shared" si="11"/>
        <v>無</v>
      </c>
    </row>
    <row r="210" spans="1:11" hidden="1" x14ac:dyDescent="0.15">
      <c r="A210">
        <v>20041104</v>
      </c>
      <c r="B210">
        <v>5860.73</v>
      </c>
      <c r="C210">
        <v>5797.24</v>
      </c>
      <c r="D210">
        <v>5650.97</v>
      </c>
      <c r="E210">
        <v>5862.85</v>
      </c>
      <c r="F210">
        <v>5650.97</v>
      </c>
      <c r="G210">
        <v>5862.85</v>
      </c>
      <c r="H210">
        <v>5650.97</v>
      </c>
      <c r="I210" t="str">
        <f t="shared" si="9"/>
        <v>盤</v>
      </c>
      <c r="J210" t="str">
        <f t="shared" si="10"/>
        <v>無</v>
      </c>
      <c r="K210" t="str">
        <f t="shared" si="11"/>
        <v>無</v>
      </c>
    </row>
    <row r="211" spans="1:11" hidden="1" x14ac:dyDescent="0.15">
      <c r="A211">
        <v>20041105</v>
      </c>
      <c r="B211">
        <v>5931.31</v>
      </c>
      <c r="C211">
        <v>5862.85</v>
      </c>
      <c r="D211">
        <v>5650.97</v>
      </c>
      <c r="E211">
        <v>5862.85</v>
      </c>
      <c r="F211">
        <v>5650.97</v>
      </c>
      <c r="G211">
        <v>5931.31</v>
      </c>
      <c r="H211">
        <v>5650.97</v>
      </c>
      <c r="I211" t="str">
        <f t="shared" si="9"/>
        <v>無</v>
      </c>
      <c r="J211" t="str">
        <f t="shared" si="10"/>
        <v>無</v>
      </c>
      <c r="K211" t="str">
        <f t="shared" si="11"/>
        <v>順</v>
      </c>
    </row>
    <row r="212" spans="1:11" hidden="1" x14ac:dyDescent="0.15">
      <c r="A212">
        <v>20041108</v>
      </c>
      <c r="B212">
        <v>5937.46</v>
      </c>
      <c r="C212">
        <v>5862.85</v>
      </c>
      <c r="D212">
        <v>5650.97</v>
      </c>
      <c r="E212">
        <v>5931.31</v>
      </c>
      <c r="F212">
        <v>5650.97</v>
      </c>
      <c r="G212">
        <v>5937.46</v>
      </c>
      <c r="H212">
        <v>5656.17</v>
      </c>
      <c r="I212" t="str">
        <f t="shared" si="9"/>
        <v>無</v>
      </c>
      <c r="J212" t="str">
        <f t="shared" si="10"/>
        <v>順</v>
      </c>
      <c r="K212" t="str">
        <f t="shared" si="11"/>
        <v>順</v>
      </c>
    </row>
    <row r="213" spans="1:11" hidden="1" x14ac:dyDescent="0.15">
      <c r="A213">
        <v>20041109</v>
      </c>
      <c r="B213">
        <v>5945.2</v>
      </c>
      <c r="C213">
        <v>5931.31</v>
      </c>
      <c r="D213">
        <v>5650.97</v>
      </c>
      <c r="E213">
        <v>5937.46</v>
      </c>
      <c r="F213">
        <v>5656.17</v>
      </c>
      <c r="G213">
        <v>5945.2</v>
      </c>
      <c r="H213">
        <v>5656.17</v>
      </c>
      <c r="I213" t="str">
        <f t="shared" si="9"/>
        <v>順</v>
      </c>
      <c r="J213" t="str">
        <f t="shared" si="10"/>
        <v>順</v>
      </c>
      <c r="K213" t="str">
        <f t="shared" si="11"/>
        <v>順</v>
      </c>
    </row>
    <row r="214" spans="1:11" hidden="1" x14ac:dyDescent="0.15">
      <c r="A214">
        <v>20041110</v>
      </c>
      <c r="B214">
        <v>5948.49</v>
      </c>
      <c r="C214">
        <v>5937.46</v>
      </c>
      <c r="D214">
        <v>5656.17</v>
      </c>
      <c r="E214">
        <v>5945.2</v>
      </c>
      <c r="F214">
        <v>5656.17</v>
      </c>
      <c r="G214">
        <v>5948.49</v>
      </c>
      <c r="H214">
        <v>5656.17</v>
      </c>
      <c r="I214" t="str">
        <f t="shared" si="9"/>
        <v>順</v>
      </c>
      <c r="J214" t="str">
        <f t="shared" si="10"/>
        <v>順</v>
      </c>
      <c r="K214" t="str">
        <f t="shared" si="11"/>
        <v>順</v>
      </c>
    </row>
    <row r="215" spans="1:11" hidden="1" x14ac:dyDescent="0.15">
      <c r="A215">
        <v>20041111</v>
      </c>
      <c r="B215">
        <v>5874.52</v>
      </c>
      <c r="C215">
        <v>5945.2</v>
      </c>
      <c r="D215">
        <v>5656.17</v>
      </c>
      <c r="E215">
        <v>5948.49</v>
      </c>
      <c r="F215">
        <v>5656.17</v>
      </c>
      <c r="G215">
        <v>5948.49</v>
      </c>
      <c r="H215">
        <v>5759.61</v>
      </c>
      <c r="I215" t="str">
        <f t="shared" si="9"/>
        <v>順</v>
      </c>
      <c r="J215" t="str">
        <f t="shared" si="10"/>
        <v>順</v>
      </c>
      <c r="K215" t="str">
        <f t="shared" si="11"/>
        <v>無</v>
      </c>
    </row>
    <row r="216" spans="1:11" hidden="1" x14ac:dyDescent="0.15">
      <c r="A216">
        <v>20041112</v>
      </c>
      <c r="B216">
        <v>5917.16</v>
      </c>
      <c r="C216">
        <v>5948.49</v>
      </c>
      <c r="D216">
        <v>5656.17</v>
      </c>
      <c r="E216">
        <v>5948.49</v>
      </c>
      <c r="F216">
        <v>5759.61</v>
      </c>
      <c r="G216">
        <v>5948.49</v>
      </c>
      <c r="H216">
        <v>5860.73</v>
      </c>
      <c r="I216" t="str">
        <f t="shared" si="9"/>
        <v>順</v>
      </c>
      <c r="J216" t="str">
        <f t="shared" si="10"/>
        <v>無</v>
      </c>
      <c r="K216" t="str">
        <f t="shared" si="11"/>
        <v>盤</v>
      </c>
    </row>
    <row r="217" spans="1:11" hidden="1" x14ac:dyDescent="0.15">
      <c r="A217">
        <v>20041115</v>
      </c>
      <c r="B217">
        <v>5906.69</v>
      </c>
      <c r="C217">
        <v>5948.49</v>
      </c>
      <c r="D217">
        <v>5759.61</v>
      </c>
      <c r="E217">
        <v>5948.49</v>
      </c>
      <c r="F217">
        <v>5860.73</v>
      </c>
      <c r="G217">
        <v>5948.49</v>
      </c>
      <c r="H217">
        <v>5860.73</v>
      </c>
      <c r="I217" t="str">
        <f t="shared" si="9"/>
        <v>無</v>
      </c>
      <c r="J217" t="str">
        <f t="shared" si="10"/>
        <v>盤</v>
      </c>
      <c r="K217" t="str">
        <f t="shared" si="11"/>
        <v>盤</v>
      </c>
    </row>
    <row r="218" spans="1:11" hidden="1" x14ac:dyDescent="0.15">
      <c r="A218">
        <v>20041116</v>
      </c>
      <c r="B218">
        <v>5910.85</v>
      </c>
      <c r="C218">
        <v>5948.49</v>
      </c>
      <c r="D218">
        <v>5860.73</v>
      </c>
      <c r="E218">
        <v>5948.49</v>
      </c>
      <c r="F218">
        <v>5860.73</v>
      </c>
      <c r="G218">
        <v>5948.49</v>
      </c>
      <c r="H218">
        <v>5874.52</v>
      </c>
      <c r="I218" t="str">
        <f t="shared" si="9"/>
        <v>盤</v>
      </c>
      <c r="J218" t="str">
        <f t="shared" si="10"/>
        <v>盤</v>
      </c>
      <c r="K218" t="str">
        <f t="shared" si="11"/>
        <v>盤</v>
      </c>
    </row>
    <row r="219" spans="1:11" hidden="1" x14ac:dyDescent="0.15">
      <c r="A219">
        <v>20041117</v>
      </c>
      <c r="B219">
        <v>6028.68</v>
      </c>
      <c r="C219">
        <v>5948.49</v>
      </c>
      <c r="D219">
        <v>5860.73</v>
      </c>
      <c r="E219">
        <v>5948.49</v>
      </c>
      <c r="F219">
        <v>5874.52</v>
      </c>
      <c r="G219">
        <v>6028.68</v>
      </c>
      <c r="H219">
        <v>5874.52</v>
      </c>
      <c r="I219" t="str">
        <f t="shared" si="9"/>
        <v>盤</v>
      </c>
      <c r="J219" t="str">
        <f t="shared" si="10"/>
        <v>盤</v>
      </c>
      <c r="K219" t="str">
        <f t="shared" si="11"/>
        <v>盤</v>
      </c>
    </row>
    <row r="220" spans="1:11" hidden="1" x14ac:dyDescent="0.15">
      <c r="A220">
        <v>20041118</v>
      </c>
      <c r="B220">
        <v>6049.49</v>
      </c>
      <c r="C220">
        <v>5948.49</v>
      </c>
      <c r="D220">
        <v>5874.52</v>
      </c>
      <c r="E220">
        <v>6028.68</v>
      </c>
      <c r="F220">
        <v>5874.52</v>
      </c>
      <c r="G220">
        <v>6049.49</v>
      </c>
      <c r="H220">
        <v>5874.52</v>
      </c>
      <c r="I220" t="str">
        <f t="shared" si="9"/>
        <v>盤</v>
      </c>
      <c r="J220" t="str">
        <f t="shared" si="10"/>
        <v>盤</v>
      </c>
      <c r="K220" t="str">
        <f t="shared" si="11"/>
        <v>盤</v>
      </c>
    </row>
    <row r="221" spans="1:11" hidden="1" x14ac:dyDescent="0.15">
      <c r="A221">
        <v>20041119</v>
      </c>
      <c r="B221">
        <v>6026.55</v>
      </c>
      <c r="C221">
        <v>6028.68</v>
      </c>
      <c r="D221">
        <v>5874.52</v>
      </c>
      <c r="E221">
        <v>6049.49</v>
      </c>
      <c r="F221">
        <v>5874.52</v>
      </c>
      <c r="G221">
        <v>6049.49</v>
      </c>
      <c r="H221">
        <v>5874.52</v>
      </c>
      <c r="I221" t="str">
        <f t="shared" si="9"/>
        <v>盤</v>
      </c>
      <c r="J221" t="str">
        <f t="shared" si="10"/>
        <v>盤</v>
      </c>
      <c r="K221" t="str">
        <f t="shared" si="11"/>
        <v>盤</v>
      </c>
    </row>
    <row r="222" spans="1:11" hidden="1" x14ac:dyDescent="0.15">
      <c r="A222">
        <v>20041122</v>
      </c>
      <c r="B222">
        <v>5838.42</v>
      </c>
      <c r="C222">
        <v>6049.49</v>
      </c>
      <c r="D222">
        <v>5874.52</v>
      </c>
      <c r="E222">
        <v>6049.49</v>
      </c>
      <c r="F222">
        <v>5874.52</v>
      </c>
      <c r="G222">
        <v>6049.49</v>
      </c>
      <c r="H222">
        <v>5838.42</v>
      </c>
      <c r="I222" t="str">
        <f t="shared" si="9"/>
        <v>盤</v>
      </c>
      <c r="J222" t="str">
        <f t="shared" si="10"/>
        <v>盤</v>
      </c>
      <c r="K222" t="str">
        <f t="shared" si="11"/>
        <v>無</v>
      </c>
    </row>
    <row r="223" spans="1:11" hidden="1" x14ac:dyDescent="0.15">
      <c r="A223">
        <v>20041123</v>
      </c>
      <c r="B223">
        <v>5851.1</v>
      </c>
      <c r="C223">
        <v>6049.49</v>
      </c>
      <c r="D223">
        <v>5874.52</v>
      </c>
      <c r="E223">
        <v>6049.49</v>
      </c>
      <c r="F223">
        <v>5838.42</v>
      </c>
      <c r="G223">
        <v>6049.49</v>
      </c>
      <c r="H223">
        <v>5838.42</v>
      </c>
      <c r="I223" t="str">
        <f t="shared" si="9"/>
        <v>盤</v>
      </c>
      <c r="J223" t="str">
        <f t="shared" si="10"/>
        <v>無</v>
      </c>
      <c r="K223" t="str">
        <f t="shared" si="11"/>
        <v>無</v>
      </c>
    </row>
    <row r="224" spans="1:11" hidden="1" x14ac:dyDescent="0.15">
      <c r="A224">
        <v>20041124</v>
      </c>
      <c r="B224">
        <v>5911.31</v>
      </c>
      <c r="C224">
        <v>6049.49</v>
      </c>
      <c r="D224">
        <v>5838.42</v>
      </c>
      <c r="E224">
        <v>6049.49</v>
      </c>
      <c r="F224">
        <v>5838.42</v>
      </c>
      <c r="G224">
        <v>6049.49</v>
      </c>
      <c r="H224">
        <v>5838.42</v>
      </c>
      <c r="I224" t="str">
        <f t="shared" si="9"/>
        <v>無</v>
      </c>
      <c r="J224" t="str">
        <f t="shared" si="10"/>
        <v>無</v>
      </c>
      <c r="K224" t="str">
        <f t="shared" si="11"/>
        <v>無</v>
      </c>
    </row>
    <row r="225" spans="1:11" hidden="1" x14ac:dyDescent="0.15">
      <c r="A225">
        <v>20041125</v>
      </c>
      <c r="B225">
        <v>5855.24</v>
      </c>
      <c r="C225">
        <v>6049.49</v>
      </c>
      <c r="D225">
        <v>5838.42</v>
      </c>
      <c r="E225">
        <v>6049.49</v>
      </c>
      <c r="F225">
        <v>5838.42</v>
      </c>
      <c r="G225">
        <v>6049.49</v>
      </c>
      <c r="H225">
        <v>5838.42</v>
      </c>
      <c r="I225" t="str">
        <f t="shared" si="9"/>
        <v>無</v>
      </c>
      <c r="J225" t="str">
        <f t="shared" si="10"/>
        <v>無</v>
      </c>
      <c r="K225" t="str">
        <f t="shared" si="11"/>
        <v>無</v>
      </c>
    </row>
    <row r="226" spans="1:11" hidden="1" x14ac:dyDescent="0.15">
      <c r="A226">
        <v>20041126</v>
      </c>
      <c r="B226">
        <v>5778.65</v>
      </c>
      <c r="C226">
        <v>6049.49</v>
      </c>
      <c r="D226">
        <v>5838.42</v>
      </c>
      <c r="E226">
        <v>6049.49</v>
      </c>
      <c r="F226">
        <v>5838.42</v>
      </c>
      <c r="G226">
        <v>6049.49</v>
      </c>
      <c r="H226">
        <v>5778.65</v>
      </c>
      <c r="I226" t="str">
        <f t="shared" si="9"/>
        <v>無</v>
      </c>
      <c r="J226" t="str">
        <f t="shared" si="10"/>
        <v>無</v>
      </c>
      <c r="K226" t="str">
        <f t="shared" si="11"/>
        <v>順</v>
      </c>
    </row>
    <row r="227" spans="1:11" hidden="1" x14ac:dyDescent="0.15">
      <c r="A227">
        <v>20041129</v>
      </c>
      <c r="B227">
        <v>5785.26</v>
      </c>
      <c r="C227">
        <v>6049.49</v>
      </c>
      <c r="D227">
        <v>5838.42</v>
      </c>
      <c r="E227">
        <v>6049.49</v>
      </c>
      <c r="F227">
        <v>5778.65</v>
      </c>
      <c r="G227">
        <v>6049.49</v>
      </c>
      <c r="H227">
        <v>5778.65</v>
      </c>
      <c r="I227" t="str">
        <f t="shared" si="9"/>
        <v>無</v>
      </c>
      <c r="J227" t="str">
        <f t="shared" si="10"/>
        <v>順</v>
      </c>
      <c r="K227" t="str">
        <f t="shared" si="11"/>
        <v>順</v>
      </c>
    </row>
    <row r="228" spans="1:11" hidden="1" x14ac:dyDescent="0.15">
      <c r="A228">
        <v>20041130</v>
      </c>
      <c r="B228">
        <v>5844.76</v>
      </c>
      <c r="C228">
        <v>6049.49</v>
      </c>
      <c r="D228">
        <v>5778.65</v>
      </c>
      <c r="E228">
        <v>6049.49</v>
      </c>
      <c r="F228">
        <v>5778.65</v>
      </c>
      <c r="G228">
        <v>6026.55</v>
      </c>
      <c r="H228">
        <v>5778.65</v>
      </c>
      <c r="I228" t="str">
        <f t="shared" si="9"/>
        <v>順</v>
      </c>
      <c r="J228" t="str">
        <f t="shared" si="10"/>
        <v>順</v>
      </c>
      <c r="K228" t="str">
        <f t="shared" si="11"/>
        <v>順</v>
      </c>
    </row>
    <row r="229" spans="1:11" hidden="1" x14ac:dyDescent="0.15">
      <c r="A229">
        <v>20041201</v>
      </c>
      <c r="B229">
        <v>5798.62</v>
      </c>
      <c r="C229">
        <v>6049.49</v>
      </c>
      <c r="D229">
        <v>5778.65</v>
      </c>
      <c r="E229">
        <v>6026.55</v>
      </c>
      <c r="F229">
        <v>5778.65</v>
      </c>
      <c r="G229">
        <v>5911.31</v>
      </c>
      <c r="H229">
        <v>5778.65</v>
      </c>
      <c r="I229" t="str">
        <f t="shared" si="9"/>
        <v>順</v>
      </c>
      <c r="J229" t="str">
        <f t="shared" si="10"/>
        <v>順</v>
      </c>
      <c r="K229" t="str">
        <f t="shared" si="11"/>
        <v>盤</v>
      </c>
    </row>
    <row r="230" spans="1:11" hidden="1" x14ac:dyDescent="0.15">
      <c r="A230">
        <v>20041202</v>
      </c>
      <c r="B230">
        <v>5867.95</v>
      </c>
      <c r="C230">
        <v>6026.55</v>
      </c>
      <c r="D230">
        <v>5778.65</v>
      </c>
      <c r="E230">
        <v>5911.31</v>
      </c>
      <c r="F230">
        <v>5778.65</v>
      </c>
      <c r="G230">
        <v>5911.31</v>
      </c>
      <c r="H230">
        <v>5778.65</v>
      </c>
      <c r="I230" t="str">
        <f t="shared" si="9"/>
        <v>順</v>
      </c>
      <c r="J230" t="str">
        <f t="shared" si="10"/>
        <v>盤</v>
      </c>
      <c r="K230" t="str">
        <f t="shared" si="11"/>
        <v>盤</v>
      </c>
    </row>
    <row r="231" spans="1:11" hidden="1" x14ac:dyDescent="0.15">
      <c r="A231">
        <v>20041203</v>
      </c>
      <c r="B231">
        <v>5893.27</v>
      </c>
      <c r="C231">
        <v>5911.31</v>
      </c>
      <c r="D231">
        <v>5778.65</v>
      </c>
      <c r="E231">
        <v>5911.31</v>
      </c>
      <c r="F231">
        <v>5778.65</v>
      </c>
      <c r="G231">
        <v>5911.31</v>
      </c>
      <c r="H231">
        <v>5778.65</v>
      </c>
      <c r="I231" t="str">
        <f t="shared" si="9"/>
        <v>盤</v>
      </c>
      <c r="J231" t="str">
        <f t="shared" si="10"/>
        <v>盤</v>
      </c>
      <c r="K231" t="str">
        <f t="shared" si="11"/>
        <v>盤</v>
      </c>
    </row>
    <row r="232" spans="1:11" hidden="1" x14ac:dyDescent="0.15">
      <c r="A232">
        <v>20041206</v>
      </c>
      <c r="B232">
        <v>5919.17</v>
      </c>
      <c r="C232">
        <v>5911.31</v>
      </c>
      <c r="D232">
        <v>5778.65</v>
      </c>
      <c r="E232">
        <v>5911.31</v>
      </c>
      <c r="F232">
        <v>5778.65</v>
      </c>
      <c r="G232">
        <v>5919.17</v>
      </c>
      <c r="H232">
        <v>5778.65</v>
      </c>
      <c r="I232" t="str">
        <f t="shared" si="9"/>
        <v>盤</v>
      </c>
      <c r="J232" t="str">
        <f t="shared" si="10"/>
        <v>盤</v>
      </c>
      <c r="K232" t="str">
        <f t="shared" si="11"/>
        <v>盤</v>
      </c>
    </row>
    <row r="233" spans="1:11" hidden="1" x14ac:dyDescent="0.15">
      <c r="A233">
        <v>20041207</v>
      </c>
      <c r="B233">
        <v>5925.28</v>
      </c>
      <c r="C233">
        <v>5911.31</v>
      </c>
      <c r="D233">
        <v>5778.65</v>
      </c>
      <c r="E233">
        <v>5919.17</v>
      </c>
      <c r="F233">
        <v>5778.65</v>
      </c>
      <c r="G233">
        <v>5925.28</v>
      </c>
      <c r="H233">
        <v>5778.65</v>
      </c>
      <c r="I233" t="str">
        <f t="shared" si="9"/>
        <v>盤</v>
      </c>
      <c r="J233" t="str">
        <f t="shared" si="10"/>
        <v>盤</v>
      </c>
      <c r="K233" t="str">
        <f t="shared" si="11"/>
        <v>盤</v>
      </c>
    </row>
    <row r="234" spans="1:11" hidden="1" x14ac:dyDescent="0.15">
      <c r="A234">
        <v>20041208</v>
      </c>
      <c r="B234">
        <v>5892.51</v>
      </c>
      <c r="C234">
        <v>5919.17</v>
      </c>
      <c r="D234">
        <v>5778.65</v>
      </c>
      <c r="E234">
        <v>5925.28</v>
      </c>
      <c r="F234">
        <v>5778.65</v>
      </c>
      <c r="G234">
        <v>5925.28</v>
      </c>
      <c r="H234">
        <v>5785.26</v>
      </c>
      <c r="I234" t="str">
        <f t="shared" si="9"/>
        <v>盤</v>
      </c>
      <c r="J234" t="str">
        <f t="shared" si="10"/>
        <v>盤</v>
      </c>
      <c r="K234" t="str">
        <f t="shared" si="11"/>
        <v>盤</v>
      </c>
    </row>
    <row r="235" spans="1:11" hidden="1" x14ac:dyDescent="0.15">
      <c r="A235">
        <v>20041209</v>
      </c>
      <c r="B235">
        <v>5913.97</v>
      </c>
      <c r="C235">
        <v>5925.28</v>
      </c>
      <c r="D235">
        <v>5778.65</v>
      </c>
      <c r="E235">
        <v>5925.28</v>
      </c>
      <c r="F235">
        <v>5785.26</v>
      </c>
      <c r="G235">
        <v>5925.28</v>
      </c>
      <c r="H235">
        <v>5798.62</v>
      </c>
      <c r="I235" t="str">
        <f t="shared" si="9"/>
        <v>盤</v>
      </c>
      <c r="J235" t="str">
        <f t="shared" si="10"/>
        <v>盤</v>
      </c>
      <c r="K235" t="str">
        <f t="shared" si="11"/>
        <v>盤</v>
      </c>
    </row>
    <row r="236" spans="1:11" hidden="1" x14ac:dyDescent="0.15">
      <c r="A236">
        <v>20041210</v>
      </c>
      <c r="B236">
        <v>5911.63</v>
      </c>
      <c r="C236">
        <v>5925.28</v>
      </c>
      <c r="D236">
        <v>5785.26</v>
      </c>
      <c r="E236">
        <v>5925.28</v>
      </c>
      <c r="F236">
        <v>5798.62</v>
      </c>
      <c r="G236">
        <v>5925.28</v>
      </c>
      <c r="H236">
        <v>5798.62</v>
      </c>
      <c r="I236" t="str">
        <f t="shared" si="9"/>
        <v>盤</v>
      </c>
      <c r="J236" t="str">
        <f t="shared" si="10"/>
        <v>盤</v>
      </c>
      <c r="K236" t="str">
        <f t="shared" si="11"/>
        <v>盤</v>
      </c>
    </row>
    <row r="237" spans="1:11" hidden="1" x14ac:dyDescent="0.15">
      <c r="A237">
        <v>20041213</v>
      </c>
      <c r="B237">
        <v>5878.89</v>
      </c>
      <c r="C237">
        <v>5925.28</v>
      </c>
      <c r="D237">
        <v>5798.62</v>
      </c>
      <c r="E237">
        <v>5925.28</v>
      </c>
      <c r="F237">
        <v>5798.62</v>
      </c>
      <c r="G237">
        <v>5925.28</v>
      </c>
      <c r="H237">
        <v>5867.95</v>
      </c>
      <c r="I237" t="str">
        <f t="shared" si="9"/>
        <v>盤</v>
      </c>
      <c r="J237" t="str">
        <f t="shared" si="10"/>
        <v>盤</v>
      </c>
      <c r="K237" t="str">
        <f t="shared" si="11"/>
        <v>盤</v>
      </c>
    </row>
    <row r="238" spans="1:11" hidden="1" x14ac:dyDescent="0.15">
      <c r="A238">
        <v>20041214</v>
      </c>
      <c r="B238">
        <v>5909.65</v>
      </c>
      <c r="C238">
        <v>5925.28</v>
      </c>
      <c r="D238">
        <v>5798.62</v>
      </c>
      <c r="E238">
        <v>5925.28</v>
      </c>
      <c r="F238">
        <v>5867.95</v>
      </c>
      <c r="G238">
        <v>5925.28</v>
      </c>
      <c r="H238">
        <v>5878.89</v>
      </c>
      <c r="I238" t="str">
        <f t="shared" si="9"/>
        <v>盤</v>
      </c>
      <c r="J238" t="str">
        <f t="shared" si="10"/>
        <v>盤</v>
      </c>
      <c r="K238" t="str">
        <f t="shared" si="11"/>
        <v>盤</v>
      </c>
    </row>
    <row r="239" spans="1:11" hidden="1" x14ac:dyDescent="0.15">
      <c r="A239">
        <v>20041215</v>
      </c>
      <c r="B239">
        <v>6002.58</v>
      </c>
      <c r="C239">
        <v>5925.28</v>
      </c>
      <c r="D239">
        <v>5867.95</v>
      </c>
      <c r="E239">
        <v>5925.28</v>
      </c>
      <c r="F239">
        <v>5878.89</v>
      </c>
      <c r="G239">
        <v>6002.58</v>
      </c>
      <c r="H239">
        <v>5878.89</v>
      </c>
      <c r="I239" t="str">
        <f t="shared" si="9"/>
        <v>盤</v>
      </c>
      <c r="J239" t="str">
        <f t="shared" si="10"/>
        <v>盤</v>
      </c>
      <c r="K239" t="str">
        <f t="shared" si="11"/>
        <v>盤</v>
      </c>
    </row>
    <row r="240" spans="1:11" hidden="1" x14ac:dyDescent="0.15">
      <c r="A240">
        <v>20041216</v>
      </c>
      <c r="B240">
        <v>6019.23</v>
      </c>
      <c r="C240">
        <v>5925.28</v>
      </c>
      <c r="D240">
        <v>5878.89</v>
      </c>
      <c r="E240">
        <v>6002.58</v>
      </c>
      <c r="F240">
        <v>5878.89</v>
      </c>
      <c r="G240">
        <v>6019.23</v>
      </c>
      <c r="H240">
        <v>5878.89</v>
      </c>
      <c r="I240" t="str">
        <f t="shared" si="9"/>
        <v>盤</v>
      </c>
      <c r="J240" t="str">
        <f t="shared" si="10"/>
        <v>盤</v>
      </c>
      <c r="K240" t="str">
        <f t="shared" si="11"/>
        <v>盤</v>
      </c>
    </row>
    <row r="241" spans="1:11" hidden="1" x14ac:dyDescent="0.15">
      <c r="A241">
        <v>20041217</v>
      </c>
      <c r="B241">
        <v>6009.32</v>
      </c>
      <c r="C241">
        <v>6002.58</v>
      </c>
      <c r="D241">
        <v>5878.89</v>
      </c>
      <c r="E241">
        <v>6019.23</v>
      </c>
      <c r="F241">
        <v>5878.89</v>
      </c>
      <c r="G241">
        <v>6019.23</v>
      </c>
      <c r="H241">
        <v>5878.89</v>
      </c>
      <c r="I241" t="str">
        <f t="shared" si="9"/>
        <v>盤</v>
      </c>
      <c r="J241" t="str">
        <f t="shared" si="10"/>
        <v>盤</v>
      </c>
      <c r="K241" t="str">
        <f t="shared" si="11"/>
        <v>盤</v>
      </c>
    </row>
    <row r="242" spans="1:11" hidden="1" x14ac:dyDescent="0.15">
      <c r="A242">
        <v>20041220</v>
      </c>
      <c r="B242">
        <v>5985.94</v>
      </c>
      <c r="C242">
        <v>6019.23</v>
      </c>
      <c r="D242">
        <v>5878.89</v>
      </c>
      <c r="E242">
        <v>6019.23</v>
      </c>
      <c r="F242">
        <v>5878.89</v>
      </c>
      <c r="G242">
        <v>6019.23</v>
      </c>
      <c r="H242">
        <v>5878.89</v>
      </c>
      <c r="I242" t="str">
        <f t="shared" si="9"/>
        <v>盤</v>
      </c>
      <c r="J242" t="str">
        <f t="shared" si="10"/>
        <v>盤</v>
      </c>
      <c r="K242" t="str">
        <f t="shared" si="11"/>
        <v>盤</v>
      </c>
    </row>
    <row r="243" spans="1:11" hidden="1" x14ac:dyDescent="0.15">
      <c r="A243">
        <v>20041221</v>
      </c>
      <c r="B243">
        <v>5987.85</v>
      </c>
      <c r="C243">
        <v>6019.23</v>
      </c>
      <c r="D243">
        <v>5878.89</v>
      </c>
      <c r="E243">
        <v>6019.23</v>
      </c>
      <c r="F243">
        <v>5878.89</v>
      </c>
      <c r="G243">
        <v>6019.23</v>
      </c>
      <c r="H243">
        <v>5878.89</v>
      </c>
      <c r="I243" t="str">
        <f t="shared" si="9"/>
        <v>盤</v>
      </c>
      <c r="J243" t="str">
        <f t="shared" si="10"/>
        <v>盤</v>
      </c>
      <c r="K243" t="str">
        <f t="shared" si="11"/>
        <v>盤</v>
      </c>
    </row>
    <row r="244" spans="1:11" hidden="1" x14ac:dyDescent="0.15">
      <c r="A244">
        <v>20041222</v>
      </c>
      <c r="B244">
        <v>6001.52</v>
      </c>
      <c r="C244">
        <v>6019.23</v>
      </c>
      <c r="D244">
        <v>5878.89</v>
      </c>
      <c r="E244">
        <v>6019.23</v>
      </c>
      <c r="F244">
        <v>5878.89</v>
      </c>
      <c r="G244">
        <v>6019.23</v>
      </c>
      <c r="H244">
        <v>5878.89</v>
      </c>
      <c r="I244" t="str">
        <f t="shared" si="9"/>
        <v>盤</v>
      </c>
      <c r="J244" t="str">
        <f t="shared" si="10"/>
        <v>盤</v>
      </c>
      <c r="K244" t="str">
        <f t="shared" si="11"/>
        <v>盤</v>
      </c>
    </row>
    <row r="245" spans="1:11" hidden="1" x14ac:dyDescent="0.15">
      <c r="A245">
        <v>20041223</v>
      </c>
      <c r="B245">
        <v>5997.67</v>
      </c>
      <c r="C245">
        <v>6019.23</v>
      </c>
      <c r="D245">
        <v>5878.89</v>
      </c>
      <c r="E245">
        <v>6019.23</v>
      </c>
      <c r="F245">
        <v>5878.89</v>
      </c>
      <c r="G245">
        <v>6019.23</v>
      </c>
      <c r="H245">
        <v>5909.65</v>
      </c>
      <c r="I245" t="str">
        <f t="shared" si="9"/>
        <v>盤</v>
      </c>
      <c r="J245" t="str">
        <f t="shared" si="10"/>
        <v>盤</v>
      </c>
      <c r="K245" t="str">
        <f t="shared" si="11"/>
        <v>盤</v>
      </c>
    </row>
    <row r="246" spans="1:11" hidden="1" x14ac:dyDescent="0.15">
      <c r="A246">
        <v>20041224</v>
      </c>
      <c r="B246">
        <v>6019.42</v>
      </c>
      <c r="C246">
        <v>6019.23</v>
      </c>
      <c r="D246">
        <v>5878.89</v>
      </c>
      <c r="E246">
        <v>6019.23</v>
      </c>
      <c r="F246">
        <v>5909.65</v>
      </c>
      <c r="G246">
        <v>6019.42</v>
      </c>
      <c r="H246">
        <v>5985.94</v>
      </c>
      <c r="I246" t="str">
        <f t="shared" si="9"/>
        <v>盤</v>
      </c>
      <c r="J246" t="str">
        <f t="shared" si="10"/>
        <v>盤</v>
      </c>
      <c r="K246" t="str">
        <f t="shared" si="11"/>
        <v>盤</v>
      </c>
    </row>
    <row r="247" spans="1:11" hidden="1" x14ac:dyDescent="0.15">
      <c r="A247">
        <v>20041227</v>
      </c>
      <c r="B247">
        <v>5985.94</v>
      </c>
      <c r="C247">
        <v>6019.23</v>
      </c>
      <c r="D247">
        <v>5909.65</v>
      </c>
      <c r="E247">
        <v>6019.42</v>
      </c>
      <c r="F247">
        <v>5985.94</v>
      </c>
      <c r="G247">
        <v>6019.42</v>
      </c>
      <c r="H247">
        <v>5985.94</v>
      </c>
      <c r="I247" t="str">
        <f t="shared" si="9"/>
        <v>盤</v>
      </c>
      <c r="J247" t="str">
        <f t="shared" si="10"/>
        <v>盤</v>
      </c>
      <c r="K247" t="str">
        <f t="shared" si="11"/>
        <v>盤</v>
      </c>
    </row>
    <row r="248" spans="1:11" hidden="1" x14ac:dyDescent="0.15">
      <c r="A248">
        <v>20041228</v>
      </c>
      <c r="B248">
        <v>6000.57</v>
      </c>
      <c r="C248">
        <v>6019.42</v>
      </c>
      <c r="D248">
        <v>5985.94</v>
      </c>
      <c r="E248">
        <v>6019.42</v>
      </c>
      <c r="F248">
        <v>5985.94</v>
      </c>
      <c r="G248">
        <v>6019.42</v>
      </c>
      <c r="H248">
        <v>5985.94</v>
      </c>
      <c r="I248" t="str">
        <f t="shared" si="9"/>
        <v>盤</v>
      </c>
      <c r="J248" t="str">
        <f t="shared" si="10"/>
        <v>盤</v>
      </c>
      <c r="K248" t="str">
        <f t="shared" si="11"/>
        <v>盤</v>
      </c>
    </row>
    <row r="249" spans="1:11" hidden="1" x14ac:dyDescent="0.15">
      <c r="A249">
        <v>20041229</v>
      </c>
      <c r="B249">
        <v>6088.49</v>
      </c>
      <c r="C249">
        <v>6019.42</v>
      </c>
      <c r="D249">
        <v>5985.94</v>
      </c>
      <c r="E249">
        <v>6019.42</v>
      </c>
      <c r="F249">
        <v>5985.94</v>
      </c>
      <c r="G249">
        <v>6088.49</v>
      </c>
      <c r="H249">
        <v>5985.94</v>
      </c>
      <c r="I249" t="str">
        <f t="shared" si="9"/>
        <v>盤</v>
      </c>
      <c r="J249" t="str">
        <f t="shared" si="10"/>
        <v>盤</v>
      </c>
      <c r="K249" t="str">
        <f t="shared" si="11"/>
        <v>盤</v>
      </c>
    </row>
    <row r="250" spans="1:11" hidden="1" x14ac:dyDescent="0.15">
      <c r="A250">
        <v>20041230</v>
      </c>
      <c r="B250">
        <v>6100.86</v>
      </c>
      <c r="C250">
        <v>6019.42</v>
      </c>
      <c r="D250">
        <v>5985.94</v>
      </c>
      <c r="E250">
        <v>6088.49</v>
      </c>
      <c r="F250">
        <v>5985.94</v>
      </c>
      <c r="G250">
        <v>6100.86</v>
      </c>
      <c r="H250">
        <v>5985.94</v>
      </c>
      <c r="I250" t="str">
        <f t="shared" si="9"/>
        <v>盤</v>
      </c>
      <c r="J250" t="str">
        <f t="shared" si="10"/>
        <v>盤</v>
      </c>
      <c r="K250" t="str">
        <f t="shared" si="11"/>
        <v>盤</v>
      </c>
    </row>
    <row r="251" spans="1:11" hidden="1" x14ac:dyDescent="0.15">
      <c r="A251">
        <v>20041231</v>
      </c>
      <c r="B251">
        <v>6139.69</v>
      </c>
      <c r="C251">
        <v>6088.49</v>
      </c>
      <c r="D251">
        <v>5985.94</v>
      </c>
      <c r="E251">
        <v>6100.86</v>
      </c>
      <c r="F251">
        <v>5985.94</v>
      </c>
      <c r="G251">
        <v>6139.69</v>
      </c>
      <c r="H251">
        <v>5985.94</v>
      </c>
      <c r="I251" t="str">
        <f t="shared" si="9"/>
        <v>盤</v>
      </c>
      <c r="J251" t="str">
        <f t="shared" si="10"/>
        <v>盤</v>
      </c>
      <c r="K251" t="str">
        <f t="shared" si="11"/>
        <v>盤</v>
      </c>
    </row>
    <row r="252" spans="1:11" hidden="1" x14ac:dyDescent="0.15">
      <c r="A252">
        <v>20050103</v>
      </c>
      <c r="B252">
        <v>6143.12</v>
      </c>
      <c r="C252">
        <v>6100.86</v>
      </c>
      <c r="D252">
        <v>5985.94</v>
      </c>
      <c r="E252">
        <v>6139.69</v>
      </c>
      <c r="F252">
        <v>5985.94</v>
      </c>
      <c r="G252">
        <v>6143.12</v>
      </c>
      <c r="H252">
        <v>5985.94</v>
      </c>
      <c r="I252" t="str">
        <f t="shared" si="9"/>
        <v>盤</v>
      </c>
      <c r="J252" t="str">
        <f t="shared" si="10"/>
        <v>盤</v>
      </c>
      <c r="K252" t="str">
        <f t="shared" si="11"/>
        <v>盤</v>
      </c>
    </row>
    <row r="253" spans="1:11" hidden="1" x14ac:dyDescent="0.15">
      <c r="A253">
        <v>20050104</v>
      </c>
      <c r="B253">
        <v>6060.46</v>
      </c>
      <c r="C253">
        <v>6139.69</v>
      </c>
      <c r="D253">
        <v>5985.94</v>
      </c>
      <c r="E253">
        <v>6143.12</v>
      </c>
      <c r="F253">
        <v>5985.94</v>
      </c>
      <c r="G253">
        <v>6143.12</v>
      </c>
      <c r="H253">
        <v>5985.94</v>
      </c>
      <c r="I253" t="str">
        <f t="shared" si="9"/>
        <v>盤</v>
      </c>
      <c r="J253" t="str">
        <f t="shared" si="10"/>
        <v>盤</v>
      </c>
      <c r="K253" t="str">
        <f t="shared" si="11"/>
        <v>盤</v>
      </c>
    </row>
    <row r="254" spans="1:11" hidden="1" x14ac:dyDescent="0.15">
      <c r="A254">
        <v>20050105</v>
      </c>
      <c r="B254">
        <v>5988.37</v>
      </c>
      <c r="C254">
        <v>6143.12</v>
      </c>
      <c r="D254">
        <v>5985.94</v>
      </c>
      <c r="E254">
        <v>6143.12</v>
      </c>
      <c r="F254">
        <v>5985.94</v>
      </c>
      <c r="G254">
        <v>6143.12</v>
      </c>
      <c r="H254">
        <v>5985.94</v>
      </c>
      <c r="I254" t="str">
        <f t="shared" si="9"/>
        <v>盤</v>
      </c>
      <c r="J254" t="str">
        <f t="shared" si="10"/>
        <v>盤</v>
      </c>
      <c r="K254" t="str">
        <f t="shared" si="11"/>
        <v>盤</v>
      </c>
    </row>
    <row r="255" spans="1:11" hidden="1" x14ac:dyDescent="0.15">
      <c r="A255">
        <v>20050106</v>
      </c>
      <c r="B255">
        <v>5982.12</v>
      </c>
      <c r="C255">
        <v>6143.12</v>
      </c>
      <c r="D255">
        <v>5985.94</v>
      </c>
      <c r="E255">
        <v>6143.12</v>
      </c>
      <c r="F255">
        <v>5985.94</v>
      </c>
      <c r="G255">
        <v>6143.12</v>
      </c>
      <c r="H255">
        <v>5982.12</v>
      </c>
      <c r="I255" t="str">
        <f t="shared" si="9"/>
        <v>盤</v>
      </c>
      <c r="J255" t="str">
        <f t="shared" si="10"/>
        <v>盤</v>
      </c>
      <c r="K255" t="str">
        <f t="shared" si="11"/>
        <v>盤</v>
      </c>
    </row>
    <row r="256" spans="1:11" hidden="1" x14ac:dyDescent="0.15">
      <c r="A256">
        <v>20050107</v>
      </c>
      <c r="B256">
        <v>5935.99</v>
      </c>
      <c r="C256">
        <v>6143.12</v>
      </c>
      <c r="D256">
        <v>5985.94</v>
      </c>
      <c r="E256">
        <v>6143.12</v>
      </c>
      <c r="F256">
        <v>5982.12</v>
      </c>
      <c r="G256">
        <v>6143.12</v>
      </c>
      <c r="H256">
        <v>5935.99</v>
      </c>
      <c r="I256" t="str">
        <f t="shared" si="9"/>
        <v>盤</v>
      </c>
      <c r="J256" t="str">
        <f t="shared" si="10"/>
        <v>盤</v>
      </c>
      <c r="K256" t="str">
        <f t="shared" si="11"/>
        <v>無</v>
      </c>
    </row>
    <row r="257" spans="1:11" hidden="1" x14ac:dyDescent="0.15">
      <c r="A257">
        <v>20050110</v>
      </c>
      <c r="B257">
        <v>5942.85</v>
      </c>
      <c r="C257">
        <v>6143.12</v>
      </c>
      <c r="D257">
        <v>5982.12</v>
      </c>
      <c r="E257">
        <v>6143.12</v>
      </c>
      <c r="F257">
        <v>5935.99</v>
      </c>
      <c r="G257">
        <v>6143.12</v>
      </c>
      <c r="H257">
        <v>5935.99</v>
      </c>
      <c r="I257" t="str">
        <f t="shared" si="9"/>
        <v>盤</v>
      </c>
      <c r="J257" t="str">
        <f t="shared" si="10"/>
        <v>無</v>
      </c>
      <c r="K257" t="str">
        <f t="shared" si="11"/>
        <v>無</v>
      </c>
    </row>
    <row r="258" spans="1:11" hidden="1" x14ac:dyDescent="0.15">
      <c r="A258">
        <v>20050111</v>
      </c>
      <c r="B258">
        <v>5975.66</v>
      </c>
      <c r="C258">
        <v>6143.12</v>
      </c>
      <c r="D258">
        <v>5935.99</v>
      </c>
      <c r="E258">
        <v>6143.12</v>
      </c>
      <c r="F258">
        <v>5935.99</v>
      </c>
      <c r="G258">
        <v>6143.12</v>
      </c>
      <c r="H258">
        <v>5935.99</v>
      </c>
      <c r="I258" t="str">
        <f t="shared" si="9"/>
        <v>無</v>
      </c>
      <c r="J258" t="str">
        <f t="shared" si="10"/>
        <v>無</v>
      </c>
      <c r="K258" t="str">
        <f t="shared" si="11"/>
        <v>無</v>
      </c>
    </row>
    <row r="259" spans="1:11" hidden="1" x14ac:dyDescent="0.15">
      <c r="A259">
        <v>20050112</v>
      </c>
      <c r="B259">
        <v>5879.08</v>
      </c>
      <c r="C259">
        <v>6143.12</v>
      </c>
      <c r="D259">
        <v>5935.99</v>
      </c>
      <c r="E259">
        <v>6143.12</v>
      </c>
      <c r="F259">
        <v>5935.99</v>
      </c>
      <c r="G259">
        <v>6143.12</v>
      </c>
      <c r="H259">
        <v>5879.08</v>
      </c>
      <c r="I259" t="str">
        <f t="shared" ref="I259:I322" si="12">IF(C259-D259&lt;=180,"盤",IF(C259-D259&lt;=240,"無","順"))</f>
        <v>無</v>
      </c>
      <c r="J259" t="str">
        <f t="shared" ref="J259:J322" si="13">IF(E259-F259&lt;=180,"盤",IF(E259-F259&lt;=240,"無","順"))</f>
        <v>無</v>
      </c>
      <c r="K259" t="str">
        <f t="shared" ref="K259:K322" si="14">IF(G259-H259&lt;=180,"盤",IF(G259-H259&lt;=240,"無","順"))</f>
        <v>順</v>
      </c>
    </row>
    <row r="260" spans="1:11" hidden="1" x14ac:dyDescent="0.15">
      <c r="A260">
        <v>20050113</v>
      </c>
      <c r="B260">
        <v>5853.94</v>
      </c>
      <c r="C260">
        <v>6143.12</v>
      </c>
      <c r="D260">
        <v>5935.99</v>
      </c>
      <c r="E260">
        <v>6143.12</v>
      </c>
      <c r="F260">
        <v>5879.08</v>
      </c>
      <c r="G260">
        <v>6060.46</v>
      </c>
      <c r="H260">
        <v>5853.94</v>
      </c>
      <c r="I260" t="str">
        <f t="shared" si="12"/>
        <v>無</v>
      </c>
      <c r="J260" t="str">
        <f t="shared" si="13"/>
        <v>順</v>
      </c>
      <c r="K260" t="str">
        <f t="shared" si="14"/>
        <v>無</v>
      </c>
    </row>
    <row r="261" spans="1:11" hidden="1" x14ac:dyDescent="0.15">
      <c r="A261">
        <v>20050114</v>
      </c>
      <c r="B261">
        <v>5889.52</v>
      </c>
      <c r="C261">
        <v>6143.12</v>
      </c>
      <c r="D261">
        <v>5879.08</v>
      </c>
      <c r="E261">
        <v>6060.46</v>
      </c>
      <c r="F261">
        <v>5853.94</v>
      </c>
      <c r="G261">
        <v>5988.37</v>
      </c>
      <c r="H261">
        <v>5853.94</v>
      </c>
      <c r="I261" t="str">
        <f t="shared" si="12"/>
        <v>順</v>
      </c>
      <c r="J261" t="str">
        <f t="shared" si="13"/>
        <v>無</v>
      </c>
      <c r="K261" t="str">
        <f t="shared" si="14"/>
        <v>盤</v>
      </c>
    </row>
    <row r="262" spans="1:11" hidden="1" x14ac:dyDescent="0.15">
      <c r="A262">
        <v>20050117</v>
      </c>
      <c r="B262">
        <v>5945.27</v>
      </c>
      <c r="C262">
        <v>6060.46</v>
      </c>
      <c r="D262">
        <v>5853.94</v>
      </c>
      <c r="E262">
        <v>5988.37</v>
      </c>
      <c r="F262">
        <v>5853.94</v>
      </c>
      <c r="G262">
        <v>5982.12</v>
      </c>
      <c r="H262">
        <v>5853.94</v>
      </c>
      <c r="I262" t="str">
        <f t="shared" si="12"/>
        <v>無</v>
      </c>
      <c r="J262" t="str">
        <f t="shared" si="13"/>
        <v>盤</v>
      </c>
      <c r="K262" t="str">
        <f t="shared" si="14"/>
        <v>盤</v>
      </c>
    </row>
    <row r="263" spans="1:11" hidden="1" x14ac:dyDescent="0.15">
      <c r="A263">
        <v>20050118</v>
      </c>
      <c r="B263">
        <v>5933.57</v>
      </c>
      <c r="C263">
        <v>5988.37</v>
      </c>
      <c r="D263">
        <v>5853.94</v>
      </c>
      <c r="E263">
        <v>5982.12</v>
      </c>
      <c r="F263">
        <v>5853.94</v>
      </c>
      <c r="G263">
        <v>5975.66</v>
      </c>
      <c r="H263">
        <v>5853.94</v>
      </c>
      <c r="I263" t="str">
        <f t="shared" si="12"/>
        <v>盤</v>
      </c>
      <c r="J263" t="str">
        <f t="shared" si="13"/>
        <v>盤</v>
      </c>
      <c r="K263" t="str">
        <f t="shared" si="14"/>
        <v>盤</v>
      </c>
    </row>
    <row r="264" spans="1:11" hidden="1" x14ac:dyDescent="0.15">
      <c r="A264">
        <v>20050119</v>
      </c>
      <c r="B264">
        <v>5895.35</v>
      </c>
      <c r="C264">
        <v>5982.12</v>
      </c>
      <c r="D264">
        <v>5853.94</v>
      </c>
      <c r="E264">
        <v>5975.66</v>
      </c>
      <c r="F264">
        <v>5853.94</v>
      </c>
      <c r="G264">
        <v>5975.66</v>
      </c>
      <c r="H264">
        <v>5853.94</v>
      </c>
      <c r="I264" t="str">
        <f t="shared" si="12"/>
        <v>盤</v>
      </c>
      <c r="J264" t="str">
        <f t="shared" si="13"/>
        <v>盤</v>
      </c>
      <c r="K264" t="str">
        <f t="shared" si="14"/>
        <v>盤</v>
      </c>
    </row>
    <row r="265" spans="1:11" hidden="1" x14ac:dyDescent="0.15">
      <c r="A265">
        <v>20050120</v>
      </c>
      <c r="B265">
        <v>5888.1</v>
      </c>
      <c r="C265">
        <v>5975.66</v>
      </c>
      <c r="D265">
        <v>5853.94</v>
      </c>
      <c r="E265">
        <v>5975.66</v>
      </c>
      <c r="F265">
        <v>5853.94</v>
      </c>
      <c r="G265">
        <v>5975.66</v>
      </c>
      <c r="H265">
        <v>5853.94</v>
      </c>
      <c r="I265" t="str">
        <f t="shared" si="12"/>
        <v>盤</v>
      </c>
      <c r="J265" t="str">
        <f t="shared" si="13"/>
        <v>盤</v>
      </c>
      <c r="K265" t="str">
        <f t="shared" si="14"/>
        <v>盤</v>
      </c>
    </row>
    <row r="266" spans="1:11" hidden="1" x14ac:dyDescent="0.15">
      <c r="A266">
        <v>20050121</v>
      </c>
      <c r="B266">
        <v>5848.91</v>
      </c>
      <c r="C266">
        <v>5975.66</v>
      </c>
      <c r="D266">
        <v>5853.94</v>
      </c>
      <c r="E266">
        <v>5975.66</v>
      </c>
      <c r="F266">
        <v>5853.94</v>
      </c>
      <c r="G266">
        <v>5945.27</v>
      </c>
      <c r="H266">
        <v>5848.91</v>
      </c>
      <c r="I266" t="str">
        <f t="shared" si="12"/>
        <v>盤</v>
      </c>
      <c r="J266" t="str">
        <f t="shared" si="13"/>
        <v>盤</v>
      </c>
      <c r="K266" t="str">
        <f t="shared" si="14"/>
        <v>盤</v>
      </c>
    </row>
    <row r="267" spans="1:11" hidden="1" x14ac:dyDescent="0.15">
      <c r="A267">
        <v>20050124</v>
      </c>
      <c r="B267">
        <v>5771.48</v>
      </c>
      <c r="C267">
        <v>5975.66</v>
      </c>
      <c r="D267">
        <v>5853.94</v>
      </c>
      <c r="E267">
        <v>5945.27</v>
      </c>
      <c r="F267">
        <v>5848.91</v>
      </c>
      <c r="G267">
        <v>5945.27</v>
      </c>
      <c r="H267">
        <v>5771.48</v>
      </c>
      <c r="I267" t="str">
        <f t="shared" si="12"/>
        <v>盤</v>
      </c>
      <c r="J267" t="str">
        <f t="shared" si="13"/>
        <v>盤</v>
      </c>
      <c r="K267" t="str">
        <f t="shared" si="14"/>
        <v>盤</v>
      </c>
    </row>
    <row r="268" spans="1:11" hidden="1" x14ac:dyDescent="0.15">
      <c r="A268">
        <v>20050125</v>
      </c>
      <c r="B268">
        <v>5782.75</v>
      </c>
      <c r="C268">
        <v>5945.27</v>
      </c>
      <c r="D268">
        <v>5848.91</v>
      </c>
      <c r="E268">
        <v>5945.27</v>
      </c>
      <c r="F268">
        <v>5771.48</v>
      </c>
      <c r="G268">
        <v>5945.27</v>
      </c>
      <c r="H268">
        <v>5771.48</v>
      </c>
      <c r="I268" t="str">
        <f t="shared" si="12"/>
        <v>盤</v>
      </c>
      <c r="J268" t="str">
        <f t="shared" si="13"/>
        <v>盤</v>
      </c>
      <c r="K268" t="str">
        <f t="shared" si="14"/>
        <v>盤</v>
      </c>
    </row>
    <row r="269" spans="1:11" hidden="1" x14ac:dyDescent="0.15">
      <c r="A269">
        <v>20050126</v>
      </c>
      <c r="B269">
        <v>5835.37</v>
      </c>
      <c r="C269">
        <v>5945.27</v>
      </c>
      <c r="D269">
        <v>5771.48</v>
      </c>
      <c r="E269">
        <v>5945.27</v>
      </c>
      <c r="F269">
        <v>5771.48</v>
      </c>
      <c r="G269">
        <v>5945.27</v>
      </c>
      <c r="H269">
        <v>5771.48</v>
      </c>
      <c r="I269" t="str">
        <f t="shared" si="12"/>
        <v>盤</v>
      </c>
      <c r="J269" t="str">
        <f t="shared" si="13"/>
        <v>盤</v>
      </c>
      <c r="K269" t="str">
        <f t="shared" si="14"/>
        <v>盤</v>
      </c>
    </row>
    <row r="270" spans="1:11" hidden="1" x14ac:dyDescent="0.15">
      <c r="A270">
        <v>20050127</v>
      </c>
      <c r="B270">
        <v>5842.76</v>
      </c>
      <c r="C270">
        <v>5945.27</v>
      </c>
      <c r="D270">
        <v>5771.48</v>
      </c>
      <c r="E270">
        <v>5945.27</v>
      </c>
      <c r="F270">
        <v>5771.48</v>
      </c>
      <c r="G270">
        <v>5933.57</v>
      </c>
      <c r="H270">
        <v>5771.48</v>
      </c>
      <c r="I270" t="str">
        <f t="shared" si="12"/>
        <v>盤</v>
      </c>
      <c r="J270" t="str">
        <f t="shared" si="13"/>
        <v>盤</v>
      </c>
      <c r="K270" t="str">
        <f t="shared" si="14"/>
        <v>盤</v>
      </c>
    </row>
    <row r="271" spans="1:11" hidden="1" x14ac:dyDescent="0.15">
      <c r="A271">
        <v>20050128</v>
      </c>
      <c r="B271">
        <v>5879.93</v>
      </c>
      <c r="C271">
        <v>5945.27</v>
      </c>
      <c r="D271">
        <v>5771.48</v>
      </c>
      <c r="E271">
        <v>5933.57</v>
      </c>
      <c r="F271">
        <v>5771.48</v>
      </c>
      <c r="G271">
        <v>5895.35</v>
      </c>
      <c r="H271">
        <v>5771.48</v>
      </c>
      <c r="I271" t="str">
        <f t="shared" si="12"/>
        <v>盤</v>
      </c>
      <c r="J271" t="str">
        <f t="shared" si="13"/>
        <v>盤</v>
      </c>
      <c r="K271" t="str">
        <f t="shared" si="14"/>
        <v>盤</v>
      </c>
    </row>
    <row r="272" spans="1:11" hidden="1" x14ac:dyDescent="0.15">
      <c r="A272">
        <v>20050131</v>
      </c>
      <c r="B272">
        <v>5994.23</v>
      </c>
      <c r="C272">
        <v>5933.57</v>
      </c>
      <c r="D272">
        <v>5771.48</v>
      </c>
      <c r="E272">
        <v>5895.35</v>
      </c>
      <c r="F272">
        <v>5771.48</v>
      </c>
      <c r="G272">
        <v>5994.23</v>
      </c>
      <c r="H272">
        <v>5771.48</v>
      </c>
      <c r="I272" t="str">
        <f t="shared" si="12"/>
        <v>盤</v>
      </c>
      <c r="J272" t="str">
        <f t="shared" si="13"/>
        <v>盤</v>
      </c>
      <c r="K272" t="str">
        <f t="shared" si="14"/>
        <v>無</v>
      </c>
    </row>
    <row r="273" spans="1:11" hidden="1" x14ac:dyDescent="0.15">
      <c r="A273">
        <v>20050201</v>
      </c>
      <c r="B273">
        <v>5981.54</v>
      </c>
      <c r="C273">
        <v>5895.35</v>
      </c>
      <c r="D273">
        <v>5771.48</v>
      </c>
      <c r="E273">
        <v>5994.23</v>
      </c>
      <c r="F273">
        <v>5771.48</v>
      </c>
      <c r="G273">
        <v>5994.23</v>
      </c>
      <c r="H273">
        <v>5771.48</v>
      </c>
      <c r="I273" t="str">
        <f t="shared" si="12"/>
        <v>盤</v>
      </c>
      <c r="J273" t="str">
        <f t="shared" si="13"/>
        <v>無</v>
      </c>
      <c r="K273" t="str">
        <f t="shared" si="14"/>
        <v>無</v>
      </c>
    </row>
    <row r="274" spans="1:11" hidden="1" x14ac:dyDescent="0.15">
      <c r="A274">
        <v>20050202</v>
      </c>
      <c r="B274">
        <v>6018.69</v>
      </c>
      <c r="C274">
        <v>5994.23</v>
      </c>
      <c r="D274">
        <v>5771.48</v>
      </c>
      <c r="E274">
        <v>5994.23</v>
      </c>
      <c r="F274">
        <v>5771.48</v>
      </c>
      <c r="G274">
        <v>6018.69</v>
      </c>
      <c r="H274">
        <v>5771.48</v>
      </c>
      <c r="I274" t="str">
        <f t="shared" si="12"/>
        <v>無</v>
      </c>
      <c r="J274" t="str">
        <f t="shared" si="13"/>
        <v>無</v>
      </c>
      <c r="K274" t="str">
        <f t="shared" si="14"/>
        <v>順</v>
      </c>
    </row>
    <row r="275" spans="1:11" hidden="1" x14ac:dyDescent="0.15">
      <c r="A275">
        <v>20050203</v>
      </c>
      <c r="B275">
        <v>6034.6</v>
      </c>
      <c r="C275">
        <v>5994.23</v>
      </c>
      <c r="D275">
        <v>5771.48</v>
      </c>
      <c r="E275">
        <v>6018.69</v>
      </c>
      <c r="F275">
        <v>5771.48</v>
      </c>
      <c r="G275">
        <v>6034.6</v>
      </c>
      <c r="H275">
        <v>5782.75</v>
      </c>
      <c r="I275" t="str">
        <f t="shared" si="12"/>
        <v>無</v>
      </c>
      <c r="J275" t="str">
        <f t="shared" si="13"/>
        <v>順</v>
      </c>
      <c r="K275" t="str">
        <f t="shared" si="14"/>
        <v>順</v>
      </c>
    </row>
    <row r="276" spans="1:11" hidden="1" x14ac:dyDescent="0.15">
      <c r="A276">
        <v>20050214</v>
      </c>
      <c r="B276">
        <v>6112.4</v>
      </c>
      <c r="C276">
        <v>6018.69</v>
      </c>
      <c r="D276">
        <v>5771.48</v>
      </c>
      <c r="E276">
        <v>6034.6</v>
      </c>
      <c r="F276">
        <v>5782.75</v>
      </c>
      <c r="G276">
        <v>6112.4</v>
      </c>
      <c r="H276">
        <v>5835.37</v>
      </c>
      <c r="I276" t="str">
        <f t="shared" si="12"/>
        <v>順</v>
      </c>
      <c r="J276" t="str">
        <f t="shared" si="13"/>
        <v>順</v>
      </c>
      <c r="K276" t="str">
        <f t="shared" si="14"/>
        <v>順</v>
      </c>
    </row>
    <row r="277" spans="1:11" hidden="1" x14ac:dyDescent="0.15">
      <c r="A277">
        <v>20050215</v>
      </c>
      <c r="B277">
        <v>6122.39</v>
      </c>
      <c r="C277">
        <v>6034.6</v>
      </c>
      <c r="D277">
        <v>5782.75</v>
      </c>
      <c r="E277">
        <v>6112.4</v>
      </c>
      <c r="F277">
        <v>5835.37</v>
      </c>
      <c r="G277">
        <v>6122.39</v>
      </c>
      <c r="H277">
        <v>5842.76</v>
      </c>
      <c r="I277" t="str">
        <f t="shared" si="12"/>
        <v>順</v>
      </c>
      <c r="J277" t="str">
        <f t="shared" si="13"/>
        <v>順</v>
      </c>
      <c r="K277" t="str">
        <f t="shared" si="14"/>
        <v>順</v>
      </c>
    </row>
    <row r="278" spans="1:11" hidden="1" x14ac:dyDescent="0.15">
      <c r="A278">
        <v>20050216</v>
      </c>
      <c r="B278">
        <v>6143.49</v>
      </c>
      <c r="C278">
        <v>6112.4</v>
      </c>
      <c r="D278">
        <v>5835.37</v>
      </c>
      <c r="E278">
        <v>6122.39</v>
      </c>
      <c r="F278">
        <v>5842.76</v>
      </c>
      <c r="G278">
        <v>6143.49</v>
      </c>
      <c r="H278">
        <v>5879.93</v>
      </c>
      <c r="I278" t="str">
        <f t="shared" si="12"/>
        <v>順</v>
      </c>
      <c r="J278" t="str">
        <f t="shared" si="13"/>
        <v>順</v>
      </c>
      <c r="K278" t="str">
        <f t="shared" si="14"/>
        <v>順</v>
      </c>
    </row>
    <row r="279" spans="1:11" hidden="1" x14ac:dyDescent="0.15">
      <c r="A279">
        <v>20050217</v>
      </c>
      <c r="B279">
        <v>6072.16</v>
      </c>
      <c r="C279">
        <v>6122.39</v>
      </c>
      <c r="D279">
        <v>5842.76</v>
      </c>
      <c r="E279">
        <v>6143.49</v>
      </c>
      <c r="F279">
        <v>5879.93</v>
      </c>
      <c r="G279">
        <v>6143.49</v>
      </c>
      <c r="H279">
        <v>5981.54</v>
      </c>
      <c r="I279" t="str">
        <f t="shared" si="12"/>
        <v>順</v>
      </c>
      <c r="J279" t="str">
        <f t="shared" si="13"/>
        <v>順</v>
      </c>
      <c r="K279" t="str">
        <f t="shared" si="14"/>
        <v>盤</v>
      </c>
    </row>
    <row r="280" spans="1:11" hidden="1" x14ac:dyDescent="0.15">
      <c r="A280">
        <v>20050218</v>
      </c>
      <c r="B280">
        <v>6115.43</v>
      </c>
      <c r="C280">
        <v>6143.49</v>
      </c>
      <c r="D280">
        <v>5879.93</v>
      </c>
      <c r="E280">
        <v>6143.49</v>
      </c>
      <c r="F280">
        <v>5981.54</v>
      </c>
      <c r="G280">
        <v>6143.49</v>
      </c>
      <c r="H280">
        <v>5981.54</v>
      </c>
      <c r="I280" t="str">
        <f t="shared" si="12"/>
        <v>順</v>
      </c>
      <c r="J280" t="str">
        <f t="shared" si="13"/>
        <v>盤</v>
      </c>
      <c r="K280" t="str">
        <f t="shared" si="14"/>
        <v>盤</v>
      </c>
    </row>
    <row r="281" spans="1:11" hidden="1" x14ac:dyDescent="0.15">
      <c r="A281">
        <v>20050221</v>
      </c>
      <c r="B281">
        <v>6142.78</v>
      </c>
      <c r="C281">
        <v>6143.49</v>
      </c>
      <c r="D281">
        <v>5981.54</v>
      </c>
      <c r="E281">
        <v>6143.49</v>
      </c>
      <c r="F281">
        <v>5981.54</v>
      </c>
      <c r="G281">
        <v>6143.49</v>
      </c>
      <c r="H281">
        <v>6018.69</v>
      </c>
      <c r="I281" t="str">
        <f t="shared" si="12"/>
        <v>盤</v>
      </c>
      <c r="J281" t="str">
        <f t="shared" si="13"/>
        <v>盤</v>
      </c>
      <c r="K281" t="str">
        <f t="shared" si="14"/>
        <v>盤</v>
      </c>
    </row>
    <row r="282" spans="1:11" hidden="1" x14ac:dyDescent="0.15">
      <c r="A282">
        <v>20050222</v>
      </c>
      <c r="B282">
        <v>6107.17</v>
      </c>
      <c r="C282">
        <v>6143.49</v>
      </c>
      <c r="D282">
        <v>5981.54</v>
      </c>
      <c r="E282">
        <v>6143.49</v>
      </c>
      <c r="F282">
        <v>6018.69</v>
      </c>
      <c r="G282">
        <v>6143.49</v>
      </c>
      <c r="H282">
        <v>6034.6</v>
      </c>
      <c r="I282" t="str">
        <f t="shared" si="12"/>
        <v>盤</v>
      </c>
      <c r="J282" t="str">
        <f t="shared" si="13"/>
        <v>盤</v>
      </c>
      <c r="K282" t="str">
        <f t="shared" si="14"/>
        <v>盤</v>
      </c>
    </row>
    <row r="283" spans="1:11" hidden="1" x14ac:dyDescent="0.15">
      <c r="A283">
        <v>20050223</v>
      </c>
      <c r="B283">
        <v>6121.52</v>
      </c>
      <c r="C283">
        <v>6143.49</v>
      </c>
      <c r="D283">
        <v>6018.69</v>
      </c>
      <c r="E283">
        <v>6143.49</v>
      </c>
      <c r="F283">
        <v>6034.6</v>
      </c>
      <c r="G283">
        <v>6143.49</v>
      </c>
      <c r="H283">
        <v>6072.16</v>
      </c>
      <c r="I283" t="str">
        <f t="shared" si="12"/>
        <v>盤</v>
      </c>
      <c r="J283" t="str">
        <f t="shared" si="13"/>
        <v>盤</v>
      </c>
      <c r="K283" t="str">
        <f t="shared" si="14"/>
        <v>盤</v>
      </c>
    </row>
    <row r="284" spans="1:11" hidden="1" x14ac:dyDescent="0.15">
      <c r="A284">
        <v>20050224</v>
      </c>
      <c r="B284">
        <v>6128.34</v>
      </c>
      <c r="C284">
        <v>6143.49</v>
      </c>
      <c r="D284">
        <v>6034.6</v>
      </c>
      <c r="E284">
        <v>6143.49</v>
      </c>
      <c r="F284">
        <v>6072.16</v>
      </c>
      <c r="G284">
        <v>6143.49</v>
      </c>
      <c r="H284">
        <v>6072.16</v>
      </c>
      <c r="I284" t="str">
        <f t="shared" si="12"/>
        <v>盤</v>
      </c>
      <c r="J284" t="str">
        <f t="shared" si="13"/>
        <v>盤</v>
      </c>
      <c r="K284" t="str">
        <f t="shared" si="14"/>
        <v>盤</v>
      </c>
    </row>
    <row r="285" spans="1:11" hidden="1" x14ac:dyDescent="0.15">
      <c r="A285">
        <v>20050225</v>
      </c>
      <c r="B285">
        <v>6207.83</v>
      </c>
      <c r="C285">
        <v>6143.49</v>
      </c>
      <c r="D285">
        <v>6072.16</v>
      </c>
      <c r="E285">
        <v>6143.49</v>
      </c>
      <c r="F285">
        <v>6072.16</v>
      </c>
      <c r="G285">
        <v>6207.83</v>
      </c>
      <c r="H285">
        <v>6072.16</v>
      </c>
      <c r="I285" t="str">
        <f t="shared" si="12"/>
        <v>盤</v>
      </c>
      <c r="J285" t="str">
        <f t="shared" si="13"/>
        <v>盤</v>
      </c>
      <c r="K285" t="str">
        <f t="shared" si="14"/>
        <v>盤</v>
      </c>
    </row>
    <row r="286" spans="1:11" hidden="1" x14ac:dyDescent="0.15">
      <c r="A286">
        <v>20050301</v>
      </c>
      <c r="B286">
        <v>6259.69</v>
      </c>
      <c r="C286">
        <v>6143.49</v>
      </c>
      <c r="D286">
        <v>6072.16</v>
      </c>
      <c r="E286">
        <v>6207.83</v>
      </c>
      <c r="F286">
        <v>6072.16</v>
      </c>
      <c r="G286">
        <v>6259.69</v>
      </c>
      <c r="H286">
        <v>6072.16</v>
      </c>
      <c r="I286" t="str">
        <f t="shared" si="12"/>
        <v>盤</v>
      </c>
      <c r="J286" t="str">
        <f t="shared" si="13"/>
        <v>盤</v>
      </c>
      <c r="K286" t="str">
        <f t="shared" si="14"/>
        <v>無</v>
      </c>
    </row>
    <row r="287" spans="1:11" hidden="1" x14ac:dyDescent="0.15">
      <c r="A287">
        <v>20050302</v>
      </c>
      <c r="B287">
        <v>6225.25</v>
      </c>
      <c r="C287">
        <v>6207.83</v>
      </c>
      <c r="D287">
        <v>6072.16</v>
      </c>
      <c r="E287">
        <v>6259.69</v>
      </c>
      <c r="F287">
        <v>6072.16</v>
      </c>
      <c r="G287">
        <v>6259.69</v>
      </c>
      <c r="H287">
        <v>6107.17</v>
      </c>
      <c r="I287" t="str">
        <f t="shared" si="12"/>
        <v>盤</v>
      </c>
      <c r="J287" t="str">
        <f t="shared" si="13"/>
        <v>無</v>
      </c>
      <c r="K287" t="str">
        <f t="shared" si="14"/>
        <v>盤</v>
      </c>
    </row>
    <row r="288" spans="1:11" hidden="1" x14ac:dyDescent="0.15">
      <c r="A288">
        <v>20050303</v>
      </c>
      <c r="B288">
        <v>6202.38</v>
      </c>
      <c r="C288">
        <v>6259.69</v>
      </c>
      <c r="D288">
        <v>6072.16</v>
      </c>
      <c r="E288">
        <v>6259.69</v>
      </c>
      <c r="F288">
        <v>6107.17</v>
      </c>
      <c r="G288">
        <v>6259.69</v>
      </c>
      <c r="H288">
        <v>6107.17</v>
      </c>
      <c r="I288" t="str">
        <f t="shared" si="12"/>
        <v>無</v>
      </c>
      <c r="J288" t="str">
        <f t="shared" si="13"/>
        <v>盤</v>
      </c>
      <c r="K288" t="str">
        <f t="shared" si="14"/>
        <v>盤</v>
      </c>
    </row>
    <row r="289" spans="1:11" hidden="1" x14ac:dyDescent="0.15">
      <c r="A289">
        <v>20050304</v>
      </c>
      <c r="B289">
        <v>6193.62</v>
      </c>
      <c r="C289">
        <v>6259.69</v>
      </c>
      <c r="D289">
        <v>6107.17</v>
      </c>
      <c r="E289">
        <v>6259.69</v>
      </c>
      <c r="F289">
        <v>6107.17</v>
      </c>
      <c r="G289">
        <v>6259.69</v>
      </c>
      <c r="H289">
        <v>6107.17</v>
      </c>
      <c r="I289" t="str">
        <f t="shared" si="12"/>
        <v>盤</v>
      </c>
      <c r="J289" t="str">
        <f t="shared" si="13"/>
        <v>盤</v>
      </c>
      <c r="K289" t="str">
        <f t="shared" si="14"/>
        <v>盤</v>
      </c>
    </row>
    <row r="290" spans="1:11" hidden="1" x14ac:dyDescent="0.15">
      <c r="A290">
        <v>20050307</v>
      </c>
      <c r="B290">
        <v>6220.52</v>
      </c>
      <c r="C290">
        <v>6259.69</v>
      </c>
      <c r="D290">
        <v>6107.17</v>
      </c>
      <c r="E290">
        <v>6259.69</v>
      </c>
      <c r="F290">
        <v>6107.17</v>
      </c>
      <c r="G290">
        <v>6259.69</v>
      </c>
      <c r="H290">
        <v>6121.52</v>
      </c>
      <c r="I290" t="str">
        <f t="shared" si="12"/>
        <v>盤</v>
      </c>
      <c r="J290" t="str">
        <f t="shared" si="13"/>
        <v>盤</v>
      </c>
      <c r="K290" t="str">
        <f t="shared" si="14"/>
        <v>盤</v>
      </c>
    </row>
    <row r="291" spans="1:11" hidden="1" x14ac:dyDescent="0.15">
      <c r="A291">
        <v>20050308</v>
      </c>
      <c r="B291">
        <v>6173.34</v>
      </c>
      <c r="C291">
        <v>6259.69</v>
      </c>
      <c r="D291">
        <v>6107.17</v>
      </c>
      <c r="E291">
        <v>6259.69</v>
      </c>
      <c r="F291">
        <v>6121.52</v>
      </c>
      <c r="G291">
        <v>6259.69</v>
      </c>
      <c r="H291">
        <v>6128.34</v>
      </c>
      <c r="I291" t="str">
        <f t="shared" si="12"/>
        <v>盤</v>
      </c>
      <c r="J291" t="str">
        <f t="shared" si="13"/>
        <v>盤</v>
      </c>
      <c r="K291" t="str">
        <f t="shared" si="14"/>
        <v>盤</v>
      </c>
    </row>
    <row r="292" spans="1:11" hidden="1" x14ac:dyDescent="0.15">
      <c r="A292">
        <v>20050309</v>
      </c>
      <c r="B292">
        <v>6213.28</v>
      </c>
      <c r="C292">
        <v>6259.69</v>
      </c>
      <c r="D292">
        <v>6121.52</v>
      </c>
      <c r="E292">
        <v>6259.69</v>
      </c>
      <c r="F292">
        <v>6128.34</v>
      </c>
      <c r="G292">
        <v>6259.69</v>
      </c>
      <c r="H292">
        <v>6173.34</v>
      </c>
      <c r="I292" t="str">
        <f t="shared" si="12"/>
        <v>盤</v>
      </c>
      <c r="J292" t="str">
        <f t="shared" si="13"/>
        <v>盤</v>
      </c>
      <c r="K292" t="str">
        <f t="shared" si="14"/>
        <v>盤</v>
      </c>
    </row>
    <row r="293" spans="1:11" hidden="1" x14ac:dyDescent="0.15">
      <c r="A293">
        <v>20050310</v>
      </c>
      <c r="B293">
        <v>6192.53</v>
      </c>
      <c r="C293">
        <v>6259.69</v>
      </c>
      <c r="D293">
        <v>6128.34</v>
      </c>
      <c r="E293">
        <v>6259.69</v>
      </c>
      <c r="F293">
        <v>6173.34</v>
      </c>
      <c r="G293">
        <v>6259.69</v>
      </c>
      <c r="H293">
        <v>6173.34</v>
      </c>
      <c r="I293" t="str">
        <f t="shared" si="12"/>
        <v>盤</v>
      </c>
      <c r="J293" t="str">
        <f t="shared" si="13"/>
        <v>盤</v>
      </c>
      <c r="K293" t="str">
        <f t="shared" si="14"/>
        <v>盤</v>
      </c>
    </row>
    <row r="294" spans="1:11" hidden="1" x14ac:dyDescent="0.15">
      <c r="A294">
        <v>20050311</v>
      </c>
      <c r="B294">
        <v>6204.23</v>
      </c>
      <c r="C294">
        <v>6259.69</v>
      </c>
      <c r="D294">
        <v>6173.34</v>
      </c>
      <c r="E294">
        <v>6259.69</v>
      </c>
      <c r="F294">
        <v>6173.34</v>
      </c>
      <c r="G294">
        <v>6225.25</v>
      </c>
      <c r="H294">
        <v>6173.34</v>
      </c>
      <c r="I294" t="str">
        <f t="shared" si="12"/>
        <v>盤</v>
      </c>
      <c r="J294" t="str">
        <f t="shared" si="13"/>
        <v>盤</v>
      </c>
      <c r="K294" t="str">
        <f t="shared" si="14"/>
        <v>盤</v>
      </c>
    </row>
    <row r="295" spans="1:11" hidden="1" x14ac:dyDescent="0.15">
      <c r="A295">
        <v>20050314</v>
      </c>
      <c r="B295">
        <v>6155.51</v>
      </c>
      <c r="C295">
        <v>6259.69</v>
      </c>
      <c r="D295">
        <v>6173.34</v>
      </c>
      <c r="E295">
        <v>6225.25</v>
      </c>
      <c r="F295">
        <v>6173.34</v>
      </c>
      <c r="G295">
        <v>6220.52</v>
      </c>
      <c r="H295">
        <v>6155.51</v>
      </c>
      <c r="I295" t="str">
        <f t="shared" si="12"/>
        <v>盤</v>
      </c>
      <c r="J295" t="str">
        <f t="shared" si="13"/>
        <v>盤</v>
      </c>
      <c r="K295" t="str">
        <f t="shared" si="14"/>
        <v>盤</v>
      </c>
    </row>
    <row r="296" spans="1:11" hidden="1" x14ac:dyDescent="0.15">
      <c r="A296">
        <v>20050315</v>
      </c>
      <c r="B296">
        <v>6063.48</v>
      </c>
      <c r="C296">
        <v>6225.25</v>
      </c>
      <c r="D296">
        <v>6173.34</v>
      </c>
      <c r="E296">
        <v>6220.52</v>
      </c>
      <c r="F296">
        <v>6155.51</v>
      </c>
      <c r="G296">
        <v>6220.52</v>
      </c>
      <c r="H296">
        <v>6063.48</v>
      </c>
      <c r="I296" t="str">
        <f t="shared" si="12"/>
        <v>盤</v>
      </c>
      <c r="J296" t="str">
        <f t="shared" si="13"/>
        <v>盤</v>
      </c>
      <c r="K296" t="str">
        <f t="shared" si="14"/>
        <v>盤</v>
      </c>
    </row>
    <row r="297" spans="1:11" hidden="1" x14ac:dyDescent="0.15">
      <c r="A297">
        <v>20050316</v>
      </c>
      <c r="B297">
        <v>6072.36</v>
      </c>
      <c r="C297">
        <v>6220.52</v>
      </c>
      <c r="D297">
        <v>6155.51</v>
      </c>
      <c r="E297">
        <v>6220.52</v>
      </c>
      <c r="F297">
        <v>6063.48</v>
      </c>
      <c r="G297">
        <v>6220.52</v>
      </c>
      <c r="H297">
        <v>6063.48</v>
      </c>
      <c r="I297" t="str">
        <f t="shared" si="12"/>
        <v>盤</v>
      </c>
      <c r="J297" t="str">
        <f t="shared" si="13"/>
        <v>盤</v>
      </c>
      <c r="K297" t="str">
        <f t="shared" si="14"/>
        <v>盤</v>
      </c>
    </row>
    <row r="298" spans="1:11" hidden="1" x14ac:dyDescent="0.15">
      <c r="A298">
        <v>20050317</v>
      </c>
      <c r="B298">
        <v>6032.47</v>
      </c>
      <c r="C298">
        <v>6220.52</v>
      </c>
      <c r="D298">
        <v>6063.48</v>
      </c>
      <c r="E298">
        <v>6220.52</v>
      </c>
      <c r="F298">
        <v>6063.48</v>
      </c>
      <c r="G298">
        <v>6213.28</v>
      </c>
      <c r="H298">
        <v>6032.47</v>
      </c>
      <c r="I298" t="str">
        <f t="shared" si="12"/>
        <v>盤</v>
      </c>
      <c r="J298" t="str">
        <f t="shared" si="13"/>
        <v>盤</v>
      </c>
      <c r="K298" t="str">
        <f t="shared" si="14"/>
        <v>無</v>
      </c>
    </row>
    <row r="299" spans="1:11" hidden="1" x14ac:dyDescent="0.15">
      <c r="A299">
        <v>20050318</v>
      </c>
      <c r="B299">
        <v>6043.95</v>
      </c>
      <c r="C299">
        <v>6220.52</v>
      </c>
      <c r="D299">
        <v>6063.48</v>
      </c>
      <c r="E299">
        <v>6213.28</v>
      </c>
      <c r="F299">
        <v>6032.47</v>
      </c>
      <c r="G299">
        <v>6213.28</v>
      </c>
      <c r="H299">
        <v>6032.47</v>
      </c>
      <c r="I299" t="str">
        <f t="shared" si="12"/>
        <v>盤</v>
      </c>
      <c r="J299" t="str">
        <f t="shared" si="13"/>
        <v>無</v>
      </c>
      <c r="K299" t="str">
        <f t="shared" si="14"/>
        <v>無</v>
      </c>
    </row>
    <row r="300" spans="1:11" hidden="1" x14ac:dyDescent="0.15">
      <c r="A300">
        <v>20050321</v>
      </c>
      <c r="B300">
        <v>6058.96</v>
      </c>
      <c r="C300">
        <v>6213.28</v>
      </c>
      <c r="D300">
        <v>6032.47</v>
      </c>
      <c r="E300">
        <v>6213.28</v>
      </c>
      <c r="F300">
        <v>6032.47</v>
      </c>
      <c r="G300">
        <v>6204.23</v>
      </c>
      <c r="H300">
        <v>6032.47</v>
      </c>
      <c r="I300" t="str">
        <f t="shared" si="12"/>
        <v>無</v>
      </c>
      <c r="J300" t="str">
        <f t="shared" si="13"/>
        <v>無</v>
      </c>
      <c r="K300" t="str">
        <f t="shared" si="14"/>
        <v>盤</v>
      </c>
    </row>
    <row r="301" spans="1:11" hidden="1" x14ac:dyDescent="0.15">
      <c r="A301">
        <v>20050322</v>
      </c>
      <c r="B301">
        <v>6018.79</v>
      </c>
      <c r="C301">
        <v>6213.28</v>
      </c>
      <c r="D301">
        <v>6032.47</v>
      </c>
      <c r="E301">
        <v>6204.23</v>
      </c>
      <c r="F301">
        <v>6032.47</v>
      </c>
      <c r="G301">
        <v>6204.23</v>
      </c>
      <c r="H301">
        <v>6018.79</v>
      </c>
      <c r="I301" t="str">
        <f t="shared" si="12"/>
        <v>無</v>
      </c>
      <c r="J301" t="str">
        <f t="shared" si="13"/>
        <v>盤</v>
      </c>
      <c r="K301" t="str">
        <f t="shared" si="14"/>
        <v>無</v>
      </c>
    </row>
    <row r="302" spans="1:11" hidden="1" x14ac:dyDescent="0.15">
      <c r="A302">
        <v>20050323</v>
      </c>
      <c r="B302">
        <v>6019.49</v>
      </c>
      <c r="C302">
        <v>6204.23</v>
      </c>
      <c r="D302">
        <v>6032.47</v>
      </c>
      <c r="E302">
        <v>6204.23</v>
      </c>
      <c r="F302">
        <v>6018.79</v>
      </c>
      <c r="G302">
        <v>6155.51</v>
      </c>
      <c r="H302">
        <v>6018.79</v>
      </c>
      <c r="I302" t="str">
        <f t="shared" si="12"/>
        <v>盤</v>
      </c>
      <c r="J302" t="str">
        <f t="shared" si="13"/>
        <v>無</v>
      </c>
      <c r="K302" t="str">
        <f t="shared" si="14"/>
        <v>盤</v>
      </c>
    </row>
    <row r="303" spans="1:11" hidden="1" x14ac:dyDescent="0.15">
      <c r="A303">
        <v>20050324</v>
      </c>
      <c r="B303">
        <v>6001</v>
      </c>
      <c r="C303">
        <v>6204.23</v>
      </c>
      <c r="D303">
        <v>6018.79</v>
      </c>
      <c r="E303">
        <v>6155.51</v>
      </c>
      <c r="F303">
        <v>6018.79</v>
      </c>
      <c r="G303">
        <v>6072.36</v>
      </c>
      <c r="H303">
        <v>6001</v>
      </c>
      <c r="I303" t="str">
        <f t="shared" si="12"/>
        <v>無</v>
      </c>
      <c r="J303" t="str">
        <f t="shared" si="13"/>
        <v>盤</v>
      </c>
      <c r="K303" t="str">
        <f t="shared" si="14"/>
        <v>盤</v>
      </c>
    </row>
    <row r="304" spans="1:11" hidden="1" x14ac:dyDescent="0.15">
      <c r="A304">
        <v>20050325</v>
      </c>
      <c r="B304">
        <v>6065.91</v>
      </c>
      <c r="C304">
        <v>6155.51</v>
      </c>
      <c r="D304">
        <v>6018.79</v>
      </c>
      <c r="E304">
        <v>6072.36</v>
      </c>
      <c r="F304">
        <v>6001</v>
      </c>
      <c r="G304">
        <v>6072.36</v>
      </c>
      <c r="H304">
        <v>6001</v>
      </c>
      <c r="I304" t="str">
        <f t="shared" si="12"/>
        <v>盤</v>
      </c>
      <c r="J304" t="str">
        <f t="shared" si="13"/>
        <v>盤</v>
      </c>
      <c r="K304" t="str">
        <f t="shared" si="14"/>
        <v>盤</v>
      </c>
    </row>
    <row r="305" spans="1:11" hidden="1" x14ac:dyDescent="0.15">
      <c r="A305">
        <v>20050328</v>
      </c>
      <c r="B305">
        <v>6048.74</v>
      </c>
      <c r="C305">
        <v>6072.36</v>
      </c>
      <c r="D305">
        <v>6001</v>
      </c>
      <c r="E305">
        <v>6072.36</v>
      </c>
      <c r="F305">
        <v>6001</v>
      </c>
      <c r="G305">
        <v>6065.91</v>
      </c>
      <c r="H305">
        <v>6001</v>
      </c>
      <c r="I305" t="str">
        <f t="shared" si="12"/>
        <v>盤</v>
      </c>
      <c r="J305" t="str">
        <f t="shared" si="13"/>
        <v>盤</v>
      </c>
      <c r="K305" t="str">
        <f t="shared" si="14"/>
        <v>盤</v>
      </c>
    </row>
    <row r="306" spans="1:11" hidden="1" x14ac:dyDescent="0.15">
      <c r="A306">
        <v>20050329</v>
      </c>
      <c r="B306">
        <v>5961.24</v>
      </c>
      <c r="C306">
        <v>6072.36</v>
      </c>
      <c r="D306">
        <v>6001</v>
      </c>
      <c r="E306">
        <v>6065.91</v>
      </c>
      <c r="F306">
        <v>6001</v>
      </c>
      <c r="G306">
        <v>6065.91</v>
      </c>
      <c r="H306">
        <v>5961.24</v>
      </c>
      <c r="I306" t="str">
        <f t="shared" si="12"/>
        <v>盤</v>
      </c>
      <c r="J306" t="str">
        <f t="shared" si="13"/>
        <v>盤</v>
      </c>
      <c r="K306" t="str">
        <f t="shared" si="14"/>
        <v>盤</v>
      </c>
    </row>
    <row r="307" spans="1:11" hidden="1" x14ac:dyDescent="0.15">
      <c r="A307">
        <v>20050330</v>
      </c>
      <c r="B307">
        <v>5957.98</v>
      </c>
      <c r="C307">
        <v>6065.91</v>
      </c>
      <c r="D307">
        <v>6001</v>
      </c>
      <c r="E307">
        <v>6065.91</v>
      </c>
      <c r="F307">
        <v>5961.24</v>
      </c>
      <c r="G307">
        <v>6065.91</v>
      </c>
      <c r="H307">
        <v>5957.98</v>
      </c>
      <c r="I307" t="str">
        <f t="shared" si="12"/>
        <v>盤</v>
      </c>
      <c r="J307" t="str">
        <f t="shared" si="13"/>
        <v>盤</v>
      </c>
      <c r="K307" t="str">
        <f t="shared" si="14"/>
        <v>盤</v>
      </c>
    </row>
    <row r="308" spans="1:11" hidden="1" x14ac:dyDescent="0.15">
      <c r="A308">
        <v>20050331</v>
      </c>
      <c r="B308">
        <v>6005.88</v>
      </c>
      <c r="C308">
        <v>6065.91</v>
      </c>
      <c r="D308">
        <v>5961.24</v>
      </c>
      <c r="E308">
        <v>6065.91</v>
      </c>
      <c r="F308">
        <v>5957.98</v>
      </c>
      <c r="G308">
        <v>6065.91</v>
      </c>
      <c r="H308">
        <v>5957.98</v>
      </c>
      <c r="I308" t="str">
        <f t="shared" si="12"/>
        <v>盤</v>
      </c>
      <c r="J308" t="str">
        <f t="shared" si="13"/>
        <v>盤</v>
      </c>
      <c r="K308" t="str">
        <f t="shared" si="14"/>
        <v>盤</v>
      </c>
    </row>
    <row r="309" spans="1:11" hidden="1" x14ac:dyDescent="0.15">
      <c r="A309">
        <v>20050401</v>
      </c>
      <c r="B309">
        <v>6028.75</v>
      </c>
      <c r="C309">
        <v>6065.91</v>
      </c>
      <c r="D309">
        <v>5957.98</v>
      </c>
      <c r="E309">
        <v>6065.91</v>
      </c>
      <c r="F309">
        <v>5957.98</v>
      </c>
      <c r="G309">
        <v>6065.91</v>
      </c>
      <c r="H309">
        <v>5957.98</v>
      </c>
      <c r="I309" t="str">
        <f t="shared" si="12"/>
        <v>盤</v>
      </c>
      <c r="J309" t="str">
        <f t="shared" si="13"/>
        <v>盤</v>
      </c>
      <c r="K309" t="str">
        <f t="shared" si="14"/>
        <v>盤</v>
      </c>
    </row>
    <row r="310" spans="1:11" hidden="1" x14ac:dyDescent="0.15">
      <c r="A310">
        <v>20050404</v>
      </c>
      <c r="B310">
        <v>6019.93</v>
      </c>
      <c r="C310">
        <v>6065.91</v>
      </c>
      <c r="D310">
        <v>5957.98</v>
      </c>
      <c r="E310">
        <v>6065.91</v>
      </c>
      <c r="F310">
        <v>5957.98</v>
      </c>
      <c r="G310">
        <v>6065.91</v>
      </c>
      <c r="H310">
        <v>5957.98</v>
      </c>
      <c r="I310" t="str">
        <f t="shared" si="12"/>
        <v>盤</v>
      </c>
      <c r="J310" t="str">
        <f t="shared" si="13"/>
        <v>盤</v>
      </c>
      <c r="K310" t="str">
        <f t="shared" si="14"/>
        <v>盤</v>
      </c>
    </row>
    <row r="311" spans="1:11" hidden="1" x14ac:dyDescent="0.15">
      <c r="A311">
        <v>20050406</v>
      </c>
      <c r="B311">
        <v>6013.49</v>
      </c>
      <c r="C311">
        <v>6065.91</v>
      </c>
      <c r="D311">
        <v>5957.98</v>
      </c>
      <c r="E311">
        <v>6065.91</v>
      </c>
      <c r="F311">
        <v>5957.98</v>
      </c>
      <c r="G311">
        <v>6065.91</v>
      </c>
      <c r="H311">
        <v>5957.98</v>
      </c>
      <c r="I311" t="str">
        <f t="shared" si="12"/>
        <v>盤</v>
      </c>
      <c r="J311" t="str">
        <f t="shared" si="13"/>
        <v>盤</v>
      </c>
      <c r="K311" t="str">
        <f t="shared" si="14"/>
        <v>盤</v>
      </c>
    </row>
    <row r="312" spans="1:11" hidden="1" x14ac:dyDescent="0.15">
      <c r="A312">
        <v>20050407</v>
      </c>
      <c r="B312">
        <v>5971.76</v>
      </c>
      <c r="C312">
        <v>6065.91</v>
      </c>
      <c r="D312">
        <v>5957.98</v>
      </c>
      <c r="E312">
        <v>6065.91</v>
      </c>
      <c r="F312">
        <v>5957.98</v>
      </c>
      <c r="G312">
        <v>6048.74</v>
      </c>
      <c r="H312">
        <v>5957.98</v>
      </c>
      <c r="I312" t="str">
        <f t="shared" si="12"/>
        <v>盤</v>
      </c>
      <c r="J312" t="str">
        <f t="shared" si="13"/>
        <v>盤</v>
      </c>
      <c r="K312" t="str">
        <f t="shared" si="14"/>
        <v>盤</v>
      </c>
    </row>
    <row r="313" spans="1:11" hidden="1" x14ac:dyDescent="0.15">
      <c r="A313">
        <v>20050408</v>
      </c>
      <c r="B313">
        <v>6024.07</v>
      </c>
      <c r="C313">
        <v>6065.91</v>
      </c>
      <c r="D313">
        <v>5957.98</v>
      </c>
      <c r="E313">
        <v>6048.74</v>
      </c>
      <c r="F313">
        <v>5957.98</v>
      </c>
      <c r="G313">
        <v>6028.75</v>
      </c>
      <c r="H313">
        <v>5957.98</v>
      </c>
      <c r="I313" t="str">
        <f t="shared" si="12"/>
        <v>盤</v>
      </c>
      <c r="J313" t="str">
        <f t="shared" si="13"/>
        <v>盤</v>
      </c>
      <c r="K313" t="str">
        <f t="shared" si="14"/>
        <v>盤</v>
      </c>
    </row>
    <row r="314" spans="1:11" hidden="1" x14ac:dyDescent="0.15">
      <c r="A314">
        <v>20050411</v>
      </c>
      <c r="B314">
        <v>5979.42</v>
      </c>
      <c r="C314">
        <v>6048.74</v>
      </c>
      <c r="D314">
        <v>5957.98</v>
      </c>
      <c r="E314">
        <v>6028.75</v>
      </c>
      <c r="F314">
        <v>5957.98</v>
      </c>
      <c r="G314">
        <v>6028.75</v>
      </c>
      <c r="H314">
        <v>5957.98</v>
      </c>
      <c r="I314" t="str">
        <f t="shared" si="12"/>
        <v>盤</v>
      </c>
      <c r="J314" t="str">
        <f t="shared" si="13"/>
        <v>盤</v>
      </c>
      <c r="K314" t="str">
        <f t="shared" si="14"/>
        <v>盤</v>
      </c>
    </row>
    <row r="315" spans="1:11" hidden="1" x14ac:dyDescent="0.15">
      <c r="A315">
        <v>20050412</v>
      </c>
      <c r="B315">
        <v>5993.89</v>
      </c>
      <c r="C315">
        <v>6028.75</v>
      </c>
      <c r="D315">
        <v>5957.98</v>
      </c>
      <c r="E315">
        <v>6028.75</v>
      </c>
      <c r="F315">
        <v>5957.98</v>
      </c>
      <c r="G315">
        <v>6028.75</v>
      </c>
      <c r="H315">
        <v>5971.76</v>
      </c>
      <c r="I315" t="str">
        <f t="shared" si="12"/>
        <v>盤</v>
      </c>
      <c r="J315" t="str">
        <f t="shared" si="13"/>
        <v>盤</v>
      </c>
      <c r="K315" t="str">
        <f t="shared" si="14"/>
        <v>盤</v>
      </c>
    </row>
    <row r="316" spans="1:11" hidden="1" x14ac:dyDescent="0.15">
      <c r="A316">
        <v>20050413</v>
      </c>
      <c r="B316">
        <v>5998.08</v>
      </c>
      <c r="C316">
        <v>6028.75</v>
      </c>
      <c r="D316">
        <v>5957.98</v>
      </c>
      <c r="E316">
        <v>6028.75</v>
      </c>
      <c r="F316">
        <v>5971.76</v>
      </c>
      <c r="G316">
        <v>6028.75</v>
      </c>
      <c r="H316">
        <v>5971.76</v>
      </c>
      <c r="I316" t="str">
        <f t="shared" si="12"/>
        <v>盤</v>
      </c>
      <c r="J316" t="str">
        <f t="shared" si="13"/>
        <v>盤</v>
      </c>
      <c r="K316" t="str">
        <f t="shared" si="14"/>
        <v>盤</v>
      </c>
    </row>
    <row r="317" spans="1:11" hidden="1" x14ac:dyDescent="0.15">
      <c r="A317">
        <v>20050414</v>
      </c>
      <c r="B317">
        <v>5976.68</v>
      </c>
      <c r="C317">
        <v>6028.75</v>
      </c>
      <c r="D317">
        <v>5971.76</v>
      </c>
      <c r="E317">
        <v>6028.75</v>
      </c>
      <c r="F317">
        <v>5971.76</v>
      </c>
      <c r="G317">
        <v>6024.07</v>
      </c>
      <c r="H317">
        <v>5971.76</v>
      </c>
      <c r="I317" t="str">
        <f t="shared" si="12"/>
        <v>盤</v>
      </c>
      <c r="J317" t="str">
        <f t="shared" si="13"/>
        <v>盤</v>
      </c>
      <c r="K317" t="str">
        <f t="shared" si="14"/>
        <v>盤</v>
      </c>
    </row>
    <row r="318" spans="1:11" hidden="1" x14ac:dyDescent="0.15">
      <c r="A318">
        <v>20050415</v>
      </c>
      <c r="B318">
        <v>5888.37</v>
      </c>
      <c r="C318">
        <v>6028.75</v>
      </c>
      <c r="D318">
        <v>5971.76</v>
      </c>
      <c r="E318">
        <v>6024.07</v>
      </c>
      <c r="F318">
        <v>5971.76</v>
      </c>
      <c r="G318">
        <v>6024.07</v>
      </c>
      <c r="H318">
        <v>5888.37</v>
      </c>
      <c r="I318" t="str">
        <f t="shared" si="12"/>
        <v>盤</v>
      </c>
      <c r="J318" t="str">
        <f t="shared" si="13"/>
        <v>盤</v>
      </c>
      <c r="K318" t="str">
        <f t="shared" si="14"/>
        <v>盤</v>
      </c>
    </row>
    <row r="319" spans="1:11" x14ac:dyDescent="0.15">
      <c r="A319">
        <v>20050418</v>
      </c>
      <c r="B319">
        <v>5715.16</v>
      </c>
      <c r="C319">
        <v>6024.07</v>
      </c>
      <c r="D319">
        <v>5971.76</v>
      </c>
      <c r="E319">
        <v>6024.07</v>
      </c>
      <c r="F319">
        <v>5888.37</v>
      </c>
      <c r="G319">
        <v>6024.07</v>
      </c>
      <c r="H319">
        <v>5715.16</v>
      </c>
      <c r="I319" t="str">
        <f t="shared" si="12"/>
        <v>盤</v>
      </c>
      <c r="J319" t="str">
        <f t="shared" si="13"/>
        <v>盤</v>
      </c>
      <c r="K319" t="str">
        <f t="shared" si="14"/>
        <v>順</v>
      </c>
    </row>
    <row r="320" spans="1:11" hidden="1" x14ac:dyDescent="0.15">
      <c r="A320">
        <v>20050419</v>
      </c>
      <c r="B320">
        <v>5748.35</v>
      </c>
      <c r="C320">
        <v>6024.07</v>
      </c>
      <c r="D320">
        <v>5888.37</v>
      </c>
      <c r="E320">
        <v>6024.07</v>
      </c>
      <c r="F320">
        <v>5715.16</v>
      </c>
      <c r="G320">
        <v>6024.07</v>
      </c>
      <c r="H320">
        <v>5715.16</v>
      </c>
      <c r="I320" t="str">
        <f t="shared" si="12"/>
        <v>盤</v>
      </c>
      <c r="J320" t="str">
        <f t="shared" si="13"/>
        <v>順</v>
      </c>
      <c r="K320" t="str">
        <f t="shared" si="14"/>
        <v>順</v>
      </c>
    </row>
    <row r="321" spans="1:11" hidden="1" x14ac:dyDescent="0.15">
      <c r="A321">
        <v>20050420</v>
      </c>
      <c r="B321">
        <v>5693.01</v>
      </c>
      <c r="C321">
        <v>6024.07</v>
      </c>
      <c r="D321">
        <v>5715.16</v>
      </c>
      <c r="E321">
        <v>6024.07</v>
      </c>
      <c r="F321">
        <v>5715.16</v>
      </c>
      <c r="G321">
        <v>5998.08</v>
      </c>
      <c r="H321">
        <v>5693.01</v>
      </c>
      <c r="I321" t="str">
        <f t="shared" si="12"/>
        <v>順</v>
      </c>
      <c r="J321" t="str">
        <f t="shared" si="13"/>
        <v>順</v>
      </c>
      <c r="K321" t="str">
        <f t="shared" si="14"/>
        <v>順</v>
      </c>
    </row>
    <row r="322" spans="1:11" hidden="1" x14ac:dyDescent="0.15">
      <c r="A322">
        <v>20050421</v>
      </c>
      <c r="B322">
        <v>5721.99</v>
      </c>
      <c r="C322">
        <v>6024.07</v>
      </c>
      <c r="D322">
        <v>5715.16</v>
      </c>
      <c r="E322">
        <v>5998.08</v>
      </c>
      <c r="F322">
        <v>5693.01</v>
      </c>
      <c r="G322">
        <v>5998.08</v>
      </c>
      <c r="H322">
        <v>5693.01</v>
      </c>
      <c r="I322" t="str">
        <f t="shared" si="12"/>
        <v>順</v>
      </c>
      <c r="J322" t="str">
        <f t="shared" si="13"/>
        <v>順</v>
      </c>
      <c r="K322" t="str">
        <f t="shared" si="14"/>
        <v>順</v>
      </c>
    </row>
    <row r="323" spans="1:11" hidden="1" x14ac:dyDescent="0.15">
      <c r="A323">
        <v>20050422</v>
      </c>
      <c r="B323">
        <v>5747.09</v>
      </c>
      <c r="C323">
        <v>5998.08</v>
      </c>
      <c r="D323">
        <v>5693.01</v>
      </c>
      <c r="E323">
        <v>5998.08</v>
      </c>
      <c r="F323">
        <v>5693.01</v>
      </c>
      <c r="G323">
        <v>5998.08</v>
      </c>
      <c r="H323">
        <v>5693.01</v>
      </c>
      <c r="I323" t="str">
        <f t="shared" ref="I323:I386" si="15">IF(C323-D323&lt;=180,"盤",IF(C323-D323&lt;=240,"無","順"))</f>
        <v>順</v>
      </c>
      <c r="J323" t="str">
        <f t="shared" ref="J323:J386" si="16">IF(E323-F323&lt;=180,"盤",IF(E323-F323&lt;=240,"無","順"))</f>
        <v>順</v>
      </c>
      <c r="K323" t="str">
        <f t="shared" ref="K323:K386" si="17">IF(G323-H323&lt;=180,"盤",IF(G323-H323&lt;=240,"無","順"))</f>
        <v>順</v>
      </c>
    </row>
    <row r="324" spans="1:11" hidden="1" x14ac:dyDescent="0.15">
      <c r="A324">
        <v>20050425</v>
      </c>
      <c r="B324">
        <v>5758.31</v>
      </c>
      <c r="C324">
        <v>5998.08</v>
      </c>
      <c r="D324">
        <v>5693.01</v>
      </c>
      <c r="E324">
        <v>5998.08</v>
      </c>
      <c r="F324">
        <v>5693.01</v>
      </c>
      <c r="G324">
        <v>5976.68</v>
      </c>
      <c r="H324">
        <v>5693.01</v>
      </c>
      <c r="I324" t="str">
        <f t="shared" si="15"/>
        <v>順</v>
      </c>
      <c r="J324" t="str">
        <f t="shared" si="16"/>
        <v>順</v>
      </c>
      <c r="K324" t="str">
        <f t="shared" si="17"/>
        <v>順</v>
      </c>
    </row>
    <row r="325" spans="1:11" hidden="1" x14ac:dyDescent="0.15">
      <c r="A325">
        <v>20050426</v>
      </c>
      <c r="B325">
        <v>5805.25</v>
      </c>
      <c r="C325">
        <v>5998.08</v>
      </c>
      <c r="D325">
        <v>5693.01</v>
      </c>
      <c r="E325">
        <v>5976.68</v>
      </c>
      <c r="F325">
        <v>5693.01</v>
      </c>
      <c r="G325">
        <v>5888.37</v>
      </c>
      <c r="H325">
        <v>5693.01</v>
      </c>
      <c r="I325" t="str">
        <f t="shared" si="15"/>
        <v>順</v>
      </c>
      <c r="J325" t="str">
        <f t="shared" si="16"/>
        <v>順</v>
      </c>
      <c r="K325" t="str">
        <f t="shared" si="17"/>
        <v>無</v>
      </c>
    </row>
    <row r="326" spans="1:11" hidden="1" x14ac:dyDescent="0.15">
      <c r="A326">
        <v>20050427</v>
      </c>
      <c r="B326">
        <v>5778.27</v>
      </c>
      <c r="C326">
        <v>5976.68</v>
      </c>
      <c r="D326">
        <v>5693.01</v>
      </c>
      <c r="E326">
        <v>5888.37</v>
      </c>
      <c r="F326">
        <v>5693.01</v>
      </c>
      <c r="G326">
        <v>5805.25</v>
      </c>
      <c r="H326">
        <v>5693.01</v>
      </c>
      <c r="I326" t="str">
        <f t="shared" si="15"/>
        <v>順</v>
      </c>
      <c r="J326" t="str">
        <f t="shared" si="16"/>
        <v>無</v>
      </c>
      <c r="K326" t="str">
        <f t="shared" si="17"/>
        <v>盤</v>
      </c>
    </row>
    <row r="327" spans="1:11" hidden="1" x14ac:dyDescent="0.15">
      <c r="A327">
        <v>20050428</v>
      </c>
      <c r="B327">
        <v>5842.27</v>
      </c>
      <c r="C327">
        <v>5888.37</v>
      </c>
      <c r="D327">
        <v>5693.01</v>
      </c>
      <c r="E327">
        <v>5805.25</v>
      </c>
      <c r="F327">
        <v>5693.01</v>
      </c>
      <c r="G327">
        <v>5842.27</v>
      </c>
      <c r="H327">
        <v>5693.01</v>
      </c>
      <c r="I327" t="str">
        <f t="shared" si="15"/>
        <v>無</v>
      </c>
      <c r="J327" t="str">
        <f t="shared" si="16"/>
        <v>盤</v>
      </c>
      <c r="K327" t="str">
        <f t="shared" si="17"/>
        <v>盤</v>
      </c>
    </row>
    <row r="328" spans="1:11" hidden="1" x14ac:dyDescent="0.15">
      <c r="A328">
        <v>20050429</v>
      </c>
      <c r="B328">
        <v>5818.07</v>
      </c>
      <c r="C328">
        <v>5805.25</v>
      </c>
      <c r="D328">
        <v>5693.01</v>
      </c>
      <c r="E328">
        <v>5842.27</v>
      </c>
      <c r="F328">
        <v>5693.01</v>
      </c>
      <c r="G328">
        <v>5842.27</v>
      </c>
      <c r="H328">
        <v>5693.01</v>
      </c>
      <c r="I328" t="str">
        <f t="shared" si="15"/>
        <v>盤</v>
      </c>
      <c r="J328" t="str">
        <f t="shared" si="16"/>
        <v>盤</v>
      </c>
      <c r="K328" t="str">
        <f t="shared" si="17"/>
        <v>盤</v>
      </c>
    </row>
    <row r="329" spans="1:11" hidden="1" x14ac:dyDescent="0.15">
      <c r="A329">
        <v>20050503</v>
      </c>
      <c r="B329">
        <v>5818.22</v>
      </c>
      <c r="C329">
        <v>5842.27</v>
      </c>
      <c r="D329">
        <v>5693.01</v>
      </c>
      <c r="E329">
        <v>5842.27</v>
      </c>
      <c r="F329">
        <v>5693.01</v>
      </c>
      <c r="G329">
        <v>5842.27</v>
      </c>
      <c r="H329">
        <v>5721.99</v>
      </c>
      <c r="I329" t="str">
        <f t="shared" si="15"/>
        <v>盤</v>
      </c>
      <c r="J329" t="str">
        <f t="shared" si="16"/>
        <v>盤</v>
      </c>
      <c r="K329" t="str">
        <f t="shared" si="17"/>
        <v>盤</v>
      </c>
    </row>
    <row r="330" spans="1:11" hidden="1" x14ac:dyDescent="0.15">
      <c r="A330">
        <v>20050504</v>
      </c>
      <c r="B330">
        <v>5803.68</v>
      </c>
      <c r="C330">
        <v>5842.27</v>
      </c>
      <c r="D330">
        <v>5693.01</v>
      </c>
      <c r="E330">
        <v>5842.27</v>
      </c>
      <c r="F330">
        <v>5721.99</v>
      </c>
      <c r="G330">
        <v>5842.27</v>
      </c>
      <c r="H330">
        <v>5747.09</v>
      </c>
      <c r="I330" t="str">
        <f t="shared" si="15"/>
        <v>盤</v>
      </c>
      <c r="J330" t="str">
        <f t="shared" si="16"/>
        <v>盤</v>
      </c>
      <c r="K330" t="str">
        <f t="shared" si="17"/>
        <v>盤</v>
      </c>
    </row>
    <row r="331" spans="1:11" hidden="1" x14ac:dyDescent="0.15">
      <c r="A331">
        <v>20050505</v>
      </c>
      <c r="B331">
        <v>5927.5</v>
      </c>
      <c r="C331">
        <v>5842.27</v>
      </c>
      <c r="D331">
        <v>5721.99</v>
      </c>
      <c r="E331">
        <v>5842.27</v>
      </c>
      <c r="F331">
        <v>5747.09</v>
      </c>
      <c r="G331">
        <v>5927.5</v>
      </c>
      <c r="H331">
        <v>5758.31</v>
      </c>
      <c r="I331" t="str">
        <f t="shared" si="15"/>
        <v>盤</v>
      </c>
      <c r="J331" t="str">
        <f t="shared" si="16"/>
        <v>盤</v>
      </c>
      <c r="K331" t="str">
        <f t="shared" si="17"/>
        <v>盤</v>
      </c>
    </row>
    <row r="332" spans="1:11" hidden="1" x14ac:dyDescent="0.15">
      <c r="A332">
        <v>20050506</v>
      </c>
      <c r="B332">
        <v>5967.96</v>
      </c>
      <c r="C332">
        <v>5842.27</v>
      </c>
      <c r="D332">
        <v>5747.09</v>
      </c>
      <c r="E332">
        <v>5927.5</v>
      </c>
      <c r="F332">
        <v>5758.31</v>
      </c>
      <c r="G332">
        <v>5967.96</v>
      </c>
      <c r="H332">
        <v>5778.27</v>
      </c>
      <c r="I332" t="str">
        <f t="shared" si="15"/>
        <v>盤</v>
      </c>
      <c r="J332" t="str">
        <f t="shared" si="16"/>
        <v>盤</v>
      </c>
      <c r="K332" t="str">
        <f t="shared" si="17"/>
        <v>無</v>
      </c>
    </row>
    <row r="333" spans="1:11" hidden="1" x14ac:dyDescent="0.15">
      <c r="A333">
        <v>20050509</v>
      </c>
      <c r="B333">
        <v>5966.85</v>
      </c>
      <c r="C333">
        <v>5927.5</v>
      </c>
      <c r="D333">
        <v>5758.31</v>
      </c>
      <c r="E333">
        <v>5967.96</v>
      </c>
      <c r="F333">
        <v>5778.27</v>
      </c>
      <c r="G333">
        <v>5967.96</v>
      </c>
      <c r="H333">
        <v>5778.27</v>
      </c>
      <c r="I333" t="str">
        <f t="shared" si="15"/>
        <v>盤</v>
      </c>
      <c r="J333" t="str">
        <f t="shared" si="16"/>
        <v>無</v>
      </c>
      <c r="K333" t="str">
        <f t="shared" si="17"/>
        <v>無</v>
      </c>
    </row>
    <row r="334" spans="1:11" hidden="1" x14ac:dyDescent="0.15">
      <c r="A334">
        <v>20050510</v>
      </c>
      <c r="B334">
        <v>5949.8</v>
      </c>
      <c r="C334">
        <v>5967.96</v>
      </c>
      <c r="D334">
        <v>5778.27</v>
      </c>
      <c r="E334">
        <v>5967.96</v>
      </c>
      <c r="F334">
        <v>5778.27</v>
      </c>
      <c r="G334">
        <v>5967.96</v>
      </c>
      <c r="H334">
        <v>5803.68</v>
      </c>
      <c r="I334" t="str">
        <f t="shared" si="15"/>
        <v>無</v>
      </c>
      <c r="J334" t="str">
        <f t="shared" si="16"/>
        <v>無</v>
      </c>
      <c r="K334" t="str">
        <f t="shared" si="17"/>
        <v>盤</v>
      </c>
    </row>
    <row r="335" spans="1:11" hidden="1" x14ac:dyDescent="0.15">
      <c r="A335">
        <v>20050511</v>
      </c>
      <c r="B335">
        <v>5917.13</v>
      </c>
      <c r="C335">
        <v>5967.96</v>
      </c>
      <c r="D335">
        <v>5778.27</v>
      </c>
      <c r="E335">
        <v>5967.96</v>
      </c>
      <c r="F335">
        <v>5803.68</v>
      </c>
      <c r="G335">
        <v>5967.96</v>
      </c>
      <c r="H335">
        <v>5803.68</v>
      </c>
      <c r="I335" t="str">
        <f t="shared" si="15"/>
        <v>無</v>
      </c>
      <c r="J335" t="str">
        <f t="shared" si="16"/>
        <v>盤</v>
      </c>
      <c r="K335" t="str">
        <f t="shared" si="17"/>
        <v>盤</v>
      </c>
    </row>
    <row r="336" spans="1:11" hidden="1" x14ac:dyDescent="0.15">
      <c r="A336">
        <v>20050512</v>
      </c>
      <c r="B336">
        <v>5934.6</v>
      </c>
      <c r="C336">
        <v>5967.96</v>
      </c>
      <c r="D336">
        <v>5803.68</v>
      </c>
      <c r="E336">
        <v>5967.96</v>
      </c>
      <c r="F336">
        <v>5803.68</v>
      </c>
      <c r="G336">
        <v>5967.96</v>
      </c>
      <c r="H336">
        <v>5803.68</v>
      </c>
      <c r="I336" t="str">
        <f t="shared" si="15"/>
        <v>盤</v>
      </c>
      <c r="J336" t="str">
        <f t="shared" si="16"/>
        <v>盤</v>
      </c>
      <c r="K336" t="str">
        <f t="shared" si="17"/>
        <v>盤</v>
      </c>
    </row>
    <row r="337" spans="1:11" hidden="1" x14ac:dyDescent="0.15">
      <c r="A337">
        <v>20050513</v>
      </c>
      <c r="B337">
        <v>5981.48</v>
      </c>
      <c r="C337">
        <v>5967.96</v>
      </c>
      <c r="D337">
        <v>5803.68</v>
      </c>
      <c r="E337">
        <v>5967.96</v>
      </c>
      <c r="F337">
        <v>5803.68</v>
      </c>
      <c r="G337">
        <v>5981.48</v>
      </c>
      <c r="H337">
        <v>5803.68</v>
      </c>
      <c r="I337" t="str">
        <f t="shared" si="15"/>
        <v>盤</v>
      </c>
      <c r="J337" t="str">
        <f t="shared" si="16"/>
        <v>盤</v>
      </c>
      <c r="K337" t="str">
        <f t="shared" si="17"/>
        <v>盤</v>
      </c>
    </row>
    <row r="338" spans="1:11" hidden="1" x14ac:dyDescent="0.15">
      <c r="A338">
        <v>20050516</v>
      </c>
      <c r="B338">
        <v>5925.88</v>
      </c>
      <c r="C338">
        <v>5967.96</v>
      </c>
      <c r="D338">
        <v>5803.68</v>
      </c>
      <c r="E338">
        <v>5981.48</v>
      </c>
      <c r="F338">
        <v>5803.68</v>
      </c>
      <c r="G338">
        <v>5981.48</v>
      </c>
      <c r="H338">
        <v>5917.13</v>
      </c>
      <c r="I338" t="str">
        <f t="shared" si="15"/>
        <v>盤</v>
      </c>
      <c r="J338" t="str">
        <f t="shared" si="16"/>
        <v>盤</v>
      </c>
      <c r="K338" t="str">
        <f t="shared" si="17"/>
        <v>盤</v>
      </c>
    </row>
    <row r="339" spans="1:11" hidden="1" x14ac:dyDescent="0.15">
      <c r="A339">
        <v>20050517</v>
      </c>
      <c r="B339">
        <v>5894.01</v>
      </c>
      <c r="C339">
        <v>5981.48</v>
      </c>
      <c r="D339">
        <v>5803.68</v>
      </c>
      <c r="E339">
        <v>5981.48</v>
      </c>
      <c r="F339">
        <v>5917.13</v>
      </c>
      <c r="G339">
        <v>5981.48</v>
      </c>
      <c r="H339">
        <v>5894.01</v>
      </c>
      <c r="I339" t="str">
        <f t="shared" si="15"/>
        <v>盤</v>
      </c>
      <c r="J339" t="str">
        <f t="shared" si="16"/>
        <v>盤</v>
      </c>
      <c r="K339" t="str">
        <f t="shared" si="17"/>
        <v>盤</v>
      </c>
    </row>
    <row r="340" spans="1:11" hidden="1" x14ac:dyDescent="0.15">
      <c r="A340">
        <v>20050518</v>
      </c>
      <c r="B340">
        <v>5890.83</v>
      </c>
      <c r="C340">
        <v>5981.48</v>
      </c>
      <c r="D340">
        <v>5917.13</v>
      </c>
      <c r="E340">
        <v>5981.48</v>
      </c>
      <c r="F340">
        <v>5894.01</v>
      </c>
      <c r="G340">
        <v>5981.48</v>
      </c>
      <c r="H340">
        <v>5890.83</v>
      </c>
      <c r="I340" t="str">
        <f t="shared" si="15"/>
        <v>盤</v>
      </c>
      <c r="J340" t="str">
        <f t="shared" si="16"/>
        <v>盤</v>
      </c>
      <c r="K340" t="str">
        <f t="shared" si="17"/>
        <v>盤</v>
      </c>
    </row>
    <row r="341" spans="1:11" hidden="1" x14ac:dyDescent="0.15">
      <c r="A341">
        <v>20050519</v>
      </c>
      <c r="B341">
        <v>5970.71</v>
      </c>
      <c r="C341">
        <v>5981.48</v>
      </c>
      <c r="D341">
        <v>5894.01</v>
      </c>
      <c r="E341">
        <v>5981.48</v>
      </c>
      <c r="F341">
        <v>5890.83</v>
      </c>
      <c r="G341">
        <v>5981.48</v>
      </c>
      <c r="H341">
        <v>5890.83</v>
      </c>
      <c r="I341" t="str">
        <f t="shared" si="15"/>
        <v>盤</v>
      </c>
      <c r="J341" t="str">
        <f t="shared" si="16"/>
        <v>盤</v>
      </c>
      <c r="K341" t="str">
        <f t="shared" si="17"/>
        <v>盤</v>
      </c>
    </row>
    <row r="342" spans="1:11" hidden="1" x14ac:dyDescent="0.15">
      <c r="A342">
        <v>20050520</v>
      </c>
      <c r="B342">
        <v>5954.69</v>
      </c>
      <c r="C342">
        <v>5981.48</v>
      </c>
      <c r="D342">
        <v>5890.83</v>
      </c>
      <c r="E342">
        <v>5981.48</v>
      </c>
      <c r="F342">
        <v>5890.83</v>
      </c>
      <c r="G342">
        <v>5981.48</v>
      </c>
      <c r="H342">
        <v>5890.83</v>
      </c>
      <c r="I342" t="str">
        <f t="shared" si="15"/>
        <v>盤</v>
      </c>
      <c r="J342" t="str">
        <f t="shared" si="16"/>
        <v>盤</v>
      </c>
      <c r="K342" t="str">
        <f t="shared" si="17"/>
        <v>盤</v>
      </c>
    </row>
    <row r="343" spans="1:11" hidden="1" x14ac:dyDescent="0.15">
      <c r="A343">
        <v>20050523</v>
      </c>
      <c r="B343">
        <v>5885.45</v>
      </c>
      <c r="C343">
        <v>5981.48</v>
      </c>
      <c r="D343">
        <v>5890.83</v>
      </c>
      <c r="E343">
        <v>5981.48</v>
      </c>
      <c r="F343">
        <v>5890.83</v>
      </c>
      <c r="G343">
        <v>5981.48</v>
      </c>
      <c r="H343">
        <v>5885.45</v>
      </c>
      <c r="I343" t="str">
        <f t="shared" si="15"/>
        <v>盤</v>
      </c>
      <c r="J343" t="str">
        <f t="shared" si="16"/>
        <v>盤</v>
      </c>
      <c r="K343" t="str">
        <f t="shared" si="17"/>
        <v>盤</v>
      </c>
    </row>
    <row r="344" spans="1:11" hidden="1" x14ac:dyDescent="0.15">
      <c r="A344">
        <v>20050524</v>
      </c>
      <c r="B344">
        <v>5909.1</v>
      </c>
      <c r="C344">
        <v>5981.48</v>
      </c>
      <c r="D344">
        <v>5890.83</v>
      </c>
      <c r="E344">
        <v>5981.48</v>
      </c>
      <c r="F344">
        <v>5885.45</v>
      </c>
      <c r="G344">
        <v>5981.48</v>
      </c>
      <c r="H344">
        <v>5885.45</v>
      </c>
      <c r="I344" t="str">
        <f t="shared" si="15"/>
        <v>盤</v>
      </c>
      <c r="J344" t="str">
        <f t="shared" si="16"/>
        <v>盤</v>
      </c>
      <c r="K344" t="str">
        <f t="shared" si="17"/>
        <v>盤</v>
      </c>
    </row>
    <row r="345" spans="1:11" hidden="1" x14ac:dyDescent="0.15">
      <c r="A345">
        <v>20050525</v>
      </c>
      <c r="B345">
        <v>5888.53</v>
      </c>
      <c r="C345">
        <v>5981.48</v>
      </c>
      <c r="D345">
        <v>5885.45</v>
      </c>
      <c r="E345">
        <v>5981.48</v>
      </c>
      <c r="F345">
        <v>5885.45</v>
      </c>
      <c r="G345">
        <v>5970.71</v>
      </c>
      <c r="H345">
        <v>5885.45</v>
      </c>
      <c r="I345" t="str">
        <f t="shared" si="15"/>
        <v>盤</v>
      </c>
      <c r="J345" t="str">
        <f t="shared" si="16"/>
        <v>盤</v>
      </c>
      <c r="K345" t="str">
        <f t="shared" si="17"/>
        <v>盤</v>
      </c>
    </row>
    <row r="346" spans="1:11" hidden="1" x14ac:dyDescent="0.15">
      <c r="A346">
        <v>20050526</v>
      </c>
      <c r="B346">
        <v>5939.42</v>
      </c>
      <c r="C346">
        <v>5981.48</v>
      </c>
      <c r="D346">
        <v>5885.45</v>
      </c>
      <c r="E346">
        <v>5970.71</v>
      </c>
      <c r="F346">
        <v>5885.45</v>
      </c>
      <c r="G346">
        <v>5970.71</v>
      </c>
      <c r="H346">
        <v>5885.45</v>
      </c>
      <c r="I346" t="str">
        <f t="shared" si="15"/>
        <v>盤</v>
      </c>
      <c r="J346" t="str">
        <f t="shared" si="16"/>
        <v>盤</v>
      </c>
      <c r="K346" t="str">
        <f t="shared" si="17"/>
        <v>盤</v>
      </c>
    </row>
    <row r="347" spans="1:11" hidden="1" x14ac:dyDescent="0.15">
      <c r="A347">
        <v>20050527</v>
      </c>
      <c r="B347">
        <v>5991.55</v>
      </c>
      <c r="C347">
        <v>5970.71</v>
      </c>
      <c r="D347">
        <v>5885.45</v>
      </c>
      <c r="E347">
        <v>5970.71</v>
      </c>
      <c r="F347">
        <v>5885.45</v>
      </c>
      <c r="G347">
        <v>5991.55</v>
      </c>
      <c r="H347">
        <v>5885.45</v>
      </c>
      <c r="I347" t="str">
        <f t="shared" si="15"/>
        <v>盤</v>
      </c>
      <c r="J347" t="str">
        <f t="shared" si="16"/>
        <v>盤</v>
      </c>
      <c r="K347" t="str">
        <f t="shared" si="17"/>
        <v>盤</v>
      </c>
    </row>
    <row r="348" spans="1:11" hidden="1" x14ac:dyDescent="0.15">
      <c r="A348">
        <v>20050530</v>
      </c>
      <c r="B348">
        <v>6009.52</v>
      </c>
      <c r="C348">
        <v>5970.71</v>
      </c>
      <c r="D348">
        <v>5885.45</v>
      </c>
      <c r="E348">
        <v>5991.55</v>
      </c>
      <c r="F348">
        <v>5885.45</v>
      </c>
      <c r="G348">
        <v>6009.52</v>
      </c>
      <c r="H348">
        <v>5885.45</v>
      </c>
      <c r="I348" t="str">
        <f t="shared" si="15"/>
        <v>盤</v>
      </c>
      <c r="J348" t="str">
        <f t="shared" si="16"/>
        <v>盤</v>
      </c>
      <c r="K348" t="str">
        <f t="shared" si="17"/>
        <v>盤</v>
      </c>
    </row>
    <row r="349" spans="1:11" hidden="1" x14ac:dyDescent="0.15">
      <c r="A349">
        <v>20050531</v>
      </c>
      <c r="B349">
        <v>6011.56</v>
      </c>
      <c r="C349">
        <v>5991.55</v>
      </c>
      <c r="D349">
        <v>5885.45</v>
      </c>
      <c r="E349">
        <v>6009.52</v>
      </c>
      <c r="F349">
        <v>5885.45</v>
      </c>
      <c r="G349">
        <v>6011.56</v>
      </c>
      <c r="H349">
        <v>5885.45</v>
      </c>
      <c r="I349" t="str">
        <f t="shared" si="15"/>
        <v>盤</v>
      </c>
      <c r="J349" t="str">
        <f t="shared" si="16"/>
        <v>盤</v>
      </c>
      <c r="K349" t="str">
        <f t="shared" si="17"/>
        <v>盤</v>
      </c>
    </row>
    <row r="350" spans="1:11" hidden="1" x14ac:dyDescent="0.15">
      <c r="A350">
        <v>20050601</v>
      </c>
      <c r="B350">
        <v>5971.62</v>
      </c>
      <c r="C350">
        <v>6009.52</v>
      </c>
      <c r="D350">
        <v>5885.45</v>
      </c>
      <c r="E350">
        <v>6011.56</v>
      </c>
      <c r="F350">
        <v>5885.45</v>
      </c>
      <c r="G350">
        <v>6011.56</v>
      </c>
      <c r="H350">
        <v>5885.45</v>
      </c>
      <c r="I350" t="str">
        <f t="shared" si="15"/>
        <v>盤</v>
      </c>
      <c r="J350" t="str">
        <f t="shared" si="16"/>
        <v>盤</v>
      </c>
      <c r="K350" t="str">
        <f t="shared" si="17"/>
        <v>盤</v>
      </c>
    </row>
    <row r="351" spans="1:11" hidden="1" x14ac:dyDescent="0.15">
      <c r="A351">
        <v>20050602</v>
      </c>
      <c r="B351">
        <v>6039.48</v>
      </c>
      <c r="C351">
        <v>6011.56</v>
      </c>
      <c r="D351">
        <v>5885.45</v>
      </c>
      <c r="E351">
        <v>6011.56</v>
      </c>
      <c r="F351">
        <v>5885.45</v>
      </c>
      <c r="G351">
        <v>6039.48</v>
      </c>
      <c r="H351">
        <v>5888.53</v>
      </c>
      <c r="I351" t="str">
        <f t="shared" si="15"/>
        <v>盤</v>
      </c>
      <c r="J351" t="str">
        <f t="shared" si="16"/>
        <v>盤</v>
      </c>
      <c r="K351" t="str">
        <f t="shared" si="17"/>
        <v>盤</v>
      </c>
    </row>
    <row r="352" spans="1:11" hidden="1" x14ac:dyDescent="0.15">
      <c r="A352">
        <v>20050603</v>
      </c>
      <c r="B352">
        <v>6107.95</v>
      </c>
      <c r="C352">
        <v>6011.56</v>
      </c>
      <c r="D352">
        <v>5885.45</v>
      </c>
      <c r="E352">
        <v>6039.48</v>
      </c>
      <c r="F352">
        <v>5888.53</v>
      </c>
      <c r="G352">
        <v>6107.95</v>
      </c>
      <c r="H352">
        <v>5888.53</v>
      </c>
      <c r="I352" t="str">
        <f t="shared" si="15"/>
        <v>盤</v>
      </c>
      <c r="J352" t="str">
        <f t="shared" si="16"/>
        <v>盤</v>
      </c>
      <c r="K352" t="str">
        <f t="shared" si="17"/>
        <v>無</v>
      </c>
    </row>
    <row r="353" spans="1:11" hidden="1" x14ac:dyDescent="0.15">
      <c r="A353">
        <v>20050606</v>
      </c>
      <c r="B353">
        <v>6137.57</v>
      </c>
      <c r="C353">
        <v>6039.48</v>
      </c>
      <c r="D353">
        <v>5888.53</v>
      </c>
      <c r="E353">
        <v>6107.95</v>
      </c>
      <c r="F353">
        <v>5888.53</v>
      </c>
      <c r="G353">
        <v>6137.57</v>
      </c>
      <c r="H353">
        <v>5939.42</v>
      </c>
      <c r="I353" t="str">
        <f t="shared" si="15"/>
        <v>盤</v>
      </c>
      <c r="J353" t="str">
        <f t="shared" si="16"/>
        <v>無</v>
      </c>
      <c r="K353" t="str">
        <f t="shared" si="17"/>
        <v>無</v>
      </c>
    </row>
    <row r="354" spans="1:11" hidden="1" x14ac:dyDescent="0.15">
      <c r="A354">
        <v>20050607</v>
      </c>
      <c r="B354">
        <v>6105.79</v>
      </c>
      <c r="C354">
        <v>6107.95</v>
      </c>
      <c r="D354">
        <v>5888.53</v>
      </c>
      <c r="E354">
        <v>6137.57</v>
      </c>
      <c r="F354">
        <v>5939.42</v>
      </c>
      <c r="G354">
        <v>6137.57</v>
      </c>
      <c r="H354">
        <v>5971.62</v>
      </c>
      <c r="I354" t="str">
        <f t="shared" si="15"/>
        <v>無</v>
      </c>
      <c r="J354" t="str">
        <f t="shared" si="16"/>
        <v>無</v>
      </c>
      <c r="K354" t="str">
        <f t="shared" si="17"/>
        <v>盤</v>
      </c>
    </row>
    <row r="355" spans="1:11" hidden="1" x14ac:dyDescent="0.15">
      <c r="A355">
        <v>20050608</v>
      </c>
      <c r="B355">
        <v>6161.66</v>
      </c>
      <c r="C355">
        <v>6137.57</v>
      </c>
      <c r="D355">
        <v>5939.42</v>
      </c>
      <c r="E355">
        <v>6137.57</v>
      </c>
      <c r="F355">
        <v>5971.62</v>
      </c>
      <c r="G355">
        <v>6161.66</v>
      </c>
      <c r="H355">
        <v>5971.62</v>
      </c>
      <c r="I355" t="str">
        <f t="shared" si="15"/>
        <v>無</v>
      </c>
      <c r="J355" t="str">
        <f t="shared" si="16"/>
        <v>盤</v>
      </c>
      <c r="K355" t="str">
        <f t="shared" si="17"/>
        <v>無</v>
      </c>
    </row>
    <row r="356" spans="1:11" hidden="1" x14ac:dyDescent="0.15">
      <c r="A356">
        <v>20050609</v>
      </c>
      <c r="B356">
        <v>6145.92</v>
      </c>
      <c r="C356">
        <v>6137.57</v>
      </c>
      <c r="D356">
        <v>5971.62</v>
      </c>
      <c r="E356">
        <v>6161.66</v>
      </c>
      <c r="F356">
        <v>5971.62</v>
      </c>
      <c r="G356">
        <v>6161.66</v>
      </c>
      <c r="H356">
        <v>5971.62</v>
      </c>
      <c r="I356" t="str">
        <f t="shared" si="15"/>
        <v>盤</v>
      </c>
      <c r="J356" t="str">
        <f t="shared" si="16"/>
        <v>無</v>
      </c>
      <c r="K356" t="str">
        <f t="shared" si="17"/>
        <v>無</v>
      </c>
    </row>
    <row r="357" spans="1:11" hidden="1" x14ac:dyDescent="0.15">
      <c r="A357">
        <v>20050610</v>
      </c>
      <c r="B357">
        <v>6192.35</v>
      </c>
      <c r="C357">
        <v>6161.66</v>
      </c>
      <c r="D357">
        <v>5971.62</v>
      </c>
      <c r="E357">
        <v>6161.66</v>
      </c>
      <c r="F357">
        <v>5971.62</v>
      </c>
      <c r="G357">
        <v>6192.35</v>
      </c>
      <c r="H357">
        <v>5971.62</v>
      </c>
      <c r="I357" t="str">
        <f t="shared" si="15"/>
        <v>無</v>
      </c>
      <c r="J357" t="str">
        <f t="shared" si="16"/>
        <v>無</v>
      </c>
      <c r="K357" t="str">
        <f t="shared" si="17"/>
        <v>無</v>
      </c>
    </row>
    <row r="358" spans="1:11" hidden="1" x14ac:dyDescent="0.15">
      <c r="A358">
        <v>20050613</v>
      </c>
      <c r="B358">
        <v>6231.05</v>
      </c>
      <c r="C358">
        <v>6161.66</v>
      </c>
      <c r="D358">
        <v>5971.62</v>
      </c>
      <c r="E358">
        <v>6192.35</v>
      </c>
      <c r="F358">
        <v>5971.62</v>
      </c>
      <c r="G358">
        <v>6231.05</v>
      </c>
      <c r="H358">
        <v>6039.48</v>
      </c>
      <c r="I358" t="str">
        <f t="shared" si="15"/>
        <v>無</v>
      </c>
      <c r="J358" t="str">
        <f t="shared" si="16"/>
        <v>無</v>
      </c>
      <c r="K358" t="str">
        <f t="shared" si="17"/>
        <v>無</v>
      </c>
    </row>
    <row r="359" spans="1:11" hidden="1" x14ac:dyDescent="0.15">
      <c r="A359">
        <v>20050614</v>
      </c>
      <c r="B359">
        <v>6205.76</v>
      </c>
      <c r="C359">
        <v>6192.35</v>
      </c>
      <c r="D359">
        <v>5971.62</v>
      </c>
      <c r="E359">
        <v>6231.05</v>
      </c>
      <c r="F359">
        <v>6039.48</v>
      </c>
      <c r="G359">
        <v>6231.05</v>
      </c>
      <c r="H359">
        <v>6105.79</v>
      </c>
      <c r="I359" t="str">
        <f t="shared" si="15"/>
        <v>無</v>
      </c>
      <c r="J359" t="str">
        <f t="shared" si="16"/>
        <v>無</v>
      </c>
      <c r="K359" t="str">
        <f t="shared" si="17"/>
        <v>盤</v>
      </c>
    </row>
    <row r="360" spans="1:11" hidden="1" x14ac:dyDescent="0.15">
      <c r="A360">
        <v>20050615</v>
      </c>
      <c r="B360">
        <v>6252.1</v>
      </c>
      <c r="C360">
        <v>6231.05</v>
      </c>
      <c r="D360">
        <v>6039.48</v>
      </c>
      <c r="E360">
        <v>6231.05</v>
      </c>
      <c r="F360">
        <v>6105.79</v>
      </c>
      <c r="G360">
        <v>6252.1</v>
      </c>
      <c r="H360">
        <v>6105.79</v>
      </c>
      <c r="I360" t="str">
        <f t="shared" si="15"/>
        <v>無</v>
      </c>
      <c r="J360" t="str">
        <f t="shared" si="16"/>
        <v>盤</v>
      </c>
      <c r="K360" t="str">
        <f t="shared" si="17"/>
        <v>盤</v>
      </c>
    </row>
    <row r="361" spans="1:11" hidden="1" x14ac:dyDescent="0.15">
      <c r="A361">
        <v>20050616</v>
      </c>
      <c r="B361">
        <v>6282.41</v>
      </c>
      <c r="C361">
        <v>6231.05</v>
      </c>
      <c r="D361">
        <v>6105.79</v>
      </c>
      <c r="E361">
        <v>6252.1</v>
      </c>
      <c r="F361">
        <v>6105.79</v>
      </c>
      <c r="G361">
        <v>6282.41</v>
      </c>
      <c r="H361">
        <v>6105.79</v>
      </c>
      <c r="I361" t="str">
        <f t="shared" si="15"/>
        <v>盤</v>
      </c>
      <c r="J361" t="str">
        <f t="shared" si="16"/>
        <v>盤</v>
      </c>
      <c r="K361" t="str">
        <f t="shared" si="17"/>
        <v>盤</v>
      </c>
    </row>
    <row r="362" spans="1:11" hidden="1" x14ac:dyDescent="0.15">
      <c r="A362">
        <v>20050617</v>
      </c>
      <c r="B362">
        <v>6293.56</v>
      </c>
      <c r="C362">
        <v>6252.1</v>
      </c>
      <c r="D362">
        <v>6105.79</v>
      </c>
      <c r="E362">
        <v>6282.41</v>
      </c>
      <c r="F362">
        <v>6105.79</v>
      </c>
      <c r="G362">
        <v>6293.56</v>
      </c>
      <c r="H362">
        <v>6145.92</v>
      </c>
      <c r="I362" t="str">
        <f t="shared" si="15"/>
        <v>盤</v>
      </c>
      <c r="J362" t="str">
        <f t="shared" si="16"/>
        <v>盤</v>
      </c>
      <c r="K362" t="str">
        <f t="shared" si="17"/>
        <v>盤</v>
      </c>
    </row>
    <row r="363" spans="1:11" hidden="1" x14ac:dyDescent="0.15">
      <c r="A363">
        <v>20050620</v>
      </c>
      <c r="B363">
        <v>6296.89</v>
      </c>
      <c r="C363">
        <v>6282.41</v>
      </c>
      <c r="D363">
        <v>6105.79</v>
      </c>
      <c r="E363">
        <v>6293.56</v>
      </c>
      <c r="F363">
        <v>6145.92</v>
      </c>
      <c r="G363">
        <v>6296.89</v>
      </c>
      <c r="H363">
        <v>6145.92</v>
      </c>
      <c r="I363" t="str">
        <f t="shared" si="15"/>
        <v>盤</v>
      </c>
      <c r="J363" t="str">
        <f t="shared" si="16"/>
        <v>盤</v>
      </c>
      <c r="K363" t="str">
        <f t="shared" si="17"/>
        <v>盤</v>
      </c>
    </row>
    <row r="364" spans="1:11" hidden="1" x14ac:dyDescent="0.15">
      <c r="A364">
        <v>20050621</v>
      </c>
      <c r="B364">
        <v>6278.46</v>
      </c>
      <c r="C364">
        <v>6293.56</v>
      </c>
      <c r="D364">
        <v>6145.92</v>
      </c>
      <c r="E364">
        <v>6296.89</v>
      </c>
      <c r="F364">
        <v>6145.92</v>
      </c>
      <c r="G364">
        <v>6296.89</v>
      </c>
      <c r="H364">
        <v>6192.35</v>
      </c>
      <c r="I364" t="str">
        <f t="shared" si="15"/>
        <v>盤</v>
      </c>
      <c r="J364" t="str">
        <f t="shared" si="16"/>
        <v>盤</v>
      </c>
      <c r="K364" t="str">
        <f t="shared" si="17"/>
        <v>盤</v>
      </c>
    </row>
    <row r="365" spans="1:11" hidden="1" x14ac:dyDescent="0.15">
      <c r="A365">
        <v>20050622</v>
      </c>
      <c r="B365">
        <v>6357.83</v>
      </c>
      <c r="C365">
        <v>6296.89</v>
      </c>
      <c r="D365">
        <v>6145.92</v>
      </c>
      <c r="E365">
        <v>6296.89</v>
      </c>
      <c r="F365">
        <v>6192.35</v>
      </c>
      <c r="G365">
        <v>6357.83</v>
      </c>
      <c r="H365">
        <v>6205.76</v>
      </c>
      <c r="I365" t="str">
        <f t="shared" si="15"/>
        <v>盤</v>
      </c>
      <c r="J365" t="str">
        <f t="shared" si="16"/>
        <v>盤</v>
      </c>
      <c r="K365" t="str">
        <f t="shared" si="17"/>
        <v>盤</v>
      </c>
    </row>
    <row r="366" spans="1:11" hidden="1" x14ac:dyDescent="0.15">
      <c r="A366">
        <v>20050623</v>
      </c>
      <c r="B366">
        <v>6373.86</v>
      </c>
      <c r="C366">
        <v>6296.89</v>
      </c>
      <c r="D366">
        <v>6192.35</v>
      </c>
      <c r="E366">
        <v>6357.83</v>
      </c>
      <c r="F366">
        <v>6205.76</v>
      </c>
      <c r="G366">
        <v>6373.86</v>
      </c>
      <c r="H366">
        <v>6205.76</v>
      </c>
      <c r="I366" t="str">
        <f t="shared" si="15"/>
        <v>盤</v>
      </c>
      <c r="J366" t="str">
        <f t="shared" si="16"/>
        <v>盤</v>
      </c>
      <c r="K366" t="str">
        <f t="shared" si="17"/>
        <v>盤</v>
      </c>
    </row>
    <row r="367" spans="1:11" hidden="1" x14ac:dyDescent="0.15">
      <c r="A367">
        <v>20050624</v>
      </c>
      <c r="B367">
        <v>6340.69</v>
      </c>
      <c r="C367">
        <v>6357.83</v>
      </c>
      <c r="D367">
        <v>6205.76</v>
      </c>
      <c r="E367">
        <v>6373.86</v>
      </c>
      <c r="F367">
        <v>6205.76</v>
      </c>
      <c r="G367">
        <v>6373.86</v>
      </c>
      <c r="H367">
        <v>6252.1</v>
      </c>
      <c r="I367" t="str">
        <f t="shared" si="15"/>
        <v>盤</v>
      </c>
      <c r="J367" t="str">
        <f t="shared" si="16"/>
        <v>盤</v>
      </c>
      <c r="K367" t="str">
        <f t="shared" si="17"/>
        <v>盤</v>
      </c>
    </row>
    <row r="368" spans="1:11" hidden="1" x14ac:dyDescent="0.15">
      <c r="A368">
        <v>20050627</v>
      </c>
      <c r="B368">
        <v>6302.99</v>
      </c>
      <c r="C368">
        <v>6373.86</v>
      </c>
      <c r="D368">
        <v>6205.76</v>
      </c>
      <c r="E368">
        <v>6373.86</v>
      </c>
      <c r="F368">
        <v>6252.1</v>
      </c>
      <c r="G368">
        <v>6373.86</v>
      </c>
      <c r="H368">
        <v>6278.46</v>
      </c>
      <c r="I368" t="str">
        <f t="shared" si="15"/>
        <v>盤</v>
      </c>
      <c r="J368" t="str">
        <f t="shared" si="16"/>
        <v>盤</v>
      </c>
      <c r="K368" t="str">
        <f t="shared" si="17"/>
        <v>盤</v>
      </c>
    </row>
    <row r="369" spans="1:11" hidden="1" x14ac:dyDescent="0.15">
      <c r="A369">
        <v>20050628</v>
      </c>
      <c r="B369">
        <v>6316.84</v>
      </c>
      <c r="C369">
        <v>6373.86</v>
      </c>
      <c r="D369">
        <v>6252.1</v>
      </c>
      <c r="E369">
        <v>6373.86</v>
      </c>
      <c r="F369">
        <v>6278.46</v>
      </c>
      <c r="G369">
        <v>6373.86</v>
      </c>
      <c r="H369">
        <v>6278.46</v>
      </c>
      <c r="I369" t="str">
        <f t="shared" si="15"/>
        <v>盤</v>
      </c>
      <c r="J369" t="str">
        <f t="shared" si="16"/>
        <v>盤</v>
      </c>
      <c r="K369" t="str">
        <f t="shared" si="17"/>
        <v>盤</v>
      </c>
    </row>
    <row r="370" spans="1:11" hidden="1" x14ac:dyDescent="0.15">
      <c r="A370">
        <v>20050629</v>
      </c>
      <c r="B370">
        <v>6231.65</v>
      </c>
      <c r="C370">
        <v>6373.86</v>
      </c>
      <c r="D370">
        <v>6278.46</v>
      </c>
      <c r="E370">
        <v>6373.86</v>
      </c>
      <c r="F370">
        <v>6278.46</v>
      </c>
      <c r="G370">
        <v>6373.86</v>
      </c>
      <c r="H370">
        <v>6231.65</v>
      </c>
      <c r="I370" t="str">
        <f t="shared" si="15"/>
        <v>盤</v>
      </c>
      <c r="J370" t="str">
        <f t="shared" si="16"/>
        <v>盤</v>
      </c>
      <c r="K370" t="str">
        <f t="shared" si="17"/>
        <v>盤</v>
      </c>
    </row>
    <row r="371" spans="1:11" hidden="1" x14ac:dyDescent="0.15">
      <c r="A371">
        <v>20050630</v>
      </c>
      <c r="B371">
        <v>6241.94</v>
      </c>
      <c r="C371">
        <v>6373.86</v>
      </c>
      <c r="D371">
        <v>6278.46</v>
      </c>
      <c r="E371">
        <v>6373.86</v>
      </c>
      <c r="F371">
        <v>6231.65</v>
      </c>
      <c r="G371">
        <v>6373.86</v>
      </c>
      <c r="H371">
        <v>6231.65</v>
      </c>
      <c r="I371" t="str">
        <f t="shared" si="15"/>
        <v>盤</v>
      </c>
      <c r="J371" t="str">
        <f t="shared" si="16"/>
        <v>盤</v>
      </c>
      <c r="K371" t="str">
        <f t="shared" si="17"/>
        <v>盤</v>
      </c>
    </row>
    <row r="372" spans="1:11" hidden="1" x14ac:dyDescent="0.15">
      <c r="A372">
        <v>20050701</v>
      </c>
      <c r="B372">
        <v>6272.14</v>
      </c>
      <c r="C372">
        <v>6373.86</v>
      </c>
      <c r="D372">
        <v>6231.65</v>
      </c>
      <c r="E372">
        <v>6373.86</v>
      </c>
      <c r="F372">
        <v>6231.65</v>
      </c>
      <c r="G372">
        <v>6373.86</v>
      </c>
      <c r="H372">
        <v>6231.65</v>
      </c>
      <c r="I372" t="str">
        <f t="shared" si="15"/>
        <v>盤</v>
      </c>
      <c r="J372" t="str">
        <f t="shared" si="16"/>
        <v>盤</v>
      </c>
      <c r="K372" t="str">
        <f t="shared" si="17"/>
        <v>盤</v>
      </c>
    </row>
    <row r="373" spans="1:11" hidden="1" x14ac:dyDescent="0.15">
      <c r="A373">
        <v>20050704</v>
      </c>
      <c r="B373">
        <v>6271.2</v>
      </c>
      <c r="C373">
        <v>6373.86</v>
      </c>
      <c r="D373">
        <v>6231.65</v>
      </c>
      <c r="E373">
        <v>6373.86</v>
      </c>
      <c r="F373">
        <v>6231.65</v>
      </c>
      <c r="G373">
        <v>6373.86</v>
      </c>
      <c r="H373">
        <v>6231.65</v>
      </c>
      <c r="I373" t="str">
        <f t="shared" si="15"/>
        <v>盤</v>
      </c>
      <c r="J373" t="str">
        <f t="shared" si="16"/>
        <v>盤</v>
      </c>
      <c r="K373" t="str">
        <f t="shared" si="17"/>
        <v>盤</v>
      </c>
    </row>
    <row r="374" spans="1:11" hidden="1" x14ac:dyDescent="0.15">
      <c r="A374">
        <v>20050705</v>
      </c>
      <c r="B374">
        <v>6232.04</v>
      </c>
      <c r="C374">
        <v>6373.86</v>
      </c>
      <c r="D374">
        <v>6231.65</v>
      </c>
      <c r="E374">
        <v>6373.86</v>
      </c>
      <c r="F374">
        <v>6231.65</v>
      </c>
      <c r="G374">
        <v>6340.69</v>
      </c>
      <c r="H374">
        <v>6231.65</v>
      </c>
      <c r="I374" t="str">
        <f t="shared" si="15"/>
        <v>盤</v>
      </c>
      <c r="J374" t="str">
        <f t="shared" si="16"/>
        <v>盤</v>
      </c>
      <c r="K374" t="str">
        <f t="shared" si="17"/>
        <v>盤</v>
      </c>
    </row>
    <row r="375" spans="1:11" hidden="1" x14ac:dyDescent="0.15">
      <c r="A375">
        <v>20050706</v>
      </c>
      <c r="B375">
        <v>6222.05</v>
      </c>
      <c r="C375">
        <v>6373.86</v>
      </c>
      <c r="D375">
        <v>6231.65</v>
      </c>
      <c r="E375">
        <v>6340.69</v>
      </c>
      <c r="F375">
        <v>6231.65</v>
      </c>
      <c r="G375">
        <v>6316.84</v>
      </c>
      <c r="H375">
        <v>6222.05</v>
      </c>
      <c r="I375" t="str">
        <f t="shared" si="15"/>
        <v>盤</v>
      </c>
      <c r="J375" t="str">
        <f t="shared" si="16"/>
        <v>盤</v>
      </c>
      <c r="K375" t="str">
        <f t="shared" si="17"/>
        <v>盤</v>
      </c>
    </row>
    <row r="376" spans="1:11" hidden="1" x14ac:dyDescent="0.15">
      <c r="A376">
        <v>20050707</v>
      </c>
      <c r="B376">
        <v>6212.6</v>
      </c>
      <c r="C376">
        <v>6340.69</v>
      </c>
      <c r="D376">
        <v>6231.65</v>
      </c>
      <c r="E376">
        <v>6316.84</v>
      </c>
      <c r="F376">
        <v>6222.05</v>
      </c>
      <c r="G376">
        <v>6316.84</v>
      </c>
      <c r="H376">
        <v>6212.6</v>
      </c>
      <c r="I376" t="str">
        <f t="shared" si="15"/>
        <v>盤</v>
      </c>
      <c r="J376" t="str">
        <f t="shared" si="16"/>
        <v>盤</v>
      </c>
      <c r="K376" t="str">
        <f t="shared" si="17"/>
        <v>盤</v>
      </c>
    </row>
    <row r="377" spans="1:11" hidden="1" x14ac:dyDescent="0.15">
      <c r="A377">
        <v>20050708</v>
      </c>
      <c r="B377">
        <v>6201.4</v>
      </c>
      <c r="C377">
        <v>6316.84</v>
      </c>
      <c r="D377">
        <v>6222.05</v>
      </c>
      <c r="E377">
        <v>6316.84</v>
      </c>
      <c r="F377">
        <v>6212.6</v>
      </c>
      <c r="G377">
        <v>6272.14</v>
      </c>
      <c r="H377">
        <v>6201.4</v>
      </c>
      <c r="I377" t="str">
        <f t="shared" si="15"/>
        <v>盤</v>
      </c>
      <c r="J377" t="str">
        <f t="shared" si="16"/>
        <v>盤</v>
      </c>
      <c r="K377" t="str">
        <f t="shared" si="17"/>
        <v>盤</v>
      </c>
    </row>
    <row r="378" spans="1:11" hidden="1" x14ac:dyDescent="0.15">
      <c r="A378">
        <v>20050711</v>
      </c>
      <c r="B378">
        <v>6298.86</v>
      </c>
      <c r="C378">
        <v>6316.84</v>
      </c>
      <c r="D378">
        <v>6212.6</v>
      </c>
      <c r="E378">
        <v>6272.14</v>
      </c>
      <c r="F378">
        <v>6201.4</v>
      </c>
      <c r="G378">
        <v>6298.86</v>
      </c>
      <c r="H378">
        <v>6201.4</v>
      </c>
      <c r="I378" t="str">
        <f t="shared" si="15"/>
        <v>盤</v>
      </c>
      <c r="J378" t="str">
        <f t="shared" si="16"/>
        <v>盤</v>
      </c>
      <c r="K378" t="str">
        <f t="shared" si="17"/>
        <v>盤</v>
      </c>
    </row>
    <row r="379" spans="1:11" hidden="1" x14ac:dyDescent="0.15">
      <c r="A379">
        <v>20050712</v>
      </c>
      <c r="B379">
        <v>6358.81</v>
      </c>
      <c r="C379">
        <v>6272.14</v>
      </c>
      <c r="D379">
        <v>6201.4</v>
      </c>
      <c r="E379">
        <v>6298.86</v>
      </c>
      <c r="F379">
        <v>6201.4</v>
      </c>
      <c r="G379">
        <v>6358.81</v>
      </c>
      <c r="H379">
        <v>6201.4</v>
      </c>
      <c r="I379" t="str">
        <f t="shared" si="15"/>
        <v>盤</v>
      </c>
      <c r="J379" t="str">
        <f t="shared" si="16"/>
        <v>盤</v>
      </c>
      <c r="K379" t="str">
        <f t="shared" si="17"/>
        <v>盤</v>
      </c>
    </row>
    <row r="380" spans="1:11" hidden="1" x14ac:dyDescent="0.15">
      <c r="A380">
        <v>20050713</v>
      </c>
      <c r="B380">
        <v>6377.09</v>
      </c>
      <c r="C380">
        <v>6298.86</v>
      </c>
      <c r="D380">
        <v>6201.4</v>
      </c>
      <c r="E380">
        <v>6358.81</v>
      </c>
      <c r="F380">
        <v>6201.4</v>
      </c>
      <c r="G380">
        <v>6377.09</v>
      </c>
      <c r="H380">
        <v>6201.4</v>
      </c>
      <c r="I380" t="str">
        <f t="shared" si="15"/>
        <v>盤</v>
      </c>
      <c r="J380" t="str">
        <f t="shared" si="16"/>
        <v>盤</v>
      </c>
      <c r="K380" t="str">
        <f t="shared" si="17"/>
        <v>盤</v>
      </c>
    </row>
    <row r="381" spans="1:11" hidden="1" x14ac:dyDescent="0.15">
      <c r="A381">
        <v>20050714</v>
      </c>
      <c r="B381">
        <v>6418.35</v>
      </c>
      <c r="C381">
        <v>6358.81</v>
      </c>
      <c r="D381">
        <v>6201.4</v>
      </c>
      <c r="E381">
        <v>6377.09</v>
      </c>
      <c r="F381">
        <v>6201.4</v>
      </c>
      <c r="G381">
        <v>6418.35</v>
      </c>
      <c r="H381">
        <v>6201.4</v>
      </c>
      <c r="I381" t="str">
        <f t="shared" si="15"/>
        <v>盤</v>
      </c>
      <c r="J381" t="str">
        <f t="shared" si="16"/>
        <v>盤</v>
      </c>
      <c r="K381" t="str">
        <f t="shared" si="17"/>
        <v>無</v>
      </c>
    </row>
    <row r="382" spans="1:11" hidden="1" x14ac:dyDescent="0.15">
      <c r="A382">
        <v>20050715</v>
      </c>
      <c r="B382">
        <v>6410.59</v>
      </c>
      <c r="C382">
        <v>6377.09</v>
      </c>
      <c r="D382">
        <v>6201.4</v>
      </c>
      <c r="E382">
        <v>6418.35</v>
      </c>
      <c r="F382">
        <v>6201.4</v>
      </c>
      <c r="G382">
        <v>6418.35</v>
      </c>
      <c r="H382">
        <v>6201.4</v>
      </c>
      <c r="I382" t="str">
        <f t="shared" si="15"/>
        <v>盤</v>
      </c>
      <c r="J382" t="str">
        <f t="shared" si="16"/>
        <v>無</v>
      </c>
      <c r="K382" t="str">
        <f t="shared" si="17"/>
        <v>無</v>
      </c>
    </row>
    <row r="383" spans="1:11" hidden="1" x14ac:dyDescent="0.15">
      <c r="A383">
        <v>20050719</v>
      </c>
      <c r="B383">
        <v>6416.34</v>
      </c>
      <c r="C383">
        <v>6418.35</v>
      </c>
      <c r="D383">
        <v>6201.4</v>
      </c>
      <c r="E383">
        <v>6418.35</v>
      </c>
      <c r="F383">
        <v>6201.4</v>
      </c>
      <c r="G383">
        <v>6418.35</v>
      </c>
      <c r="H383">
        <v>6201.4</v>
      </c>
      <c r="I383" t="str">
        <f t="shared" si="15"/>
        <v>無</v>
      </c>
      <c r="J383" t="str">
        <f t="shared" si="16"/>
        <v>無</v>
      </c>
      <c r="K383" t="str">
        <f t="shared" si="17"/>
        <v>無</v>
      </c>
    </row>
    <row r="384" spans="1:11" hidden="1" x14ac:dyDescent="0.15">
      <c r="A384">
        <v>20050720</v>
      </c>
      <c r="B384">
        <v>6423.81</v>
      </c>
      <c r="C384">
        <v>6418.35</v>
      </c>
      <c r="D384">
        <v>6201.4</v>
      </c>
      <c r="E384">
        <v>6418.35</v>
      </c>
      <c r="F384">
        <v>6201.4</v>
      </c>
      <c r="G384">
        <v>6423.81</v>
      </c>
      <c r="H384">
        <v>6201.4</v>
      </c>
      <c r="I384" t="str">
        <f t="shared" si="15"/>
        <v>無</v>
      </c>
      <c r="J384" t="str">
        <f t="shared" si="16"/>
        <v>無</v>
      </c>
      <c r="K384" t="str">
        <f t="shared" si="17"/>
        <v>無</v>
      </c>
    </row>
    <row r="385" spans="1:11" hidden="1" x14ac:dyDescent="0.15">
      <c r="A385">
        <v>20050721</v>
      </c>
      <c r="B385">
        <v>6394.03</v>
      </c>
      <c r="C385">
        <v>6418.35</v>
      </c>
      <c r="D385">
        <v>6201.4</v>
      </c>
      <c r="E385">
        <v>6423.81</v>
      </c>
      <c r="F385">
        <v>6201.4</v>
      </c>
      <c r="G385">
        <v>6423.81</v>
      </c>
      <c r="H385">
        <v>6298.86</v>
      </c>
      <c r="I385" t="str">
        <f t="shared" si="15"/>
        <v>無</v>
      </c>
      <c r="J385" t="str">
        <f t="shared" si="16"/>
        <v>無</v>
      </c>
      <c r="K385" t="str">
        <f t="shared" si="17"/>
        <v>盤</v>
      </c>
    </row>
    <row r="386" spans="1:11" hidden="1" x14ac:dyDescent="0.15">
      <c r="A386">
        <v>20050722</v>
      </c>
      <c r="B386">
        <v>6380.73</v>
      </c>
      <c r="C386">
        <v>6423.81</v>
      </c>
      <c r="D386">
        <v>6201.4</v>
      </c>
      <c r="E386">
        <v>6423.81</v>
      </c>
      <c r="F386">
        <v>6298.86</v>
      </c>
      <c r="G386">
        <v>6423.81</v>
      </c>
      <c r="H386">
        <v>6358.81</v>
      </c>
      <c r="I386" t="str">
        <f t="shared" si="15"/>
        <v>無</v>
      </c>
      <c r="J386" t="str">
        <f t="shared" si="16"/>
        <v>盤</v>
      </c>
      <c r="K386" t="str">
        <f t="shared" si="17"/>
        <v>盤</v>
      </c>
    </row>
    <row r="387" spans="1:11" hidden="1" x14ac:dyDescent="0.15">
      <c r="A387">
        <v>20050725</v>
      </c>
      <c r="B387">
        <v>6420.45</v>
      </c>
      <c r="C387">
        <v>6423.81</v>
      </c>
      <c r="D387">
        <v>6298.86</v>
      </c>
      <c r="E387">
        <v>6423.81</v>
      </c>
      <c r="F387">
        <v>6358.81</v>
      </c>
      <c r="G387">
        <v>6423.81</v>
      </c>
      <c r="H387">
        <v>6377.09</v>
      </c>
      <c r="I387" t="str">
        <f t="shared" ref="I387:I450" si="18">IF(C387-D387&lt;=180,"盤",IF(C387-D387&lt;=240,"無","順"))</f>
        <v>盤</v>
      </c>
      <c r="J387" t="str">
        <f t="shared" ref="J387:J450" si="19">IF(E387-F387&lt;=180,"盤",IF(E387-F387&lt;=240,"無","順"))</f>
        <v>盤</v>
      </c>
      <c r="K387" t="str">
        <f t="shared" ref="K387:K450" si="20">IF(G387-H387&lt;=180,"盤",IF(G387-H387&lt;=240,"無","順"))</f>
        <v>盤</v>
      </c>
    </row>
    <row r="388" spans="1:11" hidden="1" x14ac:dyDescent="0.15">
      <c r="A388">
        <v>20050726</v>
      </c>
      <c r="B388">
        <v>6366.16</v>
      </c>
      <c r="C388">
        <v>6423.81</v>
      </c>
      <c r="D388">
        <v>6358.81</v>
      </c>
      <c r="E388">
        <v>6423.81</v>
      </c>
      <c r="F388">
        <v>6377.09</v>
      </c>
      <c r="G388">
        <v>6423.81</v>
      </c>
      <c r="H388">
        <v>6366.16</v>
      </c>
      <c r="I388" t="str">
        <f t="shared" si="18"/>
        <v>盤</v>
      </c>
      <c r="J388" t="str">
        <f t="shared" si="19"/>
        <v>盤</v>
      </c>
      <c r="K388" t="str">
        <f t="shared" si="20"/>
        <v>盤</v>
      </c>
    </row>
    <row r="389" spans="1:11" hidden="1" x14ac:dyDescent="0.15">
      <c r="A389">
        <v>20050727</v>
      </c>
      <c r="B389">
        <v>6327.25</v>
      </c>
      <c r="C389">
        <v>6423.81</v>
      </c>
      <c r="D389">
        <v>6377.09</v>
      </c>
      <c r="E389">
        <v>6423.81</v>
      </c>
      <c r="F389">
        <v>6366.16</v>
      </c>
      <c r="G389">
        <v>6423.81</v>
      </c>
      <c r="H389">
        <v>6327.25</v>
      </c>
      <c r="I389" t="str">
        <f t="shared" si="18"/>
        <v>盤</v>
      </c>
      <c r="J389" t="str">
        <f t="shared" si="19"/>
        <v>盤</v>
      </c>
      <c r="K389" t="str">
        <f t="shared" si="20"/>
        <v>盤</v>
      </c>
    </row>
    <row r="390" spans="1:11" hidden="1" x14ac:dyDescent="0.15">
      <c r="A390">
        <v>20050728</v>
      </c>
      <c r="B390">
        <v>6375.64</v>
      </c>
      <c r="C390">
        <v>6423.81</v>
      </c>
      <c r="D390">
        <v>6366.16</v>
      </c>
      <c r="E390">
        <v>6423.81</v>
      </c>
      <c r="F390">
        <v>6327.25</v>
      </c>
      <c r="G390">
        <v>6423.81</v>
      </c>
      <c r="H390">
        <v>6327.25</v>
      </c>
      <c r="I390" t="str">
        <f t="shared" si="18"/>
        <v>盤</v>
      </c>
      <c r="J390" t="str">
        <f t="shared" si="19"/>
        <v>盤</v>
      </c>
      <c r="K390" t="str">
        <f t="shared" si="20"/>
        <v>盤</v>
      </c>
    </row>
    <row r="391" spans="1:11" hidden="1" x14ac:dyDescent="0.15">
      <c r="A391">
        <v>20050729</v>
      </c>
      <c r="B391">
        <v>6311.98</v>
      </c>
      <c r="C391">
        <v>6423.81</v>
      </c>
      <c r="D391">
        <v>6327.25</v>
      </c>
      <c r="E391">
        <v>6423.81</v>
      </c>
      <c r="F391">
        <v>6327.25</v>
      </c>
      <c r="G391">
        <v>6423.81</v>
      </c>
      <c r="H391">
        <v>6311.98</v>
      </c>
      <c r="I391" t="str">
        <f t="shared" si="18"/>
        <v>盤</v>
      </c>
      <c r="J391" t="str">
        <f t="shared" si="19"/>
        <v>盤</v>
      </c>
      <c r="K391" t="str">
        <f t="shared" si="20"/>
        <v>盤</v>
      </c>
    </row>
    <row r="392" spans="1:11" hidden="1" x14ac:dyDescent="0.15">
      <c r="A392">
        <v>20050801</v>
      </c>
      <c r="B392">
        <v>6307.93</v>
      </c>
      <c r="C392">
        <v>6423.81</v>
      </c>
      <c r="D392">
        <v>6327.25</v>
      </c>
      <c r="E392">
        <v>6423.81</v>
      </c>
      <c r="F392">
        <v>6311.98</v>
      </c>
      <c r="G392">
        <v>6420.45</v>
      </c>
      <c r="H392">
        <v>6307.93</v>
      </c>
      <c r="I392" t="str">
        <f t="shared" si="18"/>
        <v>盤</v>
      </c>
      <c r="J392" t="str">
        <f t="shared" si="19"/>
        <v>盤</v>
      </c>
      <c r="K392" t="str">
        <f t="shared" si="20"/>
        <v>盤</v>
      </c>
    </row>
    <row r="393" spans="1:11" hidden="1" x14ac:dyDescent="0.15">
      <c r="A393">
        <v>20050802</v>
      </c>
      <c r="B393">
        <v>6343.54</v>
      </c>
      <c r="C393">
        <v>6423.81</v>
      </c>
      <c r="D393">
        <v>6311.98</v>
      </c>
      <c r="E393">
        <v>6420.45</v>
      </c>
      <c r="F393">
        <v>6307.93</v>
      </c>
      <c r="G393">
        <v>6420.45</v>
      </c>
      <c r="H393">
        <v>6307.93</v>
      </c>
      <c r="I393" t="str">
        <f t="shared" si="18"/>
        <v>盤</v>
      </c>
      <c r="J393" t="str">
        <f t="shared" si="19"/>
        <v>盤</v>
      </c>
      <c r="K393" t="str">
        <f t="shared" si="20"/>
        <v>盤</v>
      </c>
    </row>
    <row r="394" spans="1:11" hidden="1" x14ac:dyDescent="0.15">
      <c r="A394">
        <v>20050803</v>
      </c>
      <c r="B394">
        <v>6455.57</v>
      </c>
      <c r="C394">
        <v>6420.45</v>
      </c>
      <c r="D394">
        <v>6307.93</v>
      </c>
      <c r="E394">
        <v>6420.45</v>
      </c>
      <c r="F394">
        <v>6307.93</v>
      </c>
      <c r="G394">
        <v>6455.57</v>
      </c>
      <c r="H394">
        <v>6307.93</v>
      </c>
      <c r="I394" t="str">
        <f t="shared" si="18"/>
        <v>盤</v>
      </c>
      <c r="J394" t="str">
        <f t="shared" si="19"/>
        <v>盤</v>
      </c>
      <c r="K394" t="str">
        <f t="shared" si="20"/>
        <v>盤</v>
      </c>
    </row>
    <row r="395" spans="1:11" hidden="1" x14ac:dyDescent="0.15">
      <c r="A395">
        <v>20050804</v>
      </c>
      <c r="B395">
        <v>6446.01</v>
      </c>
      <c r="C395">
        <v>6420.45</v>
      </c>
      <c r="D395">
        <v>6307.93</v>
      </c>
      <c r="E395">
        <v>6455.57</v>
      </c>
      <c r="F395">
        <v>6307.93</v>
      </c>
      <c r="G395">
        <v>6455.57</v>
      </c>
      <c r="H395">
        <v>6307.93</v>
      </c>
      <c r="I395" t="str">
        <f t="shared" si="18"/>
        <v>盤</v>
      </c>
      <c r="J395" t="str">
        <f t="shared" si="19"/>
        <v>盤</v>
      </c>
      <c r="K395" t="str">
        <f t="shared" si="20"/>
        <v>盤</v>
      </c>
    </row>
    <row r="396" spans="1:11" hidden="1" x14ac:dyDescent="0.15">
      <c r="A396">
        <v>20050808</v>
      </c>
      <c r="B396">
        <v>6380.03</v>
      </c>
      <c r="C396">
        <v>6455.57</v>
      </c>
      <c r="D396">
        <v>6307.93</v>
      </c>
      <c r="E396">
        <v>6455.57</v>
      </c>
      <c r="F396">
        <v>6307.93</v>
      </c>
      <c r="G396">
        <v>6455.57</v>
      </c>
      <c r="H396">
        <v>6307.93</v>
      </c>
      <c r="I396" t="str">
        <f t="shared" si="18"/>
        <v>盤</v>
      </c>
      <c r="J396" t="str">
        <f t="shared" si="19"/>
        <v>盤</v>
      </c>
      <c r="K396" t="str">
        <f t="shared" si="20"/>
        <v>盤</v>
      </c>
    </row>
    <row r="397" spans="1:11" hidden="1" x14ac:dyDescent="0.15">
      <c r="A397">
        <v>20050809</v>
      </c>
      <c r="B397">
        <v>6380</v>
      </c>
      <c r="C397">
        <v>6455.57</v>
      </c>
      <c r="D397">
        <v>6307.93</v>
      </c>
      <c r="E397">
        <v>6455.57</v>
      </c>
      <c r="F397">
        <v>6307.93</v>
      </c>
      <c r="G397">
        <v>6455.57</v>
      </c>
      <c r="H397">
        <v>6307.93</v>
      </c>
      <c r="I397" t="str">
        <f t="shared" si="18"/>
        <v>盤</v>
      </c>
      <c r="J397" t="str">
        <f t="shared" si="19"/>
        <v>盤</v>
      </c>
      <c r="K397" t="str">
        <f t="shared" si="20"/>
        <v>盤</v>
      </c>
    </row>
    <row r="398" spans="1:11" hidden="1" x14ac:dyDescent="0.15">
      <c r="A398">
        <v>20050810</v>
      </c>
      <c r="B398">
        <v>6356.84</v>
      </c>
      <c r="C398">
        <v>6455.57</v>
      </c>
      <c r="D398">
        <v>6307.93</v>
      </c>
      <c r="E398">
        <v>6455.57</v>
      </c>
      <c r="F398">
        <v>6307.93</v>
      </c>
      <c r="G398">
        <v>6455.57</v>
      </c>
      <c r="H398">
        <v>6307.93</v>
      </c>
      <c r="I398" t="str">
        <f t="shared" si="18"/>
        <v>盤</v>
      </c>
      <c r="J398" t="str">
        <f t="shared" si="19"/>
        <v>盤</v>
      </c>
      <c r="K398" t="str">
        <f t="shared" si="20"/>
        <v>盤</v>
      </c>
    </row>
    <row r="399" spans="1:11" hidden="1" x14ac:dyDescent="0.15">
      <c r="A399">
        <v>20050811</v>
      </c>
      <c r="B399">
        <v>6353.71</v>
      </c>
      <c r="C399">
        <v>6455.57</v>
      </c>
      <c r="D399">
        <v>6307.93</v>
      </c>
      <c r="E399">
        <v>6455.57</v>
      </c>
      <c r="F399">
        <v>6307.93</v>
      </c>
      <c r="G399">
        <v>6455.57</v>
      </c>
      <c r="H399">
        <v>6307.93</v>
      </c>
      <c r="I399" t="str">
        <f t="shared" si="18"/>
        <v>盤</v>
      </c>
      <c r="J399" t="str">
        <f t="shared" si="19"/>
        <v>盤</v>
      </c>
      <c r="K399" t="str">
        <f t="shared" si="20"/>
        <v>盤</v>
      </c>
    </row>
    <row r="400" spans="1:11" hidden="1" x14ac:dyDescent="0.15">
      <c r="A400">
        <v>20050812</v>
      </c>
      <c r="B400">
        <v>6350.9</v>
      </c>
      <c r="C400">
        <v>6455.57</v>
      </c>
      <c r="D400">
        <v>6307.93</v>
      </c>
      <c r="E400">
        <v>6455.57</v>
      </c>
      <c r="F400">
        <v>6307.93</v>
      </c>
      <c r="G400">
        <v>6455.57</v>
      </c>
      <c r="H400">
        <v>6343.54</v>
      </c>
      <c r="I400" t="str">
        <f t="shared" si="18"/>
        <v>盤</v>
      </c>
      <c r="J400" t="str">
        <f t="shared" si="19"/>
        <v>盤</v>
      </c>
      <c r="K400" t="str">
        <f t="shared" si="20"/>
        <v>盤</v>
      </c>
    </row>
    <row r="401" spans="1:11" hidden="1" x14ac:dyDescent="0.15">
      <c r="A401">
        <v>20050815</v>
      </c>
      <c r="B401">
        <v>6245.13</v>
      </c>
      <c r="C401">
        <v>6455.57</v>
      </c>
      <c r="D401">
        <v>6307.93</v>
      </c>
      <c r="E401">
        <v>6455.57</v>
      </c>
      <c r="F401">
        <v>6343.54</v>
      </c>
      <c r="G401">
        <v>6455.57</v>
      </c>
      <c r="H401">
        <v>6245.13</v>
      </c>
      <c r="I401" t="str">
        <f t="shared" si="18"/>
        <v>盤</v>
      </c>
      <c r="J401" t="str">
        <f t="shared" si="19"/>
        <v>盤</v>
      </c>
      <c r="K401" t="str">
        <f t="shared" si="20"/>
        <v>無</v>
      </c>
    </row>
    <row r="402" spans="1:11" hidden="1" x14ac:dyDescent="0.15">
      <c r="A402">
        <v>20050816</v>
      </c>
      <c r="B402">
        <v>6242.4</v>
      </c>
      <c r="C402">
        <v>6455.57</v>
      </c>
      <c r="D402">
        <v>6343.54</v>
      </c>
      <c r="E402">
        <v>6455.57</v>
      </c>
      <c r="F402">
        <v>6245.13</v>
      </c>
      <c r="G402">
        <v>6446.01</v>
      </c>
      <c r="H402">
        <v>6242.4</v>
      </c>
      <c r="I402" t="str">
        <f t="shared" si="18"/>
        <v>盤</v>
      </c>
      <c r="J402" t="str">
        <f t="shared" si="19"/>
        <v>無</v>
      </c>
      <c r="K402" t="str">
        <f t="shared" si="20"/>
        <v>無</v>
      </c>
    </row>
    <row r="403" spans="1:11" hidden="1" x14ac:dyDescent="0.15">
      <c r="A403">
        <v>20050817</v>
      </c>
      <c r="B403">
        <v>6241.92</v>
      </c>
      <c r="C403">
        <v>6455.57</v>
      </c>
      <c r="D403">
        <v>6245.13</v>
      </c>
      <c r="E403">
        <v>6446.01</v>
      </c>
      <c r="F403">
        <v>6242.4</v>
      </c>
      <c r="G403">
        <v>6380.03</v>
      </c>
      <c r="H403">
        <v>6241.92</v>
      </c>
      <c r="I403" t="str">
        <f t="shared" si="18"/>
        <v>無</v>
      </c>
      <c r="J403" t="str">
        <f t="shared" si="19"/>
        <v>無</v>
      </c>
      <c r="K403" t="str">
        <f t="shared" si="20"/>
        <v>盤</v>
      </c>
    </row>
    <row r="404" spans="1:11" hidden="1" x14ac:dyDescent="0.15">
      <c r="A404">
        <v>20050818</v>
      </c>
      <c r="B404">
        <v>6205.09</v>
      </c>
      <c r="C404">
        <v>6446.01</v>
      </c>
      <c r="D404">
        <v>6242.4</v>
      </c>
      <c r="E404">
        <v>6380.03</v>
      </c>
      <c r="F404">
        <v>6241.92</v>
      </c>
      <c r="G404">
        <v>6380</v>
      </c>
      <c r="H404">
        <v>6205.09</v>
      </c>
      <c r="I404" t="str">
        <f t="shared" si="18"/>
        <v>無</v>
      </c>
      <c r="J404" t="str">
        <f t="shared" si="19"/>
        <v>盤</v>
      </c>
      <c r="K404" t="str">
        <f t="shared" si="20"/>
        <v>盤</v>
      </c>
    </row>
    <row r="405" spans="1:11" hidden="1" x14ac:dyDescent="0.15">
      <c r="A405">
        <v>20050819</v>
      </c>
      <c r="B405">
        <v>6158.94</v>
      </c>
      <c r="C405">
        <v>6380.03</v>
      </c>
      <c r="D405">
        <v>6241.92</v>
      </c>
      <c r="E405">
        <v>6380</v>
      </c>
      <c r="F405">
        <v>6205.09</v>
      </c>
      <c r="G405">
        <v>6356.84</v>
      </c>
      <c r="H405">
        <v>6158.94</v>
      </c>
      <c r="I405" t="str">
        <f t="shared" si="18"/>
        <v>盤</v>
      </c>
      <c r="J405" t="str">
        <f t="shared" si="19"/>
        <v>盤</v>
      </c>
      <c r="K405" t="str">
        <f t="shared" si="20"/>
        <v>無</v>
      </c>
    </row>
    <row r="406" spans="1:11" hidden="1" x14ac:dyDescent="0.15">
      <c r="A406">
        <v>20050822</v>
      </c>
      <c r="B406">
        <v>6206.65</v>
      </c>
      <c r="C406">
        <v>6380</v>
      </c>
      <c r="D406">
        <v>6205.09</v>
      </c>
      <c r="E406">
        <v>6356.84</v>
      </c>
      <c r="F406">
        <v>6158.94</v>
      </c>
      <c r="G406">
        <v>6353.71</v>
      </c>
      <c r="H406">
        <v>6158.94</v>
      </c>
      <c r="I406" t="str">
        <f t="shared" si="18"/>
        <v>盤</v>
      </c>
      <c r="J406" t="str">
        <f t="shared" si="19"/>
        <v>無</v>
      </c>
      <c r="K406" t="str">
        <f t="shared" si="20"/>
        <v>無</v>
      </c>
    </row>
    <row r="407" spans="1:11" hidden="1" x14ac:dyDescent="0.15">
      <c r="A407">
        <v>20050823</v>
      </c>
      <c r="B407">
        <v>6195.18</v>
      </c>
      <c r="C407">
        <v>6356.84</v>
      </c>
      <c r="D407">
        <v>6158.94</v>
      </c>
      <c r="E407">
        <v>6353.71</v>
      </c>
      <c r="F407">
        <v>6158.94</v>
      </c>
      <c r="G407">
        <v>6350.9</v>
      </c>
      <c r="H407">
        <v>6158.94</v>
      </c>
      <c r="I407" t="str">
        <f t="shared" si="18"/>
        <v>無</v>
      </c>
      <c r="J407" t="str">
        <f t="shared" si="19"/>
        <v>無</v>
      </c>
      <c r="K407" t="str">
        <f t="shared" si="20"/>
        <v>無</v>
      </c>
    </row>
    <row r="408" spans="1:11" hidden="1" x14ac:dyDescent="0.15">
      <c r="A408">
        <v>20050824</v>
      </c>
      <c r="B408">
        <v>6127.24</v>
      </c>
      <c r="C408">
        <v>6353.71</v>
      </c>
      <c r="D408">
        <v>6158.94</v>
      </c>
      <c r="E408">
        <v>6350.9</v>
      </c>
      <c r="F408">
        <v>6158.94</v>
      </c>
      <c r="G408">
        <v>6245.13</v>
      </c>
      <c r="H408">
        <v>6127.24</v>
      </c>
      <c r="I408" t="str">
        <f t="shared" si="18"/>
        <v>無</v>
      </c>
      <c r="J408" t="str">
        <f t="shared" si="19"/>
        <v>無</v>
      </c>
      <c r="K408" t="str">
        <f t="shared" si="20"/>
        <v>盤</v>
      </c>
    </row>
    <row r="409" spans="1:11" hidden="1" x14ac:dyDescent="0.15">
      <c r="A409">
        <v>20050825</v>
      </c>
      <c r="B409">
        <v>6109.66</v>
      </c>
      <c r="C409">
        <v>6350.9</v>
      </c>
      <c r="D409">
        <v>6158.94</v>
      </c>
      <c r="E409">
        <v>6245.13</v>
      </c>
      <c r="F409">
        <v>6127.24</v>
      </c>
      <c r="G409">
        <v>6242.4</v>
      </c>
      <c r="H409">
        <v>6109.66</v>
      </c>
      <c r="I409" t="str">
        <f t="shared" si="18"/>
        <v>無</v>
      </c>
      <c r="J409" t="str">
        <f t="shared" si="19"/>
        <v>盤</v>
      </c>
      <c r="K409" t="str">
        <f t="shared" si="20"/>
        <v>盤</v>
      </c>
    </row>
    <row r="410" spans="1:11" hidden="1" x14ac:dyDescent="0.15">
      <c r="A410">
        <v>20050826</v>
      </c>
      <c r="B410">
        <v>6136.55</v>
      </c>
      <c r="C410">
        <v>6245.13</v>
      </c>
      <c r="D410">
        <v>6127.24</v>
      </c>
      <c r="E410">
        <v>6242.4</v>
      </c>
      <c r="F410">
        <v>6109.66</v>
      </c>
      <c r="G410">
        <v>6241.92</v>
      </c>
      <c r="H410">
        <v>6109.66</v>
      </c>
      <c r="I410" t="str">
        <f t="shared" si="18"/>
        <v>盤</v>
      </c>
      <c r="J410" t="str">
        <f t="shared" si="19"/>
        <v>盤</v>
      </c>
      <c r="K410" t="str">
        <f t="shared" si="20"/>
        <v>盤</v>
      </c>
    </row>
    <row r="411" spans="1:11" hidden="1" x14ac:dyDescent="0.15">
      <c r="A411">
        <v>20050829</v>
      </c>
      <c r="B411">
        <v>6049.44</v>
      </c>
      <c r="C411">
        <v>6242.4</v>
      </c>
      <c r="D411">
        <v>6109.66</v>
      </c>
      <c r="E411">
        <v>6241.92</v>
      </c>
      <c r="F411">
        <v>6109.66</v>
      </c>
      <c r="G411">
        <v>6206.65</v>
      </c>
      <c r="H411">
        <v>6049.44</v>
      </c>
      <c r="I411" t="str">
        <f t="shared" si="18"/>
        <v>盤</v>
      </c>
      <c r="J411" t="str">
        <f t="shared" si="19"/>
        <v>盤</v>
      </c>
      <c r="K411" t="str">
        <f t="shared" si="20"/>
        <v>盤</v>
      </c>
    </row>
    <row r="412" spans="1:11" hidden="1" x14ac:dyDescent="0.15">
      <c r="A412">
        <v>20050830</v>
      </c>
      <c r="B412">
        <v>6032.12</v>
      </c>
      <c r="C412">
        <v>6241.92</v>
      </c>
      <c r="D412">
        <v>6109.66</v>
      </c>
      <c r="E412">
        <v>6206.65</v>
      </c>
      <c r="F412">
        <v>6049.44</v>
      </c>
      <c r="G412">
        <v>6206.65</v>
      </c>
      <c r="H412">
        <v>6032.12</v>
      </c>
      <c r="I412" t="str">
        <f t="shared" si="18"/>
        <v>盤</v>
      </c>
      <c r="J412" t="str">
        <f t="shared" si="19"/>
        <v>盤</v>
      </c>
      <c r="K412" t="str">
        <f t="shared" si="20"/>
        <v>盤</v>
      </c>
    </row>
    <row r="413" spans="1:11" hidden="1" x14ac:dyDescent="0.15">
      <c r="A413">
        <v>20050831</v>
      </c>
      <c r="B413">
        <v>6033.47</v>
      </c>
      <c r="C413">
        <v>6206.65</v>
      </c>
      <c r="D413">
        <v>6049.44</v>
      </c>
      <c r="E413">
        <v>6206.65</v>
      </c>
      <c r="F413">
        <v>6032.12</v>
      </c>
      <c r="G413">
        <v>6206.65</v>
      </c>
      <c r="H413">
        <v>6032.12</v>
      </c>
      <c r="I413" t="str">
        <f t="shared" si="18"/>
        <v>盤</v>
      </c>
      <c r="J413" t="str">
        <f t="shared" si="19"/>
        <v>盤</v>
      </c>
      <c r="K413" t="str">
        <f t="shared" si="20"/>
        <v>盤</v>
      </c>
    </row>
    <row r="414" spans="1:11" hidden="1" x14ac:dyDescent="0.15">
      <c r="A414">
        <v>20050902</v>
      </c>
      <c r="B414">
        <v>6116.05</v>
      </c>
      <c r="C414">
        <v>6206.65</v>
      </c>
      <c r="D414">
        <v>6032.12</v>
      </c>
      <c r="E414">
        <v>6206.65</v>
      </c>
      <c r="F414">
        <v>6032.12</v>
      </c>
      <c r="G414">
        <v>6195.18</v>
      </c>
      <c r="H414">
        <v>6032.12</v>
      </c>
      <c r="I414" t="str">
        <f t="shared" si="18"/>
        <v>盤</v>
      </c>
      <c r="J414" t="str">
        <f t="shared" si="19"/>
        <v>盤</v>
      </c>
      <c r="K414" t="str">
        <f t="shared" si="20"/>
        <v>盤</v>
      </c>
    </row>
    <row r="415" spans="1:11" hidden="1" x14ac:dyDescent="0.15">
      <c r="A415">
        <v>20050905</v>
      </c>
      <c r="B415">
        <v>6098.78</v>
      </c>
      <c r="C415">
        <v>6206.65</v>
      </c>
      <c r="D415">
        <v>6032.12</v>
      </c>
      <c r="E415">
        <v>6195.18</v>
      </c>
      <c r="F415">
        <v>6032.12</v>
      </c>
      <c r="G415">
        <v>6136.55</v>
      </c>
      <c r="H415">
        <v>6032.12</v>
      </c>
      <c r="I415" t="str">
        <f t="shared" si="18"/>
        <v>盤</v>
      </c>
      <c r="J415" t="str">
        <f t="shared" si="19"/>
        <v>盤</v>
      </c>
      <c r="K415" t="str">
        <f t="shared" si="20"/>
        <v>盤</v>
      </c>
    </row>
    <row r="416" spans="1:11" hidden="1" x14ac:dyDescent="0.15">
      <c r="A416">
        <v>20050906</v>
      </c>
      <c r="B416">
        <v>6140.14</v>
      </c>
      <c r="C416">
        <v>6195.18</v>
      </c>
      <c r="D416">
        <v>6032.12</v>
      </c>
      <c r="E416">
        <v>6136.55</v>
      </c>
      <c r="F416">
        <v>6032.12</v>
      </c>
      <c r="G416">
        <v>6140.14</v>
      </c>
      <c r="H416">
        <v>6032.12</v>
      </c>
      <c r="I416" t="str">
        <f t="shared" si="18"/>
        <v>盤</v>
      </c>
      <c r="J416" t="str">
        <f t="shared" si="19"/>
        <v>盤</v>
      </c>
      <c r="K416" t="str">
        <f t="shared" si="20"/>
        <v>盤</v>
      </c>
    </row>
    <row r="417" spans="1:11" hidden="1" x14ac:dyDescent="0.15">
      <c r="A417">
        <v>20050907</v>
      </c>
      <c r="B417">
        <v>6141.14</v>
      </c>
      <c r="C417">
        <v>6136.55</v>
      </c>
      <c r="D417">
        <v>6032.12</v>
      </c>
      <c r="E417">
        <v>6140.14</v>
      </c>
      <c r="F417">
        <v>6032.12</v>
      </c>
      <c r="G417">
        <v>6141.14</v>
      </c>
      <c r="H417">
        <v>6032.12</v>
      </c>
      <c r="I417" t="str">
        <f t="shared" si="18"/>
        <v>盤</v>
      </c>
      <c r="J417" t="str">
        <f t="shared" si="19"/>
        <v>盤</v>
      </c>
      <c r="K417" t="str">
        <f t="shared" si="20"/>
        <v>盤</v>
      </c>
    </row>
    <row r="418" spans="1:11" hidden="1" x14ac:dyDescent="0.15">
      <c r="A418">
        <v>20050908</v>
      </c>
      <c r="B418">
        <v>6149.88</v>
      </c>
      <c r="C418">
        <v>6140.14</v>
      </c>
      <c r="D418">
        <v>6032.12</v>
      </c>
      <c r="E418">
        <v>6141.14</v>
      </c>
      <c r="F418">
        <v>6032.12</v>
      </c>
      <c r="G418">
        <v>6149.88</v>
      </c>
      <c r="H418">
        <v>6032.12</v>
      </c>
      <c r="I418" t="str">
        <f t="shared" si="18"/>
        <v>盤</v>
      </c>
      <c r="J418" t="str">
        <f t="shared" si="19"/>
        <v>盤</v>
      </c>
      <c r="K418" t="str">
        <f t="shared" si="20"/>
        <v>盤</v>
      </c>
    </row>
    <row r="419" spans="1:11" hidden="1" x14ac:dyDescent="0.15">
      <c r="A419">
        <v>20050909</v>
      </c>
      <c r="B419">
        <v>6119.06</v>
      </c>
      <c r="C419">
        <v>6141.14</v>
      </c>
      <c r="D419">
        <v>6032.12</v>
      </c>
      <c r="E419">
        <v>6149.88</v>
      </c>
      <c r="F419">
        <v>6032.12</v>
      </c>
      <c r="G419">
        <v>6149.88</v>
      </c>
      <c r="H419">
        <v>6032.12</v>
      </c>
      <c r="I419" t="str">
        <f t="shared" si="18"/>
        <v>盤</v>
      </c>
      <c r="J419" t="str">
        <f t="shared" si="19"/>
        <v>盤</v>
      </c>
      <c r="K419" t="str">
        <f t="shared" si="20"/>
        <v>盤</v>
      </c>
    </row>
    <row r="420" spans="1:11" hidden="1" x14ac:dyDescent="0.15">
      <c r="A420">
        <v>20050912</v>
      </c>
      <c r="B420">
        <v>6164.98</v>
      </c>
      <c r="C420">
        <v>6149.88</v>
      </c>
      <c r="D420">
        <v>6032.12</v>
      </c>
      <c r="E420">
        <v>6149.88</v>
      </c>
      <c r="F420">
        <v>6032.12</v>
      </c>
      <c r="G420">
        <v>6164.98</v>
      </c>
      <c r="H420">
        <v>6033.47</v>
      </c>
      <c r="I420" t="str">
        <f t="shared" si="18"/>
        <v>盤</v>
      </c>
      <c r="J420" t="str">
        <f t="shared" si="19"/>
        <v>盤</v>
      </c>
      <c r="K420" t="str">
        <f t="shared" si="20"/>
        <v>盤</v>
      </c>
    </row>
    <row r="421" spans="1:11" hidden="1" x14ac:dyDescent="0.15">
      <c r="A421">
        <v>20050913</v>
      </c>
      <c r="B421">
        <v>6169.08</v>
      </c>
      <c r="C421">
        <v>6149.88</v>
      </c>
      <c r="D421">
        <v>6032.12</v>
      </c>
      <c r="E421">
        <v>6164.98</v>
      </c>
      <c r="F421">
        <v>6033.47</v>
      </c>
      <c r="G421">
        <v>6169.08</v>
      </c>
      <c r="H421">
        <v>6098.78</v>
      </c>
      <c r="I421" t="str">
        <f t="shared" si="18"/>
        <v>盤</v>
      </c>
      <c r="J421" t="str">
        <f t="shared" si="19"/>
        <v>盤</v>
      </c>
      <c r="K421" t="str">
        <f t="shared" si="20"/>
        <v>盤</v>
      </c>
    </row>
    <row r="422" spans="1:11" hidden="1" x14ac:dyDescent="0.15">
      <c r="A422">
        <v>20050914</v>
      </c>
      <c r="B422">
        <v>6148.7</v>
      </c>
      <c r="C422">
        <v>6164.98</v>
      </c>
      <c r="D422">
        <v>6033.47</v>
      </c>
      <c r="E422">
        <v>6169.08</v>
      </c>
      <c r="F422">
        <v>6098.78</v>
      </c>
      <c r="G422">
        <v>6169.08</v>
      </c>
      <c r="H422">
        <v>6098.78</v>
      </c>
      <c r="I422" t="str">
        <f t="shared" si="18"/>
        <v>盤</v>
      </c>
      <c r="J422" t="str">
        <f t="shared" si="19"/>
        <v>盤</v>
      </c>
      <c r="K422" t="str">
        <f t="shared" si="20"/>
        <v>盤</v>
      </c>
    </row>
    <row r="423" spans="1:11" hidden="1" x14ac:dyDescent="0.15">
      <c r="A423">
        <v>20050915</v>
      </c>
      <c r="B423">
        <v>6082.56</v>
      </c>
      <c r="C423">
        <v>6169.08</v>
      </c>
      <c r="D423">
        <v>6098.78</v>
      </c>
      <c r="E423">
        <v>6169.08</v>
      </c>
      <c r="F423">
        <v>6098.78</v>
      </c>
      <c r="G423">
        <v>6169.08</v>
      </c>
      <c r="H423">
        <v>6082.56</v>
      </c>
      <c r="I423" t="str">
        <f t="shared" si="18"/>
        <v>盤</v>
      </c>
      <c r="J423" t="str">
        <f t="shared" si="19"/>
        <v>盤</v>
      </c>
      <c r="K423" t="str">
        <f t="shared" si="20"/>
        <v>盤</v>
      </c>
    </row>
    <row r="424" spans="1:11" hidden="1" x14ac:dyDescent="0.15">
      <c r="A424">
        <v>20050916</v>
      </c>
      <c r="B424">
        <v>6031.24</v>
      </c>
      <c r="C424">
        <v>6169.08</v>
      </c>
      <c r="D424">
        <v>6098.78</v>
      </c>
      <c r="E424">
        <v>6169.08</v>
      </c>
      <c r="F424">
        <v>6082.56</v>
      </c>
      <c r="G424">
        <v>6169.08</v>
      </c>
      <c r="H424">
        <v>6031.24</v>
      </c>
      <c r="I424" t="str">
        <f t="shared" si="18"/>
        <v>盤</v>
      </c>
      <c r="J424" t="str">
        <f t="shared" si="19"/>
        <v>盤</v>
      </c>
      <c r="K424" t="str">
        <f t="shared" si="20"/>
        <v>盤</v>
      </c>
    </row>
    <row r="425" spans="1:11" hidden="1" x14ac:dyDescent="0.15">
      <c r="A425">
        <v>20050919</v>
      </c>
      <c r="B425">
        <v>6035.59</v>
      </c>
      <c r="C425">
        <v>6169.08</v>
      </c>
      <c r="D425">
        <v>6082.56</v>
      </c>
      <c r="E425">
        <v>6169.08</v>
      </c>
      <c r="F425">
        <v>6031.24</v>
      </c>
      <c r="G425">
        <v>6169.08</v>
      </c>
      <c r="H425">
        <v>6031.24</v>
      </c>
      <c r="I425" t="str">
        <f t="shared" si="18"/>
        <v>盤</v>
      </c>
      <c r="J425" t="str">
        <f t="shared" si="19"/>
        <v>盤</v>
      </c>
      <c r="K425" t="str">
        <f t="shared" si="20"/>
        <v>盤</v>
      </c>
    </row>
    <row r="426" spans="1:11" hidden="1" x14ac:dyDescent="0.15">
      <c r="A426">
        <v>20050920</v>
      </c>
      <c r="B426">
        <v>6105.35</v>
      </c>
      <c r="C426">
        <v>6169.08</v>
      </c>
      <c r="D426">
        <v>6031.24</v>
      </c>
      <c r="E426">
        <v>6169.08</v>
      </c>
      <c r="F426">
        <v>6031.24</v>
      </c>
      <c r="G426">
        <v>6169.08</v>
      </c>
      <c r="H426">
        <v>6031.24</v>
      </c>
      <c r="I426" t="str">
        <f t="shared" si="18"/>
        <v>盤</v>
      </c>
      <c r="J426" t="str">
        <f t="shared" si="19"/>
        <v>盤</v>
      </c>
      <c r="K426" t="str">
        <f t="shared" si="20"/>
        <v>盤</v>
      </c>
    </row>
    <row r="427" spans="1:11" hidden="1" x14ac:dyDescent="0.15">
      <c r="A427">
        <v>20050921</v>
      </c>
      <c r="B427">
        <v>6067.34</v>
      </c>
      <c r="C427">
        <v>6169.08</v>
      </c>
      <c r="D427">
        <v>6031.24</v>
      </c>
      <c r="E427">
        <v>6169.08</v>
      </c>
      <c r="F427">
        <v>6031.24</v>
      </c>
      <c r="G427">
        <v>6169.08</v>
      </c>
      <c r="H427">
        <v>6031.24</v>
      </c>
      <c r="I427" t="str">
        <f t="shared" si="18"/>
        <v>盤</v>
      </c>
      <c r="J427" t="str">
        <f t="shared" si="19"/>
        <v>盤</v>
      </c>
      <c r="K427" t="str">
        <f t="shared" si="20"/>
        <v>盤</v>
      </c>
    </row>
    <row r="428" spans="1:11" hidden="1" x14ac:dyDescent="0.15">
      <c r="A428">
        <v>20050922</v>
      </c>
      <c r="B428">
        <v>5972.06</v>
      </c>
      <c r="C428">
        <v>6169.08</v>
      </c>
      <c r="D428">
        <v>6031.24</v>
      </c>
      <c r="E428">
        <v>6169.08</v>
      </c>
      <c r="F428">
        <v>6031.24</v>
      </c>
      <c r="G428">
        <v>6169.08</v>
      </c>
      <c r="H428">
        <v>5972.06</v>
      </c>
      <c r="I428" t="str">
        <f t="shared" si="18"/>
        <v>盤</v>
      </c>
      <c r="J428" t="str">
        <f t="shared" si="19"/>
        <v>盤</v>
      </c>
      <c r="K428" t="str">
        <f t="shared" si="20"/>
        <v>無</v>
      </c>
    </row>
    <row r="429" spans="1:11" hidden="1" x14ac:dyDescent="0.15">
      <c r="A429">
        <v>20050923</v>
      </c>
      <c r="B429">
        <v>5925.54</v>
      </c>
      <c r="C429">
        <v>6169.08</v>
      </c>
      <c r="D429">
        <v>6031.24</v>
      </c>
      <c r="E429">
        <v>6169.08</v>
      </c>
      <c r="F429">
        <v>5972.06</v>
      </c>
      <c r="G429">
        <v>6148.7</v>
      </c>
      <c r="H429">
        <v>5925.54</v>
      </c>
      <c r="I429" t="str">
        <f t="shared" si="18"/>
        <v>盤</v>
      </c>
      <c r="J429" t="str">
        <f t="shared" si="19"/>
        <v>無</v>
      </c>
      <c r="K429" t="str">
        <f t="shared" si="20"/>
        <v>無</v>
      </c>
    </row>
    <row r="430" spans="1:11" hidden="1" x14ac:dyDescent="0.15">
      <c r="A430">
        <v>20050926</v>
      </c>
      <c r="B430">
        <v>5930.2</v>
      </c>
      <c r="C430">
        <v>6169.08</v>
      </c>
      <c r="D430">
        <v>5972.06</v>
      </c>
      <c r="E430">
        <v>6148.7</v>
      </c>
      <c r="F430">
        <v>5925.54</v>
      </c>
      <c r="G430">
        <v>6105.35</v>
      </c>
      <c r="H430">
        <v>5925.54</v>
      </c>
      <c r="I430" t="str">
        <f t="shared" si="18"/>
        <v>無</v>
      </c>
      <c r="J430" t="str">
        <f t="shared" si="19"/>
        <v>無</v>
      </c>
      <c r="K430" t="str">
        <f t="shared" si="20"/>
        <v>盤</v>
      </c>
    </row>
    <row r="431" spans="1:11" hidden="1" x14ac:dyDescent="0.15">
      <c r="A431">
        <v>20050927</v>
      </c>
      <c r="B431">
        <v>5945.05</v>
      </c>
      <c r="C431">
        <v>6148.7</v>
      </c>
      <c r="D431">
        <v>5925.54</v>
      </c>
      <c r="E431">
        <v>6105.35</v>
      </c>
      <c r="F431">
        <v>5925.54</v>
      </c>
      <c r="G431">
        <v>6105.35</v>
      </c>
      <c r="H431">
        <v>5925.54</v>
      </c>
      <c r="I431" t="str">
        <f t="shared" si="18"/>
        <v>無</v>
      </c>
      <c r="J431" t="str">
        <f t="shared" si="19"/>
        <v>盤</v>
      </c>
      <c r="K431" t="str">
        <f t="shared" si="20"/>
        <v>盤</v>
      </c>
    </row>
    <row r="432" spans="1:11" hidden="1" x14ac:dyDescent="0.15">
      <c r="A432">
        <v>20050928</v>
      </c>
      <c r="B432">
        <v>5931.38</v>
      </c>
      <c r="C432">
        <v>6105.35</v>
      </c>
      <c r="D432">
        <v>5925.54</v>
      </c>
      <c r="E432">
        <v>6105.35</v>
      </c>
      <c r="F432">
        <v>5925.54</v>
      </c>
      <c r="G432">
        <v>6105.35</v>
      </c>
      <c r="H432">
        <v>5925.54</v>
      </c>
      <c r="I432" t="str">
        <f t="shared" si="18"/>
        <v>盤</v>
      </c>
      <c r="J432" t="str">
        <f t="shared" si="19"/>
        <v>盤</v>
      </c>
      <c r="K432" t="str">
        <f t="shared" si="20"/>
        <v>盤</v>
      </c>
    </row>
    <row r="433" spans="1:11" hidden="1" x14ac:dyDescent="0.15">
      <c r="A433">
        <v>20050929</v>
      </c>
      <c r="B433">
        <v>6009.99</v>
      </c>
      <c r="C433">
        <v>6105.35</v>
      </c>
      <c r="D433">
        <v>5925.54</v>
      </c>
      <c r="E433">
        <v>6105.35</v>
      </c>
      <c r="F433">
        <v>5925.54</v>
      </c>
      <c r="G433">
        <v>6105.35</v>
      </c>
      <c r="H433">
        <v>5925.54</v>
      </c>
      <c r="I433" t="str">
        <f t="shared" si="18"/>
        <v>盤</v>
      </c>
      <c r="J433" t="str">
        <f t="shared" si="19"/>
        <v>盤</v>
      </c>
      <c r="K433" t="str">
        <f t="shared" si="20"/>
        <v>盤</v>
      </c>
    </row>
    <row r="434" spans="1:11" hidden="1" x14ac:dyDescent="0.15">
      <c r="A434">
        <v>20050930</v>
      </c>
      <c r="B434">
        <v>6118.61</v>
      </c>
      <c r="C434">
        <v>6105.35</v>
      </c>
      <c r="D434">
        <v>5925.54</v>
      </c>
      <c r="E434">
        <v>6105.35</v>
      </c>
      <c r="F434">
        <v>5925.54</v>
      </c>
      <c r="G434">
        <v>6118.61</v>
      </c>
      <c r="H434">
        <v>5925.54</v>
      </c>
      <c r="I434" t="str">
        <f t="shared" si="18"/>
        <v>盤</v>
      </c>
      <c r="J434" t="str">
        <f t="shared" si="19"/>
        <v>盤</v>
      </c>
      <c r="K434" t="str">
        <f t="shared" si="20"/>
        <v>無</v>
      </c>
    </row>
    <row r="435" spans="1:11" hidden="1" x14ac:dyDescent="0.15">
      <c r="A435">
        <v>20051003</v>
      </c>
      <c r="B435">
        <v>6123.92</v>
      </c>
      <c r="C435">
        <v>6105.35</v>
      </c>
      <c r="D435">
        <v>5925.54</v>
      </c>
      <c r="E435">
        <v>6118.61</v>
      </c>
      <c r="F435">
        <v>5925.54</v>
      </c>
      <c r="G435">
        <v>6123.92</v>
      </c>
      <c r="H435">
        <v>5925.54</v>
      </c>
      <c r="I435" t="str">
        <f t="shared" si="18"/>
        <v>盤</v>
      </c>
      <c r="J435" t="str">
        <f t="shared" si="19"/>
        <v>無</v>
      </c>
      <c r="K435" t="str">
        <f t="shared" si="20"/>
        <v>無</v>
      </c>
    </row>
    <row r="436" spans="1:11" hidden="1" x14ac:dyDescent="0.15">
      <c r="A436">
        <v>20051004</v>
      </c>
      <c r="B436">
        <v>6142.12</v>
      </c>
      <c r="C436">
        <v>6118.61</v>
      </c>
      <c r="D436">
        <v>5925.54</v>
      </c>
      <c r="E436">
        <v>6123.92</v>
      </c>
      <c r="F436">
        <v>5925.54</v>
      </c>
      <c r="G436">
        <v>6142.12</v>
      </c>
      <c r="H436">
        <v>5925.54</v>
      </c>
      <c r="I436" t="str">
        <f t="shared" si="18"/>
        <v>無</v>
      </c>
      <c r="J436" t="str">
        <f t="shared" si="19"/>
        <v>無</v>
      </c>
      <c r="K436" t="str">
        <f t="shared" si="20"/>
        <v>無</v>
      </c>
    </row>
    <row r="437" spans="1:11" hidden="1" x14ac:dyDescent="0.15">
      <c r="A437">
        <v>20051005</v>
      </c>
      <c r="B437">
        <v>6135.01</v>
      </c>
      <c r="C437">
        <v>6123.92</v>
      </c>
      <c r="D437">
        <v>5925.54</v>
      </c>
      <c r="E437">
        <v>6142.12</v>
      </c>
      <c r="F437">
        <v>5925.54</v>
      </c>
      <c r="G437">
        <v>6142.12</v>
      </c>
      <c r="H437">
        <v>5930.2</v>
      </c>
      <c r="I437" t="str">
        <f t="shared" si="18"/>
        <v>無</v>
      </c>
      <c r="J437" t="str">
        <f t="shared" si="19"/>
        <v>無</v>
      </c>
      <c r="K437" t="str">
        <f t="shared" si="20"/>
        <v>無</v>
      </c>
    </row>
    <row r="438" spans="1:11" hidden="1" x14ac:dyDescent="0.15">
      <c r="A438">
        <v>20051006</v>
      </c>
      <c r="B438">
        <v>6095.81</v>
      </c>
      <c r="C438">
        <v>6142.12</v>
      </c>
      <c r="D438">
        <v>5925.54</v>
      </c>
      <c r="E438">
        <v>6142.12</v>
      </c>
      <c r="F438">
        <v>5930.2</v>
      </c>
      <c r="G438">
        <v>6142.12</v>
      </c>
      <c r="H438">
        <v>5931.38</v>
      </c>
      <c r="I438" t="str">
        <f t="shared" si="18"/>
        <v>無</v>
      </c>
      <c r="J438" t="str">
        <f t="shared" si="19"/>
        <v>無</v>
      </c>
      <c r="K438" t="str">
        <f t="shared" si="20"/>
        <v>無</v>
      </c>
    </row>
    <row r="439" spans="1:11" hidden="1" x14ac:dyDescent="0.15">
      <c r="A439">
        <v>20051007</v>
      </c>
      <c r="B439">
        <v>6081.84</v>
      </c>
      <c r="C439">
        <v>6142.12</v>
      </c>
      <c r="D439">
        <v>5930.2</v>
      </c>
      <c r="E439">
        <v>6142.12</v>
      </c>
      <c r="F439">
        <v>5931.38</v>
      </c>
      <c r="G439">
        <v>6142.12</v>
      </c>
      <c r="H439">
        <v>5931.38</v>
      </c>
      <c r="I439" t="str">
        <f t="shared" si="18"/>
        <v>無</v>
      </c>
      <c r="J439" t="str">
        <f t="shared" si="19"/>
        <v>無</v>
      </c>
      <c r="K439" t="str">
        <f t="shared" si="20"/>
        <v>無</v>
      </c>
    </row>
    <row r="440" spans="1:11" hidden="1" x14ac:dyDescent="0.15">
      <c r="A440">
        <v>20051011</v>
      </c>
      <c r="B440">
        <v>6066.59</v>
      </c>
      <c r="C440">
        <v>6142.12</v>
      </c>
      <c r="D440">
        <v>5931.38</v>
      </c>
      <c r="E440">
        <v>6142.12</v>
      </c>
      <c r="F440">
        <v>5931.38</v>
      </c>
      <c r="G440">
        <v>6142.12</v>
      </c>
      <c r="H440">
        <v>6009.99</v>
      </c>
      <c r="I440" t="str">
        <f t="shared" si="18"/>
        <v>無</v>
      </c>
      <c r="J440" t="str">
        <f t="shared" si="19"/>
        <v>無</v>
      </c>
      <c r="K440" t="str">
        <f t="shared" si="20"/>
        <v>盤</v>
      </c>
    </row>
    <row r="441" spans="1:11" hidden="1" x14ac:dyDescent="0.15">
      <c r="A441">
        <v>20051012</v>
      </c>
      <c r="B441">
        <v>5987.4</v>
      </c>
      <c r="C441">
        <v>6142.12</v>
      </c>
      <c r="D441">
        <v>5931.38</v>
      </c>
      <c r="E441">
        <v>6142.12</v>
      </c>
      <c r="F441">
        <v>6009.99</v>
      </c>
      <c r="G441">
        <v>6142.12</v>
      </c>
      <c r="H441">
        <v>5987.4</v>
      </c>
      <c r="I441" t="str">
        <f t="shared" si="18"/>
        <v>無</v>
      </c>
      <c r="J441" t="str">
        <f t="shared" si="19"/>
        <v>盤</v>
      </c>
      <c r="K441" t="str">
        <f t="shared" si="20"/>
        <v>盤</v>
      </c>
    </row>
    <row r="442" spans="1:11" hidden="1" x14ac:dyDescent="0.15">
      <c r="A442">
        <v>20051013</v>
      </c>
      <c r="B442">
        <v>5960.11</v>
      </c>
      <c r="C442">
        <v>6142.12</v>
      </c>
      <c r="D442">
        <v>6009.99</v>
      </c>
      <c r="E442">
        <v>6142.12</v>
      </c>
      <c r="F442">
        <v>5987.4</v>
      </c>
      <c r="G442">
        <v>6142.12</v>
      </c>
      <c r="H442">
        <v>5960.11</v>
      </c>
      <c r="I442" t="str">
        <f t="shared" si="18"/>
        <v>盤</v>
      </c>
      <c r="J442" t="str">
        <f t="shared" si="19"/>
        <v>盤</v>
      </c>
      <c r="K442" t="str">
        <f t="shared" si="20"/>
        <v>無</v>
      </c>
    </row>
    <row r="443" spans="1:11" hidden="1" x14ac:dyDescent="0.15">
      <c r="A443">
        <v>20051014</v>
      </c>
      <c r="B443">
        <v>5969.07</v>
      </c>
      <c r="C443">
        <v>6142.12</v>
      </c>
      <c r="D443">
        <v>5987.4</v>
      </c>
      <c r="E443">
        <v>6142.12</v>
      </c>
      <c r="F443">
        <v>5960.11</v>
      </c>
      <c r="G443">
        <v>6142.12</v>
      </c>
      <c r="H443">
        <v>5960.11</v>
      </c>
      <c r="I443" t="str">
        <f t="shared" si="18"/>
        <v>盤</v>
      </c>
      <c r="J443" t="str">
        <f t="shared" si="19"/>
        <v>無</v>
      </c>
      <c r="K443" t="str">
        <f t="shared" si="20"/>
        <v>無</v>
      </c>
    </row>
    <row r="444" spans="1:11" hidden="1" x14ac:dyDescent="0.15">
      <c r="A444">
        <v>20051017</v>
      </c>
      <c r="B444">
        <v>5826.27</v>
      </c>
      <c r="C444">
        <v>6142.12</v>
      </c>
      <c r="D444">
        <v>5960.11</v>
      </c>
      <c r="E444">
        <v>6142.12</v>
      </c>
      <c r="F444">
        <v>5960.11</v>
      </c>
      <c r="G444">
        <v>6135.01</v>
      </c>
      <c r="H444">
        <v>5826.27</v>
      </c>
      <c r="I444" t="str">
        <f t="shared" si="18"/>
        <v>無</v>
      </c>
      <c r="J444" t="str">
        <f t="shared" si="19"/>
        <v>無</v>
      </c>
      <c r="K444" t="str">
        <f t="shared" si="20"/>
        <v>順</v>
      </c>
    </row>
    <row r="445" spans="1:11" hidden="1" x14ac:dyDescent="0.15">
      <c r="A445">
        <v>20051018</v>
      </c>
      <c r="B445">
        <v>5830.79</v>
      </c>
      <c r="C445">
        <v>6142.12</v>
      </c>
      <c r="D445">
        <v>5960.11</v>
      </c>
      <c r="E445">
        <v>6135.01</v>
      </c>
      <c r="F445">
        <v>5826.27</v>
      </c>
      <c r="G445">
        <v>6095.81</v>
      </c>
      <c r="H445">
        <v>5826.27</v>
      </c>
      <c r="I445" t="str">
        <f t="shared" si="18"/>
        <v>無</v>
      </c>
      <c r="J445" t="str">
        <f t="shared" si="19"/>
        <v>順</v>
      </c>
      <c r="K445" t="str">
        <f t="shared" si="20"/>
        <v>順</v>
      </c>
    </row>
    <row r="446" spans="1:11" hidden="1" x14ac:dyDescent="0.15">
      <c r="A446">
        <v>20051019</v>
      </c>
      <c r="B446">
        <v>5694.16</v>
      </c>
      <c r="C446">
        <v>6135.01</v>
      </c>
      <c r="D446">
        <v>5826.27</v>
      </c>
      <c r="E446">
        <v>6095.81</v>
      </c>
      <c r="F446">
        <v>5826.27</v>
      </c>
      <c r="G446">
        <v>6081.84</v>
      </c>
      <c r="H446">
        <v>5694.16</v>
      </c>
      <c r="I446" t="str">
        <f t="shared" si="18"/>
        <v>順</v>
      </c>
      <c r="J446" t="str">
        <f t="shared" si="19"/>
        <v>順</v>
      </c>
      <c r="K446" t="str">
        <f t="shared" si="20"/>
        <v>順</v>
      </c>
    </row>
    <row r="447" spans="1:11" hidden="1" x14ac:dyDescent="0.15">
      <c r="A447">
        <v>20051020</v>
      </c>
      <c r="B447">
        <v>5748</v>
      </c>
      <c r="C447">
        <v>6095.81</v>
      </c>
      <c r="D447">
        <v>5826.27</v>
      </c>
      <c r="E447">
        <v>6081.84</v>
      </c>
      <c r="F447">
        <v>5694.16</v>
      </c>
      <c r="G447">
        <v>6066.59</v>
      </c>
      <c r="H447">
        <v>5694.16</v>
      </c>
      <c r="I447" t="str">
        <f t="shared" si="18"/>
        <v>順</v>
      </c>
      <c r="J447" t="str">
        <f t="shared" si="19"/>
        <v>順</v>
      </c>
      <c r="K447" t="str">
        <f t="shared" si="20"/>
        <v>順</v>
      </c>
    </row>
    <row r="448" spans="1:11" hidden="1" x14ac:dyDescent="0.15">
      <c r="A448">
        <v>20051021</v>
      </c>
      <c r="B448">
        <v>5738.76</v>
      </c>
      <c r="C448">
        <v>6081.84</v>
      </c>
      <c r="D448">
        <v>5694.16</v>
      </c>
      <c r="E448">
        <v>6066.59</v>
      </c>
      <c r="F448">
        <v>5694.16</v>
      </c>
      <c r="G448">
        <v>5987.4</v>
      </c>
      <c r="H448">
        <v>5694.16</v>
      </c>
      <c r="I448" t="str">
        <f t="shared" si="18"/>
        <v>順</v>
      </c>
      <c r="J448" t="str">
        <f t="shared" si="19"/>
        <v>順</v>
      </c>
      <c r="K448" t="str">
        <f t="shared" si="20"/>
        <v>順</v>
      </c>
    </row>
    <row r="449" spans="1:11" hidden="1" x14ac:dyDescent="0.15">
      <c r="A449">
        <v>20051024</v>
      </c>
      <c r="B449">
        <v>5717.28</v>
      </c>
      <c r="C449">
        <v>6066.59</v>
      </c>
      <c r="D449">
        <v>5694.16</v>
      </c>
      <c r="E449">
        <v>5987.4</v>
      </c>
      <c r="F449">
        <v>5694.16</v>
      </c>
      <c r="G449">
        <v>5969.07</v>
      </c>
      <c r="H449">
        <v>5694.16</v>
      </c>
      <c r="I449" t="str">
        <f t="shared" si="18"/>
        <v>順</v>
      </c>
      <c r="J449" t="str">
        <f t="shared" si="19"/>
        <v>順</v>
      </c>
      <c r="K449" t="str">
        <f t="shared" si="20"/>
        <v>順</v>
      </c>
    </row>
    <row r="450" spans="1:11" hidden="1" x14ac:dyDescent="0.15">
      <c r="A450">
        <v>20051025</v>
      </c>
      <c r="B450">
        <v>5721.31</v>
      </c>
      <c r="C450">
        <v>5987.4</v>
      </c>
      <c r="D450">
        <v>5694.16</v>
      </c>
      <c r="E450">
        <v>5969.07</v>
      </c>
      <c r="F450">
        <v>5694.16</v>
      </c>
      <c r="G450">
        <v>5969.07</v>
      </c>
      <c r="H450">
        <v>5694.16</v>
      </c>
      <c r="I450" t="str">
        <f t="shared" si="18"/>
        <v>順</v>
      </c>
      <c r="J450" t="str">
        <f t="shared" si="19"/>
        <v>順</v>
      </c>
      <c r="K450" t="str">
        <f t="shared" si="20"/>
        <v>順</v>
      </c>
    </row>
    <row r="451" spans="1:11" hidden="1" x14ac:dyDescent="0.15">
      <c r="A451">
        <v>20051026</v>
      </c>
      <c r="B451">
        <v>5700.72</v>
      </c>
      <c r="C451">
        <v>5969.07</v>
      </c>
      <c r="D451">
        <v>5694.16</v>
      </c>
      <c r="E451">
        <v>5969.07</v>
      </c>
      <c r="F451">
        <v>5694.16</v>
      </c>
      <c r="G451">
        <v>5830.79</v>
      </c>
      <c r="H451">
        <v>5694.16</v>
      </c>
      <c r="I451" t="str">
        <f t="shared" ref="I451:I514" si="21">IF(C451-D451&lt;=180,"盤",IF(C451-D451&lt;=240,"無","順"))</f>
        <v>順</v>
      </c>
      <c r="J451" t="str">
        <f t="shared" ref="J451:J514" si="22">IF(E451-F451&lt;=180,"盤",IF(E451-F451&lt;=240,"無","順"))</f>
        <v>順</v>
      </c>
      <c r="K451" t="str">
        <f t="shared" ref="K451:K514" si="23">IF(G451-H451&lt;=180,"盤",IF(G451-H451&lt;=240,"無","順"))</f>
        <v>盤</v>
      </c>
    </row>
    <row r="452" spans="1:11" hidden="1" x14ac:dyDescent="0.15">
      <c r="A452">
        <v>20051027</v>
      </c>
      <c r="B452">
        <v>5661.18</v>
      </c>
      <c r="C452">
        <v>5969.07</v>
      </c>
      <c r="D452">
        <v>5694.16</v>
      </c>
      <c r="E452">
        <v>5830.79</v>
      </c>
      <c r="F452">
        <v>5694.16</v>
      </c>
      <c r="G452">
        <v>5830.79</v>
      </c>
      <c r="H452">
        <v>5661.18</v>
      </c>
      <c r="I452" t="str">
        <f t="shared" si="21"/>
        <v>順</v>
      </c>
      <c r="J452" t="str">
        <f t="shared" si="22"/>
        <v>盤</v>
      </c>
      <c r="K452" t="str">
        <f t="shared" si="23"/>
        <v>盤</v>
      </c>
    </row>
    <row r="453" spans="1:11" hidden="1" x14ac:dyDescent="0.15">
      <c r="A453">
        <v>20051028</v>
      </c>
      <c r="B453">
        <v>5632.97</v>
      </c>
      <c r="C453">
        <v>5830.79</v>
      </c>
      <c r="D453">
        <v>5694.16</v>
      </c>
      <c r="E453">
        <v>5830.79</v>
      </c>
      <c r="F453">
        <v>5661.18</v>
      </c>
      <c r="G453">
        <v>5748</v>
      </c>
      <c r="H453">
        <v>5632.97</v>
      </c>
      <c r="I453" t="str">
        <f t="shared" si="21"/>
        <v>盤</v>
      </c>
      <c r="J453" t="str">
        <f t="shared" si="22"/>
        <v>盤</v>
      </c>
      <c r="K453" t="str">
        <f t="shared" si="23"/>
        <v>盤</v>
      </c>
    </row>
    <row r="454" spans="1:11" hidden="1" x14ac:dyDescent="0.15">
      <c r="A454">
        <v>20051031</v>
      </c>
      <c r="B454">
        <v>5764.3</v>
      </c>
      <c r="C454">
        <v>5830.79</v>
      </c>
      <c r="D454">
        <v>5661.18</v>
      </c>
      <c r="E454">
        <v>5748</v>
      </c>
      <c r="F454">
        <v>5632.97</v>
      </c>
      <c r="G454">
        <v>5764.3</v>
      </c>
      <c r="H454">
        <v>5632.97</v>
      </c>
      <c r="I454" t="str">
        <f t="shared" si="21"/>
        <v>盤</v>
      </c>
      <c r="J454" t="str">
        <f t="shared" si="22"/>
        <v>盤</v>
      </c>
      <c r="K454" t="str">
        <f t="shared" si="23"/>
        <v>盤</v>
      </c>
    </row>
    <row r="455" spans="1:11" hidden="1" x14ac:dyDescent="0.15">
      <c r="A455">
        <v>20051101</v>
      </c>
      <c r="B455">
        <v>5798.41</v>
      </c>
      <c r="C455">
        <v>5748</v>
      </c>
      <c r="D455">
        <v>5632.97</v>
      </c>
      <c r="E455">
        <v>5764.3</v>
      </c>
      <c r="F455">
        <v>5632.97</v>
      </c>
      <c r="G455">
        <v>5798.41</v>
      </c>
      <c r="H455">
        <v>5632.97</v>
      </c>
      <c r="I455" t="str">
        <f t="shared" si="21"/>
        <v>盤</v>
      </c>
      <c r="J455" t="str">
        <f t="shared" si="22"/>
        <v>盤</v>
      </c>
      <c r="K455" t="str">
        <f t="shared" si="23"/>
        <v>盤</v>
      </c>
    </row>
    <row r="456" spans="1:11" hidden="1" x14ac:dyDescent="0.15">
      <c r="A456">
        <v>20051102</v>
      </c>
      <c r="B456">
        <v>5870.37</v>
      </c>
      <c r="C456">
        <v>5764.3</v>
      </c>
      <c r="D456">
        <v>5632.97</v>
      </c>
      <c r="E456">
        <v>5798.41</v>
      </c>
      <c r="F456">
        <v>5632.97</v>
      </c>
      <c r="G456">
        <v>5870.37</v>
      </c>
      <c r="H456">
        <v>5632.97</v>
      </c>
      <c r="I456" t="str">
        <f t="shared" si="21"/>
        <v>盤</v>
      </c>
      <c r="J456" t="str">
        <f t="shared" si="22"/>
        <v>盤</v>
      </c>
      <c r="K456" t="str">
        <f t="shared" si="23"/>
        <v>無</v>
      </c>
    </row>
    <row r="457" spans="1:11" hidden="1" x14ac:dyDescent="0.15">
      <c r="A457">
        <v>20051103</v>
      </c>
      <c r="B457">
        <v>5858.01</v>
      </c>
      <c r="C457">
        <v>5798.41</v>
      </c>
      <c r="D457">
        <v>5632.97</v>
      </c>
      <c r="E457">
        <v>5870.37</v>
      </c>
      <c r="F457">
        <v>5632.97</v>
      </c>
      <c r="G457">
        <v>5870.37</v>
      </c>
      <c r="H457">
        <v>5632.97</v>
      </c>
      <c r="I457" t="str">
        <f t="shared" si="21"/>
        <v>盤</v>
      </c>
      <c r="J457" t="str">
        <f t="shared" si="22"/>
        <v>無</v>
      </c>
      <c r="K457" t="str">
        <f t="shared" si="23"/>
        <v>無</v>
      </c>
    </row>
    <row r="458" spans="1:11" hidden="1" x14ac:dyDescent="0.15">
      <c r="A458">
        <v>20051104</v>
      </c>
      <c r="B458">
        <v>5911.74</v>
      </c>
      <c r="C458">
        <v>5870.37</v>
      </c>
      <c r="D458">
        <v>5632.97</v>
      </c>
      <c r="E458">
        <v>5870.37</v>
      </c>
      <c r="F458">
        <v>5632.97</v>
      </c>
      <c r="G458">
        <v>5911.74</v>
      </c>
      <c r="H458">
        <v>5632.97</v>
      </c>
      <c r="I458" t="str">
        <f t="shared" si="21"/>
        <v>無</v>
      </c>
      <c r="J458" t="str">
        <f t="shared" si="22"/>
        <v>無</v>
      </c>
      <c r="K458" t="str">
        <f t="shared" si="23"/>
        <v>順</v>
      </c>
    </row>
    <row r="459" spans="1:11" hidden="1" x14ac:dyDescent="0.15">
      <c r="A459">
        <v>20051107</v>
      </c>
      <c r="B459">
        <v>5860.39</v>
      </c>
      <c r="C459">
        <v>5870.37</v>
      </c>
      <c r="D459">
        <v>5632.97</v>
      </c>
      <c r="E459">
        <v>5911.74</v>
      </c>
      <c r="F459">
        <v>5632.97</v>
      </c>
      <c r="G459">
        <v>5911.74</v>
      </c>
      <c r="H459">
        <v>5632.97</v>
      </c>
      <c r="I459" t="str">
        <f t="shared" si="21"/>
        <v>無</v>
      </c>
      <c r="J459" t="str">
        <f t="shared" si="22"/>
        <v>順</v>
      </c>
      <c r="K459" t="str">
        <f t="shared" si="23"/>
        <v>順</v>
      </c>
    </row>
    <row r="460" spans="1:11" hidden="1" x14ac:dyDescent="0.15">
      <c r="A460">
        <v>20051108</v>
      </c>
      <c r="B460">
        <v>5849.63</v>
      </c>
      <c r="C460">
        <v>5911.74</v>
      </c>
      <c r="D460">
        <v>5632.97</v>
      </c>
      <c r="E460">
        <v>5911.74</v>
      </c>
      <c r="F460">
        <v>5632.97</v>
      </c>
      <c r="G460">
        <v>5911.74</v>
      </c>
      <c r="H460">
        <v>5632.97</v>
      </c>
      <c r="I460" t="str">
        <f t="shared" si="21"/>
        <v>順</v>
      </c>
      <c r="J460" t="str">
        <f t="shared" si="22"/>
        <v>順</v>
      </c>
      <c r="K460" t="str">
        <f t="shared" si="23"/>
        <v>順</v>
      </c>
    </row>
    <row r="461" spans="1:11" hidden="1" x14ac:dyDescent="0.15">
      <c r="A461">
        <v>20051109</v>
      </c>
      <c r="B461">
        <v>5971.06</v>
      </c>
      <c r="C461">
        <v>5911.74</v>
      </c>
      <c r="D461">
        <v>5632.97</v>
      </c>
      <c r="E461">
        <v>5911.74</v>
      </c>
      <c r="F461">
        <v>5632.97</v>
      </c>
      <c r="G461">
        <v>5971.06</v>
      </c>
      <c r="H461">
        <v>5764.3</v>
      </c>
      <c r="I461" t="str">
        <f t="shared" si="21"/>
        <v>順</v>
      </c>
      <c r="J461" t="str">
        <f t="shared" si="22"/>
        <v>順</v>
      </c>
      <c r="K461" t="str">
        <f t="shared" si="23"/>
        <v>無</v>
      </c>
    </row>
    <row r="462" spans="1:11" hidden="1" x14ac:dyDescent="0.15">
      <c r="A462">
        <v>20051110</v>
      </c>
      <c r="B462">
        <v>5988.37</v>
      </c>
      <c r="C462">
        <v>5911.74</v>
      </c>
      <c r="D462">
        <v>5632.97</v>
      </c>
      <c r="E462">
        <v>5971.06</v>
      </c>
      <c r="F462">
        <v>5764.3</v>
      </c>
      <c r="G462">
        <v>5988.37</v>
      </c>
      <c r="H462">
        <v>5798.41</v>
      </c>
      <c r="I462" t="str">
        <f t="shared" si="21"/>
        <v>順</v>
      </c>
      <c r="J462" t="str">
        <f t="shared" si="22"/>
        <v>無</v>
      </c>
      <c r="K462" t="str">
        <f t="shared" si="23"/>
        <v>無</v>
      </c>
    </row>
    <row r="463" spans="1:11" hidden="1" x14ac:dyDescent="0.15">
      <c r="A463">
        <v>20051111</v>
      </c>
      <c r="B463">
        <v>6075.26</v>
      </c>
      <c r="C463">
        <v>5971.06</v>
      </c>
      <c r="D463">
        <v>5764.3</v>
      </c>
      <c r="E463">
        <v>5988.37</v>
      </c>
      <c r="F463">
        <v>5798.41</v>
      </c>
      <c r="G463">
        <v>6075.26</v>
      </c>
      <c r="H463">
        <v>5849.63</v>
      </c>
      <c r="I463" t="str">
        <f t="shared" si="21"/>
        <v>無</v>
      </c>
      <c r="J463" t="str">
        <f t="shared" si="22"/>
        <v>無</v>
      </c>
      <c r="K463" t="str">
        <f t="shared" si="23"/>
        <v>無</v>
      </c>
    </row>
    <row r="464" spans="1:11" hidden="1" x14ac:dyDescent="0.15">
      <c r="A464">
        <v>20051114</v>
      </c>
      <c r="B464">
        <v>6083.62</v>
      </c>
      <c r="C464">
        <v>5988.37</v>
      </c>
      <c r="D464">
        <v>5798.41</v>
      </c>
      <c r="E464">
        <v>6075.26</v>
      </c>
      <c r="F464">
        <v>5849.63</v>
      </c>
      <c r="G464">
        <v>6083.62</v>
      </c>
      <c r="H464">
        <v>5849.63</v>
      </c>
      <c r="I464" t="str">
        <f t="shared" si="21"/>
        <v>無</v>
      </c>
      <c r="J464" t="str">
        <f t="shared" si="22"/>
        <v>無</v>
      </c>
      <c r="K464" t="str">
        <f t="shared" si="23"/>
        <v>無</v>
      </c>
    </row>
    <row r="465" spans="1:11" hidden="1" x14ac:dyDescent="0.15">
      <c r="A465">
        <v>20051115</v>
      </c>
      <c r="B465">
        <v>6030.74</v>
      </c>
      <c r="C465">
        <v>6075.26</v>
      </c>
      <c r="D465">
        <v>5849.63</v>
      </c>
      <c r="E465">
        <v>6083.62</v>
      </c>
      <c r="F465">
        <v>5849.63</v>
      </c>
      <c r="G465">
        <v>6083.62</v>
      </c>
      <c r="H465">
        <v>5849.63</v>
      </c>
      <c r="I465" t="str">
        <f t="shared" si="21"/>
        <v>無</v>
      </c>
      <c r="J465" t="str">
        <f t="shared" si="22"/>
        <v>無</v>
      </c>
      <c r="K465" t="str">
        <f t="shared" si="23"/>
        <v>無</v>
      </c>
    </row>
    <row r="466" spans="1:11" hidden="1" x14ac:dyDescent="0.15">
      <c r="A466">
        <v>20051116</v>
      </c>
      <c r="B466">
        <v>6046.2</v>
      </c>
      <c r="C466">
        <v>6083.62</v>
      </c>
      <c r="D466">
        <v>5849.63</v>
      </c>
      <c r="E466">
        <v>6083.62</v>
      </c>
      <c r="F466">
        <v>5849.63</v>
      </c>
      <c r="G466">
        <v>6083.62</v>
      </c>
      <c r="H466">
        <v>5849.63</v>
      </c>
      <c r="I466" t="str">
        <f t="shared" si="21"/>
        <v>無</v>
      </c>
      <c r="J466" t="str">
        <f t="shared" si="22"/>
        <v>無</v>
      </c>
      <c r="K466" t="str">
        <f t="shared" si="23"/>
        <v>無</v>
      </c>
    </row>
    <row r="467" spans="1:11" hidden="1" x14ac:dyDescent="0.15">
      <c r="A467">
        <v>20051117</v>
      </c>
      <c r="B467">
        <v>6020.94</v>
      </c>
      <c r="C467">
        <v>6083.62</v>
      </c>
      <c r="D467">
        <v>5849.63</v>
      </c>
      <c r="E467">
        <v>6083.62</v>
      </c>
      <c r="F467">
        <v>5849.63</v>
      </c>
      <c r="G467">
        <v>6083.62</v>
      </c>
      <c r="H467">
        <v>5849.63</v>
      </c>
      <c r="I467" t="str">
        <f t="shared" si="21"/>
        <v>無</v>
      </c>
      <c r="J467" t="str">
        <f t="shared" si="22"/>
        <v>無</v>
      </c>
      <c r="K467" t="str">
        <f t="shared" si="23"/>
        <v>無</v>
      </c>
    </row>
    <row r="468" spans="1:11" hidden="1" x14ac:dyDescent="0.15">
      <c r="A468">
        <v>20051118</v>
      </c>
      <c r="B468">
        <v>6106.74</v>
      </c>
      <c r="C468">
        <v>6083.62</v>
      </c>
      <c r="D468">
        <v>5849.63</v>
      </c>
      <c r="E468">
        <v>6083.62</v>
      </c>
      <c r="F468">
        <v>5849.63</v>
      </c>
      <c r="G468">
        <v>6106.74</v>
      </c>
      <c r="H468">
        <v>5971.06</v>
      </c>
      <c r="I468" t="str">
        <f t="shared" si="21"/>
        <v>無</v>
      </c>
      <c r="J468" t="str">
        <f t="shared" si="22"/>
        <v>無</v>
      </c>
      <c r="K468" t="str">
        <f t="shared" si="23"/>
        <v>盤</v>
      </c>
    </row>
    <row r="469" spans="1:11" hidden="1" x14ac:dyDescent="0.15">
      <c r="A469">
        <v>20051121</v>
      </c>
      <c r="B469">
        <v>6103.42</v>
      </c>
      <c r="C469">
        <v>6083.62</v>
      </c>
      <c r="D469">
        <v>5849.63</v>
      </c>
      <c r="E469">
        <v>6106.74</v>
      </c>
      <c r="F469">
        <v>5971.06</v>
      </c>
      <c r="G469">
        <v>6106.74</v>
      </c>
      <c r="H469">
        <v>5988.37</v>
      </c>
      <c r="I469" t="str">
        <f t="shared" si="21"/>
        <v>無</v>
      </c>
      <c r="J469" t="str">
        <f t="shared" si="22"/>
        <v>盤</v>
      </c>
      <c r="K469" t="str">
        <f t="shared" si="23"/>
        <v>盤</v>
      </c>
    </row>
    <row r="470" spans="1:11" hidden="1" x14ac:dyDescent="0.15">
      <c r="A470">
        <v>20051122</v>
      </c>
      <c r="B470">
        <v>6059.19</v>
      </c>
      <c r="C470">
        <v>6106.74</v>
      </c>
      <c r="D470">
        <v>5971.06</v>
      </c>
      <c r="E470">
        <v>6106.74</v>
      </c>
      <c r="F470">
        <v>5988.37</v>
      </c>
      <c r="G470">
        <v>6106.74</v>
      </c>
      <c r="H470">
        <v>6020.94</v>
      </c>
      <c r="I470" t="str">
        <f t="shared" si="21"/>
        <v>盤</v>
      </c>
      <c r="J470" t="str">
        <f t="shared" si="22"/>
        <v>盤</v>
      </c>
      <c r="K470" t="str">
        <f t="shared" si="23"/>
        <v>盤</v>
      </c>
    </row>
    <row r="471" spans="1:11" hidden="1" x14ac:dyDescent="0.15">
      <c r="A471">
        <v>20051123</v>
      </c>
      <c r="B471">
        <v>6123.52</v>
      </c>
      <c r="C471">
        <v>6106.74</v>
      </c>
      <c r="D471">
        <v>5988.37</v>
      </c>
      <c r="E471">
        <v>6106.74</v>
      </c>
      <c r="F471">
        <v>6020.94</v>
      </c>
      <c r="G471">
        <v>6123.52</v>
      </c>
      <c r="H471">
        <v>6020.94</v>
      </c>
      <c r="I471" t="str">
        <f t="shared" si="21"/>
        <v>盤</v>
      </c>
      <c r="J471" t="str">
        <f t="shared" si="22"/>
        <v>盤</v>
      </c>
      <c r="K471" t="str">
        <f t="shared" si="23"/>
        <v>盤</v>
      </c>
    </row>
    <row r="472" spans="1:11" hidden="1" x14ac:dyDescent="0.15">
      <c r="A472">
        <v>20051124</v>
      </c>
      <c r="B472">
        <v>6111.89</v>
      </c>
      <c r="C472">
        <v>6106.74</v>
      </c>
      <c r="D472">
        <v>6020.94</v>
      </c>
      <c r="E472">
        <v>6123.52</v>
      </c>
      <c r="F472">
        <v>6020.94</v>
      </c>
      <c r="G472">
        <v>6123.52</v>
      </c>
      <c r="H472">
        <v>6020.94</v>
      </c>
      <c r="I472" t="str">
        <f t="shared" si="21"/>
        <v>盤</v>
      </c>
      <c r="J472" t="str">
        <f t="shared" si="22"/>
        <v>盤</v>
      </c>
      <c r="K472" t="str">
        <f t="shared" si="23"/>
        <v>盤</v>
      </c>
    </row>
    <row r="473" spans="1:11" hidden="1" x14ac:dyDescent="0.15">
      <c r="A473">
        <v>20051125</v>
      </c>
      <c r="B473">
        <v>6128.2</v>
      </c>
      <c r="C473">
        <v>6123.52</v>
      </c>
      <c r="D473">
        <v>6020.94</v>
      </c>
      <c r="E473">
        <v>6123.52</v>
      </c>
      <c r="F473">
        <v>6020.94</v>
      </c>
      <c r="G473">
        <v>6128.2</v>
      </c>
      <c r="H473">
        <v>6020.94</v>
      </c>
      <c r="I473" t="str">
        <f t="shared" si="21"/>
        <v>盤</v>
      </c>
      <c r="J473" t="str">
        <f t="shared" si="22"/>
        <v>盤</v>
      </c>
      <c r="K473" t="str">
        <f t="shared" si="23"/>
        <v>盤</v>
      </c>
    </row>
    <row r="474" spans="1:11" hidden="1" x14ac:dyDescent="0.15">
      <c r="A474">
        <v>20051128</v>
      </c>
      <c r="B474">
        <v>6203.84</v>
      </c>
      <c r="C474">
        <v>6123.52</v>
      </c>
      <c r="D474">
        <v>6020.94</v>
      </c>
      <c r="E474">
        <v>6128.2</v>
      </c>
      <c r="F474">
        <v>6020.94</v>
      </c>
      <c r="G474">
        <v>6203.84</v>
      </c>
      <c r="H474">
        <v>6020.94</v>
      </c>
      <c r="I474" t="str">
        <f t="shared" si="21"/>
        <v>盤</v>
      </c>
      <c r="J474" t="str">
        <f t="shared" si="22"/>
        <v>盤</v>
      </c>
      <c r="K474" t="str">
        <f t="shared" si="23"/>
        <v>無</v>
      </c>
    </row>
    <row r="475" spans="1:11" hidden="1" x14ac:dyDescent="0.15">
      <c r="A475">
        <v>20051129</v>
      </c>
      <c r="B475">
        <v>6139.51</v>
      </c>
      <c r="C475">
        <v>6128.2</v>
      </c>
      <c r="D475">
        <v>6020.94</v>
      </c>
      <c r="E475">
        <v>6203.84</v>
      </c>
      <c r="F475">
        <v>6020.94</v>
      </c>
      <c r="G475">
        <v>6203.84</v>
      </c>
      <c r="H475">
        <v>6059.19</v>
      </c>
      <c r="I475" t="str">
        <f t="shared" si="21"/>
        <v>盤</v>
      </c>
      <c r="J475" t="str">
        <f t="shared" si="22"/>
        <v>無</v>
      </c>
      <c r="K475" t="str">
        <f t="shared" si="23"/>
        <v>盤</v>
      </c>
    </row>
    <row r="476" spans="1:11" hidden="1" x14ac:dyDescent="0.15">
      <c r="A476">
        <v>20051130</v>
      </c>
      <c r="B476">
        <v>6203.47</v>
      </c>
      <c r="C476">
        <v>6203.84</v>
      </c>
      <c r="D476">
        <v>6020.94</v>
      </c>
      <c r="E476">
        <v>6203.84</v>
      </c>
      <c r="F476">
        <v>6059.19</v>
      </c>
      <c r="G476">
        <v>6203.84</v>
      </c>
      <c r="H476">
        <v>6059.19</v>
      </c>
      <c r="I476" t="str">
        <f t="shared" si="21"/>
        <v>無</v>
      </c>
      <c r="J476" t="str">
        <f t="shared" si="22"/>
        <v>盤</v>
      </c>
      <c r="K476" t="str">
        <f t="shared" si="23"/>
        <v>盤</v>
      </c>
    </row>
    <row r="477" spans="1:11" hidden="1" x14ac:dyDescent="0.15">
      <c r="A477">
        <v>20051201</v>
      </c>
      <c r="B477">
        <v>6179.82</v>
      </c>
      <c r="C477">
        <v>6203.84</v>
      </c>
      <c r="D477">
        <v>6059.19</v>
      </c>
      <c r="E477">
        <v>6203.84</v>
      </c>
      <c r="F477">
        <v>6059.19</v>
      </c>
      <c r="G477">
        <v>6203.84</v>
      </c>
      <c r="H477">
        <v>6059.19</v>
      </c>
      <c r="I477" t="str">
        <f t="shared" si="21"/>
        <v>盤</v>
      </c>
      <c r="J477" t="str">
        <f t="shared" si="22"/>
        <v>盤</v>
      </c>
      <c r="K477" t="str">
        <f t="shared" si="23"/>
        <v>盤</v>
      </c>
    </row>
    <row r="478" spans="1:11" hidden="1" x14ac:dyDescent="0.15">
      <c r="A478">
        <v>20051202</v>
      </c>
      <c r="B478">
        <v>6228.95</v>
      </c>
      <c r="C478">
        <v>6203.84</v>
      </c>
      <c r="D478">
        <v>6059.19</v>
      </c>
      <c r="E478">
        <v>6203.84</v>
      </c>
      <c r="F478">
        <v>6059.19</v>
      </c>
      <c r="G478">
        <v>6228.95</v>
      </c>
      <c r="H478">
        <v>6111.89</v>
      </c>
      <c r="I478" t="str">
        <f t="shared" si="21"/>
        <v>盤</v>
      </c>
      <c r="J478" t="str">
        <f t="shared" si="22"/>
        <v>盤</v>
      </c>
      <c r="K478" t="str">
        <f t="shared" si="23"/>
        <v>盤</v>
      </c>
    </row>
    <row r="479" spans="1:11" hidden="1" x14ac:dyDescent="0.15">
      <c r="A479">
        <v>20051205</v>
      </c>
      <c r="B479">
        <v>6348.31</v>
      </c>
      <c r="C479">
        <v>6203.84</v>
      </c>
      <c r="D479">
        <v>6059.19</v>
      </c>
      <c r="E479">
        <v>6228.95</v>
      </c>
      <c r="F479">
        <v>6111.89</v>
      </c>
      <c r="G479">
        <v>6348.31</v>
      </c>
      <c r="H479">
        <v>6111.89</v>
      </c>
      <c r="I479" t="str">
        <f t="shared" si="21"/>
        <v>盤</v>
      </c>
      <c r="J479" t="str">
        <f t="shared" si="22"/>
        <v>盤</v>
      </c>
      <c r="K479" t="str">
        <f t="shared" si="23"/>
        <v>無</v>
      </c>
    </row>
    <row r="480" spans="1:11" hidden="1" x14ac:dyDescent="0.15">
      <c r="A480">
        <v>20051206</v>
      </c>
      <c r="B480">
        <v>6350.52</v>
      </c>
      <c r="C480">
        <v>6228.95</v>
      </c>
      <c r="D480">
        <v>6111.89</v>
      </c>
      <c r="E480">
        <v>6348.31</v>
      </c>
      <c r="F480">
        <v>6111.89</v>
      </c>
      <c r="G480">
        <v>6350.52</v>
      </c>
      <c r="H480">
        <v>6128.2</v>
      </c>
      <c r="I480" t="str">
        <f t="shared" si="21"/>
        <v>盤</v>
      </c>
      <c r="J480" t="str">
        <f t="shared" si="22"/>
        <v>無</v>
      </c>
      <c r="K480" t="str">
        <f t="shared" si="23"/>
        <v>無</v>
      </c>
    </row>
    <row r="481" spans="1:11" hidden="1" x14ac:dyDescent="0.15">
      <c r="A481">
        <v>20051207</v>
      </c>
      <c r="B481">
        <v>6329.52</v>
      </c>
      <c r="C481">
        <v>6348.31</v>
      </c>
      <c r="D481">
        <v>6111.89</v>
      </c>
      <c r="E481">
        <v>6350.52</v>
      </c>
      <c r="F481">
        <v>6128.2</v>
      </c>
      <c r="G481">
        <v>6350.52</v>
      </c>
      <c r="H481">
        <v>6139.51</v>
      </c>
      <c r="I481" t="str">
        <f t="shared" si="21"/>
        <v>無</v>
      </c>
      <c r="J481" t="str">
        <f t="shared" si="22"/>
        <v>無</v>
      </c>
      <c r="K481" t="str">
        <f t="shared" si="23"/>
        <v>無</v>
      </c>
    </row>
    <row r="482" spans="1:11" hidden="1" x14ac:dyDescent="0.15">
      <c r="A482">
        <v>20051208</v>
      </c>
      <c r="B482">
        <v>6249.19</v>
      </c>
      <c r="C482">
        <v>6350.52</v>
      </c>
      <c r="D482">
        <v>6128.2</v>
      </c>
      <c r="E482">
        <v>6350.52</v>
      </c>
      <c r="F482">
        <v>6139.51</v>
      </c>
      <c r="G482">
        <v>6350.52</v>
      </c>
      <c r="H482">
        <v>6139.51</v>
      </c>
      <c r="I482" t="str">
        <f t="shared" si="21"/>
        <v>無</v>
      </c>
      <c r="J482" t="str">
        <f t="shared" si="22"/>
        <v>無</v>
      </c>
      <c r="K482" t="str">
        <f t="shared" si="23"/>
        <v>無</v>
      </c>
    </row>
    <row r="483" spans="1:11" hidden="1" x14ac:dyDescent="0.15">
      <c r="A483">
        <v>20051209</v>
      </c>
      <c r="B483">
        <v>6264.36</v>
      </c>
      <c r="C483">
        <v>6350.52</v>
      </c>
      <c r="D483">
        <v>6139.51</v>
      </c>
      <c r="E483">
        <v>6350.52</v>
      </c>
      <c r="F483">
        <v>6139.51</v>
      </c>
      <c r="G483">
        <v>6350.52</v>
      </c>
      <c r="H483">
        <v>6179.82</v>
      </c>
      <c r="I483" t="str">
        <f t="shared" si="21"/>
        <v>無</v>
      </c>
      <c r="J483" t="str">
        <f t="shared" si="22"/>
        <v>無</v>
      </c>
      <c r="K483" t="str">
        <f t="shared" si="23"/>
        <v>盤</v>
      </c>
    </row>
    <row r="484" spans="1:11" hidden="1" x14ac:dyDescent="0.15">
      <c r="A484">
        <v>20051212</v>
      </c>
      <c r="B484">
        <v>6266.29</v>
      </c>
      <c r="C484">
        <v>6350.52</v>
      </c>
      <c r="D484">
        <v>6139.51</v>
      </c>
      <c r="E484">
        <v>6350.52</v>
      </c>
      <c r="F484">
        <v>6179.82</v>
      </c>
      <c r="G484">
        <v>6350.52</v>
      </c>
      <c r="H484">
        <v>6179.82</v>
      </c>
      <c r="I484" t="str">
        <f t="shared" si="21"/>
        <v>無</v>
      </c>
      <c r="J484" t="str">
        <f t="shared" si="22"/>
        <v>盤</v>
      </c>
      <c r="K484" t="str">
        <f t="shared" si="23"/>
        <v>盤</v>
      </c>
    </row>
    <row r="485" spans="1:11" hidden="1" x14ac:dyDescent="0.15">
      <c r="A485">
        <v>20051213</v>
      </c>
      <c r="B485">
        <v>6261.18</v>
      </c>
      <c r="C485">
        <v>6350.52</v>
      </c>
      <c r="D485">
        <v>6179.82</v>
      </c>
      <c r="E485">
        <v>6350.52</v>
      </c>
      <c r="F485">
        <v>6179.82</v>
      </c>
      <c r="G485">
        <v>6350.52</v>
      </c>
      <c r="H485">
        <v>6228.95</v>
      </c>
      <c r="I485" t="str">
        <f t="shared" si="21"/>
        <v>盤</v>
      </c>
      <c r="J485" t="str">
        <f t="shared" si="22"/>
        <v>盤</v>
      </c>
      <c r="K485" t="str">
        <f t="shared" si="23"/>
        <v>盤</v>
      </c>
    </row>
    <row r="486" spans="1:11" hidden="1" x14ac:dyDescent="0.15">
      <c r="A486">
        <v>20051214</v>
      </c>
      <c r="B486">
        <v>6235.35</v>
      </c>
      <c r="C486">
        <v>6350.52</v>
      </c>
      <c r="D486">
        <v>6179.82</v>
      </c>
      <c r="E486">
        <v>6350.52</v>
      </c>
      <c r="F486">
        <v>6228.95</v>
      </c>
      <c r="G486">
        <v>6350.52</v>
      </c>
      <c r="H486">
        <v>6235.35</v>
      </c>
      <c r="I486" t="str">
        <f t="shared" si="21"/>
        <v>盤</v>
      </c>
      <c r="J486" t="str">
        <f t="shared" si="22"/>
        <v>盤</v>
      </c>
      <c r="K486" t="str">
        <f t="shared" si="23"/>
        <v>盤</v>
      </c>
    </row>
    <row r="487" spans="1:11" hidden="1" x14ac:dyDescent="0.15">
      <c r="A487">
        <v>20051215</v>
      </c>
      <c r="B487">
        <v>6258.47</v>
      </c>
      <c r="C487">
        <v>6350.52</v>
      </c>
      <c r="D487">
        <v>6228.95</v>
      </c>
      <c r="E487">
        <v>6350.52</v>
      </c>
      <c r="F487">
        <v>6235.35</v>
      </c>
      <c r="G487">
        <v>6350.52</v>
      </c>
      <c r="H487">
        <v>6235.35</v>
      </c>
      <c r="I487" t="str">
        <f t="shared" si="21"/>
        <v>盤</v>
      </c>
      <c r="J487" t="str">
        <f t="shared" si="22"/>
        <v>盤</v>
      </c>
      <c r="K487" t="str">
        <f t="shared" si="23"/>
        <v>盤</v>
      </c>
    </row>
    <row r="488" spans="1:11" hidden="1" x14ac:dyDescent="0.15">
      <c r="A488">
        <v>20051216</v>
      </c>
      <c r="B488">
        <v>6350.69</v>
      </c>
      <c r="C488">
        <v>6350.52</v>
      </c>
      <c r="D488">
        <v>6235.35</v>
      </c>
      <c r="E488">
        <v>6350.52</v>
      </c>
      <c r="F488">
        <v>6235.35</v>
      </c>
      <c r="G488">
        <v>6350.69</v>
      </c>
      <c r="H488">
        <v>6235.35</v>
      </c>
      <c r="I488" t="str">
        <f t="shared" si="21"/>
        <v>盤</v>
      </c>
      <c r="J488" t="str">
        <f t="shared" si="22"/>
        <v>盤</v>
      </c>
      <c r="K488" t="str">
        <f t="shared" si="23"/>
        <v>盤</v>
      </c>
    </row>
    <row r="489" spans="1:11" hidden="1" x14ac:dyDescent="0.15">
      <c r="A489">
        <v>20051219</v>
      </c>
      <c r="B489">
        <v>6431.42</v>
      </c>
      <c r="C489">
        <v>6350.52</v>
      </c>
      <c r="D489">
        <v>6235.35</v>
      </c>
      <c r="E489">
        <v>6350.69</v>
      </c>
      <c r="F489">
        <v>6235.35</v>
      </c>
      <c r="G489">
        <v>6431.42</v>
      </c>
      <c r="H489">
        <v>6235.35</v>
      </c>
      <c r="I489" t="str">
        <f t="shared" si="21"/>
        <v>盤</v>
      </c>
      <c r="J489" t="str">
        <f t="shared" si="22"/>
        <v>盤</v>
      </c>
      <c r="K489" t="str">
        <f t="shared" si="23"/>
        <v>無</v>
      </c>
    </row>
    <row r="490" spans="1:11" hidden="1" x14ac:dyDescent="0.15">
      <c r="A490">
        <v>20051220</v>
      </c>
      <c r="B490">
        <v>6427.84</v>
      </c>
      <c r="C490">
        <v>6350.69</v>
      </c>
      <c r="D490">
        <v>6235.35</v>
      </c>
      <c r="E490">
        <v>6431.42</v>
      </c>
      <c r="F490">
        <v>6235.35</v>
      </c>
      <c r="G490">
        <v>6431.42</v>
      </c>
      <c r="H490">
        <v>6235.35</v>
      </c>
      <c r="I490" t="str">
        <f t="shared" si="21"/>
        <v>盤</v>
      </c>
      <c r="J490" t="str">
        <f t="shared" si="22"/>
        <v>無</v>
      </c>
      <c r="K490" t="str">
        <f t="shared" si="23"/>
        <v>無</v>
      </c>
    </row>
    <row r="491" spans="1:11" hidden="1" x14ac:dyDescent="0.15">
      <c r="A491">
        <v>20051221</v>
      </c>
      <c r="B491">
        <v>6471.89</v>
      </c>
      <c r="C491">
        <v>6431.42</v>
      </c>
      <c r="D491">
        <v>6235.35</v>
      </c>
      <c r="E491">
        <v>6431.42</v>
      </c>
      <c r="F491">
        <v>6235.35</v>
      </c>
      <c r="G491">
        <v>6471.89</v>
      </c>
      <c r="H491">
        <v>6235.35</v>
      </c>
      <c r="I491" t="str">
        <f t="shared" si="21"/>
        <v>無</v>
      </c>
      <c r="J491" t="str">
        <f t="shared" si="22"/>
        <v>無</v>
      </c>
      <c r="K491" t="str">
        <f t="shared" si="23"/>
        <v>無</v>
      </c>
    </row>
    <row r="492" spans="1:11" hidden="1" x14ac:dyDescent="0.15">
      <c r="A492">
        <v>20051222</v>
      </c>
      <c r="B492">
        <v>6417.2</v>
      </c>
      <c r="C492">
        <v>6431.42</v>
      </c>
      <c r="D492">
        <v>6235.35</v>
      </c>
      <c r="E492">
        <v>6471.89</v>
      </c>
      <c r="F492">
        <v>6235.35</v>
      </c>
      <c r="G492">
        <v>6471.89</v>
      </c>
      <c r="H492">
        <v>6235.35</v>
      </c>
      <c r="I492" t="str">
        <f t="shared" si="21"/>
        <v>無</v>
      </c>
      <c r="J492" t="str">
        <f t="shared" si="22"/>
        <v>無</v>
      </c>
      <c r="K492" t="str">
        <f t="shared" si="23"/>
        <v>無</v>
      </c>
    </row>
    <row r="493" spans="1:11" hidden="1" x14ac:dyDescent="0.15">
      <c r="A493">
        <v>20051223</v>
      </c>
      <c r="B493">
        <v>6512.63</v>
      </c>
      <c r="C493">
        <v>6471.89</v>
      </c>
      <c r="D493">
        <v>6235.35</v>
      </c>
      <c r="E493">
        <v>6471.89</v>
      </c>
      <c r="F493">
        <v>6235.35</v>
      </c>
      <c r="G493">
        <v>6512.63</v>
      </c>
      <c r="H493">
        <v>6235.35</v>
      </c>
      <c r="I493" t="str">
        <f t="shared" si="21"/>
        <v>無</v>
      </c>
      <c r="J493" t="str">
        <f t="shared" si="22"/>
        <v>無</v>
      </c>
      <c r="K493" t="str">
        <f t="shared" si="23"/>
        <v>順</v>
      </c>
    </row>
    <row r="494" spans="1:11" hidden="1" x14ac:dyDescent="0.15">
      <c r="A494">
        <v>20051226</v>
      </c>
      <c r="B494">
        <v>6534.77</v>
      </c>
      <c r="C494">
        <v>6471.89</v>
      </c>
      <c r="D494">
        <v>6235.35</v>
      </c>
      <c r="E494">
        <v>6512.63</v>
      </c>
      <c r="F494">
        <v>6235.35</v>
      </c>
      <c r="G494">
        <v>6534.77</v>
      </c>
      <c r="H494">
        <v>6258.47</v>
      </c>
      <c r="I494" t="str">
        <f t="shared" si="21"/>
        <v>無</v>
      </c>
      <c r="J494" t="str">
        <f t="shared" si="22"/>
        <v>順</v>
      </c>
      <c r="K494" t="str">
        <f t="shared" si="23"/>
        <v>順</v>
      </c>
    </row>
    <row r="495" spans="1:11" hidden="1" x14ac:dyDescent="0.15">
      <c r="A495">
        <v>20051227</v>
      </c>
      <c r="B495">
        <v>6531.59</v>
      </c>
      <c r="C495">
        <v>6512.63</v>
      </c>
      <c r="D495">
        <v>6235.35</v>
      </c>
      <c r="E495">
        <v>6534.77</v>
      </c>
      <c r="F495">
        <v>6258.47</v>
      </c>
      <c r="G495">
        <v>6534.77</v>
      </c>
      <c r="H495">
        <v>6350.69</v>
      </c>
      <c r="I495" t="str">
        <f t="shared" si="21"/>
        <v>順</v>
      </c>
      <c r="J495" t="str">
        <f t="shared" si="22"/>
        <v>順</v>
      </c>
      <c r="K495" t="str">
        <f t="shared" si="23"/>
        <v>無</v>
      </c>
    </row>
    <row r="496" spans="1:11" hidden="1" x14ac:dyDescent="0.15">
      <c r="A496">
        <v>20051228</v>
      </c>
      <c r="B496">
        <v>6524.4</v>
      </c>
      <c r="C496">
        <v>6534.77</v>
      </c>
      <c r="D496">
        <v>6258.47</v>
      </c>
      <c r="E496">
        <v>6534.77</v>
      </c>
      <c r="F496">
        <v>6350.69</v>
      </c>
      <c r="G496">
        <v>6534.77</v>
      </c>
      <c r="H496">
        <v>6417.2</v>
      </c>
      <c r="I496" t="str">
        <f t="shared" si="21"/>
        <v>順</v>
      </c>
      <c r="J496" t="str">
        <f t="shared" si="22"/>
        <v>無</v>
      </c>
      <c r="K496" t="str">
        <f t="shared" si="23"/>
        <v>盤</v>
      </c>
    </row>
    <row r="497" spans="1:11" hidden="1" x14ac:dyDescent="0.15">
      <c r="A497">
        <v>20051229</v>
      </c>
      <c r="B497">
        <v>6575.53</v>
      </c>
      <c r="C497">
        <v>6534.77</v>
      </c>
      <c r="D497">
        <v>6350.69</v>
      </c>
      <c r="E497">
        <v>6534.77</v>
      </c>
      <c r="F497">
        <v>6417.2</v>
      </c>
      <c r="G497">
        <v>6575.53</v>
      </c>
      <c r="H497">
        <v>6417.2</v>
      </c>
      <c r="I497" t="str">
        <f t="shared" si="21"/>
        <v>無</v>
      </c>
      <c r="J497" t="str">
        <f t="shared" si="22"/>
        <v>盤</v>
      </c>
      <c r="K497" t="str">
        <f t="shared" si="23"/>
        <v>盤</v>
      </c>
    </row>
    <row r="498" spans="1:11" hidden="1" x14ac:dyDescent="0.15">
      <c r="A498">
        <v>20051230</v>
      </c>
      <c r="B498">
        <v>6548.34</v>
      </c>
      <c r="C498">
        <v>6534.77</v>
      </c>
      <c r="D498">
        <v>6417.2</v>
      </c>
      <c r="E498">
        <v>6575.53</v>
      </c>
      <c r="F498">
        <v>6417.2</v>
      </c>
      <c r="G498">
        <v>6575.53</v>
      </c>
      <c r="H498">
        <v>6417.2</v>
      </c>
      <c r="I498" t="str">
        <f t="shared" si="21"/>
        <v>盤</v>
      </c>
      <c r="J498" t="str">
        <f t="shared" si="22"/>
        <v>盤</v>
      </c>
      <c r="K498" t="str">
        <f t="shared" si="23"/>
        <v>盤</v>
      </c>
    </row>
    <row r="499" spans="1:11" hidden="1" x14ac:dyDescent="0.15">
      <c r="A499">
        <v>20060102</v>
      </c>
      <c r="B499">
        <v>6462.06</v>
      </c>
      <c r="C499">
        <v>6575.53</v>
      </c>
      <c r="D499">
        <v>6417.2</v>
      </c>
      <c r="E499">
        <v>6575.53</v>
      </c>
      <c r="F499">
        <v>6417.2</v>
      </c>
      <c r="G499">
        <v>6575.53</v>
      </c>
      <c r="H499">
        <v>6417.2</v>
      </c>
      <c r="I499" t="str">
        <f t="shared" si="21"/>
        <v>盤</v>
      </c>
      <c r="J499" t="str">
        <f t="shared" si="22"/>
        <v>盤</v>
      </c>
      <c r="K499" t="str">
        <f t="shared" si="23"/>
        <v>盤</v>
      </c>
    </row>
    <row r="500" spans="1:11" hidden="1" x14ac:dyDescent="0.15">
      <c r="A500">
        <v>20060103</v>
      </c>
      <c r="B500">
        <v>6591.77</v>
      </c>
      <c r="C500">
        <v>6575.53</v>
      </c>
      <c r="D500">
        <v>6417.2</v>
      </c>
      <c r="E500">
        <v>6575.53</v>
      </c>
      <c r="F500">
        <v>6417.2</v>
      </c>
      <c r="G500">
        <v>6591.77</v>
      </c>
      <c r="H500">
        <v>6462.06</v>
      </c>
      <c r="I500" t="str">
        <f t="shared" si="21"/>
        <v>盤</v>
      </c>
      <c r="J500" t="str">
        <f t="shared" si="22"/>
        <v>盤</v>
      </c>
      <c r="K500" t="str">
        <f t="shared" si="23"/>
        <v>盤</v>
      </c>
    </row>
    <row r="501" spans="1:11" hidden="1" x14ac:dyDescent="0.15">
      <c r="A501">
        <v>20060104</v>
      </c>
      <c r="B501">
        <v>6616.44</v>
      </c>
      <c r="C501">
        <v>6575.53</v>
      </c>
      <c r="D501">
        <v>6417.2</v>
      </c>
      <c r="E501">
        <v>6591.77</v>
      </c>
      <c r="F501">
        <v>6462.06</v>
      </c>
      <c r="G501">
        <v>6616.44</v>
      </c>
      <c r="H501">
        <v>6462.06</v>
      </c>
      <c r="I501" t="str">
        <f t="shared" si="21"/>
        <v>盤</v>
      </c>
      <c r="J501" t="str">
        <f t="shared" si="22"/>
        <v>盤</v>
      </c>
      <c r="K501" t="str">
        <f t="shared" si="23"/>
        <v>盤</v>
      </c>
    </row>
    <row r="502" spans="1:11" x14ac:dyDescent="0.15">
      <c r="A502">
        <v>20060105</v>
      </c>
      <c r="B502">
        <v>6709.87</v>
      </c>
      <c r="C502">
        <v>6591.77</v>
      </c>
      <c r="D502">
        <v>6462.06</v>
      </c>
      <c r="E502">
        <v>6616.44</v>
      </c>
      <c r="F502">
        <v>6462.06</v>
      </c>
      <c r="G502">
        <v>6709.87</v>
      </c>
      <c r="H502">
        <v>6462.06</v>
      </c>
      <c r="I502" t="str">
        <f t="shared" si="21"/>
        <v>盤</v>
      </c>
      <c r="J502" t="str">
        <f t="shared" si="22"/>
        <v>盤</v>
      </c>
      <c r="K502" t="str">
        <f t="shared" si="23"/>
        <v>順</v>
      </c>
    </row>
    <row r="503" spans="1:11" hidden="1" x14ac:dyDescent="0.15">
      <c r="A503">
        <v>20060106</v>
      </c>
      <c r="B503">
        <v>6694.82</v>
      </c>
      <c r="C503">
        <v>6616.44</v>
      </c>
      <c r="D503">
        <v>6462.06</v>
      </c>
      <c r="E503">
        <v>6709.87</v>
      </c>
      <c r="F503">
        <v>6462.06</v>
      </c>
      <c r="G503">
        <v>6709.87</v>
      </c>
      <c r="H503">
        <v>6462.06</v>
      </c>
      <c r="I503" t="str">
        <f t="shared" si="21"/>
        <v>盤</v>
      </c>
      <c r="J503" t="str">
        <f t="shared" si="22"/>
        <v>順</v>
      </c>
      <c r="K503" t="str">
        <f t="shared" si="23"/>
        <v>順</v>
      </c>
    </row>
    <row r="504" spans="1:11" hidden="1" x14ac:dyDescent="0.15">
      <c r="A504">
        <v>20060109</v>
      </c>
      <c r="B504">
        <v>6742.39</v>
      </c>
      <c r="C504">
        <v>6709.87</v>
      </c>
      <c r="D504">
        <v>6462.06</v>
      </c>
      <c r="E504">
        <v>6709.87</v>
      </c>
      <c r="F504">
        <v>6462.06</v>
      </c>
      <c r="G504">
        <v>6742.39</v>
      </c>
      <c r="H504">
        <v>6462.06</v>
      </c>
      <c r="I504" t="str">
        <f t="shared" si="21"/>
        <v>順</v>
      </c>
      <c r="J504" t="str">
        <f t="shared" si="22"/>
        <v>順</v>
      </c>
      <c r="K504" t="str">
        <f t="shared" si="23"/>
        <v>順</v>
      </c>
    </row>
    <row r="505" spans="1:11" hidden="1" x14ac:dyDescent="0.15">
      <c r="A505">
        <v>20060110</v>
      </c>
      <c r="B505">
        <v>6707.4</v>
      </c>
      <c r="C505">
        <v>6709.87</v>
      </c>
      <c r="D505">
        <v>6462.06</v>
      </c>
      <c r="E505">
        <v>6742.39</v>
      </c>
      <c r="F505">
        <v>6462.06</v>
      </c>
      <c r="G505">
        <v>6742.39</v>
      </c>
      <c r="H505">
        <v>6462.06</v>
      </c>
      <c r="I505" t="str">
        <f t="shared" si="21"/>
        <v>順</v>
      </c>
      <c r="J505" t="str">
        <f t="shared" si="22"/>
        <v>順</v>
      </c>
      <c r="K505" t="str">
        <f t="shared" si="23"/>
        <v>順</v>
      </c>
    </row>
    <row r="506" spans="1:11" hidden="1" x14ac:dyDescent="0.15">
      <c r="A506">
        <v>20060111</v>
      </c>
      <c r="B506">
        <v>6735.89</v>
      </c>
      <c r="C506">
        <v>6742.39</v>
      </c>
      <c r="D506">
        <v>6462.06</v>
      </c>
      <c r="E506">
        <v>6742.39</v>
      </c>
      <c r="F506">
        <v>6462.06</v>
      </c>
      <c r="G506">
        <v>6742.39</v>
      </c>
      <c r="H506">
        <v>6462.06</v>
      </c>
      <c r="I506" t="str">
        <f t="shared" si="21"/>
        <v>順</v>
      </c>
      <c r="J506" t="str">
        <f t="shared" si="22"/>
        <v>順</v>
      </c>
      <c r="K506" t="str">
        <f t="shared" si="23"/>
        <v>順</v>
      </c>
    </row>
    <row r="507" spans="1:11" hidden="1" x14ac:dyDescent="0.15">
      <c r="A507">
        <v>20060112</v>
      </c>
      <c r="B507">
        <v>6725.61</v>
      </c>
      <c r="C507">
        <v>6742.39</v>
      </c>
      <c r="D507">
        <v>6462.06</v>
      </c>
      <c r="E507">
        <v>6742.39</v>
      </c>
      <c r="F507">
        <v>6462.06</v>
      </c>
      <c r="G507">
        <v>6742.39</v>
      </c>
      <c r="H507">
        <v>6591.77</v>
      </c>
      <c r="I507" t="str">
        <f t="shared" si="21"/>
        <v>順</v>
      </c>
      <c r="J507" t="str">
        <f t="shared" si="22"/>
        <v>順</v>
      </c>
      <c r="K507" t="str">
        <f t="shared" si="23"/>
        <v>盤</v>
      </c>
    </row>
    <row r="508" spans="1:11" hidden="1" x14ac:dyDescent="0.15">
      <c r="A508">
        <v>20060113</v>
      </c>
      <c r="B508">
        <v>6682.35</v>
      </c>
      <c r="C508">
        <v>6742.39</v>
      </c>
      <c r="D508">
        <v>6462.06</v>
      </c>
      <c r="E508">
        <v>6742.39</v>
      </c>
      <c r="F508">
        <v>6591.77</v>
      </c>
      <c r="G508">
        <v>6742.39</v>
      </c>
      <c r="H508">
        <v>6616.44</v>
      </c>
      <c r="I508" t="str">
        <f t="shared" si="21"/>
        <v>順</v>
      </c>
      <c r="J508" t="str">
        <f t="shared" si="22"/>
        <v>盤</v>
      </c>
      <c r="K508" t="str">
        <f t="shared" si="23"/>
        <v>盤</v>
      </c>
    </row>
    <row r="509" spans="1:11" hidden="1" x14ac:dyDescent="0.15">
      <c r="A509">
        <v>20060116</v>
      </c>
      <c r="B509">
        <v>6724.18</v>
      </c>
      <c r="C509">
        <v>6742.39</v>
      </c>
      <c r="D509">
        <v>6591.77</v>
      </c>
      <c r="E509">
        <v>6742.39</v>
      </c>
      <c r="F509">
        <v>6616.44</v>
      </c>
      <c r="G509">
        <v>6742.39</v>
      </c>
      <c r="H509">
        <v>6682.35</v>
      </c>
      <c r="I509" t="str">
        <f t="shared" si="21"/>
        <v>盤</v>
      </c>
      <c r="J509" t="str">
        <f t="shared" si="22"/>
        <v>盤</v>
      </c>
      <c r="K509" t="str">
        <f t="shared" si="23"/>
        <v>盤</v>
      </c>
    </row>
    <row r="510" spans="1:11" hidden="1" x14ac:dyDescent="0.15">
      <c r="A510">
        <v>20060117</v>
      </c>
      <c r="B510">
        <v>6711.04</v>
      </c>
      <c r="C510">
        <v>6742.39</v>
      </c>
      <c r="D510">
        <v>6616.44</v>
      </c>
      <c r="E510">
        <v>6742.39</v>
      </c>
      <c r="F510">
        <v>6682.35</v>
      </c>
      <c r="G510">
        <v>6742.39</v>
      </c>
      <c r="H510">
        <v>6682.35</v>
      </c>
      <c r="I510" t="str">
        <f t="shared" si="21"/>
        <v>盤</v>
      </c>
      <c r="J510" t="str">
        <f t="shared" si="22"/>
        <v>盤</v>
      </c>
      <c r="K510" t="str">
        <f t="shared" si="23"/>
        <v>盤</v>
      </c>
    </row>
    <row r="511" spans="1:11" x14ac:dyDescent="0.15">
      <c r="A511">
        <v>20060118</v>
      </c>
      <c r="B511">
        <v>6498.92</v>
      </c>
      <c r="C511">
        <v>6742.39</v>
      </c>
      <c r="D511">
        <v>6682.35</v>
      </c>
      <c r="E511">
        <v>6742.39</v>
      </c>
      <c r="F511">
        <v>6682.35</v>
      </c>
      <c r="G511">
        <v>6742.39</v>
      </c>
      <c r="H511">
        <v>6498.92</v>
      </c>
      <c r="I511" t="str">
        <f t="shared" si="21"/>
        <v>盤</v>
      </c>
      <c r="J511" t="str">
        <f t="shared" si="22"/>
        <v>盤</v>
      </c>
      <c r="K511" t="str">
        <f t="shared" si="23"/>
        <v>順</v>
      </c>
    </row>
    <row r="512" spans="1:11" hidden="1" x14ac:dyDescent="0.15">
      <c r="A512">
        <v>20060119</v>
      </c>
      <c r="B512">
        <v>6512.29</v>
      </c>
      <c r="C512">
        <v>6742.39</v>
      </c>
      <c r="D512">
        <v>6682.35</v>
      </c>
      <c r="E512">
        <v>6742.39</v>
      </c>
      <c r="F512">
        <v>6498.92</v>
      </c>
      <c r="G512">
        <v>6735.89</v>
      </c>
      <c r="H512">
        <v>6498.92</v>
      </c>
      <c r="I512" t="str">
        <f t="shared" si="21"/>
        <v>盤</v>
      </c>
      <c r="J512" t="str">
        <f t="shared" si="22"/>
        <v>順</v>
      </c>
      <c r="K512" t="str">
        <f t="shared" si="23"/>
        <v>無</v>
      </c>
    </row>
    <row r="513" spans="1:11" hidden="1" x14ac:dyDescent="0.15">
      <c r="A513">
        <v>20060120</v>
      </c>
      <c r="B513">
        <v>6486.63</v>
      </c>
      <c r="C513">
        <v>6742.39</v>
      </c>
      <c r="D513">
        <v>6498.92</v>
      </c>
      <c r="E513">
        <v>6735.89</v>
      </c>
      <c r="F513">
        <v>6498.92</v>
      </c>
      <c r="G513">
        <v>6735.89</v>
      </c>
      <c r="H513">
        <v>6486.63</v>
      </c>
      <c r="I513" t="str">
        <f t="shared" si="21"/>
        <v>順</v>
      </c>
      <c r="J513" t="str">
        <f t="shared" si="22"/>
        <v>無</v>
      </c>
      <c r="K513" t="str">
        <f t="shared" si="23"/>
        <v>順</v>
      </c>
    </row>
    <row r="514" spans="1:11" hidden="1" x14ac:dyDescent="0.15">
      <c r="A514">
        <v>20060123</v>
      </c>
      <c r="B514">
        <v>6381.97</v>
      </c>
      <c r="C514">
        <v>6735.89</v>
      </c>
      <c r="D514">
        <v>6498.92</v>
      </c>
      <c r="E514">
        <v>6735.89</v>
      </c>
      <c r="F514">
        <v>6486.63</v>
      </c>
      <c r="G514">
        <v>6725.61</v>
      </c>
      <c r="H514">
        <v>6381.97</v>
      </c>
      <c r="I514" t="str">
        <f t="shared" si="21"/>
        <v>無</v>
      </c>
      <c r="J514" t="str">
        <f t="shared" si="22"/>
        <v>順</v>
      </c>
      <c r="K514" t="str">
        <f t="shared" si="23"/>
        <v>順</v>
      </c>
    </row>
    <row r="515" spans="1:11" hidden="1" x14ac:dyDescent="0.15">
      <c r="A515">
        <v>20060124</v>
      </c>
      <c r="B515">
        <v>6451.94</v>
      </c>
      <c r="C515">
        <v>6735.89</v>
      </c>
      <c r="D515">
        <v>6486.63</v>
      </c>
      <c r="E515">
        <v>6725.61</v>
      </c>
      <c r="F515">
        <v>6381.97</v>
      </c>
      <c r="G515">
        <v>6724.18</v>
      </c>
      <c r="H515">
        <v>6381.97</v>
      </c>
      <c r="I515" t="str">
        <f t="shared" ref="I515:I578" si="24">IF(C515-D515&lt;=180,"盤",IF(C515-D515&lt;=240,"無","順"))</f>
        <v>順</v>
      </c>
      <c r="J515" t="str">
        <f t="shared" ref="J515:J578" si="25">IF(E515-F515&lt;=180,"盤",IF(E515-F515&lt;=240,"無","順"))</f>
        <v>順</v>
      </c>
      <c r="K515" t="str">
        <f t="shared" ref="K515:K578" si="26">IF(G515-H515&lt;=180,"盤",IF(G515-H515&lt;=240,"無","順"))</f>
        <v>順</v>
      </c>
    </row>
    <row r="516" spans="1:11" hidden="1" x14ac:dyDescent="0.15">
      <c r="A516">
        <v>20060125</v>
      </c>
      <c r="B516">
        <v>6532.18</v>
      </c>
      <c r="C516">
        <v>6725.61</v>
      </c>
      <c r="D516">
        <v>6381.97</v>
      </c>
      <c r="E516">
        <v>6724.18</v>
      </c>
      <c r="F516">
        <v>6381.97</v>
      </c>
      <c r="G516">
        <v>6724.18</v>
      </c>
      <c r="H516">
        <v>6381.97</v>
      </c>
      <c r="I516" t="str">
        <f t="shared" si="24"/>
        <v>順</v>
      </c>
      <c r="J516" t="str">
        <f t="shared" si="25"/>
        <v>順</v>
      </c>
      <c r="K516" t="str">
        <f t="shared" si="26"/>
        <v>順</v>
      </c>
    </row>
    <row r="517" spans="1:11" hidden="1" x14ac:dyDescent="0.15">
      <c r="A517">
        <v>20060203</v>
      </c>
      <c r="B517">
        <v>6594.6</v>
      </c>
      <c r="C517">
        <v>6724.18</v>
      </c>
      <c r="D517">
        <v>6381.97</v>
      </c>
      <c r="E517">
        <v>6724.18</v>
      </c>
      <c r="F517">
        <v>6381.97</v>
      </c>
      <c r="G517">
        <v>6711.04</v>
      </c>
      <c r="H517">
        <v>6381.97</v>
      </c>
      <c r="I517" t="str">
        <f t="shared" si="24"/>
        <v>順</v>
      </c>
      <c r="J517" t="str">
        <f t="shared" si="25"/>
        <v>順</v>
      </c>
      <c r="K517" t="str">
        <f t="shared" si="26"/>
        <v>順</v>
      </c>
    </row>
    <row r="518" spans="1:11" hidden="1" x14ac:dyDescent="0.15">
      <c r="A518">
        <v>20060206</v>
      </c>
      <c r="B518">
        <v>6719.96</v>
      </c>
      <c r="C518">
        <v>6724.18</v>
      </c>
      <c r="D518">
        <v>6381.97</v>
      </c>
      <c r="E518">
        <v>6711.04</v>
      </c>
      <c r="F518">
        <v>6381.97</v>
      </c>
      <c r="G518">
        <v>6719.96</v>
      </c>
      <c r="H518">
        <v>6381.97</v>
      </c>
      <c r="I518" t="str">
        <f t="shared" si="24"/>
        <v>順</v>
      </c>
      <c r="J518" t="str">
        <f t="shared" si="25"/>
        <v>順</v>
      </c>
      <c r="K518" t="str">
        <f t="shared" si="26"/>
        <v>順</v>
      </c>
    </row>
    <row r="519" spans="1:11" hidden="1" x14ac:dyDescent="0.15">
      <c r="A519">
        <v>20060207</v>
      </c>
      <c r="B519">
        <v>6720.08</v>
      </c>
      <c r="C519">
        <v>6711.04</v>
      </c>
      <c r="D519">
        <v>6381.97</v>
      </c>
      <c r="E519">
        <v>6719.96</v>
      </c>
      <c r="F519">
        <v>6381.97</v>
      </c>
      <c r="G519">
        <v>6720.08</v>
      </c>
      <c r="H519">
        <v>6381.97</v>
      </c>
      <c r="I519" t="str">
        <f t="shared" si="24"/>
        <v>順</v>
      </c>
      <c r="J519" t="str">
        <f t="shared" si="25"/>
        <v>順</v>
      </c>
      <c r="K519" t="str">
        <f t="shared" si="26"/>
        <v>順</v>
      </c>
    </row>
    <row r="520" spans="1:11" hidden="1" x14ac:dyDescent="0.15">
      <c r="A520">
        <v>20060208</v>
      </c>
      <c r="B520">
        <v>6624.11</v>
      </c>
      <c r="C520">
        <v>6719.96</v>
      </c>
      <c r="D520">
        <v>6381.97</v>
      </c>
      <c r="E520">
        <v>6720.08</v>
      </c>
      <c r="F520">
        <v>6381.97</v>
      </c>
      <c r="G520">
        <v>6720.08</v>
      </c>
      <c r="H520">
        <v>6381.97</v>
      </c>
      <c r="I520" t="str">
        <f t="shared" si="24"/>
        <v>順</v>
      </c>
      <c r="J520" t="str">
        <f t="shared" si="25"/>
        <v>順</v>
      </c>
      <c r="K520" t="str">
        <f t="shared" si="26"/>
        <v>順</v>
      </c>
    </row>
    <row r="521" spans="1:11" hidden="1" x14ac:dyDescent="0.15">
      <c r="A521">
        <v>20060209</v>
      </c>
      <c r="B521">
        <v>6630.13</v>
      </c>
      <c r="C521">
        <v>6720.08</v>
      </c>
      <c r="D521">
        <v>6381.97</v>
      </c>
      <c r="E521">
        <v>6720.08</v>
      </c>
      <c r="F521">
        <v>6381.97</v>
      </c>
      <c r="G521">
        <v>6720.08</v>
      </c>
      <c r="H521">
        <v>6381.97</v>
      </c>
      <c r="I521" t="str">
        <f t="shared" si="24"/>
        <v>順</v>
      </c>
      <c r="J521" t="str">
        <f t="shared" si="25"/>
        <v>順</v>
      </c>
      <c r="K521" t="str">
        <f t="shared" si="26"/>
        <v>順</v>
      </c>
    </row>
    <row r="522" spans="1:11" hidden="1" x14ac:dyDescent="0.15">
      <c r="A522">
        <v>20060210</v>
      </c>
      <c r="B522">
        <v>6594.92</v>
      </c>
      <c r="C522">
        <v>6720.08</v>
      </c>
      <c r="D522">
        <v>6381.97</v>
      </c>
      <c r="E522">
        <v>6720.08</v>
      </c>
      <c r="F522">
        <v>6381.97</v>
      </c>
      <c r="G522">
        <v>6720.08</v>
      </c>
      <c r="H522">
        <v>6451.94</v>
      </c>
      <c r="I522" t="str">
        <f t="shared" si="24"/>
        <v>順</v>
      </c>
      <c r="J522" t="str">
        <f t="shared" si="25"/>
        <v>順</v>
      </c>
      <c r="K522" t="str">
        <f t="shared" si="26"/>
        <v>順</v>
      </c>
    </row>
    <row r="523" spans="1:11" hidden="1" x14ac:dyDescent="0.15">
      <c r="A523">
        <v>20060213</v>
      </c>
      <c r="B523">
        <v>6562.29</v>
      </c>
      <c r="C523">
        <v>6720.08</v>
      </c>
      <c r="D523">
        <v>6381.97</v>
      </c>
      <c r="E523">
        <v>6720.08</v>
      </c>
      <c r="F523">
        <v>6451.94</v>
      </c>
      <c r="G523">
        <v>6720.08</v>
      </c>
      <c r="H523">
        <v>6532.18</v>
      </c>
      <c r="I523" t="str">
        <f t="shared" si="24"/>
        <v>順</v>
      </c>
      <c r="J523" t="str">
        <f t="shared" si="25"/>
        <v>順</v>
      </c>
      <c r="K523" t="str">
        <f t="shared" si="26"/>
        <v>無</v>
      </c>
    </row>
    <row r="524" spans="1:11" hidden="1" x14ac:dyDescent="0.15">
      <c r="A524">
        <v>20060214</v>
      </c>
      <c r="B524">
        <v>6612.97</v>
      </c>
      <c r="C524">
        <v>6720.08</v>
      </c>
      <c r="D524">
        <v>6451.94</v>
      </c>
      <c r="E524">
        <v>6720.08</v>
      </c>
      <c r="F524">
        <v>6532.18</v>
      </c>
      <c r="G524">
        <v>6720.08</v>
      </c>
      <c r="H524">
        <v>6562.29</v>
      </c>
      <c r="I524" t="str">
        <f t="shared" si="24"/>
        <v>順</v>
      </c>
      <c r="J524" t="str">
        <f t="shared" si="25"/>
        <v>無</v>
      </c>
      <c r="K524" t="str">
        <f t="shared" si="26"/>
        <v>盤</v>
      </c>
    </row>
    <row r="525" spans="1:11" hidden="1" x14ac:dyDescent="0.15">
      <c r="A525">
        <v>20060215</v>
      </c>
      <c r="B525">
        <v>6598.49</v>
      </c>
      <c r="C525">
        <v>6720.08</v>
      </c>
      <c r="D525">
        <v>6532.18</v>
      </c>
      <c r="E525">
        <v>6720.08</v>
      </c>
      <c r="F525">
        <v>6562.29</v>
      </c>
      <c r="G525">
        <v>6720.08</v>
      </c>
      <c r="H525">
        <v>6562.29</v>
      </c>
      <c r="I525" t="str">
        <f t="shared" si="24"/>
        <v>無</v>
      </c>
      <c r="J525" t="str">
        <f t="shared" si="25"/>
        <v>盤</v>
      </c>
      <c r="K525" t="str">
        <f t="shared" si="26"/>
        <v>盤</v>
      </c>
    </row>
    <row r="526" spans="1:11" hidden="1" x14ac:dyDescent="0.15">
      <c r="A526">
        <v>20060216</v>
      </c>
      <c r="B526">
        <v>6683.93</v>
      </c>
      <c r="C526">
        <v>6720.08</v>
      </c>
      <c r="D526">
        <v>6562.29</v>
      </c>
      <c r="E526">
        <v>6720.08</v>
      </c>
      <c r="F526">
        <v>6562.29</v>
      </c>
      <c r="G526">
        <v>6720.08</v>
      </c>
      <c r="H526">
        <v>6562.29</v>
      </c>
      <c r="I526" t="str">
        <f t="shared" si="24"/>
        <v>盤</v>
      </c>
      <c r="J526" t="str">
        <f t="shared" si="25"/>
        <v>盤</v>
      </c>
      <c r="K526" t="str">
        <f t="shared" si="26"/>
        <v>盤</v>
      </c>
    </row>
    <row r="527" spans="1:11" hidden="1" x14ac:dyDescent="0.15">
      <c r="A527">
        <v>20060217</v>
      </c>
      <c r="B527">
        <v>6673.75</v>
      </c>
      <c r="C527">
        <v>6720.08</v>
      </c>
      <c r="D527">
        <v>6562.29</v>
      </c>
      <c r="E527">
        <v>6720.08</v>
      </c>
      <c r="F527">
        <v>6562.29</v>
      </c>
      <c r="G527">
        <v>6683.93</v>
      </c>
      <c r="H527">
        <v>6562.29</v>
      </c>
      <c r="I527" t="str">
        <f t="shared" si="24"/>
        <v>盤</v>
      </c>
      <c r="J527" t="str">
        <f t="shared" si="25"/>
        <v>盤</v>
      </c>
      <c r="K527" t="str">
        <f t="shared" si="26"/>
        <v>盤</v>
      </c>
    </row>
    <row r="528" spans="1:11" hidden="1" x14ac:dyDescent="0.15">
      <c r="A528">
        <v>20060220</v>
      </c>
      <c r="B528">
        <v>6686.55</v>
      </c>
      <c r="C528">
        <v>6720.08</v>
      </c>
      <c r="D528">
        <v>6562.29</v>
      </c>
      <c r="E528">
        <v>6683.93</v>
      </c>
      <c r="F528">
        <v>6562.29</v>
      </c>
      <c r="G528">
        <v>6686.55</v>
      </c>
      <c r="H528">
        <v>6562.29</v>
      </c>
      <c r="I528" t="str">
        <f t="shared" si="24"/>
        <v>盤</v>
      </c>
      <c r="J528" t="str">
        <f t="shared" si="25"/>
        <v>盤</v>
      </c>
      <c r="K528" t="str">
        <f t="shared" si="26"/>
        <v>盤</v>
      </c>
    </row>
    <row r="529" spans="1:11" hidden="1" x14ac:dyDescent="0.15">
      <c r="A529">
        <v>20060221</v>
      </c>
      <c r="B529">
        <v>6631.51</v>
      </c>
      <c r="C529">
        <v>6683.93</v>
      </c>
      <c r="D529">
        <v>6562.29</v>
      </c>
      <c r="E529">
        <v>6686.55</v>
      </c>
      <c r="F529">
        <v>6562.29</v>
      </c>
      <c r="G529">
        <v>6686.55</v>
      </c>
      <c r="H529">
        <v>6562.29</v>
      </c>
      <c r="I529" t="str">
        <f t="shared" si="24"/>
        <v>盤</v>
      </c>
      <c r="J529" t="str">
        <f t="shared" si="25"/>
        <v>盤</v>
      </c>
      <c r="K529" t="str">
        <f t="shared" si="26"/>
        <v>盤</v>
      </c>
    </row>
    <row r="530" spans="1:11" hidden="1" x14ac:dyDescent="0.15">
      <c r="A530">
        <v>20060222</v>
      </c>
      <c r="B530">
        <v>6530.7</v>
      </c>
      <c r="C530">
        <v>6686.55</v>
      </c>
      <c r="D530">
        <v>6562.29</v>
      </c>
      <c r="E530">
        <v>6686.55</v>
      </c>
      <c r="F530">
        <v>6562.29</v>
      </c>
      <c r="G530">
        <v>6686.55</v>
      </c>
      <c r="H530">
        <v>6530.7</v>
      </c>
      <c r="I530" t="str">
        <f t="shared" si="24"/>
        <v>盤</v>
      </c>
      <c r="J530" t="str">
        <f t="shared" si="25"/>
        <v>盤</v>
      </c>
      <c r="K530" t="str">
        <f t="shared" si="26"/>
        <v>盤</v>
      </c>
    </row>
    <row r="531" spans="1:11" hidden="1" x14ac:dyDescent="0.15">
      <c r="A531">
        <v>20060223</v>
      </c>
      <c r="B531">
        <v>6474.69</v>
      </c>
      <c r="C531">
        <v>6686.55</v>
      </c>
      <c r="D531">
        <v>6562.29</v>
      </c>
      <c r="E531">
        <v>6686.55</v>
      </c>
      <c r="F531">
        <v>6530.7</v>
      </c>
      <c r="G531">
        <v>6686.55</v>
      </c>
      <c r="H531">
        <v>6474.69</v>
      </c>
      <c r="I531" t="str">
        <f t="shared" si="24"/>
        <v>盤</v>
      </c>
      <c r="J531" t="str">
        <f t="shared" si="25"/>
        <v>盤</v>
      </c>
      <c r="K531" t="str">
        <f t="shared" si="26"/>
        <v>無</v>
      </c>
    </row>
    <row r="532" spans="1:11" hidden="1" x14ac:dyDescent="0.15">
      <c r="A532">
        <v>20060224</v>
      </c>
      <c r="B532">
        <v>6538.22</v>
      </c>
      <c r="C532">
        <v>6686.55</v>
      </c>
      <c r="D532">
        <v>6530.7</v>
      </c>
      <c r="E532">
        <v>6686.55</v>
      </c>
      <c r="F532">
        <v>6474.69</v>
      </c>
      <c r="G532">
        <v>6686.55</v>
      </c>
      <c r="H532">
        <v>6474.69</v>
      </c>
      <c r="I532" t="str">
        <f t="shared" si="24"/>
        <v>盤</v>
      </c>
      <c r="J532" t="str">
        <f t="shared" si="25"/>
        <v>無</v>
      </c>
      <c r="K532" t="str">
        <f t="shared" si="26"/>
        <v>無</v>
      </c>
    </row>
    <row r="533" spans="1:11" hidden="1" x14ac:dyDescent="0.15">
      <c r="A533">
        <v>20060227</v>
      </c>
      <c r="B533">
        <v>6561.63</v>
      </c>
      <c r="C533">
        <v>6686.55</v>
      </c>
      <c r="D533">
        <v>6474.69</v>
      </c>
      <c r="E533">
        <v>6686.55</v>
      </c>
      <c r="F533">
        <v>6474.69</v>
      </c>
      <c r="G533">
        <v>6686.55</v>
      </c>
      <c r="H533">
        <v>6474.69</v>
      </c>
      <c r="I533" t="str">
        <f t="shared" si="24"/>
        <v>無</v>
      </c>
      <c r="J533" t="str">
        <f t="shared" si="25"/>
        <v>無</v>
      </c>
      <c r="K533" t="str">
        <f t="shared" si="26"/>
        <v>無</v>
      </c>
    </row>
    <row r="534" spans="1:11" hidden="1" x14ac:dyDescent="0.15">
      <c r="A534">
        <v>20060301</v>
      </c>
      <c r="B534">
        <v>6613.39</v>
      </c>
      <c r="C534">
        <v>6686.55</v>
      </c>
      <c r="D534">
        <v>6474.69</v>
      </c>
      <c r="E534">
        <v>6686.55</v>
      </c>
      <c r="F534">
        <v>6474.69</v>
      </c>
      <c r="G534">
        <v>6686.55</v>
      </c>
      <c r="H534">
        <v>6474.69</v>
      </c>
      <c r="I534" t="str">
        <f t="shared" si="24"/>
        <v>無</v>
      </c>
      <c r="J534" t="str">
        <f t="shared" si="25"/>
        <v>無</v>
      </c>
      <c r="K534" t="str">
        <f t="shared" si="26"/>
        <v>無</v>
      </c>
    </row>
    <row r="535" spans="1:11" hidden="1" x14ac:dyDescent="0.15">
      <c r="A535">
        <v>20060302</v>
      </c>
      <c r="B535">
        <v>6642.96</v>
      </c>
      <c r="C535">
        <v>6686.55</v>
      </c>
      <c r="D535">
        <v>6474.69</v>
      </c>
      <c r="E535">
        <v>6686.55</v>
      </c>
      <c r="F535">
        <v>6474.69</v>
      </c>
      <c r="G535">
        <v>6686.55</v>
      </c>
      <c r="H535">
        <v>6474.69</v>
      </c>
      <c r="I535" t="str">
        <f t="shared" si="24"/>
        <v>無</v>
      </c>
      <c r="J535" t="str">
        <f t="shared" si="25"/>
        <v>無</v>
      </c>
      <c r="K535" t="str">
        <f t="shared" si="26"/>
        <v>無</v>
      </c>
    </row>
    <row r="536" spans="1:11" hidden="1" x14ac:dyDescent="0.15">
      <c r="A536">
        <v>20060303</v>
      </c>
      <c r="B536">
        <v>6553.66</v>
      </c>
      <c r="C536">
        <v>6686.55</v>
      </c>
      <c r="D536">
        <v>6474.69</v>
      </c>
      <c r="E536">
        <v>6686.55</v>
      </c>
      <c r="F536">
        <v>6474.69</v>
      </c>
      <c r="G536">
        <v>6642.96</v>
      </c>
      <c r="H536">
        <v>6474.69</v>
      </c>
      <c r="I536" t="str">
        <f t="shared" si="24"/>
        <v>無</v>
      </c>
      <c r="J536" t="str">
        <f t="shared" si="25"/>
        <v>無</v>
      </c>
      <c r="K536" t="str">
        <f t="shared" si="26"/>
        <v>盤</v>
      </c>
    </row>
    <row r="537" spans="1:11" hidden="1" x14ac:dyDescent="0.15">
      <c r="A537">
        <v>20060306</v>
      </c>
      <c r="B537">
        <v>6575.78</v>
      </c>
      <c r="C537">
        <v>6686.55</v>
      </c>
      <c r="D537">
        <v>6474.69</v>
      </c>
      <c r="E537">
        <v>6642.96</v>
      </c>
      <c r="F537">
        <v>6474.69</v>
      </c>
      <c r="G537">
        <v>6642.96</v>
      </c>
      <c r="H537">
        <v>6474.69</v>
      </c>
      <c r="I537" t="str">
        <f t="shared" si="24"/>
        <v>無</v>
      </c>
      <c r="J537" t="str">
        <f t="shared" si="25"/>
        <v>盤</v>
      </c>
      <c r="K537" t="str">
        <f t="shared" si="26"/>
        <v>盤</v>
      </c>
    </row>
    <row r="538" spans="1:11" hidden="1" x14ac:dyDescent="0.15">
      <c r="A538">
        <v>20060307</v>
      </c>
      <c r="B538">
        <v>6494.15</v>
      </c>
      <c r="C538">
        <v>6642.96</v>
      </c>
      <c r="D538">
        <v>6474.69</v>
      </c>
      <c r="E538">
        <v>6642.96</v>
      </c>
      <c r="F538">
        <v>6474.69</v>
      </c>
      <c r="G538">
        <v>6642.96</v>
      </c>
      <c r="H538">
        <v>6474.69</v>
      </c>
      <c r="I538" t="str">
        <f t="shared" si="24"/>
        <v>盤</v>
      </c>
      <c r="J538" t="str">
        <f t="shared" si="25"/>
        <v>盤</v>
      </c>
      <c r="K538" t="str">
        <f t="shared" si="26"/>
        <v>盤</v>
      </c>
    </row>
    <row r="539" spans="1:11" hidden="1" x14ac:dyDescent="0.15">
      <c r="A539">
        <v>20060308</v>
      </c>
      <c r="B539">
        <v>6459.57</v>
      </c>
      <c r="C539">
        <v>6642.96</v>
      </c>
      <c r="D539">
        <v>6474.69</v>
      </c>
      <c r="E539">
        <v>6642.96</v>
      </c>
      <c r="F539">
        <v>6474.69</v>
      </c>
      <c r="G539">
        <v>6642.96</v>
      </c>
      <c r="H539">
        <v>6459.57</v>
      </c>
      <c r="I539" t="str">
        <f t="shared" si="24"/>
        <v>盤</v>
      </c>
      <c r="J539" t="str">
        <f t="shared" si="25"/>
        <v>盤</v>
      </c>
      <c r="K539" t="str">
        <f t="shared" si="26"/>
        <v>無</v>
      </c>
    </row>
    <row r="540" spans="1:11" hidden="1" x14ac:dyDescent="0.15">
      <c r="A540">
        <v>20060309</v>
      </c>
      <c r="B540">
        <v>6486.47</v>
      </c>
      <c r="C540">
        <v>6642.96</v>
      </c>
      <c r="D540">
        <v>6474.69</v>
      </c>
      <c r="E540">
        <v>6642.96</v>
      </c>
      <c r="F540">
        <v>6459.57</v>
      </c>
      <c r="G540">
        <v>6642.96</v>
      </c>
      <c r="H540">
        <v>6459.57</v>
      </c>
      <c r="I540" t="str">
        <f t="shared" si="24"/>
        <v>盤</v>
      </c>
      <c r="J540" t="str">
        <f t="shared" si="25"/>
        <v>無</v>
      </c>
      <c r="K540" t="str">
        <f t="shared" si="26"/>
        <v>無</v>
      </c>
    </row>
    <row r="541" spans="1:11" hidden="1" x14ac:dyDescent="0.15">
      <c r="A541">
        <v>20060310</v>
      </c>
      <c r="B541">
        <v>6490.68</v>
      </c>
      <c r="C541">
        <v>6642.96</v>
      </c>
      <c r="D541">
        <v>6459.57</v>
      </c>
      <c r="E541">
        <v>6642.96</v>
      </c>
      <c r="F541">
        <v>6459.57</v>
      </c>
      <c r="G541">
        <v>6642.96</v>
      </c>
      <c r="H541">
        <v>6459.57</v>
      </c>
      <c r="I541" t="str">
        <f t="shared" si="24"/>
        <v>無</v>
      </c>
      <c r="J541" t="str">
        <f t="shared" si="25"/>
        <v>無</v>
      </c>
      <c r="K541" t="str">
        <f t="shared" si="26"/>
        <v>無</v>
      </c>
    </row>
    <row r="542" spans="1:11" hidden="1" x14ac:dyDescent="0.15">
      <c r="A542">
        <v>20060313</v>
      </c>
      <c r="B542">
        <v>6544.63</v>
      </c>
      <c r="C542">
        <v>6642.96</v>
      </c>
      <c r="D542">
        <v>6459.57</v>
      </c>
      <c r="E542">
        <v>6642.96</v>
      </c>
      <c r="F542">
        <v>6459.57</v>
      </c>
      <c r="G542">
        <v>6642.96</v>
      </c>
      <c r="H542">
        <v>6459.57</v>
      </c>
      <c r="I542" t="str">
        <f t="shared" si="24"/>
        <v>無</v>
      </c>
      <c r="J542" t="str">
        <f t="shared" si="25"/>
        <v>無</v>
      </c>
      <c r="K542" t="str">
        <f t="shared" si="26"/>
        <v>無</v>
      </c>
    </row>
    <row r="543" spans="1:11" hidden="1" x14ac:dyDescent="0.15">
      <c r="A543">
        <v>20060314</v>
      </c>
      <c r="B543">
        <v>6460.01</v>
      </c>
      <c r="C543">
        <v>6642.96</v>
      </c>
      <c r="D543">
        <v>6459.57</v>
      </c>
      <c r="E543">
        <v>6642.96</v>
      </c>
      <c r="F543">
        <v>6459.57</v>
      </c>
      <c r="G543">
        <v>6575.78</v>
      </c>
      <c r="H543">
        <v>6459.57</v>
      </c>
      <c r="I543" t="str">
        <f t="shared" si="24"/>
        <v>無</v>
      </c>
      <c r="J543" t="str">
        <f t="shared" si="25"/>
        <v>無</v>
      </c>
      <c r="K543" t="str">
        <f t="shared" si="26"/>
        <v>盤</v>
      </c>
    </row>
    <row r="544" spans="1:11" hidden="1" x14ac:dyDescent="0.15">
      <c r="A544">
        <v>20060315</v>
      </c>
      <c r="B544">
        <v>6518.7</v>
      </c>
      <c r="C544">
        <v>6642.96</v>
      </c>
      <c r="D544">
        <v>6459.57</v>
      </c>
      <c r="E544">
        <v>6575.78</v>
      </c>
      <c r="F544">
        <v>6459.57</v>
      </c>
      <c r="G544">
        <v>6575.78</v>
      </c>
      <c r="H544">
        <v>6459.57</v>
      </c>
      <c r="I544" t="str">
        <f t="shared" si="24"/>
        <v>無</v>
      </c>
      <c r="J544" t="str">
        <f t="shared" si="25"/>
        <v>盤</v>
      </c>
      <c r="K544" t="str">
        <f t="shared" si="26"/>
        <v>盤</v>
      </c>
    </row>
    <row r="545" spans="1:11" hidden="1" x14ac:dyDescent="0.15">
      <c r="A545">
        <v>20060316</v>
      </c>
      <c r="B545">
        <v>6504.98</v>
      </c>
      <c r="C545">
        <v>6575.78</v>
      </c>
      <c r="D545">
        <v>6459.57</v>
      </c>
      <c r="E545">
        <v>6575.78</v>
      </c>
      <c r="F545">
        <v>6459.57</v>
      </c>
      <c r="G545">
        <v>6544.63</v>
      </c>
      <c r="H545">
        <v>6459.57</v>
      </c>
      <c r="I545" t="str">
        <f t="shared" si="24"/>
        <v>盤</v>
      </c>
      <c r="J545" t="str">
        <f t="shared" si="25"/>
        <v>盤</v>
      </c>
      <c r="K545" t="str">
        <f t="shared" si="26"/>
        <v>盤</v>
      </c>
    </row>
    <row r="546" spans="1:11" hidden="1" x14ac:dyDescent="0.15">
      <c r="A546">
        <v>20060317</v>
      </c>
      <c r="B546">
        <v>6528.57</v>
      </c>
      <c r="C546">
        <v>6575.78</v>
      </c>
      <c r="D546">
        <v>6459.57</v>
      </c>
      <c r="E546">
        <v>6544.63</v>
      </c>
      <c r="F546">
        <v>6459.57</v>
      </c>
      <c r="G546">
        <v>6544.63</v>
      </c>
      <c r="H546">
        <v>6459.57</v>
      </c>
      <c r="I546" t="str">
        <f t="shared" si="24"/>
        <v>盤</v>
      </c>
      <c r="J546" t="str">
        <f t="shared" si="25"/>
        <v>盤</v>
      </c>
      <c r="K546" t="str">
        <f t="shared" si="26"/>
        <v>盤</v>
      </c>
    </row>
    <row r="547" spans="1:11" hidden="1" x14ac:dyDescent="0.15">
      <c r="A547">
        <v>20060320</v>
      </c>
      <c r="B547">
        <v>6516.52</v>
      </c>
      <c r="C547">
        <v>6544.63</v>
      </c>
      <c r="D547">
        <v>6459.57</v>
      </c>
      <c r="E547">
        <v>6544.63</v>
      </c>
      <c r="F547">
        <v>6459.57</v>
      </c>
      <c r="G547">
        <v>6544.63</v>
      </c>
      <c r="H547">
        <v>6460.01</v>
      </c>
      <c r="I547" t="str">
        <f t="shared" si="24"/>
        <v>盤</v>
      </c>
      <c r="J547" t="str">
        <f t="shared" si="25"/>
        <v>盤</v>
      </c>
      <c r="K547" t="str">
        <f t="shared" si="26"/>
        <v>盤</v>
      </c>
    </row>
    <row r="548" spans="1:11" hidden="1" x14ac:dyDescent="0.15">
      <c r="A548">
        <v>20060321</v>
      </c>
      <c r="B548">
        <v>6458.03</v>
      </c>
      <c r="C548">
        <v>6544.63</v>
      </c>
      <c r="D548">
        <v>6459.57</v>
      </c>
      <c r="E548">
        <v>6544.63</v>
      </c>
      <c r="F548">
        <v>6460.01</v>
      </c>
      <c r="G548">
        <v>6544.63</v>
      </c>
      <c r="H548">
        <v>6458.03</v>
      </c>
      <c r="I548" t="str">
        <f t="shared" si="24"/>
        <v>盤</v>
      </c>
      <c r="J548" t="str">
        <f t="shared" si="25"/>
        <v>盤</v>
      </c>
      <c r="K548" t="str">
        <f t="shared" si="26"/>
        <v>盤</v>
      </c>
    </row>
    <row r="549" spans="1:11" hidden="1" x14ac:dyDescent="0.15">
      <c r="A549">
        <v>20060322</v>
      </c>
      <c r="B549">
        <v>6391.26</v>
      </c>
      <c r="C549">
        <v>6544.63</v>
      </c>
      <c r="D549">
        <v>6460.01</v>
      </c>
      <c r="E549">
        <v>6544.63</v>
      </c>
      <c r="F549">
        <v>6458.03</v>
      </c>
      <c r="G549">
        <v>6544.63</v>
      </c>
      <c r="H549">
        <v>6391.26</v>
      </c>
      <c r="I549" t="str">
        <f t="shared" si="24"/>
        <v>盤</v>
      </c>
      <c r="J549" t="str">
        <f t="shared" si="25"/>
        <v>盤</v>
      </c>
      <c r="K549" t="str">
        <f t="shared" si="26"/>
        <v>盤</v>
      </c>
    </row>
    <row r="550" spans="1:11" hidden="1" x14ac:dyDescent="0.15">
      <c r="A550">
        <v>20060323</v>
      </c>
      <c r="B550">
        <v>6364.6</v>
      </c>
      <c r="C550">
        <v>6544.63</v>
      </c>
      <c r="D550">
        <v>6458.03</v>
      </c>
      <c r="E550">
        <v>6544.63</v>
      </c>
      <c r="F550">
        <v>6391.26</v>
      </c>
      <c r="G550">
        <v>6528.57</v>
      </c>
      <c r="H550">
        <v>6364.6</v>
      </c>
      <c r="I550" t="str">
        <f t="shared" si="24"/>
        <v>盤</v>
      </c>
      <c r="J550" t="str">
        <f t="shared" si="25"/>
        <v>盤</v>
      </c>
      <c r="K550" t="str">
        <f t="shared" si="26"/>
        <v>盤</v>
      </c>
    </row>
    <row r="551" spans="1:11" hidden="1" x14ac:dyDescent="0.15">
      <c r="A551">
        <v>20060324</v>
      </c>
      <c r="B551">
        <v>6376.62</v>
      </c>
      <c r="C551">
        <v>6544.63</v>
      </c>
      <c r="D551">
        <v>6391.26</v>
      </c>
      <c r="E551">
        <v>6528.57</v>
      </c>
      <c r="F551">
        <v>6364.6</v>
      </c>
      <c r="G551">
        <v>6528.57</v>
      </c>
      <c r="H551">
        <v>6364.6</v>
      </c>
      <c r="I551" t="str">
        <f t="shared" si="24"/>
        <v>盤</v>
      </c>
      <c r="J551" t="str">
        <f t="shared" si="25"/>
        <v>盤</v>
      </c>
      <c r="K551" t="str">
        <f t="shared" si="26"/>
        <v>盤</v>
      </c>
    </row>
    <row r="552" spans="1:11" hidden="1" x14ac:dyDescent="0.15">
      <c r="A552">
        <v>20060327</v>
      </c>
      <c r="B552">
        <v>6421.85</v>
      </c>
      <c r="C552">
        <v>6528.57</v>
      </c>
      <c r="D552">
        <v>6364.6</v>
      </c>
      <c r="E552">
        <v>6528.57</v>
      </c>
      <c r="F552">
        <v>6364.6</v>
      </c>
      <c r="G552">
        <v>6528.57</v>
      </c>
      <c r="H552">
        <v>6364.6</v>
      </c>
      <c r="I552" t="str">
        <f t="shared" si="24"/>
        <v>盤</v>
      </c>
      <c r="J552" t="str">
        <f t="shared" si="25"/>
        <v>盤</v>
      </c>
      <c r="K552" t="str">
        <f t="shared" si="26"/>
        <v>盤</v>
      </c>
    </row>
    <row r="553" spans="1:11" hidden="1" x14ac:dyDescent="0.15">
      <c r="A553">
        <v>20060328</v>
      </c>
      <c r="B553">
        <v>6453.85</v>
      </c>
      <c r="C553">
        <v>6528.57</v>
      </c>
      <c r="D553">
        <v>6364.6</v>
      </c>
      <c r="E553">
        <v>6528.57</v>
      </c>
      <c r="F553">
        <v>6364.6</v>
      </c>
      <c r="G553">
        <v>6528.57</v>
      </c>
      <c r="H553">
        <v>6364.6</v>
      </c>
      <c r="I553" t="str">
        <f t="shared" si="24"/>
        <v>盤</v>
      </c>
      <c r="J553" t="str">
        <f t="shared" si="25"/>
        <v>盤</v>
      </c>
      <c r="K553" t="str">
        <f t="shared" si="26"/>
        <v>盤</v>
      </c>
    </row>
    <row r="554" spans="1:11" hidden="1" x14ac:dyDescent="0.15">
      <c r="A554">
        <v>20060329</v>
      </c>
      <c r="B554">
        <v>6498.03</v>
      </c>
      <c r="C554">
        <v>6528.57</v>
      </c>
      <c r="D554">
        <v>6364.6</v>
      </c>
      <c r="E554">
        <v>6528.57</v>
      </c>
      <c r="F554">
        <v>6364.6</v>
      </c>
      <c r="G554">
        <v>6516.52</v>
      </c>
      <c r="H554">
        <v>6364.6</v>
      </c>
      <c r="I554" t="str">
        <f t="shared" si="24"/>
        <v>盤</v>
      </c>
      <c r="J554" t="str">
        <f t="shared" si="25"/>
        <v>盤</v>
      </c>
      <c r="K554" t="str">
        <f t="shared" si="26"/>
        <v>盤</v>
      </c>
    </row>
    <row r="555" spans="1:11" hidden="1" x14ac:dyDescent="0.15">
      <c r="A555">
        <v>20060330</v>
      </c>
      <c r="B555">
        <v>6546.06</v>
      </c>
      <c r="C555">
        <v>6528.57</v>
      </c>
      <c r="D555">
        <v>6364.6</v>
      </c>
      <c r="E555">
        <v>6516.52</v>
      </c>
      <c r="F555">
        <v>6364.6</v>
      </c>
      <c r="G555">
        <v>6546.06</v>
      </c>
      <c r="H555">
        <v>6364.6</v>
      </c>
      <c r="I555" t="str">
        <f t="shared" si="24"/>
        <v>盤</v>
      </c>
      <c r="J555" t="str">
        <f t="shared" si="25"/>
        <v>盤</v>
      </c>
      <c r="K555" t="str">
        <f t="shared" si="26"/>
        <v>無</v>
      </c>
    </row>
    <row r="556" spans="1:11" hidden="1" x14ac:dyDescent="0.15">
      <c r="A556">
        <v>20060331</v>
      </c>
      <c r="B556">
        <v>6613.97</v>
      </c>
      <c r="C556">
        <v>6516.52</v>
      </c>
      <c r="D556">
        <v>6364.6</v>
      </c>
      <c r="E556">
        <v>6546.06</v>
      </c>
      <c r="F556">
        <v>6364.6</v>
      </c>
      <c r="G556">
        <v>6613.97</v>
      </c>
      <c r="H556">
        <v>6364.6</v>
      </c>
      <c r="I556" t="str">
        <f t="shared" si="24"/>
        <v>盤</v>
      </c>
      <c r="J556" t="str">
        <f t="shared" si="25"/>
        <v>無</v>
      </c>
      <c r="K556" t="str">
        <f t="shared" si="26"/>
        <v>順</v>
      </c>
    </row>
    <row r="557" spans="1:11" hidden="1" x14ac:dyDescent="0.15">
      <c r="A557">
        <v>20060403</v>
      </c>
      <c r="B557">
        <v>6660.76</v>
      </c>
      <c r="C557">
        <v>6546.06</v>
      </c>
      <c r="D557">
        <v>6364.6</v>
      </c>
      <c r="E557">
        <v>6613.97</v>
      </c>
      <c r="F557">
        <v>6364.6</v>
      </c>
      <c r="G557">
        <v>6660.76</v>
      </c>
      <c r="H557">
        <v>6364.6</v>
      </c>
      <c r="I557" t="str">
        <f t="shared" si="24"/>
        <v>無</v>
      </c>
      <c r="J557" t="str">
        <f t="shared" si="25"/>
        <v>順</v>
      </c>
      <c r="K557" t="str">
        <f t="shared" si="26"/>
        <v>順</v>
      </c>
    </row>
    <row r="558" spans="1:11" hidden="1" x14ac:dyDescent="0.15">
      <c r="A558">
        <v>20060404</v>
      </c>
      <c r="B558">
        <v>6665.6</v>
      </c>
      <c r="C558">
        <v>6613.97</v>
      </c>
      <c r="D558">
        <v>6364.6</v>
      </c>
      <c r="E558">
        <v>6660.76</v>
      </c>
      <c r="F558">
        <v>6364.6</v>
      </c>
      <c r="G558">
        <v>6665.6</v>
      </c>
      <c r="H558">
        <v>6376.62</v>
      </c>
      <c r="I558" t="str">
        <f t="shared" si="24"/>
        <v>順</v>
      </c>
      <c r="J558" t="str">
        <f t="shared" si="25"/>
        <v>順</v>
      </c>
      <c r="K558" t="str">
        <f t="shared" si="26"/>
        <v>順</v>
      </c>
    </row>
    <row r="559" spans="1:11" hidden="1" x14ac:dyDescent="0.15">
      <c r="A559">
        <v>20060406</v>
      </c>
      <c r="B559">
        <v>6760.82</v>
      </c>
      <c r="C559">
        <v>6660.76</v>
      </c>
      <c r="D559">
        <v>6364.6</v>
      </c>
      <c r="E559">
        <v>6665.6</v>
      </c>
      <c r="F559">
        <v>6376.62</v>
      </c>
      <c r="G559">
        <v>6760.82</v>
      </c>
      <c r="H559">
        <v>6421.85</v>
      </c>
      <c r="I559" t="str">
        <f t="shared" si="24"/>
        <v>順</v>
      </c>
      <c r="J559" t="str">
        <f t="shared" si="25"/>
        <v>順</v>
      </c>
      <c r="K559" t="str">
        <f t="shared" si="26"/>
        <v>順</v>
      </c>
    </row>
    <row r="560" spans="1:11" hidden="1" x14ac:dyDescent="0.15">
      <c r="A560">
        <v>20060407</v>
      </c>
      <c r="B560">
        <v>6781.94</v>
      </c>
      <c r="C560">
        <v>6665.6</v>
      </c>
      <c r="D560">
        <v>6376.62</v>
      </c>
      <c r="E560">
        <v>6760.82</v>
      </c>
      <c r="F560">
        <v>6421.85</v>
      </c>
      <c r="G560">
        <v>6781.94</v>
      </c>
      <c r="H560">
        <v>6453.85</v>
      </c>
      <c r="I560" t="str">
        <f t="shared" si="24"/>
        <v>順</v>
      </c>
      <c r="J560" t="str">
        <f t="shared" si="25"/>
        <v>順</v>
      </c>
      <c r="K560" t="str">
        <f t="shared" si="26"/>
        <v>順</v>
      </c>
    </row>
    <row r="561" spans="1:11" hidden="1" x14ac:dyDescent="0.15">
      <c r="A561">
        <v>20060410</v>
      </c>
      <c r="B561">
        <v>6780.64</v>
      </c>
      <c r="C561">
        <v>6760.82</v>
      </c>
      <c r="D561">
        <v>6421.85</v>
      </c>
      <c r="E561">
        <v>6781.94</v>
      </c>
      <c r="F561">
        <v>6453.85</v>
      </c>
      <c r="G561">
        <v>6781.94</v>
      </c>
      <c r="H561">
        <v>6498.03</v>
      </c>
      <c r="I561" t="str">
        <f t="shared" si="24"/>
        <v>順</v>
      </c>
      <c r="J561" t="str">
        <f t="shared" si="25"/>
        <v>順</v>
      </c>
      <c r="K561" t="str">
        <f t="shared" si="26"/>
        <v>順</v>
      </c>
    </row>
    <row r="562" spans="1:11" hidden="1" x14ac:dyDescent="0.15">
      <c r="A562">
        <v>20060411</v>
      </c>
      <c r="B562">
        <v>6757.17</v>
      </c>
      <c r="C562">
        <v>6781.94</v>
      </c>
      <c r="D562">
        <v>6453.85</v>
      </c>
      <c r="E562">
        <v>6781.94</v>
      </c>
      <c r="F562">
        <v>6498.03</v>
      </c>
      <c r="G562">
        <v>6781.94</v>
      </c>
      <c r="H562">
        <v>6546.06</v>
      </c>
      <c r="I562" t="str">
        <f t="shared" si="24"/>
        <v>順</v>
      </c>
      <c r="J562" t="str">
        <f t="shared" si="25"/>
        <v>順</v>
      </c>
      <c r="K562" t="str">
        <f t="shared" si="26"/>
        <v>無</v>
      </c>
    </row>
    <row r="563" spans="1:11" hidden="1" x14ac:dyDescent="0.15">
      <c r="A563">
        <v>20060412</v>
      </c>
      <c r="B563">
        <v>6808.5</v>
      </c>
      <c r="C563">
        <v>6781.94</v>
      </c>
      <c r="D563">
        <v>6498.03</v>
      </c>
      <c r="E563">
        <v>6781.94</v>
      </c>
      <c r="F563">
        <v>6546.06</v>
      </c>
      <c r="G563">
        <v>6808.5</v>
      </c>
      <c r="H563">
        <v>6613.97</v>
      </c>
      <c r="I563" t="str">
        <f t="shared" si="24"/>
        <v>順</v>
      </c>
      <c r="J563" t="str">
        <f t="shared" si="25"/>
        <v>無</v>
      </c>
      <c r="K563" t="str">
        <f t="shared" si="26"/>
        <v>無</v>
      </c>
    </row>
    <row r="564" spans="1:11" hidden="1" x14ac:dyDescent="0.15">
      <c r="A564">
        <v>20060413</v>
      </c>
      <c r="B564">
        <v>6855.74</v>
      </c>
      <c r="C564">
        <v>6781.94</v>
      </c>
      <c r="D564">
        <v>6546.06</v>
      </c>
      <c r="E564">
        <v>6808.5</v>
      </c>
      <c r="F564">
        <v>6613.97</v>
      </c>
      <c r="G564">
        <v>6855.74</v>
      </c>
      <c r="H564">
        <v>6660.76</v>
      </c>
      <c r="I564" t="str">
        <f t="shared" si="24"/>
        <v>無</v>
      </c>
      <c r="J564" t="str">
        <f t="shared" si="25"/>
        <v>無</v>
      </c>
      <c r="K564" t="str">
        <f t="shared" si="26"/>
        <v>無</v>
      </c>
    </row>
    <row r="565" spans="1:11" hidden="1" x14ac:dyDescent="0.15">
      <c r="A565">
        <v>20060414</v>
      </c>
      <c r="B565">
        <v>6952.54</v>
      </c>
      <c r="C565">
        <v>6808.5</v>
      </c>
      <c r="D565">
        <v>6613.97</v>
      </c>
      <c r="E565">
        <v>6855.74</v>
      </c>
      <c r="F565">
        <v>6660.76</v>
      </c>
      <c r="G565">
        <v>6952.54</v>
      </c>
      <c r="H565">
        <v>6665.6</v>
      </c>
      <c r="I565" t="str">
        <f t="shared" si="24"/>
        <v>無</v>
      </c>
      <c r="J565" t="str">
        <f t="shared" si="25"/>
        <v>無</v>
      </c>
      <c r="K565" t="str">
        <f t="shared" si="26"/>
        <v>順</v>
      </c>
    </row>
    <row r="566" spans="1:11" hidden="1" x14ac:dyDescent="0.15">
      <c r="A566">
        <v>20060417</v>
      </c>
      <c r="B566">
        <v>7000.09</v>
      </c>
      <c r="C566">
        <v>6855.74</v>
      </c>
      <c r="D566">
        <v>6660.76</v>
      </c>
      <c r="E566">
        <v>6952.54</v>
      </c>
      <c r="F566">
        <v>6665.6</v>
      </c>
      <c r="G566">
        <v>7000.09</v>
      </c>
      <c r="H566">
        <v>6757.17</v>
      </c>
      <c r="I566" t="str">
        <f t="shared" si="24"/>
        <v>無</v>
      </c>
      <c r="J566" t="str">
        <f t="shared" si="25"/>
        <v>順</v>
      </c>
      <c r="K566" t="str">
        <f t="shared" si="26"/>
        <v>順</v>
      </c>
    </row>
    <row r="567" spans="1:11" hidden="1" x14ac:dyDescent="0.15">
      <c r="A567">
        <v>20060418</v>
      </c>
      <c r="B567">
        <v>6989.46</v>
      </c>
      <c r="C567">
        <v>6952.54</v>
      </c>
      <c r="D567">
        <v>6665.6</v>
      </c>
      <c r="E567">
        <v>7000.09</v>
      </c>
      <c r="F567">
        <v>6757.17</v>
      </c>
      <c r="G567">
        <v>7000.09</v>
      </c>
      <c r="H567">
        <v>6757.17</v>
      </c>
      <c r="I567" t="str">
        <f t="shared" si="24"/>
        <v>順</v>
      </c>
      <c r="J567" t="str">
        <f t="shared" si="25"/>
        <v>順</v>
      </c>
      <c r="K567" t="str">
        <f t="shared" si="26"/>
        <v>順</v>
      </c>
    </row>
    <row r="568" spans="1:11" hidden="1" x14ac:dyDescent="0.15">
      <c r="A568">
        <v>20060419</v>
      </c>
      <c r="B568">
        <v>7038.78</v>
      </c>
      <c r="C568">
        <v>7000.09</v>
      </c>
      <c r="D568">
        <v>6757.17</v>
      </c>
      <c r="E568">
        <v>7000.09</v>
      </c>
      <c r="F568">
        <v>6757.17</v>
      </c>
      <c r="G568">
        <v>7038.78</v>
      </c>
      <c r="H568">
        <v>6757.17</v>
      </c>
      <c r="I568" t="str">
        <f t="shared" si="24"/>
        <v>順</v>
      </c>
      <c r="J568" t="str">
        <f t="shared" si="25"/>
        <v>順</v>
      </c>
      <c r="K568" t="str">
        <f t="shared" si="26"/>
        <v>順</v>
      </c>
    </row>
    <row r="569" spans="1:11" hidden="1" x14ac:dyDescent="0.15">
      <c r="A569">
        <v>20060420</v>
      </c>
      <c r="B569">
        <v>7102.74</v>
      </c>
      <c r="C569">
        <v>7000.09</v>
      </c>
      <c r="D569">
        <v>6757.17</v>
      </c>
      <c r="E569">
        <v>7038.78</v>
      </c>
      <c r="F569">
        <v>6757.17</v>
      </c>
      <c r="G569">
        <v>7102.74</v>
      </c>
      <c r="H569">
        <v>6757.17</v>
      </c>
      <c r="I569" t="str">
        <f t="shared" si="24"/>
        <v>順</v>
      </c>
      <c r="J569" t="str">
        <f t="shared" si="25"/>
        <v>順</v>
      </c>
      <c r="K569" t="str">
        <f t="shared" si="26"/>
        <v>順</v>
      </c>
    </row>
    <row r="570" spans="1:11" hidden="1" x14ac:dyDescent="0.15">
      <c r="A570">
        <v>20060421</v>
      </c>
      <c r="B570">
        <v>7093.05</v>
      </c>
      <c r="C570">
        <v>7038.78</v>
      </c>
      <c r="D570">
        <v>6757.17</v>
      </c>
      <c r="E570">
        <v>7102.74</v>
      </c>
      <c r="F570">
        <v>6757.17</v>
      </c>
      <c r="G570">
        <v>7102.74</v>
      </c>
      <c r="H570">
        <v>6808.5</v>
      </c>
      <c r="I570" t="str">
        <f t="shared" si="24"/>
        <v>順</v>
      </c>
      <c r="J570" t="str">
        <f t="shared" si="25"/>
        <v>順</v>
      </c>
      <c r="K570" t="str">
        <f t="shared" si="26"/>
        <v>順</v>
      </c>
    </row>
    <row r="571" spans="1:11" hidden="1" x14ac:dyDescent="0.15">
      <c r="A571">
        <v>20060424</v>
      </c>
      <c r="B571">
        <v>7096.04</v>
      </c>
      <c r="C571">
        <v>7102.74</v>
      </c>
      <c r="D571">
        <v>6757.17</v>
      </c>
      <c r="E571">
        <v>7102.74</v>
      </c>
      <c r="F571">
        <v>6808.5</v>
      </c>
      <c r="G571">
        <v>7102.74</v>
      </c>
      <c r="H571">
        <v>6855.74</v>
      </c>
      <c r="I571" t="str">
        <f t="shared" si="24"/>
        <v>順</v>
      </c>
      <c r="J571" t="str">
        <f t="shared" si="25"/>
        <v>順</v>
      </c>
      <c r="K571" t="str">
        <f t="shared" si="26"/>
        <v>順</v>
      </c>
    </row>
    <row r="572" spans="1:11" hidden="1" x14ac:dyDescent="0.15">
      <c r="A572">
        <v>20060425</v>
      </c>
      <c r="B572">
        <v>7059.94</v>
      </c>
      <c r="C572">
        <v>7102.74</v>
      </c>
      <c r="D572">
        <v>6808.5</v>
      </c>
      <c r="E572">
        <v>7102.74</v>
      </c>
      <c r="F572">
        <v>6855.74</v>
      </c>
      <c r="G572">
        <v>7102.74</v>
      </c>
      <c r="H572">
        <v>6952.54</v>
      </c>
      <c r="I572" t="str">
        <f t="shared" si="24"/>
        <v>順</v>
      </c>
      <c r="J572" t="str">
        <f t="shared" si="25"/>
        <v>順</v>
      </c>
      <c r="K572" t="str">
        <f t="shared" si="26"/>
        <v>盤</v>
      </c>
    </row>
    <row r="573" spans="1:11" hidden="1" x14ac:dyDescent="0.15">
      <c r="A573">
        <v>20060426</v>
      </c>
      <c r="B573">
        <v>7168.98</v>
      </c>
      <c r="C573">
        <v>7102.74</v>
      </c>
      <c r="D573">
        <v>6855.74</v>
      </c>
      <c r="E573">
        <v>7102.74</v>
      </c>
      <c r="F573">
        <v>6952.54</v>
      </c>
      <c r="G573">
        <v>7168.98</v>
      </c>
      <c r="H573">
        <v>6989.46</v>
      </c>
      <c r="I573" t="str">
        <f t="shared" si="24"/>
        <v>順</v>
      </c>
      <c r="J573" t="str">
        <f t="shared" si="25"/>
        <v>盤</v>
      </c>
      <c r="K573" t="str">
        <f t="shared" si="26"/>
        <v>盤</v>
      </c>
    </row>
    <row r="574" spans="1:11" hidden="1" x14ac:dyDescent="0.15">
      <c r="A574">
        <v>20060427</v>
      </c>
      <c r="B574">
        <v>7136.21</v>
      </c>
      <c r="C574">
        <v>7102.74</v>
      </c>
      <c r="D574">
        <v>6952.54</v>
      </c>
      <c r="E574">
        <v>7168.98</v>
      </c>
      <c r="F574">
        <v>6989.46</v>
      </c>
      <c r="G574">
        <v>7168.98</v>
      </c>
      <c r="H574">
        <v>6989.46</v>
      </c>
      <c r="I574" t="str">
        <f t="shared" si="24"/>
        <v>盤</v>
      </c>
      <c r="J574" t="str">
        <f t="shared" si="25"/>
        <v>盤</v>
      </c>
      <c r="K574" t="str">
        <f t="shared" si="26"/>
        <v>盤</v>
      </c>
    </row>
    <row r="575" spans="1:11" hidden="1" x14ac:dyDescent="0.15">
      <c r="A575">
        <v>20060428</v>
      </c>
      <c r="B575">
        <v>7171.77</v>
      </c>
      <c r="C575">
        <v>7168.98</v>
      </c>
      <c r="D575">
        <v>6989.46</v>
      </c>
      <c r="E575">
        <v>7168.98</v>
      </c>
      <c r="F575">
        <v>6989.46</v>
      </c>
      <c r="G575">
        <v>7171.77</v>
      </c>
      <c r="H575">
        <v>7038.78</v>
      </c>
      <c r="I575" t="str">
        <f t="shared" si="24"/>
        <v>盤</v>
      </c>
      <c r="J575" t="str">
        <f t="shared" si="25"/>
        <v>盤</v>
      </c>
      <c r="K575" t="str">
        <f t="shared" si="26"/>
        <v>盤</v>
      </c>
    </row>
    <row r="576" spans="1:11" hidden="1" x14ac:dyDescent="0.15">
      <c r="A576">
        <v>20060502</v>
      </c>
      <c r="B576">
        <v>7199.6</v>
      </c>
      <c r="C576">
        <v>7168.98</v>
      </c>
      <c r="D576">
        <v>6989.46</v>
      </c>
      <c r="E576">
        <v>7171.77</v>
      </c>
      <c r="F576">
        <v>7038.78</v>
      </c>
      <c r="G576">
        <v>7199.6</v>
      </c>
      <c r="H576">
        <v>7059.94</v>
      </c>
      <c r="I576" t="str">
        <f t="shared" si="24"/>
        <v>盤</v>
      </c>
      <c r="J576" t="str">
        <f t="shared" si="25"/>
        <v>盤</v>
      </c>
      <c r="K576" t="str">
        <f t="shared" si="26"/>
        <v>盤</v>
      </c>
    </row>
    <row r="577" spans="1:11" hidden="1" x14ac:dyDescent="0.15">
      <c r="A577">
        <v>20060503</v>
      </c>
      <c r="B577">
        <v>7242.37</v>
      </c>
      <c r="C577">
        <v>7171.77</v>
      </c>
      <c r="D577">
        <v>7038.78</v>
      </c>
      <c r="E577">
        <v>7199.6</v>
      </c>
      <c r="F577">
        <v>7059.94</v>
      </c>
      <c r="G577">
        <v>7242.37</v>
      </c>
      <c r="H577">
        <v>7059.94</v>
      </c>
      <c r="I577" t="str">
        <f t="shared" si="24"/>
        <v>盤</v>
      </c>
      <c r="J577" t="str">
        <f t="shared" si="25"/>
        <v>盤</v>
      </c>
      <c r="K577" t="str">
        <f t="shared" si="26"/>
        <v>無</v>
      </c>
    </row>
    <row r="578" spans="1:11" hidden="1" x14ac:dyDescent="0.15">
      <c r="A578">
        <v>20060504</v>
      </c>
      <c r="B578">
        <v>7345.04</v>
      </c>
      <c r="C578">
        <v>7199.6</v>
      </c>
      <c r="D578">
        <v>7059.94</v>
      </c>
      <c r="E578">
        <v>7242.37</v>
      </c>
      <c r="F578">
        <v>7059.94</v>
      </c>
      <c r="G578">
        <v>7345.04</v>
      </c>
      <c r="H578">
        <v>7059.94</v>
      </c>
      <c r="I578" t="str">
        <f t="shared" si="24"/>
        <v>盤</v>
      </c>
      <c r="J578" t="str">
        <f t="shared" si="25"/>
        <v>無</v>
      </c>
      <c r="K578" t="str">
        <f t="shared" si="26"/>
        <v>順</v>
      </c>
    </row>
    <row r="579" spans="1:11" hidden="1" x14ac:dyDescent="0.15">
      <c r="A579">
        <v>20060505</v>
      </c>
      <c r="B579">
        <v>7370.44</v>
      </c>
      <c r="C579">
        <v>7242.37</v>
      </c>
      <c r="D579">
        <v>7059.94</v>
      </c>
      <c r="E579">
        <v>7345.04</v>
      </c>
      <c r="F579">
        <v>7059.94</v>
      </c>
      <c r="G579">
        <v>7370.44</v>
      </c>
      <c r="H579">
        <v>7059.94</v>
      </c>
      <c r="I579" t="str">
        <f t="shared" ref="I579:I642" si="27">IF(C579-D579&lt;=180,"盤",IF(C579-D579&lt;=240,"無","順"))</f>
        <v>無</v>
      </c>
      <c r="J579" t="str">
        <f t="shared" ref="J579:J642" si="28">IF(E579-F579&lt;=180,"盤",IF(E579-F579&lt;=240,"無","順"))</f>
        <v>順</v>
      </c>
      <c r="K579" t="str">
        <f t="shared" ref="K579:K642" si="29">IF(G579-H579&lt;=180,"盤",IF(G579-H579&lt;=240,"無","順"))</f>
        <v>順</v>
      </c>
    </row>
    <row r="580" spans="1:11" hidden="1" x14ac:dyDescent="0.15">
      <c r="A580">
        <v>20060508</v>
      </c>
      <c r="B580">
        <v>7474.05</v>
      </c>
      <c r="C580">
        <v>7345.04</v>
      </c>
      <c r="D580">
        <v>7059.94</v>
      </c>
      <c r="E580">
        <v>7370.44</v>
      </c>
      <c r="F580">
        <v>7059.94</v>
      </c>
      <c r="G580">
        <v>7474.05</v>
      </c>
      <c r="H580">
        <v>7136.21</v>
      </c>
      <c r="I580" t="str">
        <f t="shared" si="27"/>
        <v>順</v>
      </c>
      <c r="J580" t="str">
        <f t="shared" si="28"/>
        <v>順</v>
      </c>
      <c r="K580" t="str">
        <f t="shared" si="29"/>
        <v>順</v>
      </c>
    </row>
    <row r="581" spans="1:11" hidden="1" x14ac:dyDescent="0.15">
      <c r="A581">
        <v>20060509</v>
      </c>
      <c r="B581">
        <v>7388.94</v>
      </c>
      <c r="C581">
        <v>7370.44</v>
      </c>
      <c r="D581">
        <v>7059.94</v>
      </c>
      <c r="E581">
        <v>7474.05</v>
      </c>
      <c r="F581">
        <v>7136.21</v>
      </c>
      <c r="G581">
        <v>7474.05</v>
      </c>
      <c r="H581">
        <v>7136.21</v>
      </c>
      <c r="I581" t="str">
        <f t="shared" si="27"/>
        <v>順</v>
      </c>
      <c r="J581" t="str">
        <f t="shared" si="28"/>
        <v>順</v>
      </c>
      <c r="K581" t="str">
        <f t="shared" si="29"/>
        <v>順</v>
      </c>
    </row>
    <row r="582" spans="1:11" hidden="1" x14ac:dyDescent="0.15">
      <c r="A582">
        <v>20060510</v>
      </c>
      <c r="B582">
        <v>7324.71</v>
      </c>
      <c r="C582">
        <v>7474.05</v>
      </c>
      <c r="D582">
        <v>7136.21</v>
      </c>
      <c r="E582">
        <v>7474.05</v>
      </c>
      <c r="F582">
        <v>7136.21</v>
      </c>
      <c r="G582">
        <v>7474.05</v>
      </c>
      <c r="H582">
        <v>7171.77</v>
      </c>
      <c r="I582" t="str">
        <f t="shared" si="27"/>
        <v>順</v>
      </c>
      <c r="J582" t="str">
        <f t="shared" si="28"/>
        <v>順</v>
      </c>
      <c r="K582" t="str">
        <f t="shared" si="29"/>
        <v>順</v>
      </c>
    </row>
    <row r="583" spans="1:11" hidden="1" x14ac:dyDescent="0.15">
      <c r="A583">
        <v>20060511</v>
      </c>
      <c r="B583">
        <v>7361.45</v>
      </c>
      <c r="C583">
        <v>7474.05</v>
      </c>
      <c r="D583">
        <v>7136.21</v>
      </c>
      <c r="E583">
        <v>7474.05</v>
      </c>
      <c r="F583">
        <v>7171.77</v>
      </c>
      <c r="G583">
        <v>7474.05</v>
      </c>
      <c r="H583">
        <v>7199.6</v>
      </c>
      <c r="I583" t="str">
        <f t="shared" si="27"/>
        <v>順</v>
      </c>
      <c r="J583" t="str">
        <f t="shared" si="28"/>
        <v>順</v>
      </c>
      <c r="K583" t="str">
        <f t="shared" si="29"/>
        <v>順</v>
      </c>
    </row>
    <row r="584" spans="1:11" hidden="1" x14ac:dyDescent="0.15">
      <c r="A584">
        <v>20060512</v>
      </c>
      <c r="B584">
        <v>7278.96</v>
      </c>
      <c r="C584">
        <v>7474.05</v>
      </c>
      <c r="D584">
        <v>7171.77</v>
      </c>
      <c r="E584">
        <v>7474.05</v>
      </c>
      <c r="F584">
        <v>7199.6</v>
      </c>
      <c r="G584">
        <v>7474.05</v>
      </c>
      <c r="H584">
        <v>7242.37</v>
      </c>
      <c r="I584" t="str">
        <f t="shared" si="27"/>
        <v>順</v>
      </c>
      <c r="J584" t="str">
        <f t="shared" si="28"/>
        <v>順</v>
      </c>
      <c r="K584" t="str">
        <f t="shared" si="29"/>
        <v>無</v>
      </c>
    </row>
    <row r="585" spans="1:11" hidden="1" x14ac:dyDescent="0.15">
      <c r="A585">
        <v>20060515</v>
      </c>
      <c r="B585">
        <v>7176.35</v>
      </c>
      <c r="C585">
        <v>7474.05</v>
      </c>
      <c r="D585">
        <v>7199.6</v>
      </c>
      <c r="E585">
        <v>7474.05</v>
      </c>
      <c r="F585">
        <v>7242.37</v>
      </c>
      <c r="G585">
        <v>7474.05</v>
      </c>
      <c r="H585">
        <v>7176.35</v>
      </c>
      <c r="I585" t="str">
        <f t="shared" si="27"/>
        <v>順</v>
      </c>
      <c r="J585" t="str">
        <f t="shared" si="28"/>
        <v>無</v>
      </c>
      <c r="K585" t="str">
        <f t="shared" si="29"/>
        <v>順</v>
      </c>
    </row>
    <row r="586" spans="1:11" hidden="1" x14ac:dyDescent="0.15">
      <c r="A586">
        <v>20060516</v>
      </c>
      <c r="B586">
        <v>7069.9</v>
      </c>
      <c r="C586">
        <v>7474.05</v>
      </c>
      <c r="D586">
        <v>7242.37</v>
      </c>
      <c r="E586">
        <v>7474.05</v>
      </c>
      <c r="F586">
        <v>7176.35</v>
      </c>
      <c r="G586">
        <v>7474.05</v>
      </c>
      <c r="H586">
        <v>7069.9</v>
      </c>
      <c r="I586" t="str">
        <f t="shared" si="27"/>
        <v>無</v>
      </c>
      <c r="J586" t="str">
        <f t="shared" si="28"/>
        <v>順</v>
      </c>
      <c r="K586" t="str">
        <f t="shared" si="29"/>
        <v>順</v>
      </c>
    </row>
    <row r="587" spans="1:11" hidden="1" x14ac:dyDescent="0.15">
      <c r="A587">
        <v>20060517</v>
      </c>
      <c r="B587">
        <v>7116.83</v>
      </c>
      <c r="C587">
        <v>7474.05</v>
      </c>
      <c r="D587">
        <v>7176.35</v>
      </c>
      <c r="E587">
        <v>7474.05</v>
      </c>
      <c r="F587">
        <v>7069.9</v>
      </c>
      <c r="G587">
        <v>7474.05</v>
      </c>
      <c r="H587">
        <v>7069.9</v>
      </c>
      <c r="I587" t="str">
        <f t="shared" si="27"/>
        <v>順</v>
      </c>
      <c r="J587" t="str">
        <f t="shared" si="28"/>
        <v>順</v>
      </c>
      <c r="K587" t="str">
        <f t="shared" si="29"/>
        <v>順</v>
      </c>
    </row>
    <row r="588" spans="1:11" hidden="1" x14ac:dyDescent="0.15">
      <c r="A588">
        <v>20060518</v>
      </c>
      <c r="B588">
        <v>7034.03</v>
      </c>
      <c r="C588">
        <v>7474.05</v>
      </c>
      <c r="D588">
        <v>7069.9</v>
      </c>
      <c r="E588">
        <v>7474.05</v>
      </c>
      <c r="F588">
        <v>7069.9</v>
      </c>
      <c r="G588">
        <v>7388.94</v>
      </c>
      <c r="H588">
        <v>7034.03</v>
      </c>
      <c r="I588" t="str">
        <f t="shared" si="27"/>
        <v>順</v>
      </c>
      <c r="J588" t="str">
        <f t="shared" si="28"/>
        <v>順</v>
      </c>
      <c r="K588" t="str">
        <f t="shared" si="29"/>
        <v>順</v>
      </c>
    </row>
    <row r="589" spans="1:11" hidden="1" x14ac:dyDescent="0.15">
      <c r="A589">
        <v>20060519</v>
      </c>
      <c r="B589">
        <v>7074.15</v>
      </c>
      <c r="C589">
        <v>7474.05</v>
      </c>
      <c r="D589">
        <v>7069.9</v>
      </c>
      <c r="E589">
        <v>7388.94</v>
      </c>
      <c r="F589">
        <v>7034.03</v>
      </c>
      <c r="G589">
        <v>7361.45</v>
      </c>
      <c r="H589">
        <v>7034.03</v>
      </c>
      <c r="I589" t="str">
        <f t="shared" si="27"/>
        <v>順</v>
      </c>
      <c r="J589" t="str">
        <f t="shared" si="28"/>
        <v>順</v>
      </c>
      <c r="K589" t="str">
        <f t="shared" si="29"/>
        <v>順</v>
      </c>
    </row>
    <row r="590" spans="1:11" hidden="1" x14ac:dyDescent="0.15">
      <c r="A590">
        <v>20060522</v>
      </c>
      <c r="B590">
        <v>6938.26</v>
      </c>
      <c r="C590">
        <v>7388.94</v>
      </c>
      <c r="D590">
        <v>7034.03</v>
      </c>
      <c r="E590">
        <v>7361.45</v>
      </c>
      <c r="F590">
        <v>7034.03</v>
      </c>
      <c r="G590">
        <v>7361.45</v>
      </c>
      <c r="H590">
        <v>6938.26</v>
      </c>
      <c r="I590" t="str">
        <f t="shared" si="27"/>
        <v>順</v>
      </c>
      <c r="J590" t="str">
        <f t="shared" si="28"/>
        <v>順</v>
      </c>
      <c r="K590" t="str">
        <f t="shared" si="29"/>
        <v>順</v>
      </c>
    </row>
    <row r="591" spans="1:11" hidden="1" x14ac:dyDescent="0.15">
      <c r="A591">
        <v>20060523</v>
      </c>
      <c r="B591">
        <v>6843.98</v>
      </c>
      <c r="C591">
        <v>7361.45</v>
      </c>
      <c r="D591">
        <v>7034.03</v>
      </c>
      <c r="E591">
        <v>7361.45</v>
      </c>
      <c r="F591">
        <v>6938.26</v>
      </c>
      <c r="G591">
        <v>7278.96</v>
      </c>
      <c r="H591">
        <v>6843.98</v>
      </c>
      <c r="I591" t="str">
        <f t="shared" si="27"/>
        <v>順</v>
      </c>
      <c r="J591" t="str">
        <f t="shared" si="28"/>
        <v>順</v>
      </c>
      <c r="K591" t="str">
        <f t="shared" si="29"/>
        <v>順</v>
      </c>
    </row>
    <row r="592" spans="1:11" hidden="1" x14ac:dyDescent="0.15">
      <c r="A592">
        <v>20060524</v>
      </c>
      <c r="B592">
        <v>6877.01</v>
      </c>
      <c r="C592">
        <v>7361.45</v>
      </c>
      <c r="D592">
        <v>6938.26</v>
      </c>
      <c r="E592">
        <v>7278.96</v>
      </c>
      <c r="F592">
        <v>6843.98</v>
      </c>
      <c r="G592">
        <v>7176.35</v>
      </c>
      <c r="H592">
        <v>6843.98</v>
      </c>
      <c r="I592" t="str">
        <f t="shared" si="27"/>
        <v>順</v>
      </c>
      <c r="J592" t="str">
        <f t="shared" si="28"/>
        <v>順</v>
      </c>
      <c r="K592" t="str">
        <f t="shared" si="29"/>
        <v>順</v>
      </c>
    </row>
    <row r="593" spans="1:11" hidden="1" x14ac:dyDescent="0.15">
      <c r="A593">
        <v>20060525</v>
      </c>
      <c r="B593">
        <v>6861.65</v>
      </c>
      <c r="C593">
        <v>7278.96</v>
      </c>
      <c r="D593">
        <v>6843.98</v>
      </c>
      <c r="E593">
        <v>7176.35</v>
      </c>
      <c r="F593">
        <v>6843.98</v>
      </c>
      <c r="G593">
        <v>7116.83</v>
      </c>
      <c r="H593">
        <v>6843.98</v>
      </c>
      <c r="I593" t="str">
        <f t="shared" si="27"/>
        <v>順</v>
      </c>
      <c r="J593" t="str">
        <f t="shared" si="28"/>
        <v>順</v>
      </c>
      <c r="K593" t="str">
        <f t="shared" si="29"/>
        <v>順</v>
      </c>
    </row>
    <row r="594" spans="1:11" hidden="1" x14ac:dyDescent="0.15">
      <c r="A594">
        <v>20060526</v>
      </c>
      <c r="B594">
        <v>6879.51</v>
      </c>
      <c r="C594">
        <v>7176.35</v>
      </c>
      <c r="D594">
        <v>6843.98</v>
      </c>
      <c r="E594">
        <v>7116.83</v>
      </c>
      <c r="F594">
        <v>6843.98</v>
      </c>
      <c r="G594">
        <v>7116.83</v>
      </c>
      <c r="H594">
        <v>6843.98</v>
      </c>
      <c r="I594" t="str">
        <f t="shared" si="27"/>
        <v>順</v>
      </c>
      <c r="J594" t="str">
        <f t="shared" si="28"/>
        <v>順</v>
      </c>
      <c r="K594" t="str">
        <f t="shared" si="29"/>
        <v>順</v>
      </c>
    </row>
    <row r="595" spans="1:11" hidden="1" x14ac:dyDescent="0.15">
      <c r="A595">
        <v>20060529</v>
      </c>
      <c r="B595">
        <v>6878.88</v>
      </c>
      <c r="C595">
        <v>7116.83</v>
      </c>
      <c r="D595">
        <v>6843.98</v>
      </c>
      <c r="E595">
        <v>7116.83</v>
      </c>
      <c r="F595">
        <v>6843.98</v>
      </c>
      <c r="G595">
        <v>7074.15</v>
      </c>
      <c r="H595">
        <v>6843.98</v>
      </c>
      <c r="I595" t="str">
        <f t="shared" si="27"/>
        <v>順</v>
      </c>
      <c r="J595" t="str">
        <f t="shared" si="28"/>
        <v>順</v>
      </c>
      <c r="K595" t="str">
        <f t="shared" si="29"/>
        <v>無</v>
      </c>
    </row>
    <row r="596" spans="1:11" hidden="1" x14ac:dyDescent="0.15">
      <c r="A596">
        <v>20060530</v>
      </c>
      <c r="B596">
        <v>6846.95</v>
      </c>
      <c r="C596">
        <v>7116.83</v>
      </c>
      <c r="D596">
        <v>6843.98</v>
      </c>
      <c r="E596">
        <v>7074.15</v>
      </c>
      <c r="F596">
        <v>6843.98</v>
      </c>
      <c r="G596">
        <v>7074.15</v>
      </c>
      <c r="H596">
        <v>6843.98</v>
      </c>
      <c r="I596" t="str">
        <f t="shared" si="27"/>
        <v>順</v>
      </c>
      <c r="J596" t="str">
        <f t="shared" si="28"/>
        <v>無</v>
      </c>
      <c r="K596" t="str">
        <f t="shared" si="29"/>
        <v>無</v>
      </c>
    </row>
    <row r="597" spans="1:11" hidden="1" x14ac:dyDescent="0.15">
      <c r="A597">
        <v>20060601</v>
      </c>
      <c r="B597">
        <v>6872.84</v>
      </c>
      <c r="C597">
        <v>7074.15</v>
      </c>
      <c r="D597">
        <v>6843.98</v>
      </c>
      <c r="E597">
        <v>7074.15</v>
      </c>
      <c r="F597">
        <v>6843.98</v>
      </c>
      <c r="G597">
        <v>6938.26</v>
      </c>
      <c r="H597">
        <v>6843.98</v>
      </c>
      <c r="I597" t="str">
        <f t="shared" si="27"/>
        <v>無</v>
      </c>
      <c r="J597" t="str">
        <f t="shared" si="28"/>
        <v>無</v>
      </c>
      <c r="K597" t="str">
        <f t="shared" si="29"/>
        <v>盤</v>
      </c>
    </row>
    <row r="598" spans="1:11" hidden="1" x14ac:dyDescent="0.15">
      <c r="A598">
        <v>20060602</v>
      </c>
      <c r="B598">
        <v>6959.64</v>
      </c>
      <c r="C598">
        <v>7074.15</v>
      </c>
      <c r="D598">
        <v>6843.98</v>
      </c>
      <c r="E598">
        <v>6938.26</v>
      </c>
      <c r="F598">
        <v>6843.98</v>
      </c>
      <c r="G598">
        <v>6959.64</v>
      </c>
      <c r="H598">
        <v>6843.98</v>
      </c>
      <c r="I598" t="str">
        <f t="shared" si="27"/>
        <v>無</v>
      </c>
      <c r="J598" t="str">
        <f t="shared" si="28"/>
        <v>盤</v>
      </c>
      <c r="K598" t="str">
        <f t="shared" si="29"/>
        <v>盤</v>
      </c>
    </row>
    <row r="599" spans="1:11" x14ac:dyDescent="0.15">
      <c r="A599">
        <v>20060605</v>
      </c>
      <c r="B599">
        <v>6715.27</v>
      </c>
      <c r="C599">
        <v>6938.26</v>
      </c>
      <c r="D599">
        <v>6843.98</v>
      </c>
      <c r="E599">
        <v>6959.64</v>
      </c>
      <c r="F599">
        <v>6843.98</v>
      </c>
      <c r="G599">
        <v>6959.64</v>
      </c>
      <c r="H599">
        <v>6715.27</v>
      </c>
      <c r="I599" t="str">
        <f t="shared" si="27"/>
        <v>盤</v>
      </c>
      <c r="J599" t="str">
        <f t="shared" si="28"/>
        <v>盤</v>
      </c>
      <c r="K599" t="str">
        <f t="shared" si="29"/>
        <v>順</v>
      </c>
    </row>
    <row r="600" spans="1:11" hidden="1" x14ac:dyDescent="0.15">
      <c r="A600">
        <v>20060606</v>
      </c>
      <c r="B600">
        <v>6730.27</v>
      </c>
      <c r="C600">
        <v>6959.64</v>
      </c>
      <c r="D600">
        <v>6843.98</v>
      </c>
      <c r="E600">
        <v>6959.64</v>
      </c>
      <c r="F600">
        <v>6715.27</v>
      </c>
      <c r="G600">
        <v>6959.64</v>
      </c>
      <c r="H600">
        <v>6715.27</v>
      </c>
      <c r="I600" t="str">
        <f t="shared" si="27"/>
        <v>盤</v>
      </c>
      <c r="J600" t="str">
        <f t="shared" si="28"/>
        <v>順</v>
      </c>
      <c r="K600" t="str">
        <f t="shared" si="29"/>
        <v>順</v>
      </c>
    </row>
    <row r="601" spans="1:11" hidden="1" x14ac:dyDescent="0.15">
      <c r="A601">
        <v>20060607</v>
      </c>
      <c r="B601">
        <v>6612.74</v>
      </c>
      <c r="C601">
        <v>6959.64</v>
      </c>
      <c r="D601">
        <v>6715.27</v>
      </c>
      <c r="E601">
        <v>6959.64</v>
      </c>
      <c r="F601">
        <v>6715.27</v>
      </c>
      <c r="G601">
        <v>6959.64</v>
      </c>
      <c r="H601">
        <v>6612.74</v>
      </c>
      <c r="I601" t="str">
        <f t="shared" si="27"/>
        <v>順</v>
      </c>
      <c r="J601" t="str">
        <f t="shared" si="28"/>
        <v>順</v>
      </c>
      <c r="K601" t="str">
        <f t="shared" si="29"/>
        <v>順</v>
      </c>
    </row>
    <row r="602" spans="1:11" hidden="1" x14ac:dyDescent="0.15">
      <c r="A602">
        <v>20060608</v>
      </c>
      <c r="B602">
        <v>6331.81</v>
      </c>
      <c r="C602">
        <v>6959.64</v>
      </c>
      <c r="D602">
        <v>6715.27</v>
      </c>
      <c r="E602">
        <v>6959.64</v>
      </c>
      <c r="F602">
        <v>6612.74</v>
      </c>
      <c r="G602">
        <v>6959.64</v>
      </c>
      <c r="H602">
        <v>6331.81</v>
      </c>
      <c r="I602" t="str">
        <f t="shared" si="27"/>
        <v>順</v>
      </c>
      <c r="J602" t="str">
        <f t="shared" si="28"/>
        <v>順</v>
      </c>
      <c r="K602" t="str">
        <f t="shared" si="29"/>
        <v>順</v>
      </c>
    </row>
    <row r="603" spans="1:11" hidden="1" x14ac:dyDescent="0.15">
      <c r="A603">
        <v>20060609</v>
      </c>
      <c r="B603">
        <v>6444.63</v>
      </c>
      <c r="C603">
        <v>6959.64</v>
      </c>
      <c r="D603">
        <v>6612.74</v>
      </c>
      <c r="E603">
        <v>6959.64</v>
      </c>
      <c r="F603">
        <v>6331.81</v>
      </c>
      <c r="G603">
        <v>6959.64</v>
      </c>
      <c r="H603">
        <v>6331.81</v>
      </c>
      <c r="I603" t="str">
        <f t="shared" si="27"/>
        <v>順</v>
      </c>
      <c r="J603" t="str">
        <f t="shared" si="28"/>
        <v>順</v>
      </c>
      <c r="K603" t="str">
        <f t="shared" si="29"/>
        <v>順</v>
      </c>
    </row>
    <row r="604" spans="1:11" hidden="1" x14ac:dyDescent="0.15">
      <c r="A604">
        <v>20060612</v>
      </c>
      <c r="B604">
        <v>6442.9</v>
      </c>
      <c r="C604">
        <v>6959.64</v>
      </c>
      <c r="D604">
        <v>6331.81</v>
      </c>
      <c r="E604">
        <v>6959.64</v>
      </c>
      <c r="F604">
        <v>6331.81</v>
      </c>
      <c r="G604">
        <v>6959.64</v>
      </c>
      <c r="H604">
        <v>6331.81</v>
      </c>
      <c r="I604" t="str">
        <f t="shared" si="27"/>
        <v>順</v>
      </c>
      <c r="J604" t="str">
        <f t="shared" si="28"/>
        <v>順</v>
      </c>
      <c r="K604" t="str">
        <f t="shared" si="29"/>
        <v>順</v>
      </c>
    </row>
    <row r="605" spans="1:11" hidden="1" x14ac:dyDescent="0.15">
      <c r="A605">
        <v>20060613</v>
      </c>
      <c r="B605">
        <v>6337.21</v>
      </c>
      <c r="C605">
        <v>6959.64</v>
      </c>
      <c r="D605">
        <v>6331.81</v>
      </c>
      <c r="E605">
        <v>6959.64</v>
      </c>
      <c r="F605">
        <v>6331.81</v>
      </c>
      <c r="G605">
        <v>6959.64</v>
      </c>
      <c r="H605">
        <v>6331.81</v>
      </c>
      <c r="I605" t="str">
        <f t="shared" si="27"/>
        <v>順</v>
      </c>
      <c r="J605" t="str">
        <f t="shared" si="28"/>
        <v>順</v>
      </c>
      <c r="K605" t="str">
        <f t="shared" si="29"/>
        <v>順</v>
      </c>
    </row>
    <row r="606" spans="1:11" hidden="1" x14ac:dyDescent="0.15">
      <c r="A606">
        <v>20060614</v>
      </c>
      <c r="B606">
        <v>6469.01</v>
      </c>
      <c r="C606">
        <v>6959.64</v>
      </c>
      <c r="D606">
        <v>6331.81</v>
      </c>
      <c r="E606">
        <v>6959.64</v>
      </c>
      <c r="F606">
        <v>6331.81</v>
      </c>
      <c r="G606">
        <v>6730.27</v>
      </c>
      <c r="H606">
        <v>6331.81</v>
      </c>
      <c r="I606" t="str">
        <f t="shared" si="27"/>
        <v>順</v>
      </c>
      <c r="J606" t="str">
        <f t="shared" si="28"/>
        <v>順</v>
      </c>
      <c r="K606" t="str">
        <f t="shared" si="29"/>
        <v>順</v>
      </c>
    </row>
    <row r="607" spans="1:11" hidden="1" x14ac:dyDescent="0.15">
      <c r="A607">
        <v>20060615</v>
      </c>
      <c r="B607">
        <v>6426.39</v>
      </c>
      <c r="C607">
        <v>6959.64</v>
      </c>
      <c r="D607">
        <v>6331.81</v>
      </c>
      <c r="E607">
        <v>6730.27</v>
      </c>
      <c r="F607">
        <v>6331.81</v>
      </c>
      <c r="G607">
        <v>6730.27</v>
      </c>
      <c r="H607">
        <v>6331.81</v>
      </c>
      <c r="I607" t="str">
        <f t="shared" si="27"/>
        <v>順</v>
      </c>
      <c r="J607" t="str">
        <f t="shared" si="28"/>
        <v>順</v>
      </c>
      <c r="K607" t="str">
        <f t="shared" si="29"/>
        <v>順</v>
      </c>
    </row>
    <row r="608" spans="1:11" hidden="1" x14ac:dyDescent="0.15">
      <c r="A608">
        <v>20060616</v>
      </c>
      <c r="B608">
        <v>6575.77</v>
      </c>
      <c r="C608">
        <v>6730.27</v>
      </c>
      <c r="D608">
        <v>6331.81</v>
      </c>
      <c r="E608">
        <v>6730.27</v>
      </c>
      <c r="F608">
        <v>6331.81</v>
      </c>
      <c r="G608">
        <v>6612.74</v>
      </c>
      <c r="H608">
        <v>6331.81</v>
      </c>
      <c r="I608" t="str">
        <f t="shared" si="27"/>
        <v>順</v>
      </c>
      <c r="J608" t="str">
        <f t="shared" si="28"/>
        <v>順</v>
      </c>
      <c r="K608" t="str">
        <f t="shared" si="29"/>
        <v>順</v>
      </c>
    </row>
    <row r="609" spans="1:11" hidden="1" x14ac:dyDescent="0.15">
      <c r="A609">
        <v>20060619</v>
      </c>
      <c r="B609">
        <v>6583.04</v>
      </c>
      <c r="C609">
        <v>6730.27</v>
      </c>
      <c r="D609">
        <v>6331.81</v>
      </c>
      <c r="E609">
        <v>6612.74</v>
      </c>
      <c r="F609">
        <v>6331.81</v>
      </c>
      <c r="G609">
        <v>6583.04</v>
      </c>
      <c r="H609">
        <v>6331.81</v>
      </c>
      <c r="I609" t="str">
        <f t="shared" si="27"/>
        <v>順</v>
      </c>
      <c r="J609" t="str">
        <f t="shared" si="28"/>
        <v>順</v>
      </c>
      <c r="K609" t="str">
        <f t="shared" si="29"/>
        <v>順</v>
      </c>
    </row>
    <row r="610" spans="1:11" hidden="1" x14ac:dyDescent="0.15">
      <c r="A610">
        <v>20060620</v>
      </c>
      <c r="B610">
        <v>6363.55</v>
      </c>
      <c r="C610">
        <v>6612.74</v>
      </c>
      <c r="D610">
        <v>6331.81</v>
      </c>
      <c r="E610">
        <v>6583.04</v>
      </c>
      <c r="F610">
        <v>6331.81</v>
      </c>
      <c r="G610">
        <v>6583.04</v>
      </c>
      <c r="H610">
        <v>6337.21</v>
      </c>
      <c r="I610" t="str">
        <f t="shared" si="27"/>
        <v>順</v>
      </c>
      <c r="J610" t="str">
        <f t="shared" si="28"/>
        <v>順</v>
      </c>
      <c r="K610" t="str">
        <f t="shared" si="29"/>
        <v>順</v>
      </c>
    </row>
    <row r="611" spans="1:11" hidden="1" x14ac:dyDescent="0.15">
      <c r="A611">
        <v>20060621</v>
      </c>
      <c r="B611">
        <v>6299.59</v>
      </c>
      <c r="C611">
        <v>6583.04</v>
      </c>
      <c r="D611">
        <v>6331.81</v>
      </c>
      <c r="E611">
        <v>6583.04</v>
      </c>
      <c r="F611">
        <v>6337.21</v>
      </c>
      <c r="G611">
        <v>6583.04</v>
      </c>
      <c r="H611">
        <v>6299.59</v>
      </c>
      <c r="I611" t="str">
        <f t="shared" si="27"/>
        <v>順</v>
      </c>
      <c r="J611" t="str">
        <f t="shared" si="28"/>
        <v>順</v>
      </c>
      <c r="K611" t="str">
        <f t="shared" si="29"/>
        <v>順</v>
      </c>
    </row>
    <row r="612" spans="1:11" hidden="1" x14ac:dyDescent="0.15">
      <c r="A612">
        <v>20060622</v>
      </c>
      <c r="B612">
        <v>6485.15</v>
      </c>
      <c r="C612">
        <v>6583.04</v>
      </c>
      <c r="D612">
        <v>6337.21</v>
      </c>
      <c r="E612">
        <v>6583.04</v>
      </c>
      <c r="F612">
        <v>6299.59</v>
      </c>
      <c r="G612">
        <v>6583.04</v>
      </c>
      <c r="H612">
        <v>6299.59</v>
      </c>
      <c r="I612" t="str">
        <f t="shared" si="27"/>
        <v>順</v>
      </c>
      <c r="J612" t="str">
        <f t="shared" si="28"/>
        <v>順</v>
      </c>
      <c r="K612" t="str">
        <f t="shared" si="29"/>
        <v>順</v>
      </c>
    </row>
    <row r="613" spans="1:11" hidden="1" x14ac:dyDescent="0.15">
      <c r="A613">
        <v>20060623</v>
      </c>
      <c r="B613">
        <v>6452.31</v>
      </c>
      <c r="C613">
        <v>6583.04</v>
      </c>
      <c r="D613">
        <v>6299.59</v>
      </c>
      <c r="E613">
        <v>6583.04</v>
      </c>
      <c r="F613">
        <v>6299.59</v>
      </c>
      <c r="G613">
        <v>6583.04</v>
      </c>
      <c r="H613">
        <v>6299.59</v>
      </c>
      <c r="I613" t="str">
        <f t="shared" si="27"/>
        <v>順</v>
      </c>
      <c r="J613" t="str">
        <f t="shared" si="28"/>
        <v>順</v>
      </c>
      <c r="K613" t="str">
        <f t="shared" si="29"/>
        <v>順</v>
      </c>
    </row>
    <row r="614" spans="1:11" hidden="1" x14ac:dyDescent="0.15">
      <c r="A614">
        <v>20060626</v>
      </c>
      <c r="B614">
        <v>6523.68</v>
      </c>
      <c r="C614">
        <v>6583.04</v>
      </c>
      <c r="D614">
        <v>6299.59</v>
      </c>
      <c r="E614">
        <v>6583.04</v>
      </c>
      <c r="F614">
        <v>6299.59</v>
      </c>
      <c r="G614">
        <v>6583.04</v>
      </c>
      <c r="H614">
        <v>6299.59</v>
      </c>
      <c r="I614" t="str">
        <f t="shared" si="27"/>
        <v>順</v>
      </c>
      <c r="J614" t="str">
        <f t="shared" si="28"/>
        <v>順</v>
      </c>
      <c r="K614" t="str">
        <f t="shared" si="29"/>
        <v>順</v>
      </c>
    </row>
    <row r="615" spans="1:11" hidden="1" x14ac:dyDescent="0.15">
      <c r="A615">
        <v>20060627</v>
      </c>
      <c r="B615">
        <v>6572.39</v>
      </c>
      <c r="C615">
        <v>6583.04</v>
      </c>
      <c r="D615">
        <v>6299.59</v>
      </c>
      <c r="E615">
        <v>6583.04</v>
      </c>
      <c r="F615">
        <v>6299.59</v>
      </c>
      <c r="G615">
        <v>6583.04</v>
      </c>
      <c r="H615">
        <v>6299.59</v>
      </c>
      <c r="I615" t="str">
        <f t="shared" si="27"/>
        <v>順</v>
      </c>
      <c r="J615" t="str">
        <f t="shared" si="28"/>
        <v>順</v>
      </c>
      <c r="K615" t="str">
        <f t="shared" si="29"/>
        <v>順</v>
      </c>
    </row>
    <row r="616" spans="1:11" hidden="1" x14ac:dyDescent="0.15">
      <c r="A616">
        <v>20060628</v>
      </c>
      <c r="B616">
        <v>6540.93</v>
      </c>
      <c r="C616">
        <v>6583.04</v>
      </c>
      <c r="D616">
        <v>6299.59</v>
      </c>
      <c r="E616">
        <v>6583.04</v>
      </c>
      <c r="F616">
        <v>6299.59</v>
      </c>
      <c r="G616">
        <v>6583.04</v>
      </c>
      <c r="H616">
        <v>6299.59</v>
      </c>
      <c r="I616" t="str">
        <f t="shared" si="27"/>
        <v>順</v>
      </c>
      <c r="J616" t="str">
        <f t="shared" si="28"/>
        <v>順</v>
      </c>
      <c r="K616" t="str">
        <f t="shared" si="29"/>
        <v>順</v>
      </c>
    </row>
    <row r="617" spans="1:11" hidden="1" x14ac:dyDescent="0.15">
      <c r="A617">
        <v>20060629</v>
      </c>
      <c r="B617">
        <v>6607.39</v>
      </c>
      <c r="C617">
        <v>6583.04</v>
      </c>
      <c r="D617">
        <v>6299.59</v>
      </c>
      <c r="E617">
        <v>6583.04</v>
      </c>
      <c r="F617">
        <v>6299.59</v>
      </c>
      <c r="G617">
        <v>6607.39</v>
      </c>
      <c r="H617">
        <v>6299.59</v>
      </c>
      <c r="I617" t="str">
        <f t="shared" si="27"/>
        <v>順</v>
      </c>
      <c r="J617" t="str">
        <f t="shared" si="28"/>
        <v>順</v>
      </c>
      <c r="K617" t="str">
        <f t="shared" si="29"/>
        <v>順</v>
      </c>
    </row>
    <row r="618" spans="1:11" hidden="1" x14ac:dyDescent="0.15">
      <c r="A618">
        <v>20060630</v>
      </c>
      <c r="B618">
        <v>6704.41</v>
      </c>
      <c r="C618">
        <v>6583.04</v>
      </c>
      <c r="D618">
        <v>6299.59</v>
      </c>
      <c r="E618">
        <v>6607.39</v>
      </c>
      <c r="F618">
        <v>6299.59</v>
      </c>
      <c r="G618">
        <v>6704.41</v>
      </c>
      <c r="H618">
        <v>6299.59</v>
      </c>
      <c r="I618" t="str">
        <f t="shared" si="27"/>
        <v>順</v>
      </c>
      <c r="J618" t="str">
        <f t="shared" si="28"/>
        <v>順</v>
      </c>
      <c r="K618" t="str">
        <f t="shared" si="29"/>
        <v>順</v>
      </c>
    </row>
    <row r="619" spans="1:11" hidden="1" x14ac:dyDescent="0.15">
      <c r="A619">
        <v>20060703</v>
      </c>
      <c r="B619">
        <v>6718.5</v>
      </c>
      <c r="C619">
        <v>6607.39</v>
      </c>
      <c r="D619">
        <v>6299.59</v>
      </c>
      <c r="E619">
        <v>6704.41</v>
      </c>
      <c r="F619">
        <v>6299.59</v>
      </c>
      <c r="G619">
        <v>6718.5</v>
      </c>
      <c r="H619">
        <v>6452.31</v>
      </c>
      <c r="I619" t="str">
        <f t="shared" si="27"/>
        <v>順</v>
      </c>
      <c r="J619" t="str">
        <f t="shared" si="28"/>
        <v>順</v>
      </c>
      <c r="K619" t="str">
        <f t="shared" si="29"/>
        <v>順</v>
      </c>
    </row>
    <row r="620" spans="1:11" hidden="1" x14ac:dyDescent="0.15">
      <c r="A620">
        <v>20060704</v>
      </c>
      <c r="B620">
        <v>6734.51</v>
      </c>
      <c r="C620">
        <v>6704.41</v>
      </c>
      <c r="D620">
        <v>6299.59</v>
      </c>
      <c r="E620">
        <v>6718.5</v>
      </c>
      <c r="F620">
        <v>6452.31</v>
      </c>
      <c r="G620">
        <v>6734.51</v>
      </c>
      <c r="H620">
        <v>6452.31</v>
      </c>
      <c r="I620" t="str">
        <f t="shared" si="27"/>
        <v>順</v>
      </c>
      <c r="J620" t="str">
        <f t="shared" si="28"/>
        <v>順</v>
      </c>
      <c r="K620" t="str">
        <f t="shared" si="29"/>
        <v>順</v>
      </c>
    </row>
    <row r="621" spans="1:11" hidden="1" x14ac:dyDescent="0.15">
      <c r="A621">
        <v>20060705</v>
      </c>
      <c r="B621">
        <v>6659.96</v>
      </c>
      <c r="C621">
        <v>6718.5</v>
      </c>
      <c r="D621">
        <v>6452.31</v>
      </c>
      <c r="E621">
        <v>6734.51</v>
      </c>
      <c r="F621">
        <v>6452.31</v>
      </c>
      <c r="G621">
        <v>6734.51</v>
      </c>
      <c r="H621">
        <v>6523.68</v>
      </c>
      <c r="I621" t="str">
        <f t="shared" si="27"/>
        <v>順</v>
      </c>
      <c r="J621" t="str">
        <f t="shared" si="28"/>
        <v>順</v>
      </c>
      <c r="K621" t="str">
        <f t="shared" si="29"/>
        <v>無</v>
      </c>
    </row>
    <row r="622" spans="1:11" hidden="1" x14ac:dyDescent="0.15">
      <c r="A622">
        <v>20060706</v>
      </c>
      <c r="B622">
        <v>6659.07</v>
      </c>
      <c r="C622">
        <v>6734.51</v>
      </c>
      <c r="D622">
        <v>6452.31</v>
      </c>
      <c r="E622">
        <v>6734.51</v>
      </c>
      <c r="F622">
        <v>6523.68</v>
      </c>
      <c r="G622">
        <v>6734.51</v>
      </c>
      <c r="H622">
        <v>6540.93</v>
      </c>
      <c r="I622" t="str">
        <f t="shared" si="27"/>
        <v>順</v>
      </c>
      <c r="J622" t="str">
        <f t="shared" si="28"/>
        <v>無</v>
      </c>
      <c r="K622" t="str">
        <f t="shared" si="29"/>
        <v>無</v>
      </c>
    </row>
    <row r="623" spans="1:11" hidden="1" x14ac:dyDescent="0.15">
      <c r="A623">
        <v>20060707</v>
      </c>
      <c r="B623">
        <v>6660.61</v>
      </c>
      <c r="C623">
        <v>6734.51</v>
      </c>
      <c r="D623">
        <v>6523.68</v>
      </c>
      <c r="E623">
        <v>6734.51</v>
      </c>
      <c r="F623">
        <v>6540.93</v>
      </c>
      <c r="G623">
        <v>6734.51</v>
      </c>
      <c r="H623">
        <v>6540.93</v>
      </c>
      <c r="I623" t="str">
        <f t="shared" si="27"/>
        <v>無</v>
      </c>
      <c r="J623" t="str">
        <f t="shared" si="28"/>
        <v>無</v>
      </c>
      <c r="K623" t="str">
        <f t="shared" si="29"/>
        <v>無</v>
      </c>
    </row>
    <row r="624" spans="1:11" hidden="1" x14ac:dyDescent="0.15">
      <c r="A624">
        <v>20060710</v>
      </c>
      <c r="B624">
        <v>6682.46</v>
      </c>
      <c r="C624">
        <v>6734.51</v>
      </c>
      <c r="D624">
        <v>6540.93</v>
      </c>
      <c r="E624">
        <v>6734.51</v>
      </c>
      <c r="F624">
        <v>6540.93</v>
      </c>
      <c r="G624">
        <v>6734.51</v>
      </c>
      <c r="H624">
        <v>6607.39</v>
      </c>
      <c r="I624" t="str">
        <f t="shared" si="27"/>
        <v>無</v>
      </c>
      <c r="J624" t="str">
        <f t="shared" si="28"/>
        <v>無</v>
      </c>
      <c r="K624" t="str">
        <f t="shared" si="29"/>
        <v>盤</v>
      </c>
    </row>
    <row r="625" spans="1:11" hidden="1" x14ac:dyDescent="0.15">
      <c r="A625">
        <v>20060711</v>
      </c>
      <c r="B625">
        <v>6639.13</v>
      </c>
      <c r="C625">
        <v>6734.51</v>
      </c>
      <c r="D625">
        <v>6540.93</v>
      </c>
      <c r="E625">
        <v>6734.51</v>
      </c>
      <c r="F625">
        <v>6607.39</v>
      </c>
      <c r="G625">
        <v>6734.51</v>
      </c>
      <c r="H625">
        <v>6639.13</v>
      </c>
      <c r="I625" t="str">
        <f t="shared" si="27"/>
        <v>無</v>
      </c>
      <c r="J625" t="str">
        <f t="shared" si="28"/>
        <v>盤</v>
      </c>
      <c r="K625" t="str">
        <f t="shared" si="29"/>
        <v>盤</v>
      </c>
    </row>
    <row r="626" spans="1:11" hidden="1" x14ac:dyDescent="0.15">
      <c r="A626">
        <v>20060712</v>
      </c>
      <c r="B626">
        <v>6634.09</v>
      </c>
      <c r="C626">
        <v>6734.51</v>
      </c>
      <c r="D626">
        <v>6607.39</v>
      </c>
      <c r="E626">
        <v>6734.51</v>
      </c>
      <c r="F626">
        <v>6639.13</v>
      </c>
      <c r="G626">
        <v>6734.51</v>
      </c>
      <c r="H626">
        <v>6634.09</v>
      </c>
      <c r="I626" t="str">
        <f t="shared" si="27"/>
        <v>盤</v>
      </c>
      <c r="J626" t="str">
        <f t="shared" si="28"/>
        <v>盤</v>
      </c>
      <c r="K626" t="str">
        <f t="shared" si="29"/>
        <v>盤</v>
      </c>
    </row>
    <row r="627" spans="1:11" hidden="1" x14ac:dyDescent="0.15">
      <c r="A627">
        <v>20060713</v>
      </c>
      <c r="B627">
        <v>6567.6</v>
      </c>
      <c r="C627">
        <v>6734.51</v>
      </c>
      <c r="D627">
        <v>6639.13</v>
      </c>
      <c r="E627">
        <v>6734.51</v>
      </c>
      <c r="F627">
        <v>6634.09</v>
      </c>
      <c r="G627">
        <v>6734.51</v>
      </c>
      <c r="H627">
        <v>6567.6</v>
      </c>
      <c r="I627" t="str">
        <f t="shared" si="27"/>
        <v>盤</v>
      </c>
      <c r="J627" t="str">
        <f t="shared" si="28"/>
        <v>盤</v>
      </c>
      <c r="K627" t="str">
        <f t="shared" si="29"/>
        <v>盤</v>
      </c>
    </row>
    <row r="628" spans="1:11" x14ac:dyDescent="0.15">
      <c r="A628">
        <v>20060714</v>
      </c>
      <c r="B628">
        <v>6428.03</v>
      </c>
      <c r="C628">
        <v>6734.51</v>
      </c>
      <c r="D628">
        <v>6634.09</v>
      </c>
      <c r="E628">
        <v>6734.51</v>
      </c>
      <c r="F628">
        <v>6567.6</v>
      </c>
      <c r="G628">
        <v>6682.46</v>
      </c>
      <c r="H628">
        <v>6428.03</v>
      </c>
      <c r="I628" t="str">
        <f t="shared" si="27"/>
        <v>盤</v>
      </c>
      <c r="J628" t="str">
        <f t="shared" si="28"/>
        <v>盤</v>
      </c>
      <c r="K628" t="str">
        <f t="shared" si="29"/>
        <v>順</v>
      </c>
    </row>
    <row r="629" spans="1:11" hidden="1" x14ac:dyDescent="0.15">
      <c r="A629">
        <v>20060717</v>
      </c>
      <c r="B629">
        <v>6257.8</v>
      </c>
      <c r="C629">
        <v>6734.51</v>
      </c>
      <c r="D629">
        <v>6567.6</v>
      </c>
      <c r="E629">
        <v>6682.46</v>
      </c>
      <c r="F629">
        <v>6428.03</v>
      </c>
      <c r="G629">
        <v>6682.46</v>
      </c>
      <c r="H629">
        <v>6257.8</v>
      </c>
      <c r="I629" t="str">
        <f t="shared" si="27"/>
        <v>盤</v>
      </c>
      <c r="J629" t="str">
        <f t="shared" si="28"/>
        <v>順</v>
      </c>
      <c r="K629" t="str">
        <f t="shared" si="29"/>
        <v>順</v>
      </c>
    </row>
    <row r="630" spans="1:11" hidden="1" x14ac:dyDescent="0.15">
      <c r="A630">
        <v>20060718</v>
      </c>
      <c r="B630">
        <v>6285.31</v>
      </c>
      <c r="C630">
        <v>6682.46</v>
      </c>
      <c r="D630">
        <v>6428.03</v>
      </c>
      <c r="E630">
        <v>6682.46</v>
      </c>
      <c r="F630">
        <v>6257.8</v>
      </c>
      <c r="G630">
        <v>6682.46</v>
      </c>
      <c r="H630">
        <v>6257.8</v>
      </c>
      <c r="I630" t="str">
        <f t="shared" si="27"/>
        <v>順</v>
      </c>
      <c r="J630" t="str">
        <f t="shared" si="28"/>
        <v>順</v>
      </c>
      <c r="K630" t="str">
        <f t="shared" si="29"/>
        <v>順</v>
      </c>
    </row>
    <row r="631" spans="1:11" hidden="1" x14ac:dyDescent="0.15">
      <c r="A631">
        <v>20060719</v>
      </c>
      <c r="B631">
        <v>6277.24</v>
      </c>
      <c r="C631">
        <v>6682.46</v>
      </c>
      <c r="D631">
        <v>6257.8</v>
      </c>
      <c r="E631">
        <v>6682.46</v>
      </c>
      <c r="F631">
        <v>6257.8</v>
      </c>
      <c r="G631">
        <v>6682.46</v>
      </c>
      <c r="H631">
        <v>6257.8</v>
      </c>
      <c r="I631" t="str">
        <f t="shared" si="27"/>
        <v>順</v>
      </c>
      <c r="J631" t="str">
        <f t="shared" si="28"/>
        <v>順</v>
      </c>
      <c r="K631" t="str">
        <f t="shared" si="29"/>
        <v>順</v>
      </c>
    </row>
    <row r="632" spans="1:11" hidden="1" x14ac:dyDescent="0.15">
      <c r="A632">
        <v>20060720</v>
      </c>
      <c r="B632">
        <v>6443.74</v>
      </c>
      <c r="C632">
        <v>6682.46</v>
      </c>
      <c r="D632">
        <v>6257.8</v>
      </c>
      <c r="E632">
        <v>6682.46</v>
      </c>
      <c r="F632">
        <v>6257.8</v>
      </c>
      <c r="G632">
        <v>6639.13</v>
      </c>
      <c r="H632">
        <v>6257.8</v>
      </c>
      <c r="I632" t="str">
        <f t="shared" si="27"/>
        <v>順</v>
      </c>
      <c r="J632" t="str">
        <f t="shared" si="28"/>
        <v>順</v>
      </c>
      <c r="K632" t="str">
        <f t="shared" si="29"/>
        <v>順</v>
      </c>
    </row>
    <row r="633" spans="1:11" hidden="1" x14ac:dyDescent="0.15">
      <c r="A633">
        <v>20060721</v>
      </c>
      <c r="B633">
        <v>6420.01</v>
      </c>
      <c r="C633">
        <v>6682.46</v>
      </c>
      <c r="D633">
        <v>6257.8</v>
      </c>
      <c r="E633">
        <v>6639.13</v>
      </c>
      <c r="F633">
        <v>6257.8</v>
      </c>
      <c r="G633">
        <v>6634.09</v>
      </c>
      <c r="H633">
        <v>6257.8</v>
      </c>
      <c r="I633" t="str">
        <f t="shared" si="27"/>
        <v>順</v>
      </c>
      <c r="J633" t="str">
        <f t="shared" si="28"/>
        <v>順</v>
      </c>
      <c r="K633" t="str">
        <f t="shared" si="29"/>
        <v>順</v>
      </c>
    </row>
    <row r="634" spans="1:11" hidden="1" x14ac:dyDescent="0.15">
      <c r="A634">
        <v>20060724</v>
      </c>
      <c r="B634">
        <v>6359.63</v>
      </c>
      <c r="C634">
        <v>6639.13</v>
      </c>
      <c r="D634">
        <v>6257.8</v>
      </c>
      <c r="E634">
        <v>6634.09</v>
      </c>
      <c r="F634">
        <v>6257.8</v>
      </c>
      <c r="G634">
        <v>6567.6</v>
      </c>
      <c r="H634">
        <v>6257.8</v>
      </c>
      <c r="I634" t="str">
        <f t="shared" si="27"/>
        <v>順</v>
      </c>
      <c r="J634" t="str">
        <f t="shared" si="28"/>
        <v>順</v>
      </c>
      <c r="K634" t="str">
        <f t="shared" si="29"/>
        <v>順</v>
      </c>
    </row>
    <row r="635" spans="1:11" hidden="1" x14ac:dyDescent="0.15">
      <c r="A635">
        <v>20060725</v>
      </c>
      <c r="B635">
        <v>6390.99</v>
      </c>
      <c r="C635">
        <v>6634.09</v>
      </c>
      <c r="D635">
        <v>6257.8</v>
      </c>
      <c r="E635">
        <v>6567.6</v>
      </c>
      <c r="F635">
        <v>6257.8</v>
      </c>
      <c r="G635">
        <v>6443.74</v>
      </c>
      <c r="H635">
        <v>6257.8</v>
      </c>
      <c r="I635" t="str">
        <f t="shared" si="27"/>
        <v>順</v>
      </c>
      <c r="J635" t="str">
        <f t="shared" si="28"/>
        <v>順</v>
      </c>
      <c r="K635" t="str">
        <f t="shared" si="29"/>
        <v>無</v>
      </c>
    </row>
    <row r="636" spans="1:11" hidden="1" x14ac:dyDescent="0.15">
      <c r="A636">
        <v>20060726</v>
      </c>
      <c r="B636">
        <v>6376.39</v>
      </c>
      <c r="C636">
        <v>6567.6</v>
      </c>
      <c r="D636">
        <v>6257.8</v>
      </c>
      <c r="E636">
        <v>6443.74</v>
      </c>
      <c r="F636">
        <v>6257.8</v>
      </c>
      <c r="G636">
        <v>6443.74</v>
      </c>
      <c r="H636">
        <v>6257.8</v>
      </c>
      <c r="I636" t="str">
        <f t="shared" si="27"/>
        <v>順</v>
      </c>
      <c r="J636" t="str">
        <f t="shared" si="28"/>
        <v>無</v>
      </c>
      <c r="K636" t="str">
        <f t="shared" si="29"/>
        <v>無</v>
      </c>
    </row>
    <row r="637" spans="1:11" hidden="1" x14ac:dyDescent="0.15">
      <c r="A637">
        <v>20060727</v>
      </c>
      <c r="B637">
        <v>6459.25</v>
      </c>
      <c r="C637">
        <v>6443.74</v>
      </c>
      <c r="D637">
        <v>6257.8</v>
      </c>
      <c r="E637">
        <v>6443.74</v>
      </c>
      <c r="F637">
        <v>6257.8</v>
      </c>
      <c r="G637">
        <v>6459.25</v>
      </c>
      <c r="H637">
        <v>6277.24</v>
      </c>
      <c r="I637" t="str">
        <f t="shared" si="27"/>
        <v>無</v>
      </c>
      <c r="J637" t="str">
        <f t="shared" si="28"/>
        <v>無</v>
      </c>
      <c r="K637" t="str">
        <f t="shared" si="29"/>
        <v>無</v>
      </c>
    </row>
    <row r="638" spans="1:11" hidden="1" x14ac:dyDescent="0.15">
      <c r="A638">
        <v>20060728</v>
      </c>
      <c r="B638">
        <v>6480.07</v>
      </c>
      <c r="C638">
        <v>6443.74</v>
      </c>
      <c r="D638">
        <v>6257.8</v>
      </c>
      <c r="E638">
        <v>6459.25</v>
      </c>
      <c r="F638">
        <v>6277.24</v>
      </c>
      <c r="G638">
        <v>6480.07</v>
      </c>
      <c r="H638">
        <v>6277.24</v>
      </c>
      <c r="I638" t="str">
        <f t="shared" si="27"/>
        <v>無</v>
      </c>
      <c r="J638" t="str">
        <f t="shared" si="28"/>
        <v>無</v>
      </c>
      <c r="K638" t="str">
        <f t="shared" si="29"/>
        <v>無</v>
      </c>
    </row>
    <row r="639" spans="1:11" hidden="1" x14ac:dyDescent="0.15">
      <c r="A639">
        <v>20060731</v>
      </c>
      <c r="B639">
        <v>6454.58</v>
      </c>
      <c r="C639">
        <v>6459.25</v>
      </c>
      <c r="D639">
        <v>6277.24</v>
      </c>
      <c r="E639">
        <v>6480.07</v>
      </c>
      <c r="F639">
        <v>6277.24</v>
      </c>
      <c r="G639">
        <v>6480.07</v>
      </c>
      <c r="H639">
        <v>6359.63</v>
      </c>
      <c r="I639" t="str">
        <f t="shared" si="27"/>
        <v>無</v>
      </c>
      <c r="J639" t="str">
        <f t="shared" si="28"/>
        <v>無</v>
      </c>
      <c r="K639" t="str">
        <f t="shared" si="29"/>
        <v>盤</v>
      </c>
    </row>
    <row r="640" spans="1:11" hidden="1" x14ac:dyDescent="0.15">
      <c r="A640">
        <v>20060801</v>
      </c>
      <c r="B640">
        <v>6441.46</v>
      </c>
      <c r="C640">
        <v>6480.07</v>
      </c>
      <c r="D640">
        <v>6277.24</v>
      </c>
      <c r="E640">
        <v>6480.07</v>
      </c>
      <c r="F640">
        <v>6359.63</v>
      </c>
      <c r="G640">
        <v>6480.07</v>
      </c>
      <c r="H640">
        <v>6359.63</v>
      </c>
      <c r="I640" t="str">
        <f t="shared" si="27"/>
        <v>無</v>
      </c>
      <c r="J640" t="str">
        <f t="shared" si="28"/>
        <v>盤</v>
      </c>
      <c r="K640" t="str">
        <f t="shared" si="29"/>
        <v>盤</v>
      </c>
    </row>
    <row r="641" spans="1:11" hidden="1" x14ac:dyDescent="0.15">
      <c r="A641">
        <v>20060802</v>
      </c>
      <c r="B641">
        <v>6471.42</v>
      </c>
      <c r="C641">
        <v>6480.07</v>
      </c>
      <c r="D641">
        <v>6359.63</v>
      </c>
      <c r="E641">
        <v>6480.07</v>
      </c>
      <c r="F641">
        <v>6359.63</v>
      </c>
      <c r="G641">
        <v>6480.07</v>
      </c>
      <c r="H641">
        <v>6359.63</v>
      </c>
      <c r="I641" t="str">
        <f t="shared" si="27"/>
        <v>盤</v>
      </c>
      <c r="J641" t="str">
        <f t="shared" si="28"/>
        <v>盤</v>
      </c>
      <c r="K641" t="str">
        <f t="shared" si="29"/>
        <v>盤</v>
      </c>
    </row>
    <row r="642" spans="1:11" hidden="1" x14ac:dyDescent="0.15">
      <c r="A642">
        <v>20060803</v>
      </c>
      <c r="B642">
        <v>6462.32</v>
      </c>
      <c r="C642">
        <v>6480.07</v>
      </c>
      <c r="D642">
        <v>6359.63</v>
      </c>
      <c r="E642">
        <v>6480.07</v>
      </c>
      <c r="F642">
        <v>6359.63</v>
      </c>
      <c r="G642">
        <v>6480.07</v>
      </c>
      <c r="H642">
        <v>6376.39</v>
      </c>
      <c r="I642" t="str">
        <f t="shared" si="27"/>
        <v>盤</v>
      </c>
      <c r="J642" t="str">
        <f t="shared" si="28"/>
        <v>盤</v>
      </c>
      <c r="K642" t="str">
        <f t="shared" si="29"/>
        <v>盤</v>
      </c>
    </row>
    <row r="643" spans="1:11" hidden="1" x14ac:dyDescent="0.15">
      <c r="A643">
        <v>20060804</v>
      </c>
      <c r="B643">
        <v>6442.61</v>
      </c>
      <c r="C643">
        <v>6480.07</v>
      </c>
      <c r="D643">
        <v>6359.63</v>
      </c>
      <c r="E643">
        <v>6480.07</v>
      </c>
      <c r="F643">
        <v>6376.39</v>
      </c>
      <c r="G643">
        <v>6480.07</v>
      </c>
      <c r="H643">
        <v>6376.39</v>
      </c>
      <c r="I643" t="str">
        <f t="shared" ref="I643:I706" si="30">IF(C643-D643&lt;=180,"盤",IF(C643-D643&lt;=240,"無","順"))</f>
        <v>盤</v>
      </c>
      <c r="J643" t="str">
        <f t="shared" ref="J643:J706" si="31">IF(E643-F643&lt;=180,"盤",IF(E643-F643&lt;=240,"無","順"))</f>
        <v>盤</v>
      </c>
      <c r="K643" t="str">
        <f t="shared" ref="K643:K706" si="32">IF(G643-H643&lt;=180,"盤",IF(G643-H643&lt;=240,"無","順"))</f>
        <v>盤</v>
      </c>
    </row>
    <row r="644" spans="1:11" hidden="1" x14ac:dyDescent="0.15">
      <c r="A644">
        <v>20060807</v>
      </c>
      <c r="B644">
        <v>6416.61</v>
      </c>
      <c r="C644">
        <v>6480.07</v>
      </c>
      <c r="D644">
        <v>6376.39</v>
      </c>
      <c r="E644">
        <v>6480.07</v>
      </c>
      <c r="F644">
        <v>6376.39</v>
      </c>
      <c r="G644">
        <v>6480.07</v>
      </c>
      <c r="H644">
        <v>6416.61</v>
      </c>
      <c r="I644" t="str">
        <f t="shared" si="30"/>
        <v>盤</v>
      </c>
      <c r="J644" t="str">
        <f t="shared" si="31"/>
        <v>盤</v>
      </c>
      <c r="K644" t="str">
        <f t="shared" si="32"/>
        <v>盤</v>
      </c>
    </row>
    <row r="645" spans="1:11" hidden="1" x14ac:dyDescent="0.15">
      <c r="A645">
        <v>20060808</v>
      </c>
      <c r="B645">
        <v>6502.14</v>
      </c>
      <c r="C645">
        <v>6480.07</v>
      </c>
      <c r="D645">
        <v>6376.39</v>
      </c>
      <c r="E645">
        <v>6480.07</v>
      </c>
      <c r="F645">
        <v>6416.61</v>
      </c>
      <c r="G645">
        <v>6502.14</v>
      </c>
      <c r="H645">
        <v>6416.61</v>
      </c>
      <c r="I645" t="str">
        <f t="shared" si="30"/>
        <v>盤</v>
      </c>
      <c r="J645" t="str">
        <f t="shared" si="31"/>
        <v>盤</v>
      </c>
      <c r="K645" t="str">
        <f t="shared" si="32"/>
        <v>盤</v>
      </c>
    </row>
    <row r="646" spans="1:11" hidden="1" x14ac:dyDescent="0.15">
      <c r="A646">
        <v>20060809</v>
      </c>
      <c r="B646">
        <v>6573.22</v>
      </c>
      <c r="C646">
        <v>6480.07</v>
      </c>
      <c r="D646">
        <v>6416.61</v>
      </c>
      <c r="E646">
        <v>6502.14</v>
      </c>
      <c r="F646">
        <v>6416.61</v>
      </c>
      <c r="G646">
        <v>6573.22</v>
      </c>
      <c r="H646">
        <v>6416.61</v>
      </c>
      <c r="I646" t="str">
        <f t="shared" si="30"/>
        <v>盤</v>
      </c>
      <c r="J646" t="str">
        <f t="shared" si="31"/>
        <v>盤</v>
      </c>
      <c r="K646" t="str">
        <f t="shared" si="32"/>
        <v>盤</v>
      </c>
    </row>
    <row r="647" spans="1:11" hidden="1" x14ac:dyDescent="0.15">
      <c r="A647">
        <v>20060810</v>
      </c>
      <c r="B647">
        <v>6578.61</v>
      </c>
      <c r="C647">
        <v>6502.14</v>
      </c>
      <c r="D647">
        <v>6416.61</v>
      </c>
      <c r="E647">
        <v>6573.22</v>
      </c>
      <c r="F647">
        <v>6416.61</v>
      </c>
      <c r="G647">
        <v>6578.61</v>
      </c>
      <c r="H647">
        <v>6416.61</v>
      </c>
      <c r="I647" t="str">
        <f t="shared" si="30"/>
        <v>盤</v>
      </c>
      <c r="J647" t="str">
        <f t="shared" si="31"/>
        <v>盤</v>
      </c>
      <c r="K647" t="str">
        <f t="shared" si="32"/>
        <v>盤</v>
      </c>
    </row>
    <row r="648" spans="1:11" hidden="1" x14ac:dyDescent="0.15">
      <c r="A648">
        <v>20060811</v>
      </c>
      <c r="B648">
        <v>6571.1</v>
      </c>
      <c r="C648">
        <v>6573.22</v>
      </c>
      <c r="D648">
        <v>6416.61</v>
      </c>
      <c r="E648">
        <v>6578.61</v>
      </c>
      <c r="F648">
        <v>6416.61</v>
      </c>
      <c r="G648">
        <v>6578.61</v>
      </c>
      <c r="H648">
        <v>6416.61</v>
      </c>
      <c r="I648" t="str">
        <f t="shared" si="30"/>
        <v>盤</v>
      </c>
      <c r="J648" t="str">
        <f t="shared" si="31"/>
        <v>盤</v>
      </c>
      <c r="K648" t="str">
        <f t="shared" si="32"/>
        <v>盤</v>
      </c>
    </row>
    <row r="649" spans="1:11" hidden="1" x14ac:dyDescent="0.15">
      <c r="A649">
        <v>20060814</v>
      </c>
      <c r="B649">
        <v>6611.9</v>
      </c>
      <c r="C649">
        <v>6578.61</v>
      </c>
      <c r="D649">
        <v>6416.61</v>
      </c>
      <c r="E649">
        <v>6578.61</v>
      </c>
      <c r="F649">
        <v>6416.61</v>
      </c>
      <c r="G649">
        <v>6611.9</v>
      </c>
      <c r="H649">
        <v>6416.61</v>
      </c>
      <c r="I649" t="str">
        <f t="shared" si="30"/>
        <v>盤</v>
      </c>
      <c r="J649" t="str">
        <f t="shared" si="31"/>
        <v>盤</v>
      </c>
      <c r="K649" t="str">
        <f t="shared" si="32"/>
        <v>無</v>
      </c>
    </row>
    <row r="650" spans="1:11" hidden="1" x14ac:dyDescent="0.15">
      <c r="A650">
        <v>20060815</v>
      </c>
      <c r="B650">
        <v>6615.13</v>
      </c>
      <c r="C650">
        <v>6578.61</v>
      </c>
      <c r="D650">
        <v>6416.61</v>
      </c>
      <c r="E650">
        <v>6611.9</v>
      </c>
      <c r="F650">
        <v>6416.61</v>
      </c>
      <c r="G650">
        <v>6615.13</v>
      </c>
      <c r="H650">
        <v>6416.61</v>
      </c>
      <c r="I650" t="str">
        <f t="shared" si="30"/>
        <v>盤</v>
      </c>
      <c r="J650" t="str">
        <f t="shared" si="31"/>
        <v>無</v>
      </c>
      <c r="K650" t="str">
        <f t="shared" si="32"/>
        <v>無</v>
      </c>
    </row>
    <row r="651" spans="1:11" hidden="1" x14ac:dyDescent="0.15">
      <c r="A651">
        <v>20060816</v>
      </c>
      <c r="B651">
        <v>6696.63</v>
      </c>
      <c r="C651">
        <v>6611.9</v>
      </c>
      <c r="D651">
        <v>6416.61</v>
      </c>
      <c r="E651">
        <v>6615.13</v>
      </c>
      <c r="F651">
        <v>6416.61</v>
      </c>
      <c r="G651">
        <v>6696.63</v>
      </c>
      <c r="H651">
        <v>6416.61</v>
      </c>
      <c r="I651" t="str">
        <f t="shared" si="30"/>
        <v>無</v>
      </c>
      <c r="J651" t="str">
        <f t="shared" si="31"/>
        <v>無</v>
      </c>
      <c r="K651" t="str">
        <f t="shared" si="32"/>
        <v>順</v>
      </c>
    </row>
    <row r="652" spans="1:11" hidden="1" x14ac:dyDescent="0.15">
      <c r="A652">
        <v>20060817</v>
      </c>
      <c r="B652">
        <v>6733.46</v>
      </c>
      <c r="C652">
        <v>6615.13</v>
      </c>
      <c r="D652">
        <v>6416.61</v>
      </c>
      <c r="E652">
        <v>6696.63</v>
      </c>
      <c r="F652">
        <v>6416.61</v>
      </c>
      <c r="G652">
        <v>6733.46</v>
      </c>
      <c r="H652">
        <v>6502.14</v>
      </c>
      <c r="I652" t="str">
        <f t="shared" si="30"/>
        <v>無</v>
      </c>
      <c r="J652" t="str">
        <f t="shared" si="31"/>
        <v>順</v>
      </c>
      <c r="K652" t="str">
        <f t="shared" si="32"/>
        <v>無</v>
      </c>
    </row>
    <row r="653" spans="1:11" hidden="1" x14ac:dyDescent="0.15">
      <c r="A653">
        <v>20060818</v>
      </c>
      <c r="B653">
        <v>6721.08</v>
      </c>
      <c r="C653">
        <v>6696.63</v>
      </c>
      <c r="D653">
        <v>6416.61</v>
      </c>
      <c r="E653">
        <v>6733.46</v>
      </c>
      <c r="F653">
        <v>6502.14</v>
      </c>
      <c r="G653">
        <v>6733.46</v>
      </c>
      <c r="H653">
        <v>6571.1</v>
      </c>
      <c r="I653" t="str">
        <f t="shared" si="30"/>
        <v>順</v>
      </c>
      <c r="J653" t="str">
        <f t="shared" si="31"/>
        <v>無</v>
      </c>
      <c r="K653" t="str">
        <f t="shared" si="32"/>
        <v>盤</v>
      </c>
    </row>
    <row r="654" spans="1:11" hidden="1" x14ac:dyDescent="0.15">
      <c r="A654">
        <v>20060821</v>
      </c>
      <c r="B654">
        <v>6505.92</v>
      </c>
      <c r="C654">
        <v>6733.46</v>
      </c>
      <c r="D654">
        <v>6502.14</v>
      </c>
      <c r="E654">
        <v>6733.46</v>
      </c>
      <c r="F654">
        <v>6571.1</v>
      </c>
      <c r="G654">
        <v>6733.46</v>
      </c>
      <c r="H654">
        <v>6505.92</v>
      </c>
      <c r="I654" t="str">
        <f t="shared" si="30"/>
        <v>無</v>
      </c>
      <c r="J654" t="str">
        <f t="shared" si="31"/>
        <v>盤</v>
      </c>
      <c r="K654" t="str">
        <f t="shared" si="32"/>
        <v>無</v>
      </c>
    </row>
    <row r="655" spans="1:11" hidden="1" x14ac:dyDescent="0.15">
      <c r="A655">
        <v>20060822</v>
      </c>
      <c r="B655">
        <v>6590.2</v>
      </c>
      <c r="C655">
        <v>6733.46</v>
      </c>
      <c r="D655">
        <v>6571.1</v>
      </c>
      <c r="E655">
        <v>6733.46</v>
      </c>
      <c r="F655">
        <v>6505.92</v>
      </c>
      <c r="G655">
        <v>6733.46</v>
      </c>
      <c r="H655">
        <v>6505.92</v>
      </c>
      <c r="I655" t="str">
        <f t="shared" si="30"/>
        <v>盤</v>
      </c>
      <c r="J655" t="str">
        <f t="shared" si="31"/>
        <v>無</v>
      </c>
      <c r="K655" t="str">
        <f t="shared" si="32"/>
        <v>無</v>
      </c>
    </row>
    <row r="656" spans="1:11" hidden="1" x14ac:dyDescent="0.15">
      <c r="A656">
        <v>20060823</v>
      </c>
      <c r="B656">
        <v>6556.33</v>
      </c>
      <c r="C656">
        <v>6733.46</v>
      </c>
      <c r="D656">
        <v>6505.92</v>
      </c>
      <c r="E656">
        <v>6733.46</v>
      </c>
      <c r="F656">
        <v>6505.92</v>
      </c>
      <c r="G656">
        <v>6733.46</v>
      </c>
      <c r="H656">
        <v>6505.92</v>
      </c>
      <c r="I656" t="str">
        <f t="shared" si="30"/>
        <v>無</v>
      </c>
      <c r="J656" t="str">
        <f t="shared" si="31"/>
        <v>無</v>
      </c>
      <c r="K656" t="str">
        <f t="shared" si="32"/>
        <v>無</v>
      </c>
    </row>
    <row r="657" spans="1:11" hidden="1" x14ac:dyDescent="0.15">
      <c r="A657">
        <v>20060824</v>
      </c>
      <c r="B657">
        <v>6550.64</v>
      </c>
      <c r="C657">
        <v>6733.46</v>
      </c>
      <c r="D657">
        <v>6505.92</v>
      </c>
      <c r="E657">
        <v>6733.46</v>
      </c>
      <c r="F657">
        <v>6505.92</v>
      </c>
      <c r="G657">
        <v>6733.46</v>
      </c>
      <c r="H657">
        <v>6505.92</v>
      </c>
      <c r="I657" t="str">
        <f t="shared" si="30"/>
        <v>無</v>
      </c>
      <c r="J657" t="str">
        <f t="shared" si="31"/>
        <v>無</v>
      </c>
      <c r="K657" t="str">
        <f t="shared" si="32"/>
        <v>無</v>
      </c>
    </row>
    <row r="658" spans="1:11" hidden="1" x14ac:dyDescent="0.15">
      <c r="A658">
        <v>20060825</v>
      </c>
      <c r="B658">
        <v>6526.22</v>
      </c>
      <c r="C658">
        <v>6733.46</v>
      </c>
      <c r="D658">
        <v>6505.92</v>
      </c>
      <c r="E658">
        <v>6733.46</v>
      </c>
      <c r="F658">
        <v>6505.92</v>
      </c>
      <c r="G658">
        <v>6733.46</v>
      </c>
      <c r="H658">
        <v>6505.92</v>
      </c>
      <c r="I658" t="str">
        <f t="shared" si="30"/>
        <v>無</v>
      </c>
      <c r="J658" t="str">
        <f t="shared" si="31"/>
        <v>無</v>
      </c>
      <c r="K658" t="str">
        <f t="shared" si="32"/>
        <v>無</v>
      </c>
    </row>
    <row r="659" spans="1:11" hidden="1" x14ac:dyDescent="0.15">
      <c r="A659">
        <v>20060828</v>
      </c>
      <c r="B659">
        <v>6444.76</v>
      </c>
      <c r="C659">
        <v>6733.46</v>
      </c>
      <c r="D659">
        <v>6505.92</v>
      </c>
      <c r="E659">
        <v>6733.46</v>
      </c>
      <c r="F659">
        <v>6505.92</v>
      </c>
      <c r="G659">
        <v>6733.46</v>
      </c>
      <c r="H659">
        <v>6444.76</v>
      </c>
      <c r="I659" t="str">
        <f t="shared" si="30"/>
        <v>無</v>
      </c>
      <c r="J659" t="str">
        <f t="shared" si="31"/>
        <v>無</v>
      </c>
      <c r="K659" t="str">
        <f t="shared" si="32"/>
        <v>順</v>
      </c>
    </row>
    <row r="660" spans="1:11" hidden="1" x14ac:dyDescent="0.15">
      <c r="A660">
        <v>20060829</v>
      </c>
      <c r="B660">
        <v>6479.91</v>
      </c>
      <c r="C660">
        <v>6733.46</v>
      </c>
      <c r="D660">
        <v>6505.92</v>
      </c>
      <c r="E660">
        <v>6733.46</v>
      </c>
      <c r="F660">
        <v>6444.76</v>
      </c>
      <c r="G660">
        <v>6721.08</v>
      </c>
      <c r="H660">
        <v>6444.76</v>
      </c>
      <c r="I660" t="str">
        <f t="shared" si="30"/>
        <v>無</v>
      </c>
      <c r="J660" t="str">
        <f t="shared" si="31"/>
        <v>順</v>
      </c>
      <c r="K660" t="str">
        <f t="shared" si="32"/>
        <v>順</v>
      </c>
    </row>
    <row r="661" spans="1:11" hidden="1" x14ac:dyDescent="0.15">
      <c r="A661">
        <v>20060830</v>
      </c>
      <c r="B661">
        <v>6587.12</v>
      </c>
      <c r="C661">
        <v>6733.46</v>
      </c>
      <c r="D661">
        <v>6444.76</v>
      </c>
      <c r="E661">
        <v>6721.08</v>
      </c>
      <c r="F661">
        <v>6444.76</v>
      </c>
      <c r="G661">
        <v>6590.2</v>
      </c>
      <c r="H661">
        <v>6444.76</v>
      </c>
      <c r="I661" t="str">
        <f t="shared" si="30"/>
        <v>順</v>
      </c>
      <c r="J661" t="str">
        <f t="shared" si="31"/>
        <v>順</v>
      </c>
      <c r="K661" t="str">
        <f t="shared" si="32"/>
        <v>盤</v>
      </c>
    </row>
    <row r="662" spans="1:11" hidden="1" x14ac:dyDescent="0.15">
      <c r="A662">
        <v>20060831</v>
      </c>
      <c r="B662">
        <v>6611.77</v>
      </c>
      <c r="C662">
        <v>6721.08</v>
      </c>
      <c r="D662">
        <v>6444.76</v>
      </c>
      <c r="E662">
        <v>6590.2</v>
      </c>
      <c r="F662">
        <v>6444.76</v>
      </c>
      <c r="G662">
        <v>6611.77</v>
      </c>
      <c r="H662">
        <v>6444.76</v>
      </c>
      <c r="I662" t="str">
        <f t="shared" si="30"/>
        <v>順</v>
      </c>
      <c r="J662" t="str">
        <f t="shared" si="31"/>
        <v>盤</v>
      </c>
      <c r="K662" t="str">
        <f t="shared" si="32"/>
        <v>盤</v>
      </c>
    </row>
    <row r="663" spans="1:11" hidden="1" x14ac:dyDescent="0.15">
      <c r="A663">
        <v>20060901</v>
      </c>
      <c r="B663">
        <v>6651.46</v>
      </c>
      <c r="C663">
        <v>6590.2</v>
      </c>
      <c r="D663">
        <v>6444.76</v>
      </c>
      <c r="E663">
        <v>6611.77</v>
      </c>
      <c r="F663">
        <v>6444.76</v>
      </c>
      <c r="G663">
        <v>6651.46</v>
      </c>
      <c r="H663">
        <v>6444.76</v>
      </c>
      <c r="I663" t="str">
        <f t="shared" si="30"/>
        <v>盤</v>
      </c>
      <c r="J663" t="str">
        <f t="shared" si="31"/>
        <v>盤</v>
      </c>
      <c r="K663" t="str">
        <f t="shared" si="32"/>
        <v>無</v>
      </c>
    </row>
    <row r="664" spans="1:11" hidden="1" x14ac:dyDescent="0.15">
      <c r="A664">
        <v>20060904</v>
      </c>
      <c r="B664">
        <v>6750.78</v>
      </c>
      <c r="C664">
        <v>6611.77</v>
      </c>
      <c r="D664">
        <v>6444.76</v>
      </c>
      <c r="E664">
        <v>6651.46</v>
      </c>
      <c r="F664">
        <v>6444.76</v>
      </c>
      <c r="G664">
        <v>6750.78</v>
      </c>
      <c r="H664">
        <v>6444.76</v>
      </c>
      <c r="I664" t="str">
        <f t="shared" si="30"/>
        <v>盤</v>
      </c>
      <c r="J664" t="str">
        <f t="shared" si="31"/>
        <v>無</v>
      </c>
      <c r="K664" t="str">
        <f t="shared" si="32"/>
        <v>順</v>
      </c>
    </row>
    <row r="665" spans="1:11" hidden="1" x14ac:dyDescent="0.15">
      <c r="A665">
        <v>20060905</v>
      </c>
      <c r="B665">
        <v>6734.73</v>
      </c>
      <c r="C665">
        <v>6651.46</v>
      </c>
      <c r="D665">
        <v>6444.76</v>
      </c>
      <c r="E665">
        <v>6750.78</v>
      </c>
      <c r="F665">
        <v>6444.76</v>
      </c>
      <c r="G665">
        <v>6750.78</v>
      </c>
      <c r="H665">
        <v>6444.76</v>
      </c>
      <c r="I665" t="str">
        <f t="shared" si="30"/>
        <v>無</v>
      </c>
      <c r="J665" t="str">
        <f t="shared" si="31"/>
        <v>順</v>
      </c>
      <c r="K665" t="str">
        <f t="shared" si="32"/>
        <v>順</v>
      </c>
    </row>
    <row r="666" spans="1:11" hidden="1" x14ac:dyDescent="0.15">
      <c r="A666">
        <v>20060906</v>
      </c>
      <c r="B666">
        <v>6688.4</v>
      </c>
      <c r="C666">
        <v>6750.78</v>
      </c>
      <c r="D666">
        <v>6444.76</v>
      </c>
      <c r="E666">
        <v>6750.78</v>
      </c>
      <c r="F666">
        <v>6444.76</v>
      </c>
      <c r="G666">
        <v>6750.78</v>
      </c>
      <c r="H666">
        <v>6444.76</v>
      </c>
      <c r="I666" t="str">
        <f t="shared" si="30"/>
        <v>順</v>
      </c>
      <c r="J666" t="str">
        <f t="shared" si="31"/>
        <v>順</v>
      </c>
      <c r="K666" t="str">
        <f t="shared" si="32"/>
        <v>順</v>
      </c>
    </row>
    <row r="667" spans="1:11" hidden="1" x14ac:dyDescent="0.15">
      <c r="A667">
        <v>20060907</v>
      </c>
      <c r="B667">
        <v>6685.23</v>
      </c>
      <c r="C667">
        <v>6750.78</v>
      </c>
      <c r="D667">
        <v>6444.76</v>
      </c>
      <c r="E667">
        <v>6750.78</v>
      </c>
      <c r="F667">
        <v>6444.76</v>
      </c>
      <c r="G667">
        <v>6750.78</v>
      </c>
      <c r="H667">
        <v>6479.91</v>
      </c>
      <c r="I667" t="str">
        <f t="shared" si="30"/>
        <v>順</v>
      </c>
      <c r="J667" t="str">
        <f t="shared" si="31"/>
        <v>順</v>
      </c>
      <c r="K667" t="str">
        <f t="shared" si="32"/>
        <v>順</v>
      </c>
    </row>
    <row r="668" spans="1:11" hidden="1" x14ac:dyDescent="0.15">
      <c r="A668">
        <v>20060908</v>
      </c>
      <c r="B668">
        <v>6693.11</v>
      </c>
      <c r="C668">
        <v>6750.78</v>
      </c>
      <c r="D668">
        <v>6444.76</v>
      </c>
      <c r="E668">
        <v>6750.78</v>
      </c>
      <c r="F668">
        <v>6479.91</v>
      </c>
      <c r="G668">
        <v>6750.78</v>
      </c>
      <c r="H668">
        <v>6587.12</v>
      </c>
      <c r="I668" t="str">
        <f t="shared" si="30"/>
        <v>順</v>
      </c>
      <c r="J668" t="str">
        <f t="shared" si="31"/>
        <v>順</v>
      </c>
      <c r="K668" t="str">
        <f t="shared" si="32"/>
        <v>盤</v>
      </c>
    </row>
    <row r="669" spans="1:11" hidden="1" x14ac:dyDescent="0.15">
      <c r="A669">
        <v>20060911</v>
      </c>
      <c r="B669">
        <v>6693.88</v>
      </c>
      <c r="C669">
        <v>6750.78</v>
      </c>
      <c r="D669">
        <v>6479.91</v>
      </c>
      <c r="E669">
        <v>6750.78</v>
      </c>
      <c r="F669">
        <v>6587.12</v>
      </c>
      <c r="G669">
        <v>6750.78</v>
      </c>
      <c r="H669">
        <v>6611.77</v>
      </c>
      <c r="I669" t="str">
        <f t="shared" si="30"/>
        <v>順</v>
      </c>
      <c r="J669" t="str">
        <f t="shared" si="31"/>
        <v>盤</v>
      </c>
      <c r="K669" t="str">
        <f t="shared" si="32"/>
        <v>盤</v>
      </c>
    </row>
    <row r="670" spans="1:11" hidden="1" x14ac:dyDescent="0.15">
      <c r="A670">
        <v>20060912</v>
      </c>
      <c r="B670">
        <v>6625.73</v>
      </c>
      <c r="C670">
        <v>6750.78</v>
      </c>
      <c r="D670">
        <v>6587.12</v>
      </c>
      <c r="E670">
        <v>6750.78</v>
      </c>
      <c r="F670">
        <v>6611.77</v>
      </c>
      <c r="G670">
        <v>6750.78</v>
      </c>
      <c r="H670">
        <v>6625.73</v>
      </c>
      <c r="I670" t="str">
        <f t="shared" si="30"/>
        <v>盤</v>
      </c>
      <c r="J670" t="str">
        <f t="shared" si="31"/>
        <v>盤</v>
      </c>
      <c r="K670" t="str">
        <f t="shared" si="32"/>
        <v>盤</v>
      </c>
    </row>
    <row r="671" spans="1:11" hidden="1" x14ac:dyDescent="0.15">
      <c r="A671">
        <v>20060913</v>
      </c>
      <c r="B671">
        <v>6664.87</v>
      </c>
      <c r="C671">
        <v>6750.78</v>
      </c>
      <c r="D671">
        <v>6611.77</v>
      </c>
      <c r="E671">
        <v>6750.78</v>
      </c>
      <c r="F671">
        <v>6625.73</v>
      </c>
      <c r="G671">
        <v>6750.78</v>
      </c>
      <c r="H671">
        <v>6625.73</v>
      </c>
      <c r="I671" t="str">
        <f t="shared" si="30"/>
        <v>盤</v>
      </c>
      <c r="J671" t="str">
        <f t="shared" si="31"/>
        <v>盤</v>
      </c>
      <c r="K671" t="str">
        <f t="shared" si="32"/>
        <v>盤</v>
      </c>
    </row>
    <row r="672" spans="1:11" hidden="1" x14ac:dyDescent="0.15">
      <c r="A672">
        <v>20060914</v>
      </c>
      <c r="B672">
        <v>6598.87</v>
      </c>
      <c r="C672">
        <v>6750.78</v>
      </c>
      <c r="D672">
        <v>6625.73</v>
      </c>
      <c r="E672">
        <v>6750.78</v>
      </c>
      <c r="F672">
        <v>6625.73</v>
      </c>
      <c r="G672">
        <v>6734.73</v>
      </c>
      <c r="H672">
        <v>6598.87</v>
      </c>
      <c r="I672" t="str">
        <f t="shared" si="30"/>
        <v>盤</v>
      </c>
      <c r="J672" t="str">
        <f t="shared" si="31"/>
        <v>盤</v>
      </c>
      <c r="K672" t="str">
        <f t="shared" si="32"/>
        <v>盤</v>
      </c>
    </row>
    <row r="673" spans="1:11" hidden="1" x14ac:dyDescent="0.15">
      <c r="A673">
        <v>20060915</v>
      </c>
      <c r="B673">
        <v>6681.09</v>
      </c>
      <c r="C673">
        <v>6750.78</v>
      </c>
      <c r="D673">
        <v>6625.73</v>
      </c>
      <c r="E673">
        <v>6734.73</v>
      </c>
      <c r="F673">
        <v>6598.87</v>
      </c>
      <c r="G673">
        <v>6693.88</v>
      </c>
      <c r="H673">
        <v>6598.87</v>
      </c>
      <c r="I673" t="str">
        <f t="shared" si="30"/>
        <v>盤</v>
      </c>
      <c r="J673" t="str">
        <f t="shared" si="31"/>
        <v>盤</v>
      </c>
      <c r="K673" t="str">
        <f t="shared" si="32"/>
        <v>盤</v>
      </c>
    </row>
    <row r="674" spans="1:11" x14ac:dyDescent="0.15">
      <c r="A674">
        <v>20060918</v>
      </c>
      <c r="B674">
        <v>6882.48</v>
      </c>
      <c r="C674">
        <v>6734.73</v>
      </c>
      <c r="D674">
        <v>6598.87</v>
      </c>
      <c r="E674">
        <v>6693.88</v>
      </c>
      <c r="F674">
        <v>6598.87</v>
      </c>
      <c r="G674">
        <v>6882.48</v>
      </c>
      <c r="H674">
        <v>6598.87</v>
      </c>
      <c r="I674" t="str">
        <f t="shared" si="30"/>
        <v>盤</v>
      </c>
      <c r="J674" t="str">
        <f t="shared" si="31"/>
        <v>盤</v>
      </c>
      <c r="K674" t="str">
        <f t="shared" si="32"/>
        <v>順</v>
      </c>
    </row>
    <row r="675" spans="1:11" hidden="1" x14ac:dyDescent="0.15">
      <c r="A675">
        <v>20060919</v>
      </c>
      <c r="B675">
        <v>6881.87</v>
      </c>
      <c r="C675">
        <v>6693.88</v>
      </c>
      <c r="D675">
        <v>6598.87</v>
      </c>
      <c r="E675">
        <v>6882.48</v>
      </c>
      <c r="F675">
        <v>6598.87</v>
      </c>
      <c r="G675">
        <v>6882.48</v>
      </c>
      <c r="H675">
        <v>6598.87</v>
      </c>
      <c r="I675" t="str">
        <f t="shared" si="30"/>
        <v>盤</v>
      </c>
      <c r="J675" t="str">
        <f t="shared" si="31"/>
        <v>順</v>
      </c>
      <c r="K675" t="str">
        <f t="shared" si="32"/>
        <v>順</v>
      </c>
    </row>
    <row r="676" spans="1:11" hidden="1" x14ac:dyDescent="0.15">
      <c r="A676">
        <v>20060920</v>
      </c>
      <c r="B676">
        <v>6877.77</v>
      </c>
      <c r="C676">
        <v>6882.48</v>
      </c>
      <c r="D676">
        <v>6598.87</v>
      </c>
      <c r="E676">
        <v>6882.48</v>
      </c>
      <c r="F676">
        <v>6598.87</v>
      </c>
      <c r="G676">
        <v>6882.48</v>
      </c>
      <c r="H676">
        <v>6598.87</v>
      </c>
      <c r="I676" t="str">
        <f t="shared" si="30"/>
        <v>順</v>
      </c>
      <c r="J676" t="str">
        <f t="shared" si="31"/>
        <v>順</v>
      </c>
      <c r="K676" t="str">
        <f t="shared" si="32"/>
        <v>順</v>
      </c>
    </row>
    <row r="677" spans="1:11" hidden="1" x14ac:dyDescent="0.15">
      <c r="A677">
        <v>20060921</v>
      </c>
      <c r="B677">
        <v>6889.89</v>
      </c>
      <c r="C677">
        <v>6882.48</v>
      </c>
      <c r="D677">
        <v>6598.87</v>
      </c>
      <c r="E677">
        <v>6882.48</v>
      </c>
      <c r="F677">
        <v>6598.87</v>
      </c>
      <c r="G677">
        <v>6889.89</v>
      </c>
      <c r="H677">
        <v>6598.87</v>
      </c>
      <c r="I677" t="str">
        <f t="shared" si="30"/>
        <v>順</v>
      </c>
      <c r="J677" t="str">
        <f t="shared" si="31"/>
        <v>順</v>
      </c>
      <c r="K677" t="str">
        <f t="shared" si="32"/>
        <v>順</v>
      </c>
    </row>
    <row r="678" spans="1:11" hidden="1" x14ac:dyDescent="0.15">
      <c r="A678">
        <v>20060922</v>
      </c>
      <c r="B678">
        <v>6885.6</v>
      </c>
      <c r="C678">
        <v>6882.48</v>
      </c>
      <c r="D678">
        <v>6598.87</v>
      </c>
      <c r="E678">
        <v>6889.89</v>
      </c>
      <c r="F678">
        <v>6598.87</v>
      </c>
      <c r="G678">
        <v>6889.89</v>
      </c>
      <c r="H678">
        <v>6598.87</v>
      </c>
      <c r="I678" t="str">
        <f t="shared" si="30"/>
        <v>順</v>
      </c>
      <c r="J678" t="str">
        <f t="shared" si="31"/>
        <v>順</v>
      </c>
      <c r="K678" t="str">
        <f t="shared" si="32"/>
        <v>順</v>
      </c>
    </row>
    <row r="679" spans="1:11" hidden="1" x14ac:dyDescent="0.15">
      <c r="A679">
        <v>20060925</v>
      </c>
      <c r="B679">
        <v>6911.21</v>
      </c>
      <c r="C679">
        <v>6889.89</v>
      </c>
      <c r="D679">
        <v>6598.87</v>
      </c>
      <c r="E679">
        <v>6889.89</v>
      </c>
      <c r="F679">
        <v>6598.87</v>
      </c>
      <c r="G679">
        <v>6911.21</v>
      </c>
      <c r="H679">
        <v>6598.87</v>
      </c>
      <c r="I679" t="str">
        <f t="shared" si="30"/>
        <v>順</v>
      </c>
      <c r="J679" t="str">
        <f t="shared" si="31"/>
        <v>順</v>
      </c>
      <c r="K679" t="str">
        <f t="shared" si="32"/>
        <v>順</v>
      </c>
    </row>
    <row r="680" spans="1:11" hidden="1" x14ac:dyDescent="0.15">
      <c r="A680">
        <v>20060926</v>
      </c>
      <c r="B680">
        <v>6901.75</v>
      </c>
      <c r="C680">
        <v>6889.89</v>
      </c>
      <c r="D680">
        <v>6598.87</v>
      </c>
      <c r="E680">
        <v>6911.21</v>
      </c>
      <c r="F680">
        <v>6598.87</v>
      </c>
      <c r="G680">
        <v>6911.21</v>
      </c>
      <c r="H680">
        <v>6681.09</v>
      </c>
      <c r="I680" t="str">
        <f t="shared" si="30"/>
        <v>順</v>
      </c>
      <c r="J680" t="str">
        <f t="shared" si="31"/>
        <v>順</v>
      </c>
      <c r="K680" t="str">
        <f t="shared" si="32"/>
        <v>無</v>
      </c>
    </row>
    <row r="681" spans="1:11" hidden="1" x14ac:dyDescent="0.15">
      <c r="A681">
        <v>20060927</v>
      </c>
      <c r="B681">
        <v>6946.27</v>
      </c>
      <c r="C681">
        <v>6911.21</v>
      </c>
      <c r="D681">
        <v>6598.87</v>
      </c>
      <c r="E681">
        <v>6911.21</v>
      </c>
      <c r="F681">
        <v>6681.09</v>
      </c>
      <c r="G681">
        <v>6946.27</v>
      </c>
      <c r="H681">
        <v>6877.77</v>
      </c>
      <c r="I681" t="str">
        <f t="shared" si="30"/>
        <v>順</v>
      </c>
      <c r="J681" t="str">
        <f t="shared" si="31"/>
        <v>無</v>
      </c>
      <c r="K681" t="str">
        <f t="shared" si="32"/>
        <v>盤</v>
      </c>
    </row>
    <row r="682" spans="1:11" hidden="1" x14ac:dyDescent="0.15">
      <c r="A682">
        <v>20060928</v>
      </c>
      <c r="B682">
        <v>6885.12</v>
      </c>
      <c r="C682">
        <v>6911.21</v>
      </c>
      <c r="D682">
        <v>6681.09</v>
      </c>
      <c r="E682">
        <v>6946.27</v>
      </c>
      <c r="F682">
        <v>6877.77</v>
      </c>
      <c r="G682">
        <v>6946.27</v>
      </c>
      <c r="H682">
        <v>6877.77</v>
      </c>
      <c r="I682" t="str">
        <f t="shared" si="30"/>
        <v>無</v>
      </c>
      <c r="J682" t="str">
        <f t="shared" si="31"/>
        <v>盤</v>
      </c>
      <c r="K682" t="str">
        <f t="shared" si="32"/>
        <v>盤</v>
      </c>
    </row>
    <row r="683" spans="1:11" hidden="1" x14ac:dyDescent="0.15">
      <c r="A683">
        <v>20060929</v>
      </c>
      <c r="B683">
        <v>6883.05</v>
      </c>
      <c r="C683">
        <v>6946.27</v>
      </c>
      <c r="D683">
        <v>6877.77</v>
      </c>
      <c r="E683">
        <v>6946.27</v>
      </c>
      <c r="F683">
        <v>6877.77</v>
      </c>
      <c r="G683">
        <v>6946.27</v>
      </c>
      <c r="H683">
        <v>6877.77</v>
      </c>
      <c r="I683" t="str">
        <f t="shared" si="30"/>
        <v>盤</v>
      </c>
      <c r="J683" t="str">
        <f t="shared" si="31"/>
        <v>盤</v>
      </c>
      <c r="K683" t="str">
        <f t="shared" si="32"/>
        <v>盤</v>
      </c>
    </row>
    <row r="684" spans="1:11" hidden="1" x14ac:dyDescent="0.15">
      <c r="A684">
        <v>20061002</v>
      </c>
      <c r="B684">
        <v>6960.95</v>
      </c>
      <c r="C684">
        <v>6946.27</v>
      </c>
      <c r="D684">
        <v>6877.77</v>
      </c>
      <c r="E684">
        <v>6946.27</v>
      </c>
      <c r="F684">
        <v>6877.77</v>
      </c>
      <c r="G684">
        <v>6960.95</v>
      </c>
      <c r="H684">
        <v>6883.05</v>
      </c>
      <c r="I684" t="str">
        <f t="shared" si="30"/>
        <v>盤</v>
      </c>
      <c r="J684" t="str">
        <f t="shared" si="31"/>
        <v>盤</v>
      </c>
      <c r="K684" t="str">
        <f t="shared" si="32"/>
        <v>盤</v>
      </c>
    </row>
    <row r="685" spans="1:11" hidden="1" x14ac:dyDescent="0.15">
      <c r="A685">
        <v>20061003</v>
      </c>
      <c r="B685">
        <v>6956.88</v>
      </c>
      <c r="C685">
        <v>6946.27</v>
      </c>
      <c r="D685">
        <v>6877.77</v>
      </c>
      <c r="E685">
        <v>6960.95</v>
      </c>
      <c r="F685">
        <v>6883.05</v>
      </c>
      <c r="G685">
        <v>6960.95</v>
      </c>
      <c r="H685">
        <v>6883.05</v>
      </c>
      <c r="I685" t="str">
        <f t="shared" si="30"/>
        <v>盤</v>
      </c>
      <c r="J685" t="str">
        <f t="shared" si="31"/>
        <v>盤</v>
      </c>
      <c r="K685" t="str">
        <f t="shared" si="32"/>
        <v>盤</v>
      </c>
    </row>
    <row r="686" spans="1:11" hidden="1" x14ac:dyDescent="0.15">
      <c r="A686">
        <v>20061004</v>
      </c>
      <c r="B686">
        <v>6874.98</v>
      </c>
      <c r="C686">
        <v>6960.95</v>
      </c>
      <c r="D686">
        <v>6883.05</v>
      </c>
      <c r="E686">
        <v>6960.95</v>
      </c>
      <c r="F686">
        <v>6883.05</v>
      </c>
      <c r="G686">
        <v>6960.95</v>
      </c>
      <c r="H686">
        <v>6874.98</v>
      </c>
      <c r="I686" t="str">
        <f t="shared" si="30"/>
        <v>盤</v>
      </c>
      <c r="J686" t="str">
        <f t="shared" si="31"/>
        <v>盤</v>
      </c>
      <c r="K686" t="str">
        <f t="shared" si="32"/>
        <v>盤</v>
      </c>
    </row>
    <row r="687" spans="1:11" hidden="1" x14ac:dyDescent="0.15">
      <c r="A687">
        <v>20061005</v>
      </c>
      <c r="B687">
        <v>6997.24</v>
      </c>
      <c r="C687">
        <v>6960.95</v>
      </c>
      <c r="D687">
        <v>6883.05</v>
      </c>
      <c r="E687">
        <v>6960.95</v>
      </c>
      <c r="F687">
        <v>6874.98</v>
      </c>
      <c r="G687">
        <v>6997.24</v>
      </c>
      <c r="H687">
        <v>6874.98</v>
      </c>
      <c r="I687" t="str">
        <f t="shared" si="30"/>
        <v>盤</v>
      </c>
      <c r="J687" t="str">
        <f t="shared" si="31"/>
        <v>盤</v>
      </c>
      <c r="K687" t="str">
        <f t="shared" si="32"/>
        <v>盤</v>
      </c>
    </row>
    <row r="688" spans="1:11" hidden="1" x14ac:dyDescent="0.15">
      <c r="A688">
        <v>20061011</v>
      </c>
      <c r="B688">
        <v>7006.67</v>
      </c>
      <c r="C688">
        <v>6960.95</v>
      </c>
      <c r="D688">
        <v>6874.98</v>
      </c>
      <c r="E688">
        <v>6997.24</v>
      </c>
      <c r="F688">
        <v>6874.98</v>
      </c>
      <c r="G688">
        <v>7006.67</v>
      </c>
      <c r="H688">
        <v>6874.98</v>
      </c>
      <c r="I688" t="str">
        <f t="shared" si="30"/>
        <v>盤</v>
      </c>
      <c r="J688" t="str">
        <f t="shared" si="31"/>
        <v>盤</v>
      </c>
      <c r="K688" t="str">
        <f t="shared" si="32"/>
        <v>盤</v>
      </c>
    </row>
    <row r="689" spans="1:11" hidden="1" x14ac:dyDescent="0.15">
      <c r="A689">
        <v>20061012</v>
      </c>
      <c r="B689">
        <v>6984.58</v>
      </c>
      <c r="C689">
        <v>6997.24</v>
      </c>
      <c r="D689">
        <v>6874.98</v>
      </c>
      <c r="E689">
        <v>7006.67</v>
      </c>
      <c r="F689">
        <v>6874.98</v>
      </c>
      <c r="G689">
        <v>7006.67</v>
      </c>
      <c r="H689">
        <v>6874.98</v>
      </c>
      <c r="I689" t="str">
        <f t="shared" si="30"/>
        <v>盤</v>
      </c>
      <c r="J689" t="str">
        <f t="shared" si="31"/>
        <v>盤</v>
      </c>
      <c r="K689" t="str">
        <f t="shared" si="32"/>
        <v>盤</v>
      </c>
    </row>
    <row r="690" spans="1:11" hidden="1" x14ac:dyDescent="0.15">
      <c r="A690">
        <v>20061013</v>
      </c>
      <c r="B690">
        <v>7068.8</v>
      </c>
      <c r="C690">
        <v>7006.67</v>
      </c>
      <c r="D690">
        <v>6874.98</v>
      </c>
      <c r="E690">
        <v>7006.67</v>
      </c>
      <c r="F690">
        <v>6874.98</v>
      </c>
      <c r="G690">
        <v>7068.8</v>
      </c>
      <c r="H690">
        <v>6874.98</v>
      </c>
      <c r="I690" t="str">
        <f t="shared" si="30"/>
        <v>盤</v>
      </c>
      <c r="J690" t="str">
        <f t="shared" si="31"/>
        <v>盤</v>
      </c>
      <c r="K690" t="str">
        <f t="shared" si="32"/>
        <v>無</v>
      </c>
    </row>
    <row r="691" spans="1:11" hidden="1" x14ac:dyDescent="0.15">
      <c r="A691">
        <v>20061014</v>
      </c>
      <c r="B691">
        <v>7076.85</v>
      </c>
      <c r="C691">
        <v>7006.67</v>
      </c>
      <c r="D691">
        <v>6874.98</v>
      </c>
      <c r="E691">
        <v>7068.8</v>
      </c>
      <c r="F691">
        <v>6874.98</v>
      </c>
      <c r="G691">
        <v>7076.85</v>
      </c>
      <c r="H691">
        <v>6874.98</v>
      </c>
      <c r="I691" t="str">
        <f t="shared" si="30"/>
        <v>盤</v>
      </c>
      <c r="J691" t="str">
        <f t="shared" si="31"/>
        <v>無</v>
      </c>
      <c r="K691" t="str">
        <f t="shared" si="32"/>
        <v>無</v>
      </c>
    </row>
    <row r="692" spans="1:11" hidden="1" x14ac:dyDescent="0.15">
      <c r="A692">
        <v>20061016</v>
      </c>
      <c r="B692">
        <v>7151.42</v>
      </c>
      <c r="C692">
        <v>7068.8</v>
      </c>
      <c r="D692">
        <v>6874.98</v>
      </c>
      <c r="E692">
        <v>7076.85</v>
      </c>
      <c r="F692">
        <v>6874.98</v>
      </c>
      <c r="G692">
        <v>7151.42</v>
      </c>
      <c r="H692">
        <v>6874.98</v>
      </c>
      <c r="I692" t="str">
        <f t="shared" si="30"/>
        <v>無</v>
      </c>
      <c r="J692" t="str">
        <f t="shared" si="31"/>
        <v>無</v>
      </c>
      <c r="K692" t="str">
        <f t="shared" si="32"/>
        <v>順</v>
      </c>
    </row>
    <row r="693" spans="1:11" hidden="1" x14ac:dyDescent="0.15">
      <c r="A693">
        <v>20061017</v>
      </c>
      <c r="B693">
        <v>7075.13</v>
      </c>
      <c r="C693">
        <v>7076.85</v>
      </c>
      <c r="D693">
        <v>6874.98</v>
      </c>
      <c r="E693">
        <v>7151.42</v>
      </c>
      <c r="F693">
        <v>6874.98</v>
      </c>
      <c r="G693">
        <v>7151.42</v>
      </c>
      <c r="H693">
        <v>6874.98</v>
      </c>
      <c r="I693" t="str">
        <f t="shared" si="30"/>
        <v>無</v>
      </c>
      <c r="J693" t="str">
        <f t="shared" si="31"/>
        <v>順</v>
      </c>
      <c r="K693" t="str">
        <f t="shared" si="32"/>
        <v>順</v>
      </c>
    </row>
    <row r="694" spans="1:11" hidden="1" x14ac:dyDescent="0.15">
      <c r="A694">
        <v>20061018</v>
      </c>
      <c r="B694">
        <v>7017.6</v>
      </c>
      <c r="C694">
        <v>7151.42</v>
      </c>
      <c r="D694">
        <v>6874.98</v>
      </c>
      <c r="E694">
        <v>7151.42</v>
      </c>
      <c r="F694">
        <v>6874.98</v>
      </c>
      <c r="G694">
        <v>7151.42</v>
      </c>
      <c r="H694">
        <v>6984.58</v>
      </c>
      <c r="I694" t="str">
        <f t="shared" si="30"/>
        <v>順</v>
      </c>
      <c r="J694" t="str">
        <f t="shared" si="31"/>
        <v>順</v>
      </c>
      <c r="K694" t="str">
        <f t="shared" si="32"/>
        <v>盤</v>
      </c>
    </row>
    <row r="695" spans="1:11" hidden="1" x14ac:dyDescent="0.15">
      <c r="A695">
        <v>20061019</v>
      </c>
      <c r="B695">
        <v>6995.83</v>
      </c>
      <c r="C695">
        <v>7151.42</v>
      </c>
      <c r="D695">
        <v>6874.98</v>
      </c>
      <c r="E695">
        <v>7151.42</v>
      </c>
      <c r="F695">
        <v>6984.58</v>
      </c>
      <c r="G695">
        <v>7151.42</v>
      </c>
      <c r="H695">
        <v>6984.58</v>
      </c>
      <c r="I695" t="str">
        <f t="shared" si="30"/>
        <v>順</v>
      </c>
      <c r="J695" t="str">
        <f t="shared" si="31"/>
        <v>盤</v>
      </c>
      <c r="K695" t="str">
        <f t="shared" si="32"/>
        <v>盤</v>
      </c>
    </row>
    <row r="696" spans="1:11" hidden="1" x14ac:dyDescent="0.15">
      <c r="A696">
        <v>20061020</v>
      </c>
      <c r="B696">
        <v>7039.37</v>
      </c>
      <c r="C696">
        <v>7151.42</v>
      </c>
      <c r="D696">
        <v>6984.58</v>
      </c>
      <c r="E696">
        <v>7151.42</v>
      </c>
      <c r="F696">
        <v>6984.58</v>
      </c>
      <c r="G696">
        <v>7151.42</v>
      </c>
      <c r="H696">
        <v>6984.58</v>
      </c>
      <c r="I696" t="str">
        <f t="shared" si="30"/>
        <v>盤</v>
      </c>
      <c r="J696" t="str">
        <f t="shared" si="31"/>
        <v>盤</v>
      </c>
      <c r="K696" t="str">
        <f t="shared" si="32"/>
        <v>盤</v>
      </c>
    </row>
    <row r="697" spans="1:11" hidden="1" x14ac:dyDescent="0.15">
      <c r="A697">
        <v>20061023</v>
      </c>
      <c r="B697">
        <v>7040.26</v>
      </c>
      <c r="C697">
        <v>7151.42</v>
      </c>
      <c r="D697">
        <v>6984.58</v>
      </c>
      <c r="E697">
        <v>7151.42</v>
      </c>
      <c r="F697">
        <v>6984.58</v>
      </c>
      <c r="G697">
        <v>7151.42</v>
      </c>
      <c r="H697">
        <v>6995.83</v>
      </c>
      <c r="I697" t="str">
        <f t="shared" si="30"/>
        <v>盤</v>
      </c>
      <c r="J697" t="str">
        <f t="shared" si="31"/>
        <v>盤</v>
      </c>
      <c r="K697" t="str">
        <f t="shared" si="32"/>
        <v>盤</v>
      </c>
    </row>
    <row r="698" spans="1:11" hidden="1" x14ac:dyDescent="0.15">
      <c r="A698">
        <v>20061024</v>
      </c>
      <c r="B698">
        <v>7097.42</v>
      </c>
      <c r="C698">
        <v>7151.42</v>
      </c>
      <c r="D698">
        <v>6984.58</v>
      </c>
      <c r="E698">
        <v>7151.42</v>
      </c>
      <c r="F698">
        <v>6995.83</v>
      </c>
      <c r="G698">
        <v>7151.42</v>
      </c>
      <c r="H698">
        <v>6995.83</v>
      </c>
      <c r="I698" t="str">
        <f t="shared" si="30"/>
        <v>盤</v>
      </c>
      <c r="J698" t="str">
        <f t="shared" si="31"/>
        <v>盤</v>
      </c>
      <c r="K698" t="str">
        <f t="shared" si="32"/>
        <v>盤</v>
      </c>
    </row>
    <row r="699" spans="1:11" hidden="1" x14ac:dyDescent="0.15">
      <c r="A699">
        <v>20061025</v>
      </c>
      <c r="B699">
        <v>7059.89</v>
      </c>
      <c r="C699">
        <v>7151.42</v>
      </c>
      <c r="D699">
        <v>6995.83</v>
      </c>
      <c r="E699">
        <v>7151.42</v>
      </c>
      <c r="F699">
        <v>6995.83</v>
      </c>
      <c r="G699">
        <v>7151.42</v>
      </c>
      <c r="H699">
        <v>6995.83</v>
      </c>
      <c r="I699" t="str">
        <f t="shared" si="30"/>
        <v>盤</v>
      </c>
      <c r="J699" t="str">
        <f t="shared" si="31"/>
        <v>盤</v>
      </c>
      <c r="K699" t="str">
        <f t="shared" si="32"/>
        <v>盤</v>
      </c>
    </row>
    <row r="700" spans="1:11" hidden="1" x14ac:dyDescent="0.15">
      <c r="A700">
        <v>20061026</v>
      </c>
      <c r="B700">
        <v>7080.84</v>
      </c>
      <c r="C700">
        <v>7151.42</v>
      </c>
      <c r="D700">
        <v>6995.83</v>
      </c>
      <c r="E700">
        <v>7151.42</v>
      </c>
      <c r="F700">
        <v>6995.83</v>
      </c>
      <c r="G700">
        <v>7097.42</v>
      </c>
      <c r="H700">
        <v>6995.83</v>
      </c>
      <c r="I700" t="str">
        <f t="shared" si="30"/>
        <v>盤</v>
      </c>
      <c r="J700" t="str">
        <f t="shared" si="31"/>
        <v>盤</v>
      </c>
      <c r="K700" t="str">
        <f t="shared" si="32"/>
        <v>盤</v>
      </c>
    </row>
    <row r="701" spans="1:11" hidden="1" x14ac:dyDescent="0.15">
      <c r="A701">
        <v>20061027</v>
      </c>
      <c r="B701">
        <v>7086.74</v>
      </c>
      <c r="C701">
        <v>7151.42</v>
      </c>
      <c r="D701">
        <v>6995.83</v>
      </c>
      <c r="E701">
        <v>7097.42</v>
      </c>
      <c r="F701">
        <v>6995.83</v>
      </c>
      <c r="G701">
        <v>7097.42</v>
      </c>
      <c r="H701">
        <v>6995.83</v>
      </c>
      <c r="I701" t="str">
        <f t="shared" si="30"/>
        <v>盤</v>
      </c>
      <c r="J701" t="str">
        <f t="shared" si="31"/>
        <v>盤</v>
      </c>
      <c r="K701" t="str">
        <f t="shared" si="32"/>
        <v>盤</v>
      </c>
    </row>
    <row r="702" spans="1:11" hidden="1" x14ac:dyDescent="0.15">
      <c r="A702">
        <v>20061030</v>
      </c>
      <c r="B702">
        <v>6995.2</v>
      </c>
      <c r="C702">
        <v>7097.42</v>
      </c>
      <c r="D702">
        <v>6995.83</v>
      </c>
      <c r="E702">
        <v>7097.42</v>
      </c>
      <c r="F702">
        <v>6995.83</v>
      </c>
      <c r="G702">
        <v>7097.42</v>
      </c>
      <c r="H702">
        <v>6995.2</v>
      </c>
      <c r="I702" t="str">
        <f t="shared" si="30"/>
        <v>盤</v>
      </c>
      <c r="J702" t="str">
        <f t="shared" si="31"/>
        <v>盤</v>
      </c>
      <c r="K702" t="str">
        <f t="shared" si="32"/>
        <v>盤</v>
      </c>
    </row>
    <row r="703" spans="1:11" hidden="1" x14ac:dyDescent="0.15">
      <c r="A703">
        <v>20061031</v>
      </c>
      <c r="B703">
        <v>7021.32</v>
      </c>
      <c r="C703">
        <v>7097.42</v>
      </c>
      <c r="D703">
        <v>6995.83</v>
      </c>
      <c r="E703">
        <v>7097.42</v>
      </c>
      <c r="F703">
        <v>6995.2</v>
      </c>
      <c r="G703">
        <v>7097.42</v>
      </c>
      <c r="H703">
        <v>6995.2</v>
      </c>
      <c r="I703" t="str">
        <f t="shared" si="30"/>
        <v>盤</v>
      </c>
      <c r="J703" t="str">
        <f t="shared" si="31"/>
        <v>盤</v>
      </c>
      <c r="K703" t="str">
        <f t="shared" si="32"/>
        <v>盤</v>
      </c>
    </row>
    <row r="704" spans="1:11" hidden="1" x14ac:dyDescent="0.15">
      <c r="A704">
        <v>20061101</v>
      </c>
      <c r="B704">
        <v>7013.99</v>
      </c>
      <c r="C704">
        <v>7097.42</v>
      </c>
      <c r="D704">
        <v>6995.2</v>
      </c>
      <c r="E704">
        <v>7097.42</v>
      </c>
      <c r="F704">
        <v>6995.2</v>
      </c>
      <c r="G704">
        <v>7097.42</v>
      </c>
      <c r="H704">
        <v>6995.2</v>
      </c>
      <c r="I704" t="str">
        <f t="shared" si="30"/>
        <v>盤</v>
      </c>
      <c r="J704" t="str">
        <f t="shared" si="31"/>
        <v>盤</v>
      </c>
      <c r="K704" t="str">
        <f t="shared" si="32"/>
        <v>盤</v>
      </c>
    </row>
    <row r="705" spans="1:11" hidden="1" x14ac:dyDescent="0.15">
      <c r="A705">
        <v>20061102</v>
      </c>
      <c r="B705">
        <v>7078.1</v>
      </c>
      <c r="C705">
        <v>7097.42</v>
      </c>
      <c r="D705">
        <v>6995.2</v>
      </c>
      <c r="E705">
        <v>7097.42</v>
      </c>
      <c r="F705">
        <v>6995.2</v>
      </c>
      <c r="G705">
        <v>7097.42</v>
      </c>
      <c r="H705">
        <v>6995.2</v>
      </c>
      <c r="I705" t="str">
        <f t="shared" si="30"/>
        <v>盤</v>
      </c>
      <c r="J705" t="str">
        <f t="shared" si="31"/>
        <v>盤</v>
      </c>
      <c r="K705" t="str">
        <f t="shared" si="32"/>
        <v>盤</v>
      </c>
    </row>
    <row r="706" spans="1:11" hidden="1" x14ac:dyDescent="0.15">
      <c r="A706">
        <v>20061103</v>
      </c>
      <c r="B706">
        <v>7161.61</v>
      </c>
      <c r="C706">
        <v>7097.42</v>
      </c>
      <c r="D706">
        <v>6995.2</v>
      </c>
      <c r="E706">
        <v>7097.42</v>
      </c>
      <c r="F706">
        <v>6995.2</v>
      </c>
      <c r="G706">
        <v>7161.61</v>
      </c>
      <c r="H706">
        <v>6995.2</v>
      </c>
      <c r="I706" t="str">
        <f t="shared" si="30"/>
        <v>盤</v>
      </c>
      <c r="J706" t="str">
        <f t="shared" si="31"/>
        <v>盤</v>
      </c>
      <c r="K706" t="str">
        <f t="shared" si="32"/>
        <v>盤</v>
      </c>
    </row>
    <row r="707" spans="1:11" hidden="1" x14ac:dyDescent="0.15">
      <c r="A707">
        <v>20061106</v>
      </c>
      <c r="B707">
        <v>7120.44</v>
      </c>
      <c r="C707">
        <v>7097.42</v>
      </c>
      <c r="D707">
        <v>6995.2</v>
      </c>
      <c r="E707">
        <v>7161.61</v>
      </c>
      <c r="F707">
        <v>6995.2</v>
      </c>
      <c r="G707">
        <v>7161.61</v>
      </c>
      <c r="H707">
        <v>6995.2</v>
      </c>
      <c r="I707" t="str">
        <f t="shared" ref="I707:I770" si="33">IF(C707-D707&lt;=180,"盤",IF(C707-D707&lt;=240,"無","順"))</f>
        <v>盤</v>
      </c>
      <c r="J707" t="str">
        <f t="shared" ref="J707:J770" si="34">IF(E707-F707&lt;=180,"盤",IF(E707-F707&lt;=240,"無","順"))</f>
        <v>盤</v>
      </c>
      <c r="K707" t="str">
        <f t="shared" ref="K707:K770" si="35">IF(G707-H707&lt;=180,"盤",IF(G707-H707&lt;=240,"無","順"))</f>
        <v>盤</v>
      </c>
    </row>
    <row r="708" spans="1:11" hidden="1" x14ac:dyDescent="0.15">
      <c r="A708">
        <v>20061107</v>
      </c>
      <c r="B708">
        <v>7184.65</v>
      </c>
      <c r="C708">
        <v>7161.61</v>
      </c>
      <c r="D708">
        <v>6995.2</v>
      </c>
      <c r="E708">
        <v>7161.61</v>
      </c>
      <c r="F708">
        <v>6995.2</v>
      </c>
      <c r="G708">
        <v>7184.65</v>
      </c>
      <c r="H708">
        <v>6995.2</v>
      </c>
      <c r="I708" t="str">
        <f t="shared" si="33"/>
        <v>盤</v>
      </c>
      <c r="J708" t="str">
        <f t="shared" si="34"/>
        <v>盤</v>
      </c>
      <c r="K708" t="str">
        <f t="shared" si="35"/>
        <v>無</v>
      </c>
    </row>
    <row r="709" spans="1:11" hidden="1" x14ac:dyDescent="0.15">
      <c r="A709">
        <v>20061108</v>
      </c>
      <c r="B709">
        <v>7178.34</v>
      </c>
      <c r="C709">
        <v>7161.61</v>
      </c>
      <c r="D709">
        <v>6995.2</v>
      </c>
      <c r="E709">
        <v>7184.65</v>
      </c>
      <c r="F709">
        <v>6995.2</v>
      </c>
      <c r="G709">
        <v>7184.65</v>
      </c>
      <c r="H709">
        <v>6995.2</v>
      </c>
      <c r="I709" t="str">
        <f t="shared" si="33"/>
        <v>盤</v>
      </c>
      <c r="J709" t="str">
        <f t="shared" si="34"/>
        <v>無</v>
      </c>
      <c r="K709" t="str">
        <f t="shared" si="35"/>
        <v>無</v>
      </c>
    </row>
    <row r="710" spans="1:11" hidden="1" x14ac:dyDescent="0.15">
      <c r="A710">
        <v>20061109</v>
      </c>
      <c r="B710">
        <v>7151.13</v>
      </c>
      <c r="C710">
        <v>7184.65</v>
      </c>
      <c r="D710">
        <v>6995.2</v>
      </c>
      <c r="E710">
        <v>7184.65</v>
      </c>
      <c r="F710">
        <v>6995.2</v>
      </c>
      <c r="G710">
        <v>7184.65</v>
      </c>
      <c r="H710">
        <v>7013.99</v>
      </c>
      <c r="I710" t="str">
        <f t="shared" si="33"/>
        <v>無</v>
      </c>
      <c r="J710" t="str">
        <f t="shared" si="34"/>
        <v>無</v>
      </c>
      <c r="K710" t="str">
        <f t="shared" si="35"/>
        <v>盤</v>
      </c>
    </row>
    <row r="711" spans="1:11" hidden="1" x14ac:dyDescent="0.15">
      <c r="A711">
        <v>20061110</v>
      </c>
      <c r="B711">
        <v>7174.2</v>
      </c>
      <c r="C711">
        <v>7184.65</v>
      </c>
      <c r="D711">
        <v>6995.2</v>
      </c>
      <c r="E711">
        <v>7184.65</v>
      </c>
      <c r="F711">
        <v>7013.99</v>
      </c>
      <c r="G711">
        <v>7184.65</v>
      </c>
      <c r="H711">
        <v>7013.99</v>
      </c>
      <c r="I711" t="str">
        <f t="shared" si="33"/>
        <v>無</v>
      </c>
      <c r="J711" t="str">
        <f t="shared" si="34"/>
        <v>盤</v>
      </c>
      <c r="K711" t="str">
        <f t="shared" si="35"/>
        <v>盤</v>
      </c>
    </row>
    <row r="712" spans="1:11" hidden="1" x14ac:dyDescent="0.15">
      <c r="A712">
        <v>20061113</v>
      </c>
      <c r="B712">
        <v>7136.06</v>
      </c>
      <c r="C712">
        <v>7184.65</v>
      </c>
      <c r="D712">
        <v>7013.99</v>
      </c>
      <c r="E712">
        <v>7184.65</v>
      </c>
      <c r="F712">
        <v>7013.99</v>
      </c>
      <c r="G712">
        <v>7184.65</v>
      </c>
      <c r="H712">
        <v>7078.1</v>
      </c>
      <c r="I712" t="str">
        <f t="shared" si="33"/>
        <v>盤</v>
      </c>
      <c r="J712" t="str">
        <f t="shared" si="34"/>
        <v>盤</v>
      </c>
      <c r="K712" t="str">
        <f t="shared" si="35"/>
        <v>盤</v>
      </c>
    </row>
    <row r="713" spans="1:11" hidden="1" x14ac:dyDescent="0.15">
      <c r="A713">
        <v>20061114</v>
      </c>
      <c r="B713">
        <v>7204.04</v>
      </c>
      <c r="C713">
        <v>7184.65</v>
      </c>
      <c r="D713">
        <v>7013.99</v>
      </c>
      <c r="E713">
        <v>7184.65</v>
      </c>
      <c r="F713">
        <v>7078.1</v>
      </c>
      <c r="G713">
        <v>7204.04</v>
      </c>
      <c r="H713">
        <v>7120.44</v>
      </c>
      <c r="I713" t="str">
        <f t="shared" si="33"/>
        <v>盤</v>
      </c>
      <c r="J713" t="str">
        <f t="shared" si="34"/>
        <v>盤</v>
      </c>
      <c r="K713" t="str">
        <f t="shared" si="35"/>
        <v>盤</v>
      </c>
    </row>
    <row r="714" spans="1:11" hidden="1" x14ac:dyDescent="0.15">
      <c r="A714">
        <v>20061115</v>
      </c>
      <c r="B714">
        <v>7236.85</v>
      </c>
      <c r="C714">
        <v>7184.65</v>
      </c>
      <c r="D714">
        <v>7078.1</v>
      </c>
      <c r="E714">
        <v>7204.04</v>
      </c>
      <c r="F714">
        <v>7120.44</v>
      </c>
      <c r="G714">
        <v>7236.85</v>
      </c>
      <c r="H714">
        <v>7120.44</v>
      </c>
      <c r="I714" t="str">
        <f t="shared" si="33"/>
        <v>盤</v>
      </c>
      <c r="J714" t="str">
        <f t="shared" si="34"/>
        <v>盤</v>
      </c>
      <c r="K714" t="str">
        <f t="shared" si="35"/>
        <v>盤</v>
      </c>
    </row>
    <row r="715" spans="1:11" hidden="1" x14ac:dyDescent="0.15">
      <c r="A715">
        <v>20061116</v>
      </c>
      <c r="B715">
        <v>7257.48</v>
      </c>
      <c r="C715">
        <v>7204.04</v>
      </c>
      <c r="D715">
        <v>7120.44</v>
      </c>
      <c r="E715">
        <v>7236.85</v>
      </c>
      <c r="F715">
        <v>7120.44</v>
      </c>
      <c r="G715">
        <v>7257.48</v>
      </c>
      <c r="H715">
        <v>7136.06</v>
      </c>
      <c r="I715" t="str">
        <f t="shared" si="33"/>
        <v>盤</v>
      </c>
      <c r="J715" t="str">
        <f t="shared" si="34"/>
        <v>盤</v>
      </c>
      <c r="K715" t="str">
        <f t="shared" si="35"/>
        <v>盤</v>
      </c>
    </row>
    <row r="716" spans="1:11" hidden="1" x14ac:dyDescent="0.15">
      <c r="A716">
        <v>20061117</v>
      </c>
      <c r="B716">
        <v>7259.54</v>
      </c>
      <c r="C716">
        <v>7236.85</v>
      </c>
      <c r="D716">
        <v>7120.44</v>
      </c>
      <c r="E716">
        <v>7257.48</v>
      </c>
      <c r="F716">
        <v>7136.06</v>
      </c>
      <c r="G716">
        <v>7259.54</v>
      </c>
      <c r="H716">
        <v>7136.06</v>
      </c>
      <c r="I716" t="str">
        <f t="shared" si="33"/>
        <v>盤</v>
      </c>
      <c r="J716" t="str">
        <f t="shared" si="34"/>
        <v>盤</v>
      </c>
      <c r="K716" t="str">
        <f t="shared" si="35"/>
        <v>盤</v>
      </c>
    </row>
    <row r="717" spans="1:11" hidden="1" x14ac:dyDescent="0.15">
      <c r="A717">
        <v>20061120</v>
      </c>
      <c r="B717">
        <v>7261.48</v>
      </c>
      <c r="C717">
        <v>7257.48</v>
      </c>
      <c r="D717">
        <v>7136.06</v>
      </c>
      <c r="E717">
        <v>7259.54</v>
      </c>
      <c r="F717">
        <v>7136.06</v>
      </c>
      <c r="G717">
        <v>7261.48</v>
      </c>
      <c r="H717">
        <v>7136.06</v>
      </c>
      <c r="I717" t="str">
        <f t="shared" si="33"/>
        <v>盤</v>
      </c>
      <c r="J717" t="str">
        <f t="shared" si="34"/>
        <v>盤</v>
      </c>
      <c r="K717" t="str">
        <f t="shared" si="35"/>
        <v>盤</v>
      </c>
    </row>
    <row r="718" spans="1:11" hidden="1" x14ac:dyDescent="0.15">
      <c r="A718">
        <v>20061121</v>
      </c>
      <c r="B718">
        <v>7309.69</v>
      </c>
      <c r="C718">
        <v>7259.54</v>
      </c>
      <c r="D718">
        <v>7136.06</v>
      </c>
      <c r="E718">
        <v>7261.48</v>
      </c>
      <c r="F718">
        <v>7136.06</v>
      </c>
      <c r="G718">
        <v>7309.69</v>
      </c>
      <c r="H718">
        <v>7136.06</v>
      </c>
      <c r="I718" t="str">
        <f t="shared" si="33"/>
        <v>盤</v>
      </c>
      <c r="J718" t="str">
        <f t="shared" si="34"/>
        <v>盤</v>
      </c>
      <c r="K718" t="str">
        <f t="shared" si="35"/>
        <v>盤</v>
      </c>
    </row>
    <row r="719" spans="1:11" hidden="1" x14ac:dyDescent="0.15">
      <c r="A719">
        <v>20061122</v>
      </c>
      <c r="B719">
        <v>7348.77</v>
      </c>
      <c r="C719">
        <v>7261.48</v>
      </c>
      <c r="D719">
        <v>7136.06</v>
      </c>
      <c r="E719">
        <v>7309.69</v>
      </c>
      <c r="F719">
        <v>7136.06</v>
      </c>
      <c r="G719">
        <v>7348.77</v>
      </c>
      <c r="H719">
        <v>7136.06</v>
      </c>
      <c r="I719" t="str">
        <f t="shared" si="33"/>
        <v>盤</v>
      </c>
      <c r="J719" t="str">
        <f t="shared" si="34"/>
        <v>盤</v>
      </c>
      <c r="K719" t="str">
        <f t="shared" si="35"/>
        <v>無</v>
      </c>
    </row>
    <row r="720" spans="1:11" hidden="1" x14ac:dyDescent="0.15">
      <c r="A720">
        <v>20061123</v>
      </c>
      <c r="B720">
        <v>7384.69</v>
      </c>
      <c r="C720">
        <v>7309.69</v>
      </c>
      <c r="D720">
        <v>7136.06</v>
      </c>
      <c r="E720">
        <v>7348.77</v>
      </c>
      <c r="F720">
        <v>7136.06</v>
      </c>
      <c r="G720">
        <v>7384.69</v>
      </c>
      <c r="H720">
        <v>7204.04</v>
      </c>
      <c r="I720" t="str">
        <f t="shared" si="33"/>
        <v>盤</v>
      </c>
      <c r="J720" t="str">
        <f t="shared" si="34"/>
        <v>無</v>
      </c>
      <c r="K720" t="str">
        <f t="shared" si="35"/>
        <v>無</v>
      </c>
    </row>
    <row r="721" spans="1:11" hidden="1" x14ac:dyDescent="0.15">
      <c r="A721">
        <v>20061124</v>
      </c>
      <c r="B721">
        <v>7427.36</v>
      </c>
      <c r="C721">
        <v>7348.77</v>
      </c>
      <c r="D721">
        <v>7136.06</v>
      </c>
      <c r="E721">
        <v>7384.69</v>
      </c>
      <c r="F721">
        <v>7204.04</v>
      </c>
      <c r="G721">
        <v>7427.36</v>
      </c>
      <c r="H721">
        <v>7236.85</v>
      </c>
      <c r="I721" t="str">
        <f t="shared" si="33"/>
        <v>無</v>
      </c>
      <c r="J721" t="str">
        <f t="shared" si="34"/>
        <v>無</v>
      </c>
      <c r="K721" t="str">
        <f t="shared" si="35"/>
        <v>無</v>
      </c>
    </row>
    <row r="722" spans="1:11" hidden="1" x14ac:dyDescent="0.15">
      <c r="A722">
        <v>20061127</v>
      </c>
      <c r="B722">
        <v>7498.15</v>
      </c>
      <c r="C722">
        <v>7384.69</v>
      </c>
      <c r="D722">
        <v>7204.04</v>
      </c>
      <c r="E722">
        <v>7427.36</v>
      </c>
      <c r="F722">
        <v>7236.85</v>
      </c>
      <c r="G722">
        <v>7498.15</v>
      </c>
      <c r="H722">
        <v>7257.48</v>
      </c>
      <c r="I722" t="str">
        <f t="shared" si="33"/>
        <v>無</v>
      </c>
      <c r="J722" t="str">
        <f t="shared" si="34"/>
        <v>無</v>
      </c>
      <c r="K722" t="str">
        <f t="shared" si="35"/>
        <v>順</v>
      </c>
    </row>
    <row r="723" spans="1:11" hidden="1" x14ac:dyDescent="0.15">
      <c r="A723">
        <v>20061128</v>
      </c>
      <c r="B723">
        <v>7444.94</v>
      </c>
      <c r="C723">
        <v>7427.36</v>
      </c>
      <c r="D723">
        <v>7236.85</v>
      </c>
      <c r="E723">
        <v>7498.15</v>
      </c>
      <c r="F723">
        <v>7257.48</v>
      </c>
      <c r="G723">
        <v>7498.15</v>
      </c>
      <c r="H723">
        <v>7259.54</v>
      </c>
      <c r="I723" t="str">
        <f t="shared" si="33"/>
        <v>無</v>
      </c>
      <c r="J723" t="str">
        <f t="shared" si="34"/>
        <v>順</v>
      </c>
      <c r="K723" t="str">
        <f t="shared" si="35"/>
        <v>無</v>
      </c>
    </row>
    <row r="724" spans="1:11" hidden="1" x14ac:dyDescent="0.15">
      <c r="A724">
        <v>20061129</v>
      </c>
      <c r="B724">
        <v>7474.19</v>
      </c>
      <c r="C724">
        <v>7498.15</v>
      </c>
      <c r="D724">
        <v>7257.48</v>
      </c>
      <c r="E724">
        <v>7498.15</v>
      </c>
      <c r="F724">
        <v>7259.54</v>
      </c>
      <c r="G724">
        <v>7498.15</v>
      </c>
      <c r="H724">
        <v>7261.48</v>
      </c>
      <c r="I724" t="str">
        <f t="shared" si="33"/>
        <v>順</v>
      </c>
      <c r="J724" t="str">
        <f t="shared" si="34"/>
        <v>無</v>
      </c>
      <c r="K724" t="str">
        <f t="shared" si="35"/>
        <v>無</v>
      </c>
    </row>
    <row r="725" spans="1:11" hidden="1" x14ac:dyDescent="0.15">
      <c r="A725">
        <v>20061130</v>
      </c>
      <c r="B725">
        <v>7567.72</v>
      </c>
      <c r="C725">
        <v>7498.15</v>
      </c>
      <c r="D725">
        <v>7259.54</v>
      </c>
      <c r="E725">
        <v>7498.15</v>
      </c>
      <c r="F725">
        <v>7261.48</v>
      </c>
      <c r="G725">
        <v>7567.72</v>
      </c>
      <c r="H725">
        <v>7309.69</v>
      </c>
      <c r="I725" t="str">
        <f t="shared" si="33"/>
        <v>無</v>
      </c>
      <c r="J725" t="str">
        <f t="shared" si="34"/>
        <v>無</v>
      </c>
      <c r="K725" t="str">
        <f t="shared" si="35"/>
        <v>順</v>
      </c>
    </row>
    <row r="726" spans="1:11" hidden="1" x14ac:dyDescent="0.15">
      <c r="A726">
        <v>20061201</v>
      </c>
      <c r="B726">
        <v>7613.57</v>
      </c>
      <c r="C726">
        <v>7498.15</v>
      </c>
      <c r="D726">
        <v>7261.48</v>
      </c>
      <c r="E726">
        <v>7567.72</v>
      </c>
      <c r="F726">
        <v>7309.69</v>
      </c>
      <c r="G726">
        <v>7613.57</v>
      </c>
      <c r="H726">
        <v>7348.77</v>
      </c>
      <c r="I726" t="str">
        <f t="shared" si="33"/>
        <v>無</v>
      </c>
      <c r="J726" t="str">
        <f t="shared" si="34"/>
        <v>順</v>
      </c>
      <c r="K726" t="str">
        <f t="shared" si="35"/>
        <v>順</v>
      </c>
    </row>
    <row r="727" spans="1:11" hidden="1" x14ac:dyDescent="0.15">
      <c r="A727">
        <v>20061204</v>
      </c>
      <c r="B727">
        <v>7647.01</v>
      </c>
      <c r="C727">
        <v>7567.72</v>
      </c>
      <c r="D727">
        <v>7309.69</v>
      </c>
      <c r="E727">
        <v>7613.57</v>
      </c>
      <c r="F727">
        <v>7348.77</v>
      </c>
      <c r="G727">
        <v>7647.01</v>
      </c>
      <c r="H727">
        <v>7384.69</v>
      </c>
      <c r="I727" t="str">
        <f t="shared" si="33"/>
        <v>順</v>
      </c>
      <c r="J727" t="str">
        <f t="shared" si="34"/>
        <v>順</v>
      </c>
      <c r="K727" t="str">
        <f t="shared" si="35"/>
        <v>順</v>
      </c>
    </row>
    <row r="728" spans="1:11" hidden="1" x14ac:dyDescent="0.15">
      <c r="A728">
        <v>20061205</v>
      </c>
      <c r="B728">
        <v>7609.9</v>
      </c>
      <c r="C728">
        <v>7613.57</v>
      </c>
      <c r="D728">
        <v>7348.77</v>
      </c>
      <c r="E728">
        <v>7647.01</v>
      </c>
      <c r="F728">
        <v>7384.69</v>
      </c>
      <c r="G728">
        <v>7647.01</v>
      </c>
      <c r="H728">
        <v>7427.36</v>
      </c>
      <c r="I728" t="str">
        <f t="shared" si="33"/>
        <v>順</v>
      </c>
      <c r="J728" t="str">
        <f t="shared" si="34"/>
        <v>順</v>
      </c>
      <c r="K728" t="str">
        <f t="shared" si="35"/>
        <v>無</v>
      </c>
    </row>
    <row r="729" spans="1:11" hidden="1" x14ac:dyDescent="0.15">
      <c r="A729">
        <v>20061206</v>
      </c>
      <c r="B729">
        <v>7693.33</v>
      </c>
      <c r="C729">
        <v>7647.01</v>
      </c>
      <c r="D729">
        <v>7384.69</v>
      </c>
      <c r="E729">
        <v>7647.01</v>
      </c>
      <c r="F729">
        <v>7427.36</v>
      </c>
      <c r="G729">
        <v>7693.33</v>
      </c>
      <c r="H729">
        <v>7444.94</v>
      </c>
      <c r="I729" t="str">
        <f t="shared" si="33"/>
        <v>順</v>
      </c>
      <c r="J729" t="str">
        <f t="shared" si="34"/>
        <v>無</v>
      </c>
      <c r="K729" t="str">
        <f t="shared" si="35"/>
        <v>順</v>
      </c>
    </row>
    <row r="730" spans="1:11" hidden="1" x14ac:dyDescent="0.15">
      <c r="A730">
        <v>20061207</v>
      </c>
      <c r="B730">
        <v>7686.52</v>
      </c>
      <c r="C730">
        <v>7647.01</v>
      </c>
      <c r="D730">
        <v>7427.36</v>
      </c>
      <c r="E730">
        <v>7693.33</v>
      </c>
      <c r="F730">
        <v>7444.94</v>
      </c>
      <c r="G730">
        <v>7693.33</v>
      </c>
      <c r="H730">
        <v>7444.94</v>
      </c>
      <c r="I730" t="str">
        <f t="shared" si="33"/>
        <v>無</v>
      </c>
      <c r="J730" t="str">
        <f t="shared" si="34"/>
        <v>順</v>
      </c>
      <c r="K730" t="str">
        <f t="shared" si="35"/>
        <v>順</v>
      </c>
    </row>
    <row r="731" spans="1:11" hidden="1" x14ac:dyDescent="0.15">
      <c r="A731">
        <v>20061208</v>
      </c>
      <c r="B731">
        <v>7636.3</v>
      </c>
      <c r="C731">
        <v>7693.33</v>
      </c>
      <c r="D731">
        <v>7444.94</v>
      </c>
      <c r="E731">
        <v>7693.33</v>
      </c>
      <c r="F731">
        <v>7444.94</v>
      </c>
      <c r="G731">
        <v>7693.33</v>
      </c>
      <c r="H731">
        <v>7474.19</v>
      </c>
      <c r="I731" t="str">
        <f t="shared" si="33"/>
        <v>順</v>
      </c>
      <c r="J731" t="str">
        <f t="shared" si="34"/>
        <v>順</v>
      </c>
      <c r="K731" t="str">
        <f t="shared" si="35"/>
        <v>無</v>
      </c>
    </row>
    <row r="732" spans="1:11" hidden="1" x14ac:dyDescent="0.15">
      <c r="A732">
        <v>20061211</v>
      </c>
      <c r="B732">
        <v>7612.12</v>
      </c>
      <c r="C732">
        <v>7693.33</v>
      </c>
      <c r="D732">
        <v>7444.94</v>
      </c>
      <c r="E732">
        <v>7693.33</v>
      </c>
      <c r="F732">
        <v>7474.19</v>
      </c>
      <c r="G732">
        <v>7693.33</v>
      </c>
      <c r="H732">
        <v>7567.72</v>
      </c>
      <c r="I732" t="str">
        <f t="shared" si="33"/>
        <v>順</v>
      </c>
      <c r="J732" t="str">
        <f t="shared" si="34"/>
        <v>無</v>
      </c>
      <c r="K732" t="str">
        <f t="shared" si="35"/>
        <v>盤</v>
      </c>
    </row>
    <row r="733" spans="1:11" hidden="1" x14ac:dyDescent="0.15">
      <c r="A733">
        <v>20061212</v>
      </c>
      <c r="B733">
        <v>7458.56</v>
      </c>
      <c r="C733">
        <v>7693.33</v>
      </c>
      <c r="D733">
        <v>7474.19</v>
      </c>
      <c r="E733">
        <v>7693.33</v>
      </c>
      <c r="F733">
        <v>7567.72</v>
      </c>
      <c r="G733">
        <v>7693.33</v>
      </c>
      <c r="H733">
        <v>7458.56</v>
      </c>
      <c r="I733" t="str">
        <f t="shared" si="33"/>
        <v>無</v>
      </c>
      <c r="J733" t="str">
        <f t="shared" si="34"/>
        <v>盤</v>
      </c>
      <c r="K733" t="str">
        <f t="shared" si="35"/>
        <v>無</v>
      </c>
    </row>
    <row r="734" spans="1:11" hidden="1" x14ac:dyDescent="0.15">
      <c r="A734">
        <v>20061213</v>
      </c>
      <c r="B734">
        <v>7450.3</v>
      </c>
      <c r="C734">
        <v>7693.33</v>
      </c>
      <c r="D734">
        <v>7567.72</v>
      </c>
      <c r="E734">
        <v>7693.33</v>
      </c>
      <c r="F734">
        <v>7458.56</v>
      </c>
      <c r="G734">
        <v>7693.33</v>
      </c>
      <c r="H734">
        <v>7450.3</v>
      </c>
      <c r="I734" t="str">
        <f t="shared" si="33"/>
        <v>盤</v>
      </c>
      <c r="J734" t="str">
        <f t="shared" si="34"/>
        <v>無</v>
      </c>
      <c r="K734" t="str">
        <f t="shared" si="35"/>
        <v>順</v>
      </c>
    </row>
    <row r="735" spans="1:11" hidden="1" x14ac:dyDescent="0.15">
      <c r="A735">
        <v>20061214</v>
      </c>
      <c r="B735">
        <v>7480.41</v>
      </c>
      <c r="C735">
        <v>7693.33</v>
      </c>
      <c r="D735">
        <v>7458.56</v>
      </c>
      <c r="E735">
        <v>7693.33</v>
      </c>
      <c r="F735">
        <v>7450.3</v>
      </c>
      <c r="G735">
        <v>7693.33</v>
      </c>
      <c r="H735">
        <v>7450.3</v>
      </c>
      <c r="I735" t="str">
        <f t="shared" si="33"/>
        <v>無</v>
      </c>
      <c r="J735" t="str">
        <f t="shared" si="34"/>
        <v>順</v>
      </c>
      <c r="K735" t="str">
        <f t="shared" si="35"/>
        <v>順</v>
      </c>
    </row>
    <row r="736" spans="1:11" hidden="1" x14ac:dyDescent="0.15">
      <c r="A736">
        <v>20061215</v>
      </c>
      <c r="B736">
        <v>7538.82</v>
      </c>
      <c r="C736">
        <v>7693.33</v>
      </c>
      <c r="D736">
        <v>7450.3</v>
      </c>
      <c r="E736">
        <v>7693.33</v>
      </c>
      <c r="F736">
        <v>7450.3</v>
      </c>
      <c r="G736">
        <v>7693.33</v>
      </c>
      <c r="H736">
        <v>7450.3</v>
      </c>
      <c r="I736" t="str">
        <f t="shared" si="33"/>
        <v>順</v>
      </c>
      <c r="J736" t="str">
        <f t="shared" si="34"/>
        <v>順</v>
      </c>
      <c r="K736" t="str">
        <f t="shared" si="35"/>
        <v>順</v>
      </c>
    </row>
    <row r="737" spans="1:11" hidden="1" x14ac:dyDescent="0.15">
      <c r="A737">
        <v>20061218</v>
      </c>
      <c r="B737">
        <v>7624.62</v>
      </c>
      <c r="C737">
        <v>7693.33</v>
      </c>
      <c r="D737">
        <v>7450.3</v>
      </c>
      <c r="E737">
        <v>7693.33</v>
      </c>
      <c r="F737">
        <v>7450.3</v>
      </c>
      <c r="G737">
        <v>7686.52</v>
      </c>
      <c r="H737">
        <v>7450.3</v>
      </c>
      <c r="I737" t="str">
        <f t="shared" si="33"/>
        <v>順</v>
      </c>
      <c r="J737" t="str">
        <f t="shared" si="34"/>
        <v>順</v>
      </c>
      <c r="K737" t="str">
        <f t="shared" si="35"/>
        <v>無</v>
      </c>
    </row>
    <row r="738" spans="1:11" hidden="1" x14ac:dyDescent="0.15">
      <c r="A738">
        <v>20061219</v>
      </c>
      <c r="B738">
        <v>7598.88</v>
      </c>
      <c r="C738">
        <v>7693.33</v>
      </c>
      <c r="D738">
        <v>7450.3</v>
      </c>
      <c r="E738">
        <v>7686.52</v>
      </c>
      <c r="F738">
        <v>7450.3</v>
      </c>
      <c r="G738">
        <v>7636.3</v>
      </c>
      <c r="H738">
        <v>7450.3</v>
      </c>
      <c r="I738" t="str">
        <f t="shared" si="33"/>
        <v>順</v>
      </c>
      <c r="J738" t="str">
        <f t="shared" si="34"/>
        <v>無</v>
      </c>
      <c r="K738" t="str">
        <f t="shared" si="35"/>
        <v>無</v>
      </c>
    </row>
    <row r="739" spans="1:11" hidden="1" x14ac:dyDescent="0.15">
      <c r="A739">
        <v>20061220</v>
      </c>
      <c r="B739">
        <v>7648.35</v>
      </c>
      <c r="C739">
        <v>7686.52</v>
      </c>
      <c r="D739">
        <v>7450.3</v>
      </c>
      <c r="E739">
        <v>7636.3</v>
      </c>
      <c r="F739">
        <v>7450.3</v>
      </c>
      <c r="G739">
        <v>7648.35</v>
      </c>
      <c r="H739">
        <v>7450.3</v>
      </c>
      <c r="I739" t="str">
        <f t="shared" si="33"/>
        <v>無</v>
      </c>
      <c r="J739" t="str">
        <f t="shared" si="34"/>
        <v>無</v>
      </c>
      <c r="K739" t="str">
        <f t="shared" si="35"/>
        <v>無</v>
      </c>
    </row>
    <row r="740" spans="1:11" hidden="1" x14ac:dyDescent="0.15">
      <c r="A740">
        <v>20061221</v>
      </c>
      <c r="B740">
        <v>7620.94</v>
      </c>
      <c r="C740">
        <v>7636.3</v>
      </c>
      <c r="D740">
        <v>7450.3</v>
      </c>
      <c r="E740">
        <v>7648.35</v>
      </c>
      <c r="F740">
        <v>7450.3</v>
      </c>
      <c r="G740">
        <v>7648.35</v>
      </c>
      <c r="H740">
        <v>7450.3</v>
      </c>
      <c r="I740" t="str">
        <f t="shared" si="33"/>
        <v>無</v>
      </c>
      <c r="J740" t="str">
        <f t="shared" si="34"/>
        <v>無</v>
      </c>
      <c r="K740" t="str">
        <f t="shared" si="35"/>
        <v>無</v>
      </c>
    </row>
    <row r="741" spans="1:11" hidden="1" x14ac:dyDescent="0.15">
      <c r="A741">
        <v>20061222</v>
      </c>
      <c r="B741">
        <v>7652.47</v>
      </c>
      <c r="C741">
        <v>7648.35</v>
      </c>
      <c r="D741">
        <v>7450.3</v>
      </c>
      <c r="E741">
        <v>7648.35</v>
      </c>
      <c r="F741">
        <v>7450.3</v>
      </c>
      <c r="G741">
        <v>7652.47</v>
      </c>
      <c r="H741">
        <v>7450.3</v>
      </c>
      <c r="I741" t="str">
        <f t="shared" si="33"/>
        <v>無</v>
      </c>
      <c r="J741" t="str">
        <f t="shared" si="34"/>
        <v>無</v>
      </c>
      <c r="K741" t="str">
        <f t="shared" si="35"/>
        <v>無</v>
      </c>
    </row>
    <row r="742" spans="1:11" hidden="1" x14ac:dyDescent="0.15">
      <c r="A742">
        <v>20061225</v>
      </c>
      <c r="B742">
        <v>7646.81</v>
      </c>
      <c r="C742">
        <v>7648.35</v>
      </c>
      <c r="D742">
        <v>7450.3</v>
      </c>
      <c r="E742">
        <v>7652.47</v>
      </c>
      <c r="F742">
        <v>7450.3</v>
      </c>
      <c r="G742">
        <v>7652.47</v>
      </c>
      <c r="H742">
        <v>7480.41</v>
      </c>
      <c r="I742" t="str">
        <f t="shared" si="33"/>
        <v>無</v>
      </c>
      <c r="J742" t="str">
        <f t="shared" si="34"/>
        <v>無</v>
      </c>
      <c r="K742" t="str">
        <f t="shared" si="35"/>
        <v>盤</v>
      </c>
    </row>
    <row r="743" spans="1:11" hidden="1" x14ac:dyDescent="0.15">
      <c r="A743">
        <v>20061226</v>
      </c>
      <c r="B743">
        <v>7727.59</v>
      </c>
      <c r="C743">
        <v>7652.47</v>
      </c>
      <c r="D743">
        <v>7450.3</v>
      </c>
      <c r="E743">
        <v>7652.47</v>
      </c>
      <c r="F743">
        <v>7480.41</v>
      </c>
      <c r="G743">
        <v>7727.59</v>
      </c>
      <c r="H743">
        <v>7538.82</v>
      </c>
      <c r="I743" t="str">
        <f t="shared" si="33"/>
        <v>無</v>
      </c>
      <c r="J743" t="str">
        <f t="shared" si="34"/>
        <v>盤</v>
      </c>
      <c r="K743" t="str">
        <f t="shared" si="35"/>
        <v>無</v>
      </c>
    </row>
    <row r="744" spans="1:11" hidden="1" x14ac:dyDescent="0.15">
      <c r="A744">
        <v>20061227</v>
      </c>
      <c r="B744">
        <v>7733.18</v>
      </c>
      <c r="C744">
        <v>7652.47</v>
      </c>
      <c r="D744">
        <v>7480.41</v>
      </c>
      <c r="E744">
        <v>7727.59</v>
      </c>
      <c r="F744">
        <v>7538.82</v>
      </c>
      <c r="G744">
        <v>7733.18</v>
      </c>
      <c r="H744">
        <v>7598.88</v>
      </c>
      <c r="I744" t="str">
        <f t="shared" si="33"/>
        <v>盤</v>
      </c>
      <c r="J744" t="str">
        <f t="shared" si="34"/>
        <v>無</v>
      </c>
      <c r="K744" t="str">
        <f t="shared" si="35"/>
        <v>盤</v>
      </c>
    </row>
    <row r="745" spans="1:11" hidden="1" x14ac:dyDescent="0.15">
      <c r="A745">
        <v>20061228</v>
      </c>
      <c r="B745">
        <v>7732.93</v>
      </c>
      <c r="C745">
        <v>7727.59</v>
      </c>
      <c r="D745">
        <v>7538.82</v>
      </c>
      <c r="E745">
        <v>7733.18</v>
      </c>
      <c r="F745">
        <v>7598.88</v>
      </c>
      <c r="G745">
        <v>7733.18</v>
      </c>
      <c r="H745">
        <v>7598.88</v>
      </c>
      <c r="I745" t="str">
        <f t="shared" si="33"/>
        <v>無</v>
      </c>
      <c r="J745" t="str">
        <f t="shared" si="34"/>
        <v>盤</v>
      </c>
      <c r="K745" t="str">
        <f t="shared" si="35"/>
        <v>盤</v>
      </c>
    </row>
    <row r="746" spans="1:11" hidden="1" x14ac:dyDescent="0.15">
      <c r="A746">
        <v>20061229</v>
      </c>
      <c r="B746">
        <v>7823.72</v>
      </c>
      <c r="C746">
        <v>7733.18</v>
      </c>
      <c r="D746">
        <v>7598.88</v>
      </c>
      <c r="E746">
        <v>7733.18</v>
      </c>
      <c r="F746">
        <v>7598.88</v>
      </c>
      <c r="G746">
        <v>7823.72</v>
      </c>
      <c r="H746">
        <v>7620.94</v>
      </c>
      <c r="I746" t="str">
        <f t="shared" si="33"/>
        <v>盤</v>
      </c>
      <c r="J746" t="str">
        <f t="shared" si="34"/>
        <v>盤</v>
      </c>
      <c r="K746" t="str">
        <f t="shared" si="35"/>
        <v>無</v>
      </c>
    </row>
    <row r="747" spans="1:11" hidden="1" x14ac:dyDescent="0.15">
      <c r="A747">
        <v>20070102</v>
      </c>
      <c r="B747">
        <v>7920.8</v>
      </c>
      <c r="C747">
        <v>7733.18</v>
      </c>
      <c r="D747">
        <v>7598.88</v>
      </c>
      <c r="E747">
        <v>7823.72</v>
      </c>
      <c r="F747">
        <v>7620.94</v>
      </c>
      <c r="G747">
        <v>7920.8</v>
      </c>
      <c r="H747">
        <v>7620.94</v>
      </c>
      <c r="I747" t="str">
        <f t="shared" si="33"/>
        <v>盤</v>
      </c>
      <c r="J747" t="str">
        <f t="shared" si="34"/>
        <v>無</v>
      </c>
      <c r="K747" t="str">
        <f t="shared" si="35"/>
        <v>順</v>
      </c>
    </row>
    <row r="748" spans="1:11" hidden="1" x14ac:dyDescent="0.15">
      <c r="A748">
        <v>20070103</v>
      </c>
      <c r="B748">
        <v>7917.3</v>
      </c>
      <c r="C748">
        <v>7823.72</v>
      </c>
      <c r="D748">
        <v>7620.94</v>
      </c>
      <c r="E748">
        <v>7920.8</v>
      </c>
      <c r="F748">
        <v>7620.94</v>
      </c>
      <c r="G748">
        <v>7920.8</v>
      </c>
      <c r="H748">
        <v>7646.81</v>
      </c>
      <c r="I748" t="str">
        <f t="shared" si="33"/>
        <v>無</v>
      </c>
      <c r="J748" t="str">
        <f t="shared" si="34"/>
        <v>順</v>
      </c>
      <c r="K748" t="str">
        <f t="shared" si="35"/>
        <v>順</v>
      </c>
    </row>
    <row r="749" spans="1:11" hidden="1" x14ac:dyDescent="0.15">
      <c r="A749">
        <v>20070104</v>
      </c>
      <c r="B749">
        <v>7934.51</v>
      </c>
      <c r="C749">
        <v>7920.8</v>
      </c>
      <c r="D749">
        <v>7620.94</v>
      </c>
      <c r="E749">
        <v>7920.8</v>
      </c>
      <c r="F749">
        <v>7646.81</v>
      </c>
      <c r="G749">
        <v>7934.51</v>
      </c>
      <c r="H749">
        <v>7646.81</v>
      </c>
      <c r="I749" t="str">
        <f t="shared" si="33"/>
        <v>順</v>
      </c>
      <c r="J749" t="str">
        <f t="shared" si="34"/>
        <v>順</v>
      </c>
      <c r="K749" t="str">
        <f t="shared" si="35"/>
        <v>順</v>
      </c>
    </row>
    <row r="750" spans="1:11" hidden="1" x14ac:dyDescent="0.15">
      <c r="A750">
        <v>20070105</v>
      </c>
      <c r="B750">
        <v>7835.57</v>
      </c>
      <c r="C750">
        <v>7920.8</v>
      </c>
      <c r="D750">
        <v>7646.81</v>
      </c>
      <c r="E750">
        <v>7934.51</v>
      </c>
      <c r="F750">
        <v>7646.81</v>
      </c>
      <c r="G750">
        <v>7934.51</v>
      </c>
      <c r="H750">
        <v>7727.59</v>
      </c>
      <c r="I750" t="str">
        <f t="shared" si="33"/>
        <v>順</v>
      </c>
      <c r="J750" t="str">
        <f t="shared" si="34"/>
        <v>順</v>
      </c>
      <c r="K750" t="str">
        <f t="shared" si="35"/>
        <v>無</v>
      </c>
    </row>
    <row r="751" spans="1:11" hidden="1" x14ac:dyDescent="0.15">
      <c r="A751">
        <v>20070108</v>
      </c>
      <c r="B751">
        <v>7736.71</v>
      </c>
      <c r="C751">
        <v>7934.51</v>
      </c>
      <c r="D751">
        <v>7646.81</v>
      </c>
      <c r="E751">
        <v>7934.51</v>
      </c>
      <c r="F751">
        <v>7727.59</v>
      </c>
      <c r="G751">
        <v>7934.51</v>
      </c>
      <c r="H751">
        <v>7732.93</v>
      </c>
      <c r="I751" t="str">
        <f t="shared" si="33"/>
        <v>順</v>
      </c>
      <c r="J751" t="str">
        <f t="shared" si="34"/>
        <v>無</v>
      </c>
      <c r="K751" t="str">
        <f t="shared" si="35"/>
        <v>無</v>
      </c>
    </row>
    <row r="752" spans="1:11" hidden="1" x14ac:dyDescent="0.15">
      <c r="A752">
        <v>20070109</v>
      </c>
      <c r="B752">
        <v>7790.01</v>
      </c>
      <c r="C752">
        <v>7934.51</v>
      </c>
      <c r="D752">
        <v>7727.59</v>
      </c>
      <c r="E752">
        <v>7934.51</v>
      </c>
      <c r="F752">
        <v>7732.93</v>
      </c>
      <c r="G752">
        <v>7934.51</v>
      </c>
      <c r="H752">
        <v>7732.93</v>
      </c>
      <c r="I752" t="str">
        <f t="shared" si="33"/>
        <v>無</v>
      </c>
      <c r="J752" t="str">
        <f t="shared" si="34"/>
        <v>無</v>
      </c>
      <c r="K752" t="str">
        <f t="shared" si="35"/>
        <v>無</v>
      </c>
    </row>
    <row r="753" spans="1:11" hidden="1" x14ac:dyDescent="0.15">
      <c r="A753">
        <v>20070110</v>
      </c>
      <c r="B753">
        <v>7698.52</v>
      </c>
      <c r="C753">
        <v>7934.51</v>
      </c>
      <c r="D753">
        <v>7732.93</v>
      </c>
      <c r="E753">
        <v>7934.51</v>
      </c>
      <c r="F753">
        <v>7732.93</v>
      </c>
      <c r="G753">
        <v>7934.51</v>
      </c>
      <c r="H753">
        <v>7698.52</v>
      </c>
      <c r="I753" t="str">
        <f t="shared" si="33"/>
        <v>無</v>
      </c>
      <c r="J753" t="str">
        <f t="shared" si="34"/>
        <v>無</v>
      </c>
      <c r="K753" t="str">
        <f t="shared" si="35"/>
        <v>無</v>
      </c>
    </row>
    <row r="754" spans="1:11" hidden="1" x14ac:dyDescent="0.15">
      <c r="A754">
        <v>20070111</v>
      </c>
      <c r="B754">
        <v>7618.55</v>
      </c>
      <c r="C754">
        <v>7934.51</v>
      </c>
      <c r="D754">
        <v>7732.93</v>
      </c>
      <c r="E754">
        <v>7934.51</v>
      </c>
      <c r="F754">
        <v>7698.52</v>
      </c>
      <c r="G754">
        <v>7934.51</v>
      </c>
      <c r="H754">
        <v>7618.55</v>
      </c>
      <c r="I754" t="str">
        <f t="shared" si="33"/>
        <v>無</v>
      </c>
      <c r="J754" t="str">
        <f t="shared" si="34"/>
        <v>無</v>
      </c>
      <c r="K754" t="str">
        <f t="shared" si="35"/>
        <v>順</v>
      </c>
    </row>
    <row r="755" spans="1:11" hidden="1" x14ac:dyDescent="0.15">
      <c r="A755">
        <v>20070112</v>
      </c>
      <c r="B755">
        <v>7761.71</v>
      </c>
      <c r="C755">
        <v>7934.51</v>
      </c>
      <c r="D755">
        <v>7698.52</v>
      </c>
      <c r="E755">
        <v>7934.51</v>
      </c>
      <c r="F755">
        <v>7618.55</v>
      </c>
      <c r="G755">
        <v>7934.51</v>
      </c>
      <c r="H755">
        <v>7618.55</v>
      </c>
      <c r="I755" t="str">
        <f t="shared" si="33"/>
        <v>無</v>
      </c>
      <c r="J755" t="str">
        <f t="shared" si="34"/>
        <v>順</v>
      </c>
      <c r="K755" t="str">
        <f t="shared" si="35"/>
        <v>順</v>
      </c>
    </row>
    <row r="756" spans="1:11" hidden="1" x14ac:dyDescent="0.15">
      <c r="A756">
        <v>20070115</v>
      </c>
      <c r="B756">
        <v>7783.5</v>
      </c>
      <c r="C756">
        <v>7934.51</v>
      </c>
      <c r="D756">
        <v>7618.55</v>
      </c>
      <c r="E756">
        <v>7934.51</v>
      </c>
      <c r="F756">
        <v>7618.55</v>
      </c>
      <c r="G756">
        <v>7934.51</v>
      </c>
      <c r="H756">
        <v>7618.55</v>
      </c>
      <c r="I756" t="str">
        <f t="shared" si="33"/>
        <v>順</v>
      </c>
      <c r="J756" t="str">
        <f t="shared" si="34"/>
        <v>順</v>
      </c>
      <c r="K756" t="str">
        <f t="shared" si="35"/>
        <v>順</v>
      </c>
    </row>
    <row r="757" spans="1:11" hidden="1" x14ac:dyDescent="0.15">
      <c r="A757">
        <v>20070116</v>
      </c>
      <c r="B757">
        <v>7792.08</v>
      </c>
      <c r="C757">
        <v>7934.51</v>
      </c>
      <c r="D757">
        <v>7618.55</v>
      </c>
      <c r="E757">
        <v>7934.51</v>
      </c>
      <c r="F757">
        <v>7618.55</v>
      </c>
      <c r="G757">
        <v>7835.57</v>
      </c>
      <c r="H757">
        <v>7618.55</v>
      </c>
      <c r="I757" t="str">
        <f t="shared" si="33"/>
        <v>順</v>
      </c>
      <c r="J757" t="str">
        <f t="shared" si="34"/>
        <v>順</v>
      </c>
      <c r="K757" t="str">
        <f t="shared" si="35"/>
        <v>無</v>
      </c>
    </row>
    <row r="758" spans="1:11" hidden="1" x14ac:dyDescent="0.15">
      <c r="A758">
        <v>20070117</v>
      </c>
      <c r="B758">
        <v>7833.98</v>
      </c>
      <c r="C758">
        <v>7934.51</v>
      </c>
      <c r="D758">
        <v>7618.55</v>
      </c>
      <c r="E758">
        <v>7835.57</v>
      </c>
      <c r="F758">
        <v>7618.55</v>
      </c>
      <c r="G758">
        <v>7833.98</v>
      </c>
      <c r="H758">
        <v>7618.55</v>
      </c>
      <c r="I758" t="str">
        <f t="shared" si="33"/>
        <v>順</v>
      </c>
      <c r="J758" t="str">
        <f t="shared" si="34"/>
        <v>無</v>
      </c>
      <c r="K758" t="str">
        <f t="shared" si="35"/>
        <v>無</v>
      </c>
    </row>
    <row r="759" spans="1:11" hidden="1" x14ac:dyDescent="0.15">
      <c r="A759">
        <v>20070118</v>
      </c>
      <c r="B759">
        <v>7895.18</v>
      </c>
      <c r="C759">
        <v>7835.57</v>
      </c>
      <c r="D759">
        <v>7618.55</v>
      </c>
      <c r="E759">
        <v>7833.98</v>
      </c>
      <c r="F759">
        <v>7618.55</v>
      </c>
      <c r="G759">
        <v>7895.18</v>
      </c>
      <c r="H759">
        <v>7618.55</v>
      </c>
      <c r="I759" t="str">
        <f t="shared" si="33"/>
        <v>無</v>
      </c>
      <c r="J759" t="str">
        <f t="shared" si="34"/>
        <v>無</v>
      </c>
      <c r="K759" t="str">
        <f t="shared" si="35"/>
        <v>順</v>
      </c>
    </row>
    <row r="760" spans="1:11" hidden="1" x14ac:dyDescent="0.15">
      <c r="A760">
        <v>20070119</v>
      </c>
      <c r="B760">
        <v>7840.08</v>
      </c>
      <c r="C760">
        <v>7833.98</v>
      </c>
      <c r="D760">
        <v>7618.55</v>
      </c>
      <c r="E760">
        <v>7895.18</v>
      </c>
      <c r="F760">
        <v>7618.55</v>
      </c>
      <c r="G760">
        <v>7895.18</v>
      </c>
      <c r="H760">
        <v>7618.55</v>
      </c>
      <c r="I760" t="str">
        <f t="shared" si="33"/>
        <v>無</v>
      </c>
      <c r="J760" t="str">
        <f t="shared" si="34"/>
        <v>順</v>
      </c>
      <c r="K760" t="str">
        <f t="shared" si="35"/>
        <v>順</v>
      </c>
    </row>
    <row r="761" spans="1:11" hidden="1" x14ac:dyDescent="0.15">
      <c r="A761">
        <v>20070122</v>
      </c>
      <c r="B761">
        <v>7842.47</v>
      </c>
      <c r="C761">
        <v>7895.18</v>
      </c>
      <c r="D761">
        <v>7618.55</v>
      </c>
      <c r="E761">
        <v>7895.18</v>
      </c>
      <c r="F761">
        <v>7618.55</v>
      </c>
      <c r="G761">
        <v>7895.18</v>
      </c>
      <c r="H761">
        <v>7618.55</v>
      </c>
      <c r="I761" t="str">
        <f t="shared" si="33"/>
        <v>順</v>
      </c>
      <c r="J761" t="str">
        <f t="shared" si="34"/>
        <v>順</v>
      </c>
      <c r="K761" t="str">
        <f t="shared" si="35"/>
        <v>順</v>
      </c>
    </row>
    <row r="762" spans="1:11" hidden="1" x14ac:dyDescent="0.15">
      <c r="A762">
        <v>20070123</v>
      </c>
      <c r="B762">
        <v>7852.36</v>
      </c>
      <c r="C762">
        <v>7895.18</v>
      </c>
      <c r="D762">
        <v>7618.55</v>
      </c>
      <c r="E762">
        <v>7895.18</v>
      </c>
      <c r="F762">
        <v>7618.55</v>
      </c>
      <c r="G762">
        <v>7895.18</v>
      </c>
      <c r="H762">
        <v>7761.71</v>
      </c>
      <c r="I762" t="str">
        <f t="shared" si="33"/>
        <v>順</v>
      </c>
      <c r="J762" t="str">
        <f t="shared" si="34"/>
        <v>順</v>
      </c>
      <c r="K762" t="str">
        <f t="shared" si="35"/>
        <v>盤</v>
      </c>
    </row>
    <row r="763" spans="1:11" hidden="1" x14ac:dyDescent="0.15">
      <c r="A763">
        <v>20070124</v>
      </c>
      <c r="B763">
        <v>7935.54</v>
      </c>
      <c r="C763">
        <v>7895.18</v>
      </c>
      <c r="D763">
        <v>7618.55</v>
      </c>
      <c r="E763">
        <v>7895.18</v>
      </c>
      <c r="F763">
        <v>7761.71</v>
      </c>
      <c r="G763">
        <v>7935.54</v>
      </c>
      <c r="H763">
        <v>7783.5</v>
      </c>
      <c r="I763" t="str">
        <f t="shared" si="33"/>
        <v>順</v>
      </c>
      <c r="J763" t="str">
        <f t="shared" si="34"/>
        <v>盤</v>
      </c>
      <c r="K763" t="str">
        <f t="shared" si="35"/>
        <v>盤</v>
      </c>
    </row>
    <row r="764" spans="1:11" hidden="1" x14ac:dyDescent="0.15">
      <c r="A764">
        <v>20070125</v>
      </c>
      <c r="B764">
        <v>7923.77</v>
      </c>
      <c r="C764">
        <v>7895.18</v>
      </c>
      <c r="D764">
        <v>7761.71</v>
      </c>
      <c r="E764">
        <v>7935.54</v>
      </c>
      <c r="F764">
        <v>7783.5</v>
      </c>
      <c r="G764">
        <v>7935.54</v>
      </c>
      <c r="H764">
        <v>7792.08</v>
      </c>
      <c r="I764" t="str">
        <f t="shared" si="33"/>
        <v>盤</v>
      </c>
      <c r="J764" t="str">
        <f t="shared" si="34"/>
        <v>盤</v>
      </c>
      <c r="K764" t="str">
        <f t="shared" si="35"/>
        <v>盤</v>
      </c>
    </row>
    <row r="765" spans="1:11" hidden="1" x14ac:dyDescent="0.15">
      <c r="A765">
        <v>20070126</v>
      </c>
      <c r="B765">
        <v>7821.32</v>
      </c>
      <c r="C765">
        <v>7935.54</v>
      </c>
      <c r="D765">
        <v>7783.5</v>
      </c>
      <c r="E765">
        <v>7935.54</v>
      </c>
      <c r="F765">
        <v>7792.08</v>
      </c>
      <c r="G765">
        <v>7935.54</v>
      </c>
      <c r="H765">
        <v>7821.32</v>
      </c>
      <c r="I765" t="str">
        <f t="shared" si="33"/>
        <v>盤</v>
      </c>
      <c r="J765" t="str">
        <f t="shared" si="34"/>
        <v>盤</v>
      </c>
      <c r="K765" t="str">
        <f t="shared" si="35"/>
        <v>盤</v>
      </c>
    </row>
    <row r="766" spans="1:11" hidden="1" x14ac:dyDescent="0.15">
      <c r="A766">
        <v>20070129</v>
      </c>
      <c r="B766">
        <v>7751.79</v>
      </c>
      <c r="C766">
        <v>7935.54</v>
      </c>
      <c r="D766">
        <v>7792.08</v>
      </c>
      <c r="E766">
        <v>7935.54</v>
      </c>
      <c r="F766">
        <v>7821.32</v>
      </c>
      <c r="G766">
        <v>7935.54</v>
      </c>
      <c r="H766">
        <v>7751.79</v>
      </c>
      <c r="I766" t="str">
        <f t="shared" si="33"/>
        <v>盤</v>
      </c>
      <c r="J766" t="str">
        <f t="shared" si="34"/>
        <v>盤</v>
      </c>
      <c r="K766" t="str">
        <f t="shared" si="35"/>
        <v>無</v>
      </c>
    </row>
    <row r="767" spans="1:11" hidden="1" x14ac:dyDescent="0.15">
      <c r="A767">
        <v>20070130</v>
      </c>
      <c r="B767">
        <v>7739.91</v>
      </c>
      <c r="C767">
        <v>7935.54</v>
      </c>
      <c r="D767">
        <v>7821.32</v>
      </c>
      <c r="E767">
        <v>7935.54</v>
      </c>
      <c r="F767">
        <v>7751.79</v>
      </c>
      <c r="G767">
        <v>7935.54</v>
      </c>
      <c r="H767">
        <v>7739.91</v>
      </c>
      <c r="I767" t="str">
        <f t="shared" si="33"/>
        <v>盤</v>
      </c>
      <c r="J767" t="str">
        <f t="shared" si="34"/>
        <v>無</v>
      </c>
      <c r="K767" t="str">
        <f t="shared" si="35"/>
        <v>無</v>
      </c>
    </row>
    <row r="768" spans="1:11" hidden="1" x14ac:dyDescent="0.15">
      <c r="A768">
        <v>20070131</v>
      </c>
      <c r="B768">
        <v>7699.64</v>
      </c>
      <c r="C768">
        <v>7935.54</v>
      </c>
      <c r="D768">
        <v>7751.79</v>
      </c>
      <c r="E768">
        <v>7935.54</v>
      </c>
      <c r="F768">
        <v>7739.91</v>
      </c>
      <c r="G768">
        <v>7935.54</v>
      </c>
      <c r="H768">
        <v>7699.64</v>
      </c>
      <c r="I768" t="str">
        <f t="shared" si="33"/>
        <v>無</v>
      </c>
      <c r="J768" t="str">
        <f t="shared" si="34"/>
        <v>無</v>
      </c>
      <c r="K768" t="str">
        <f t="shared" si="35"/>
        <v>無</v>
      </c>
    </row>
    <row r="769" spans="1:11" hidden="1" x14ac:dyDescent="0.15">
      <c r="A769">
        <v>20070201</v>
      </c>
      <c r="B769">
        <v>7701.54</v>
      </c>
      <c r="C769">
        <v>7935.54</v>
      </c>
      <c r="D769">
        <v>7739.91</v>
      </c>
      <c r="E769">
        <v>7935.54</v>
      </c>
      <c r="F769">
        <v>7699.64</v>
      </c>
      <c r="G769">
        <v>7935.54</v>
      </c>
      <c r="H769">
        <v>7699.64</v>
      </c>
      <c r="I769" t="str">
        <f t="shared" si="33"/>
        <v>無</v>
      </c>
      <c r="J769" t="str">
        <f t="shared" si="34"/>
        <v>無</v>
      </c>
      <c r="K769" t="str">
        <f t="shared" si="35"/>
        <v>無</v>
      </c>
    </row>
    <row r="770" spans="1:11" hidden="1" x14ac:dyDescent="0.15">
      <c r="A770">
        <v>20070202</v>
      </c>
      <c r="B770">
        <v>7777.03</v>
      </c>
      <c r="C770">
        <v>7935.54</v>
      </c>
      <c r="D770">
        <v>7699.64</v>
      </c>
      <c r="E770">
        <v>7935.54</v>
      </c>
      <c r="F770">
        <v>7699.64</v>
      </c>
      <c r="G770">
        <v>7935.54</v>
      </c>
      <c r="H770">
        <v>7699.64</v>
      </c>
      <c r="I770" t="str">
        <f t="shared" si="33"/>
        <v>無</v>
      </c>
      <c r="J770" t="str">
        <f t="shared" si="34"/>
        <v>無</v>
      </c>
      <c r="K770" t="str">
        <f t="shared" si="35"/>
        <v>無</v>
      </c>
    </row>
    <row r="771" spans="1:11" hidden="1" x14ac:dyDescent="0.15">
      <c r="A771">
        <v>20070205</v>
      </c>
      <c r="B771">
        <v>7783.12</v>
      </c>
      <c r="C771">
        <v>7935.54</v>
      </c>
      <c r="D771">
        <v>7699.64</v>
      </c>
      <c r="E771">
        <v>7935.54</v>
      </c>
      <c r="F771">
        <v>7699.64</v>
      </c>
      <c r="G771">
        <v>7923.77</v>
      </c>
      <c r="H771">
        <v>7699.64</v>
      </c>
      <c r="I771" t="str">
        <f t="shared" ref="I771:I834" si="36">IF(C771-D771&lt;=180,"盤",IF(C771-D771&lt;=240,"無","順"))</f>
        <v>無</v>
      </c>
      <c r="J771" t="str">
        <f t="shared" ref="J771:J834" si="37">IF(E771-F771&lt;=180,"盤",IF(E771-F771&lt;=240,"無","順"))</f>
        <v>無</v>
      </c>
      <c r="K771" t="str">
        <f t="shared" ref="K771:K834" si="38">IF(G771-H771&lt;=180,"盤",IF(G771-H771&lt;=240,"無","順"))</f>
        <v>無</v>
      </c>
    </row>
    <row r="772" spans="1:11" hidden="1" x14ac:dyDescent="0.15">
      <c r="A772">
        <v>20070206</v>
      </c>
      <c r="B772">
        <v>7875.75</v>
      </c>
      <c r="C772">
        <v>7935.54</v>
      </c>
      <c r="D772">
        <v>7699.64</v>
      </c>
      <c r="E772">
        <v>7923.77</v>
      </c>
      <c r="F772">
        <v>7699.64</v>
      </c>
      <c r="G772">
        <v>7875.75</v>
      </c>
      <c r="H772">
        <v>7699.64</v>
      </c>
      <c r="I772" t="str">
        <f t="shared" si="36"/>
        <v>無</v>
      </c>
      <c r="J772" t="str">
        <f t="shared" si="37"/>
        <v>無</v>
      </c>
      <c r="K772" t="str">
        <f t="shared" si="38"/>
        <v>盤</v>
      </c>
    </row>
    <row r="773" spans="1:11" hidden="1" x14ac:dyDescent="0.15">
      <c r="A773">
        <v>20070207</v>
      </c>
      <c r="B773">
        <v>7850.06</v>
      </c>
      <c r="C773">
        <v>7923.77</v>
      </c>
      <c r="D773">
        <v>7699.64</v>
      </c>
      <c r="E773">
        <v>7875.75</v>
      </c>
      <c r="F773">
        <v>7699.64</v>
      </c>
      <c r="G773">
        <v>7875.75</v>
      </c>
      <c r="H773">
        <v>7699.64</v>
      </c>
      <c r="I773" t="str">
        <f t="shared" si="36"/>
        <v>無</v>
      </c>
      <c r="J773" t="str">
        <f t="shared" si="37"/>
        <v>盤</v>
      </c>
      <c r="K773" t="str">
        <f t="shared" si="38"/>
        <v>盤</v>
      </c>
    </row>
    <row r="774" spans="1:11" hidden="1" x14ac:dyDescent="0.15">
      <c r="A774">
        <v>20070208</v>
      </c>
      <c r="B774">
        <v>7842.22</v>
      </c>
      <c r="C774">
        <v>7875.75</v>
      </c>
      <c r="D774">
        <v>7699.64</v>
      </c>
      <c r="E774">
        <v>7875.75</v>
      </c>
      <c r="F774">
        <v>7699.64</v>
      </c>
      <c r="G774">
        <v>7875.75</v>
      </c>
      <c r="H774">
        <v>7699.64</v>
      </c>
      <c r="I774" t="str">
        <f t="shared" si="36"/>
        <v>盤</v>
      </c>
      <c r="J774" t="str">
        <f t="shared" si="37"/>
        <v>盤</v>
      </c>
      <c r="K774" t="str">
        <f t="shared" si="38"/>
        <v>盤</v>
      </c>
    </row>
    <row r="775" spans="1:11" hidden="1" x14ac:dyDescent="0.15">
      <c r="A775">
        <v>20070209</v>
      </c>
      <c r="B775">
        <v>7859.53</v>
      </c>
      <c r="C775">
        <v>7875.75</v>
      </c>
      <c r="D775">
        <v>7699.64</v>
      </c>
      <c r="E775">
        <v>7875.75</v>
      </c>
      <c r="F775">
        <v>7699.64</v>
      </c>
      <c r="G775">
        <v>7875.75</v>
      </c>
      <c r="H775">
        <v>7699.64</v>
      </c>
      <c r="I775" t="str">
        <f t="shared" si="36"/>
        <v>盤</v>
      </c>
      <c r="J775" t="str">
        <f t="shared" si="37"/>
        <v>盤</v>
      </c>
      <c r="K775" t="str">
        <f t="shared" si="38"/>
        <v>盤</v>
      </c>
    </row>
    <row r="776" spans="1:11" hidden="1" x14ac:dyDescent="0.15">
      <c r="A776">
        <v>20070212</v>
      </c>
      <c r="B776">
        <v>7776.36</v>
      </c>
      <c r="C776">
        <v>7875.75</v>
      </c>
      <c r="D776">
        <v>7699.64</v>
      </c>
      <c r="E776">
        <v>7875.75</v>
      </c>
      <c r="F776">
        <v>7699.64</v>
      </c>
      <c r="G776">
        <v>7875.75</v>
      </c>
      <c r="H776">
        <v>7701.54</v>
      </c>
      <c r="I776" t="str">
        <f t="shared" si="36"/>
        <v>盤</v>
      </c>
      <c r="J776" t="str">
        <f t="shared" si="37"/>
        <v>盤</v>
      </c>
      <c r="K776" t="str">
        <f t="shared" si="38"/>
        <v>盤</v>
      </c>
    </row>
    <row r="777" spans="1:11" hidden="1" x14ac:dyDescent="0.15">
      <c r="A777">
        <v>20070213</v>
      </c>
      <c r="B777">
        <v>7736.83</v>
      </c>
      <c r="C777">
        <v>7875.75</v>
      </c>
      <c r="D777">
        <v>7699.64</v>
      </c>
      <c r="E777">
        <v>7875.75</v>
      </c>
      <c r="F777">
        <v>7701.54</v>
      </c>
      <c r="G777">
        <v>7875.75</v>
      </c>
      <c r="H777">
        <v>7736.83</v>
      </c>
      <c r="I777" t="str">
        <f t="shared" si="36"/>
        <v>盤</v>
      </c>
      <c r="J777" t="str">
        <f t="shared" si="37"/>
        <v>盤</v>
      </c>
      <c r="K777" t="str">
        <f t="shared" si="38"/>
        <v>盤</v>
      </c>
    </row>
    <row r="778" spans="1:11" hidden="1" x14ac:dyDescent="0.15">
      <c r="A778">
        <v>20070214</v>
      </c>
      <c r="B778">
        <v>7809.45</v>
      </c>
      <c r="C778">
        <v>7875.75</v>
      </c>
      <c r="D778">
        <v>7701.54</v>
      </c>
      <c r="E778">
        <v>7875.75</v>
      </c>
      <c r="F778">
        <v>7736.83</v>
      </c>
      <c r="G778">
        <v>7875.75</v>
      </c>
      <c r="H778">
        <v>7736.83</v>
      </c>
      <c r="I778" t="str">
        <f t="shared" si="36"/>
        <v>盤</v>
      </c>
      <c r="J778" t="str">
        <f t="shared" si="37"/>
        <v>盤</v>
      </c>
      <c r="K778" t="str">
        <f t="shared" si="38"/>
        <v>盤</v>
      </c>
    </row>
    <row r="779" spans="1:11" hidden="1" x14ac:dyDescent="0.15">
      <c r="A779">
        <v>20070226</v>
      </c>
      <c r="B779">
        <v>7900.2</v>
      </c>
      <c r="C779">
        <v>7875.75</v>
      </c>
      <c r="D779">
        <v>7736.83</v>
      </c>
      <c r="E779">
        <v>7875.75</v>
      </c>
      <c r="F779">
        <v>7736.83</v>
      </c>
      <c r="G779">
        <v>7900.2</v>
      </c>
      <c r="H779">
        <v>7736.83</v>
      </c>
      <c r="I779" t="str">
        <f t="shared" si="36"/>
        <v>盤</v>
      </c>
      <c r="J779" t="str">
        <f t="shared" si="37"/>
        <v>盤</v>
      </c>
      <c r="K779" t="str">
        <f t="shared" si="38"/>
        <v>盤</v>
      </c>
    </row>
    <row r="780" spans="1:11" hidden="1" x14ac:dyDescent="0.15">
      <c r="A780">
        <v>20070227</v>
      </c>
      <c r="B780">
        <v>7901.96</v>
      </c>
      <c r="C780">
        <v>7875.75</v>
      </c>
      <c r="D780">
        <v>7736.83</v>
      </c>
      <c r="E780">
        <v>7900.2</v>
      </c>
      <c r="F780">
        <v>7736.83</v>
      </c>
      <c r="G780">
        <v>7901.96</v>
      </c>
      <c r="H780">
        <v>7736.83</v>
      </c>
      <c r="I780" t="str">
        <f t="shared" si="36"/>
        <v>盤</v>
      </c>
      <c r="J780" t="str">
        <f t="shared" si="37"/>
        <v>盤</v>
      </c>
      <c r="K780" t="str">
        <f t="shared" si="38"/>
        <v>盤</v>
      </c>
    </row>
    <row r="781" spans="1:11" hidden="1" x14ac:dyDescent="0.15">
      <c r="A781">
        <v>20070301</v>
      </c>
      <c r="B781">
        <v>7678.67</v>
      </c>
      <c r="C781">
        <v>7900.2</v>
      </c>
      <c r="D781">
        <v>7736.83</v>
      </c>
      <c r="E781">
        <v>7901.96</v>
      </c>
      <c r="F781">
        <v>7736.83</v>
      </c>
      <c r="G781">
        <v>7901.96</v>
      </c>
      <c r="H781">
        <v>7678.67</v>
      </c>
      <c r="I781" t="str">
        <f t="shared" si="36"/>
        <v>盤</v>
      </c>
      <c r="J781" t="str">
        <f t="shared" si="37"/>
        <v>盤</v>
      </c>
      <c r="K781" t="str">
        <f t="shared" si="38"/>
        <v>無</v>
      </c>
    </row>
    <row r="782" spans="1:11" hidden="1" x14ac:dyDescent="0.15">
      <c r="A782">
        <v>20070302</v>
      </c>
      <c r="B782">
        <v>7670.77</v>
      </c>
      <c r="C782">
        <v>7901.96</v>
      </c>
      <c r="D782">
        <v>7736.83</v>
      </c>
      <c r="E782">
        <v>7901.96</v>
      </c>
      <c r="F782">
        <v>7678.67</v>
      </c>
      <c r="G782">
        <v>7901.96</v>
      </c>
      <c r="H782">
        <v>7670.77</v>
      </c>
      <c r="I782" t="str">
        <f t="shared" si="36"/>
        <v>盤</v>
      </c>
      <c r="J782" t="str">
        <f t="shared" si="37"/>
        <v>無</v>
      </c>
      <c r="K782" t="str">
        <f t="shared" si="38"/>
        <v>無</v>
      </c>
    </row>
    <row r="783" spans="1:11" hidden="1" x14ac:dyDescent="0.15">
      <c r="A783">
        <v>20070303</v>
      </c>
      <c r="B783">
        <v>7630.15</v>
      </c>
      <c r="C783">
        <v>7901.96</v>
      </c>
      <c r="D783">
        <v>7678.67</v>
      </c>
      <c r="E783">
        <v>7901.96</v>
      </c>
      <c r="F783">
        <v>7670.77</v>
      </c>
      <c r="G783">
        <v>7901.96</v>
      </c>
      <c r="H783">
        <v>7630.15</v>
      </c>
      <c r="I783" t="str">
        <f t="shared" si="36"/>
        <v>無</v>
      </c>
      <c r="J783" t="str">
        <f t="shared" si="37"/>
        <v>無</v>
      </c>
      <c r="K783" t="str">
        <f t="shared" si="38"/>
        <v>順</v>
      </c>
    </row>
    <row r="784" spans="1:11" hidden="1" x14ac:dyDescent="0.15">
      <c r="A784">
        <v>20070305</v>
      </c>
      <c r="B784">
        <v>7344.56</v>
      </c>
      <c r="C784">
        <v>7901.96</v>
      </c>
      <c r="D784">
        <v>7670.77</v>
      </c>
      <c r="E784">
        <v>7901.96</v>
      </c>
      <c r="F784">
        <v>7630.15</v>
      </c>
      <c r="G784">
        <v>7901.96</v>
      </c>
      <c r="H784">
        <v>7344.56</v>
      </c>
      <c r="I784" t="str">
        <f t="shared" si="36"/>
        <v>無</v>
      </c>
      <c r="J784" t="str">
        <f t="shared" si="37"/>
        <v>順</v>
      </c>
      <c r="K784" t="str">
        <f t="shared" si="38"/>
        <v>順</v>
      </c>
    </row>
    <row r="785" spans="1:11" hidden="1" x14ac:dyDescent="0.15">
      <c r="A785">
        <v>20070306</v>
      </c>
      <c r="B785">
        <v>7451.06</v>
      </c>
      <c r="C785">
        <v>7901.96</v>
      </c>
      <c r="D785">
        <v>7630.15</v>
      </c>
      <c r="E785">
        <v>7901.96</v>
      </c>
      <c r="F785">
        <v>7344.56</v>
      </c>
      <c r="G785">
        <v>7901.96</v>
      </c>
      <c r="H785">
        <v>7344.56</v>
      </c>
      <c r="I785" t="str">
        <f t="shared" si="36"/>
        <v>順</v>
      </c>
      <c r="J785" t="str">
        <f t="shared" si="37"/>
        <v>順</v>
      </c>
      <c r="K785" t="str">
        <f t="shared" si="38"/>
        <v>順</v>
      </c>
    </row>
    <row r="786" spans="1:11" hidden="1" x14ac:dyDescent="0.15">
      <c r="A786">
        <v>20070307</v>
      </c>
      <c r="B786">
        <v>7480.89</v>
      </c>
      <c r="C786">
        <v>7901.96</v>
      </c>
      <c r="D786">
        <v>7344.56</v>
      </c>
      <c r="E786">
        <v>7901.96</v>
      </c>
      <c r="F786">
        <v>7344.56</v>
      </c>
      <c r="G786">
        <v>7901.96</v>
      </c>
      <c r="H786">
        <v>7344.56</v>
      </c>
      <c r="I786" t="str">
        <f t="shared" si="36"/>
        <v>順</v>
      </c>
      <c r="J786" t="str">
        <f t="shared" si="37"/>
        <v>順</v>
      </c>
      <c r="K786" t="str">
        <f t="shared" si="38"/>
        <v>順</v>
      </c>
    </row>
    <row r="787" spans="1:11" hidden="1" x14ac:dyDescent="0.15">
      <c r="A787">
        <v>20070308</v>
      </c>
      <c r="B787">
        <v>7573.87</v>
      </c>
      <c r="C787">
        <v>7901.96</v>
      </c>
      <c r="D787">
        <v>7344.56</v>
      </c>
      <c r="E787">
        <v>7901.96</v>
      </c>
      <c r="F787">
        <v>7344.56</v>
      </c>
      <c r="G787">
        <v>7901.96</v>
      </c>
      <c r="H787">
        <v>7344.56</v>
      </c>
      <c r="I787" t="str">
        <f t="shared" si="36"/>
        <v>順</v>
      </c>
      <c r="J787" t="str">
        <f t="shared" si="37"/>
        <v>順</v>
      </c>
      <c r="K787" t="str">
        <f t="shared" si="38"/>
        <v>順</v>
      </c>
    </row>
    <row r="788" spans="1:11" hidden="1" x14ac:dyDescent="0.15">
      <c r="A788">
        <v>20070309</v>
      </c>
      <c r="B788">
        <v>7568.2</v>
      </c>
      <c r="C788">
        <v>7901.96</v>
      </c>
      <c r="D788">
        <v>7344.56</v>
      </c>
      <c r="E788">
        <v>7901.96</v>
      </c>
      <c r="F788">
        <v>7344.56</v>
      </c>
      <c r="G788">
        <v>7678.67</v>
      </c>
      <c r="H788">
        <v>7344.56</v>
      </c>
      <c r="I788" t="str">
        <f t="shared" si="36"/>
        <v>順</v>
      </c>
      <c r="J788" t="str">
        <f t="shared" si="37"/>
        <v>順</v>
      </c>
      <c r="K788" t="str">
        <f t="shared" si="38"/>
        <v>順</v>
      </c>
    </row>
    <row r="789" spans="1:11" hidden="1" x14ac:dyDescent="0.15">
      <c r="A789">
        <v>20070312</v>
      </c>
      <c r="B789">
        <v>7629.15</v>
      </c>
      <c r="C789">
        <v>7901.96</v>
      </c>
      <c r="D789">
        <v>7344.56</v>
      </c>
      <c r="E789">
        <v>7678.67</v>
      </c>
      <c r="F789">
        <v>7344.56</v>
      </c>
      <c r="G789">
        <v>7670.77</v>
      </c>
      <c r="H789">
        <v>7344.56</v>
      </c>
      <c r="I789" t="str">
        <f t="shared" si="36"/>
        <v>順</v>
      </c>
      <c r="J789" t="str">
        <f t="shared" si="37"/>
        <v>順</v>
      </c>
      <c r="K789" t="str">
        <f t="shared" si="38"/>
        <v>順</v>
      </c>
    </row>
    <row r="790" spans="1:11" hidden="1" x14ac:dyDescent="0.15">
      <c r="A790">
        <v>20070313</v>
      </c>
      <c r="B790">
        <v>7684</v>
      </c>
      <c r="C790">
        <v>7678.67</v>
      </c>
      <c r="D790">
        <v>7344.56</v>
      </c>
      <c r="E790">
        <v>7670.77</v>
      </c>
      <c r="F790">
        <v>7344.56</v>
      </c>
      <c r="G790">
        <v>7684</v>
      </c>
      <c r="H790">
        <v>7344.56</v>
      </c>
      <c r="I790" t="str">
        <f t="shared" si="36"/>
        <v>順</v>
      </c>
      <c r="J790" t="str">
        <f t="shared" si="37"/>
        <v>順</v>
      </c>
      <c r="K790" t="str">
        <f t="shared" si="38"/>
        <v>順</v>
      </c>
    </row>
    <row r="791" spans="1:11" hidden="1" x14ac:dyDescent="0.15">
      <c r="A791">
        <v>20070314</v>
      </c>
      <c r="B791">
        <v>7570.27</v>
      </c>
      <c r="C791">
        <v>7670.77</v>
      </c>
      <c r="D791">
        <v>7344.56</v>
      </c>
      <c r="E791">
        <v>7684</v>
      </c>
      <c r="F791">
        <v>7344.56</v>
      </c>
      <c r="G791">
        <v>7684</v>
      </c>
      <c r="H791">
        <v>7344.56</v>
      </c>
      <c r="I791" t="str">
        <f t="shared" si="36"/>
        <v>順</v>
      </c>
      <c r="J791" t="str">
        <f t="shared" si="37"/>
        <v>順</v>
      </c>
      <c r="K791" t="str">
        <f t="shared" si="38"/>
        <v>順</v>
      </c>
    </row>
    <row r="792" spans="1:11" hidden="1" x14ac:dyDescent="0.15">
      <c r="A792">
        <v>20070315</v>
      </c>
      <c r="B792">
        <v>7695.96</v>
      </c>
      <c r="C792">
        <v>7684</v>
      </c>
      <c r="D792">
        <v>7344.56</v>
      </c>
      <c r="E792">
        <v>7684</v>
      </c>
      <c r="F792">
        <v>7344.56</v>
      </c>
      <c r="G792">
        <v>7695.96</v>
      </c>
      <c r="H792">
        <v>7451.06</v>
      </c>
      <c r="I792" t="str">
        <f t="shared" si="36"/>
        <v>順</v>
      </c>
      <c r="J792" t="str">
        <f t="shared" si="37"/>
        <v>順</v>
      </c>
      <c r="K792" t="str">
        <f t="shared" si="38"/>
        <v>順</v>
      </c>
    </row>
    <row r="793" spans="1:11" hidden="1" x14ac:dyDescent="0.15">
      <c r="A793">
        <v>20070316</v>
      </c>
      <c r="B793">
        <v>7719.8</v>
      </c>
      <c r="C793">
        <v>7684</v>
      </c>
      <c r="D793">
        <v>7344.56</v>
      </c>
      <c r="E793">
        <v>7695.96</v>
      </c>
      <c r="F793">
        <v>7451.06</v>
      </c>
      <c r="G793">
        <v>7719.8</v>
      </c>
      <c r="H793">
        <v>7480.89</v>
      </c>
      <c r="I793" t="str">
        <f t="shared" si="36"/>
        <v>順</v>
      </c>
      <c r="J793" t="str">
        <f t="shared" si="37"/>
        <v>順</v>
      </c>
      <c r="K793" t="str">
        <f t="shared" si="38"/>
        <v>無</v>
      </c>
    </row>
    <row r="794" spans="1:11" hidden="1" x14ac:dyDescent="0.15">
      <c r="A794">
        <v>20070319</v>
      </c>
      <c r="B794">
        <v>7737.46</v>
      </c>
      <c r="C794">
        <v>7695.96</v>
      </c>
      <c r="D794">
        <v>7451.06</v>
      </c>
      <c r="E794">
        <v>7719.8</v>
      </c>
      <c r="F794">
        <v>7480.89</v>
      </c>
      <c r="G794">
        <v>7737.46</v>
      </c>
      <c r="H794">
        <v>7568.2</v>
      </c>
      <c r="I794" t="str">
        <f t="shared" si="36"/>
        <v>順</v>
      </c>
      <c r="J794" t="str">
        <f t="shared" si="37"/>
        <v>無</v>
      </c>
      <c r="K794" t="str">
        <f t="shared" si="38"/>
        <v>盤</v>
      </c>
    </row>
    <row r="795" spans="1:11" hidden="1" x14ac:dyDescent="0.15">
      <c r="A795">
        <v>20070320</v>
      </c>
      <c r="B795">
        <v>7736.2</v>
      </c>
      <c r="C795">
        <v>7719.8</v>
      </c>
      <c r="D795">
        <v>7480.89</v>
      </c>
      <c r="E795">
        <v>7737.46</v>
      </c>
      <c r="F795">
        <v>7568.2</v>
      </c>
      <c r="G795">
        <v>7737.46</v>
      </c>
      <c r="H795">
        <v>7568.2</v>
      </c>
      <c r="I795" t="str">
        <f t="shared" si="36"/>
        <v>無</v>
      </c>
      <c r="J795" t="str">
        <f t="shared" si="37"/>
        <v>盤</v>
      </c>
      <c r="K795" t="str">
        <f t="shared" si="38"/>
        <v>盤</v>
      </c>
    </row>
    <row r="796" spans="1:11" hidden="1" x14ac:dyDescent="0.15">
      <c r="A796">
        <v>20070321</v>
      </c>
      <c r="B796">
        <v>7757.03</v>
      </c>
      <c r="C796">
        <v>7737.46</v>
      </c>
      <c r="D796">
        <v>7568.2</v>
      </c>
      <c r="E796">
        <v>7737.46</v>
      </c>
      <c r="F796">
        <v>7568.2</v>
      </c>
      <c r="G796">
        <v>7757.03</v>
      </c>
      <c r="H796">
        <v>7570.27</v>
      </c>
      <c r="I796" t="str">
        <f t="shared" si="36"/>
        <v>盤</v>
      </c>
      <c r="J796" t="str">
        <f t="shared" si="37"/>
        <v>盤</v>
      </c>
      <c r="K796" t="str">
        <f t="shared" si="38"/>
        <v>無</v>
      </c>
    </row>
    <row r="797" spans="1:11" hidden="1" x14ac:dyDescent="0.15">
      <c r="A797">
        <v>20070322</v>
      </c>
      <c r="B797">
        <v>7823.67</v>
      </c>
      <c r="C797">
        <v>7737.46</v>
      </c>
      <c r="D797">
        <v>7568.2</v>
      </c>
      <c r="E797">
        <v>7757.03</v>
      </c>
      <c r="F797">
        <v>7570.27</v>
      </c>
      <c r="G797">
        <v>7823.67</v>
      </c>
      <c r="H797">
        <v>7570.27</v>
      </c>
      <c r="I797" t="str">
        <f t="shared" si="36"/>
        <v>盤</v>
      </c>
      <c r="J797" t="str">
        <f t="shared" si="37"/>
        <v>無</v>
      </c>
      <c r="K797" t="str">
        <f t="shared" si="38"/>
        <v>順</v>
      </c>
    </row>
    <row r="798" spans="1:11" hidden="1" x14ac:dyDescent="0.15">
      <c r="A798">
        <v>20070323</v>
      </c>
      <c r="B798">
        <v>7859.32</v>
      </c>
      <c r="C798">
        <v>7757.03</v>
      </c>
      <c r="D798">
        <v>7570.27</v>
      </c>
      <c r="E798">
        <v>7823.67</v>
      </c>
      <c r="F798">
        <v>7570.27</v>
      </c>
      <c r="G798">
        <v>7859.32</v>
      </c>
      <c r="H798">
        <v>7570.27</v>
      </c>
      <c r="I798" t="str">
        <f t="shared" si="36"/>
        <v>無</v>
      </c>
      <c r="J798" t="str">
        <f t="shared" si="37"/>
        <v>順</v>
      </c>
      <c r="K798" t="str">
        <f t="shared" si="38"/>
        <v>順</v>
      </c>
    </row>
    <row r="799" spans="1:11" hidden="1" x14ac:dyDescent="0.15">
      <c r="A799">
        <v>20070326</v>
      </c>
      <c r="B799">
        <v>7877.82</v>
      </c>
      <c r="C799">
        <v>7823.67</v>
      </c>
      <c r="D799">
        <v>7570.27</v>
      </c>
      <c r="E799">
        <v>7859.32</v>
      </c>
      <c r="F799">
        <v>7570.27</v>
      </c>
      <c r="G799">
        <v>7877.82</v>
      </c>
      <c r="H799">
        <v>7695.96</v>
      </c>
      <c r="I799" t="str">
        <f t="shared" si="36"/>
        <v>順</v>
      </c>
      <c r="J799" t="str">
        <f t="shared" si="37"/>
        <v>順</v>
      </c>
      <c r="K799" t="str">
        <f t="shared" si="38"/>
        <v>無</v>
      </c>
    </row>
    <row r="800" spans="1:11" hidden="1" x14ac:dyDescent="0.15">
      <c r="A800">
        <v>20070327</v>
      </c>
      <c r="B800">
        <v>7845.17</v>
      </c>
      <c r="C800">
        <v>7859.32</v>
      </c>
      <c r="D800">
        <v>7570.27</v>
      </c>
      <c r="E800">
        <v>7877.82</v>
      </c>
      <c r="F800">
        <v>7695.96</v>
      </c>
      <c r="G800">
        <v>7877.82</v>
      </c>
      <c r="H800">
        <v>7719.8</v>
      </c>
      <c r="I800" t="str">
        <f t="shared" si="36"/>
        <v>順</v>
      </c>
      <c r="J800" t="str">
        <f t="shared" si="37"/>
        <v>無</v>
      </c>
      <c r="K800" t="str">
        <f t="shared" si="38"/>
        <v>盤</v>
      </c>
    </row>
    <row r="801" spans="1:11" hidden="1" x14ac:dyDescent="0.15">
      <c r="A801">
        <v>20070328</v>
      </c>
      <c r="B801">
        <v>7788.14</v>
      </c>
      <c r="C801">
        <v>7877.82</v>
      </c>
      <c r="D801">
        <v>7695.96</v>
      </c>
      <c r="E801">
        <v>7877.82</v>
      </c>
      <c r="F801">
        <v>7719.8</v>
      </c>
      <c r="G801">
        <v>7877.82</v>
      </c>
      <c r="H801">
        <v>7736.2</v>
      </c>
      <c r="I801" t="str">
        <f t="shared" si="36"/>
        <v>無</v>
      </c>
      <c r="J801" t="str">
        <f t="shared" si="37"/>
        <v>盤</v>
      </c>
      <c r="K801" t="str">
        <f t="shared" si="38"/>
        <v>盤</v>
      </c>
    </row>
    <row r="802" spans="1:11" hidden="1" x14ac:dyDescent="0.15">
      <c r="A802">
        <v>20070329</v>
      </c>
      <c r="B802">
        <v>7848.33</v>
      </c>
      <c r="C802">
        <v>7877.82</v>
      </c>
      <c r="D802">
        <v>7719.8</v>
      </c>
      <c r="E802">
        <v>7877.82</v>
      </c>
      <c r="F802">
        <v>7736.2</v>
      </c>
      <c r="G802">
        <v>7877.82</v>
      </c>
      <c r="H802">
        <v>7736.2</v>
      </c>
      <c r="I802" t="str">
        <f t="shared" si="36"/>
        <v>盤</v>
      </c>
      <c r="J802" t="str">
        <f t="shared" si="37"/>
        <v>盤</v>
      </c>
      <c r="K802" t="str">
        <f t="shared" si="38"/>
        <v>盤</v>
      </c>
    </row>
    <row r="803" spans="1:11" hidden="1" x14ac:dyDescent="0.15">
      <c r="A803">
        <v>20070330</v>
      </c>
      <c r="B803">
        <v>7884.41</v>
      </c>
      <c r="C803">
        <v>7877.82</v>
      </c>
      <c r="D803">
        <v>7736.2</v>
      </c>
      <c r="E803">
        <v>7877.82</v>
      </c>
      <c r="F803">
        <v>7736.2</v>
      </c>
      <c r="G803">
        <v>7884.41</v>
      </c>
      <c r="H803">
        <v>7757.03</v>
      </c>
      <c r="I803" t="str">
        <f t="shared" si="36"/>
        <v>盤</v>
      </c>
      <c r="J803" t="str">
        <f t="shared" si="37"/>
        <v>盤</v>
      </c>
      <c r="K803" t="str">
        <f t="shared" si="38"/>
        <v>盤</v>
      </c>
    </row>
    <row r="804" spans="1:11" hidden="1" x14ac:dyDescent="0.15">
      <c r="A804">
        <v>20070402</v>
      </c>
      <c r="B804">
        <v>7884.99</v>
      </c>
      <c r="C804">
        <v>7877.82</v>
      </c>
      <c r="D804">
        <v>7736.2</v>
      </c>
      <c r="E804">
        <v>7884.41</v>
      </c>
      <c r="F804">
        <v>7757.03</v>
      </c>
      <c r="G804">
        <v>7884.99</v>
      </c>
      <c r="H804">
        <v>7788.14</v>
      </c>
      <c r="I804" t="str">
        <f t="shared" si="36"/>
        <v>盤</v>
      </c>
      <c r="J804" t="str">
        <f t="shared" si="37"/>
        <v>盤</v>
      </c>
      <c r="K804" t="str">
        <f t="shared" si="38"/>
        <v>盤</v>
      </c>
    </row>
    <row r="805" spans="1:11" hidden="1" x14ac:dyDescent="0.15">
      <c r="A805">
        <v>20070403</v>
      </c>
      <c r="B805">
        <v>7932.91</v>
      </c>
      <c r="C805">
        <v>7884.41</v>
      </c>
      <c r="D805">
        <v>7757.03</v>
      </c>
      <c r="E805">
        <v>7884.99</v>
      </c>
      <c r="F805">
        <v>7788.14</v>
      </c>
      <c r="G805">
        <v>7932.91</v>
      </c>
      <c r="H805">
        <v>7788.14</v>
      </c>
      <c r="I805" t="str">
        <f t="shared" si="36"/>
        <v>盤</v>
      </c>
      <c r="J805" t="str">
        <f t="shared" si="37"/>
        <v>盤</v>
      </c>
      <c r="K805" t="str">
        <f t="shared" si="38"/>
        <v>盤</v>
      </c>
    </row>
    <row r="806" spans="1:11" hidden="1" x14ac:dyDescent="0.15">
      <c r="A806">
        <v>20070404</v>
      </c>
      <c r="B806">
        <v>8004.61</v>
      </c>
      <c r="C806">
        <v>7884.99</v>
      </c>
      <c r="D806">
        <v>7788.14</v>
      </c>
      <c r="E806">
        <v>7932.91</v>
      </c>
      <c r="F806">
        <v>7788.14</v>
      </c>
      <c r="G806">
        <v>8004.61</v>
      </c>
      <c r="H806">
        <v>7788.14</v>
      </c>
      <c r="I806" t="str">
        <f t="shared" si="36"/>
        <v>盤</v>
      </c>
      <c r="J806" t="str">
        <f t="shared" si="37"/>
        <v>盤</v>
      </c>
      <c r="K806" t="str">
        <f t="shared" si="38"/>
        <v>無</v>
      </c>
    </row>
    <row r="807" spans="1:11" hidden="1" x14ac:dyDescent="0.15">
      <c r="A807">
        <v>20070409</v>
      </c>
      <c r="B807">
        <v>8056.56</v>
      </c>
      <c r="C807">
        <v>7932.91</v>
      </c>
      <c r="D807">
        <v>7788.14</v>
      </c>
      <c r="E807">
        <v>8004.61</v>
      </c>
      <c r="F807">
        <v>7788.14</v>
      </c>
      <c r="G807">
        <v>8056.56</v>
      </c>
      <c r="H807">
        <v>7788.14</v>
      </c>
      <c r="I807" t="str">
        <f t="shared" si="36"/>
        <v>盤</v>
      </c>
      <c r="J807" t="str">
        <f t="shared" si="37"/>
        <v>無</v>
      </c>
      <c r="K807" t="str">
        <f t="shared" si="38"/>
        <v>順</v>
      </c>
    </row>
    <row r="808" spans="1:11" hidden="1" x14ac:dyDescent="0.15">
      <c r="A808">
        <v>20070410</v>
      </c>
      <c r="B808">
        <v>8048.39</v>
      </c>
      <c r="C808">
        <v>8004.61</v>
      </c>
      <c r="D808">
        <v>7788.14</v>
      </c>
      <c r="E808">
        <v>8056.56</v>
      </c>
      <c r="F808">
        <v>7788.14</v>
      </c>
      <c r="G808">
        <v>8056.56</v>
      </c>
      <c r="H808">
        <v>7788.14</v>
      </c>
      <c r="I808" t="str">
        <f t="shared" si="36"/>
        <v>無</v>
      </c>
      <c r="J808" t="str">
        <f t="shared" si="37"/>
        <v>順</v>
      </c>
      <c r="K808" t="str">
        <f t="shared" si="38"/>
        <v>順</v>
      </c>
    </row>
    <row r="809" spans="1:11" hidden="1" x14ac:dyDescent="0.15">
      <c r="A809">
        <v>20070411</v>
      </c>
      <c r="B809">
        <v>8084.45</v>
      </c>
      <c r="C809">
        <v>8056.56</v>
      </c>
      <c r="D809">
        <v>7788.14</v>
      </c>
      <c r="E809">
        <v>8056.56</v>
      </c>
      <c r="F809">
        <v>7788.14</v>
      </c>
      <c r="G809">
        <v>8084.45</v>
      </c>
      <c r="H809">
        <v>7848.33</v>
      </c>
      <c r="I809" t="str">
        <f t="shared" si="36"/>
        <v>順</v>
      </c>
      <c r="J809" t="str">
        <f t="shared" si="37"/>
        <v>順</v>
      </c>
      <c r="K809" t="str">
        <f t="shared" si="38"/>
        <v>無</v>
      </c>
    </row>
    <row r="810" spans="1:11" hidden="1" x14ac:dyDescent="0.15">
      <c r="A810">
        <v>20070412</v>
      </c>
      <c r="B810">
        <v>8075.2</v>
      </c>
      <c r="C810">
        <v>8056.56</v>
      </c>
      <c r="D810">
        <v>7788.14</v>
      </c>
      <c r="E810">
        <v>8084.45</v>
      </c>
      <c r="F810">
        <v>7848.33</v>
      </c>
      <c r="G810">
        <v>8084.45</v>
      </c>
      <c r="H810">
        <v>7884.41</v>
      </c>
      <c r="I810" t="str">
        <f t="shared" si="36"/>
        <v>順</v>
      </c>
      <c r="J810" t="str">
        <f t="shared" si="37"/>
        <v>無</v>
      </c>
      <c r="K810" t="str">
        <f t="shared" si="38"/>
        <v>無</v>
      </c>
    </row>
    <row r="811" spans="1:11" hidden="1" x14ac:dyDescent="0.15">
      <c r="A811">
        <v>20070413</v>
      </c>
      <c r="B811">
        <v>8002.3</v>
      </c>
      <c r="C811">
        <v>8084.45</v>
      </c>
      <c r="D811">
        <v>7848.33</v>
      </c>
      <c r="E811">
        <v>8084.45</v>
      </c>
      <c r="F811">
        <v>7884.41</v>
      </c>
      <c r="G811">
        <v>8084.45</v>
      </c>
      <c r="H811">
        <v>7884.99</v>
      </c>
      <c r="I811" t="str">
        <f t="shared" si="36"/>
        <v>無</v>
      </c>
      <c r="J811" t="str">
        <f t="shared" si="37"/>
        <v>無</v>
      </c>
      <c r="K811" t="str">
        <f t="shared" si="38"/>
        <v>無</v>
      </c>
    </row>
    <row r="812" spans="1:11" hidden="1" x14ac:dyDescent="0.15">
      <c r="A812">
        <v>20070414</v>
      </c>
      <c r="B812">
        <v>8045.12</v>
      </c>
      <c r="C812">
        <v>8084.45</v>
      </c>
      <c r="D812">
        <v>7884.41</v>
      </c>
      <c r="E812">
        <v>8084.45</v>
      </c>
      <c r="F812">
        <v>7884.99</v>
      </c>
      <c r="G812">
        <v>8084.45</v>
      </c>
      <c r="H812">
        <v>7932.91</v>
      </c>
      <c r="I812" t="str">
        <f t="shared" si="36"/>
        <v>無</v>
      </c>
      <c r="J812" t="str">
        <f t="shared" si="37"/>
        <v>無</v>
      </c>
      <c r="K812" t="str">
        <f t="shared" si="38"/>
        <v>盤</v>
      </c>
    </row>
    <row r="813" spans="1:11" hidden="1" x14ac:dyDescent="0.15">
      <c r="A813">
        <v>20070416</v>
      </c>
      <c r="B813">
        <v>8043.54</v>
      </c>
      <c r="C813">
        <v>8084.45</v>
      </c>
      <c r="D813">
        <v>7884.99</v>
      </c>
      <c r="E813">
        <v>8084.45</v>
      </c>
      <c r="F813">
        <v>7932.91</v>
      </c>
      <c r="G813">
        <v>8084.45</v>
      </c>
      <c r="H813">
        <v>8002.3</v>
      </c>
      <c r="I813" t="str">
        <f t="shared" si="36"/>
        <v>無</v>
      </c>
      <c r="J813" t="str">
        <f t="shared" si="37"/>
        <v>盤</v>
      </c>
      <c r="K813" t="str">
        <f t="shared" si="38"/>
        <v>盤</v>
      </c>
    </row>
    <row r="814" spans="1:11" hidden="1" x14ac:dyDescent="0.15">
      <c r="A814">
        <v>20070417</v>
      </c>
      <c r="B814">
        <v>7959.29</v>
      </c>
      <c r="C814">
        <v>8084.45</v>
      </c>
      <c r="D814">
        <v>7932.91</v>
      </c>
      <c r="E814">
        <v>8084.45</v>
      </c>
      <c r="F814">
        <v>8002.3</v>
      </c>
      <c r="G814">
        <v>8084.45</v>
      </c>
      <c r="H814">
        <v>7959.29</v>
      </c>
      <c r="I814" t="str">
        <f t="shared" si="36"/>
        <v>盤</v>
      </c>
      <c r="J814" t="str">
        <f t="shared" si="37"/>
        <v>盤</v>
      </c>
      <c r="K814" t="str">
        <f t="shared" si="38"/>
        <v>盤</v>
      </c>
    </row>
    <row r="815" spans="1:11" hidden="1" x14ac:dyDescent="0.15">
      <c r="A815">
        <v>20070418</v>
      </c>
      <c r="B815">
        <v>8003.31</v>
      </c>
      <c r="C815">
        <v>8084.45</v>
      </c>
      <c r="D815">
        <v>8002.3</v>
      </c>
      <c r="E815">
        <v>8084.45</v>
      </c>
      <c r="F815">
        <v>7959.29</v>
      </c>
      <c r="G815">
        <v>8084.45</v>
      </c>
      <c r="H815">
        <v>7959.29</v>
      </c>
      <c r="I815" t="str">
        <f t="shared" si="36"/>
        <v>盤</v>
      </c>
      <c r="J815" t="str">
        <f t="shared" si="37"/>
        <v>盤</v>
      </c>
      <c r="K815" t="str">
        <f t="shared" si="38"/>
        <v>盤</v>
      </c>
    </row>
    <row r="816" spans="1:11" hidden="1" x14ac:dyDescent="0.15">
      <c r="A816">
        <v>20070419</v>
      </c>
      <c r="B816">
        <v>7888.63</v>
      </c>
      <c r="C816">
        <v>8084.45</v>
      </c>
      <c r="D816">
        <v>7959.29</v>
      </c>
      <c r="E816">
        <v>8084.45</v>
      </c>
      <c r="F816">
        <v>7959.29</v>
      </c>
      <c r="G816">
        <v>8084.45</v>
      </c>
      <c r="H816">
        <v>7888.63</v>
      </c>
      <c r="I816" t="str">
        <f t="shared" si="36"/>
        <v>盤</v>
      </c>
      <c r="J816" t="str">
        <f t="shared" si="37"/>
        <v>盤</v>
      </c>
      <c r="K816" t="str">
        <f t="shared" si="38"/>
        <v>無</v>
      </c>
    </row>
    <row r="817" spans="1:11" hidden="1" x14ac:dyDescent="0.15">
      <c r="A817">
        <v>20070420</v>
      </c>
      <c r="B817">
        <v>7942.67</v>
      </c>
      <c r="C817">
        <v>8084.45</v>
      </c>
      <c r="D817">
        <v>7959.29</v>
      </c>
      <c r="E817">
        <v>8084.45</v>
      </c>
      <c r="F817">
        <v>7888.63</v>
      </c>
      <c r="G817">
        <v>8075.2</v>
      </c>
      <c r="H817">
        <v>7888.63</v>
      </c>
      <c r="I817" t="str">
        <f t="shared" si="36"/>
        <v>盤</v>
      </c>
      <c r="J817" t="str">
        <f t="shared" si="37"/>
        <v>無</v>
      </c>
      <c r="K817" t="str">
        <f t="shared" si="38"/>
        <v>無</v>
      </c>
    </row>
    <row r="818" spans="1:11" hidden="1" x14ac:dyDescent="0.15">
      <c r="A818">
        <v>20070423</v>
      </c>
      <c r="B818">
        <v>8010.46</v>
      </c>
      <c r="C818">
        <v>8084.45</v>
      </c>
      <c r="D818">
        <v>7888.63</v>
      </c>
      <c r="E818">
        <v>8075.2</v>
      </c>
      <c r="F818">
        <v>7888.63</v>
      </c>
      <c r="G818">
        <v>8045.12</v>
      </c>
      <c r="H818">
        <v>7888.63</v>
      </c>
      <c r="I818" t="str">
        <f t="shared" si="36"/>
        <v>無</v>
      </c>
      <c r="J818" t="str">
        <f t="shared" si="37"/>
        <v>無</v>
      </c>
      <c r="K818" t="str">
        <f t="shared" si="38"/>
        <v>盤</v>
      </c>
    </row>
    <row r="819" spans="1:11" hidden="1" x14ac:dyDescent="0.15">
      <c r="A819">
        <v>20070424</v>
      </c>
      <c r="B819">
        <v>8045.01</v>
      </c>
      <c r="C819">
        <v>8075.2</v>
      </c>
      <c r="D819">
        <v>7888.63</v>
      </c>
      <c r="E819">
        <v>8045.12</v>
      </c>
      <c r="F819">
        <v>7888.63</v>
      </c>
      <c r="G819">
        <v>8045.12</v>
      </c>
      <c r="H819">
        <v>7888.63</v>
      </c>
      <c r="I819" t="str">
        <f t="shared" si="36"/>
        <v>無</v>
      </c>
      <c r="J819" t="str">
        <f t="shared" si="37"/>
        <v>盤</v>
      </c>
      <c r="K819" t="str">
        <f t="shared" si="38"/>
        <v>盤</v>
      </c>
    </row>
    <row r="820" spans="1:11" hidden="1" x14ac:dyDescent="0.15">
      <c r="A820">
        <v>20070425</v>
      </c>
      <c r="B820">
        <v>7984.65</v>
      </c>
      <c r="C820">
        <v>8045.12</v>
      </c>
      <c r="D820">
        <v>7888.63</v>
      </c>
      <c r="E820">
        <v>8045.12</v>
      </c>
      <c r="F820">
        <v>7888.63</v>
      </c>
      <c r="G820">
        <v>8045.01</v>
      </c>
      <c r="H820">
        <v>7888.63</v>
      </c>
      <c r="I820" t="str">
        <f t="shared" si="36"/>
        <v>盤</v>
      </c>
      <c r="J820" t="str">
        <f t="shared" si="37"/>
        <v>盤</v>
      </c>
      <c r="K820" t="str">
        <f t="shared" si="38"/>
        <v>盤</v>
      </c>
    </row>
    <row r="821" spans="1:11" hidden="1" x14ac:dyDescent="0.15">
      <c r="A821">
        <v>20070426</v>
      </c>
      <c r="B821">
        <v>8000.04</v>
      </c>
      <c r="C821">
        <v>8045.12</v>
      </c>
      <c r="D821">
        <v>7888.63</v>
      </c>
      <c r="E821">
        <v>8045.01</v>
      </c>
      <c r="F821">
        <v>7888.63</v>
      </c>
      <c r="G821">
        <v>8045.01</v>
      </c>
      <c r="H821">
        <v>7888.63</v>
      </c>
      <c r="I821" t="str">
        <f t="shared" si="36"/>
        <v>盤</v>
      </c>
      <c r="J821" t="str">
        <f t="shared" si="37"/>
        <v>盤</v>
      </c>
      <c r="K821" t="str">
        <f t="shared" si="38"/>
        <v>盤</v>
      </c>
    </row>
    <row r="822" spans="1:11" hidden="1" x14ac:dyDescent="0.15">
      <c r="A822">
        <v>20070427</v>
      </c>
      <c r="B822">
        <v>7949.42</v>
      </c>
      <c r="C822">
        <v>8045.01</v>
      </c>
      <c r="D822">
        <v>7888.63</v>
      </c>
      <c r="E822">
        <v>8045.01</v>
      </c>
      <c r="F822">
        <v>7888.63</v>
      </c>
      <c r="G822">
        <v>8045.01</v>
      </c>
      <c r="H822">
        <v>7888.63</v>
      </c>
      <c r="I822" t="str">
        <f t="shared" si="36"/>
        <v>盤</v>
      </c>
      <c r="J822" t="str">
        <f t="shared" si="37"/>
        <v>盤</v>
      </c>
      <c r="K822" t="str">
        <f t="shared" si="38"/>
        <v>盤</v>
      </c>
    </row>
    <row r="823" spans="1:11" hidden="1" x14ac:dyDescent="0.15">
      <c r="A823">
        <v>20070430</v>
      </c>
      <c r="B823">
        <v>7875.42</v>
      </c>
      <c r="C823">
        <v>8045.01</v>
      </c>
      <c r="D823">
        <v>7888.63</v>
      </c>
      <c r="E823">
        <v>8045.01</v>
      </c>
      <c r="F823">
        <v>7888.63</v>
      </c>
      <c r="G823">
        <v>8045.01</v>
      </c>
      <c r="H823">
        <v>7875.42</v>
      </c>
      <c r="I823" t="str">
        <f t="shared" si="36"/>
        <v>盤</v>
      </c>
      <c r="J823" t="str">
        <f t="shared" si="37"/>
        <v>盤</v>
      </c>
      <c r="K823" t="str">
        <f t="shared" si="38"/>
        <v>盤</v>
      </c>
    </row>
    <row r="824" spans="1:11" hidden="1" x14ac:dyDescent="0.15">
      <c r="A824">
        <v>20070502</v>
      </c>
      <c r="B824">
        <v>7903.04</v>
      </c>
      <c r="C824">
        <v>8045.01</v>
      </c>
      <c r="D824">
        <v>7888.63</v>
      </c>
      <c r="E824">
        <v>8045.01</v>
      </c>
      <c r="F824">
        <v>7875.42</v>
      </c>
      <c r="G824">
        <v>8045.01</v>
      </c>
      <c r="H824">
        <v>7875.42</v>
      </c>
      <c r="I824" t="str">
        <f t="shared" si="36"/>
        <v>盤</v>
      </c>
      <c r="J824" t="str">
        <f t="shared" si="37"/>
        <v>盤</v>
      </c>
      <c r="K824" t="str">
        <f t="shared" si="38"/>
        <v>盤</v>
      </c>
    </row>
    <row r="825" spans="1:11" hidden="1" x14ac:dyDescent="0.15">
      <c r="A825">
        <v>20070503</v>
      </c>
      <c r="B825">
        <v>7926.66</v>
      </c>
      <c r="C825">
        <v>8045.01</v>
      </c>
      <c r="D825">
        <v>7875.42</v>
      </c>
      <c r="E825">
        <v>8045.01</v>
      </c>
      <c r="F825">
        <v>7875.42</v>
      </c>
      <c r="G825">
        <v>8045.01</v>
      </c>
      <c r="H825">
        <v>7875.42</v>
      </c>
      <c r="I825" t="str">
        <f t="shared" si="36"/>
        <v>盤</v>
      </c>
      <c r="J825" t="str">
        <f t="shared" si="37"/>
        <v>盤</v>
      </c>
      <c r="K825" t="str">
        <f t="shared" si="38"/>
        <v>盤</v>
      </c>
    </row>
    <row r="826" spans="1:11" hidden="1" x14ac:dyDescent="0.15">
      <c r="A826">
        <v>20070504</v>
      </c>
      <c r="B826">
        <v>8066.06</v>
      </c>
      <c r="C826">
        <v>8045.01</v>
      </c>
      <c r="D826">
        <v>7875.42</v>
      </c>
      <c r="E826">
        <v>8045.01</v>
      </c>
      <c r="F826">
        <v>7875.42</v>
      </c>
      <c r="G826">
        <v>8066.06</v>
      </c>
      <c r="H826">
        <v>7875.42</v>
      </c>
      <c r="I826" t="str">
        <f t="shared" si="36"/>
        <v>盤</v>
      </c>
      <c r="J826" t="str">
        <f t="shared" si="37"/>
        <v>盤</v>
      </c>
      <c r="K826" t="str">
        <f t="shared" si="38"/>
        <v>無</v>
      </c>
    </row>
    <row r="827" spans="1:11" hidden="1" x14ac:dyDescent="0.15">
      <c r="A827">
        <v>20070507</v>
      </c>
      <c r="B827">
        <v>8115.27</v>
      </c>
      <c r="C827">
        <v>8045.01</v>
      </c>
      <c r="D827">
        <v>7875.42</v>
      </c>
      <c r="E827">
        <v>8066.06</v>
      </c>
      <c r="F827">
        <v>7875.42</v>
      </c>
      <c r="G827">
        <v>8115.27</v>
      </c>
      <c r="H827">
        <v>7875.42</v>
      </c>
      <c r="I827" t="str">
        <f t="shared" si="36"/>
        <v>盤</v>
      </c>
      <c r="J827" t="str">
        <f t="shared" si="37"/>
        <v>無</v>
      </c>
      <c r="K827" t="str">
        <f t="shared" si="38"/>
        <v>無</v>
      </c>
    </row>
    <row r="828" spans="1:11" hidden="1" x14ac:dyDescent="0.15">
      <c r="A828">
        <v>20070508</v>
      </c>
      <c r="B828">
        <v>8095.84</v>
      </c>
      <c r="C828">
        <v>8066.06</v>
      </c>
      <c r="D828">
        <v>7875.42</v>
      </c>
      <c r="E828">
        <v>8115.27</v>
      </c>
      <c r="F828">
        <v>7875.42</v>
      </c>
      <c r="G828">
        <v>8115.27</v>
      </c>
      <c r="H828">
        <v>7875.42</v>
      </c>
      <c r="I828" t="str">
        <f t="shared" si="36"/>
        <v>無</v>
      </c>
      <c r="J828" t="str">
        <f t="shared" si="37"/>
        <v>無</v>
      </c>
      <c r="K828" t="str">
        <f t="shared" si="38"/>
        <v>無</v>
      </c>
    </row>
    <row r="829" spans="1:11" hidden="1" x14ac:dyDescent="0.15">
      <c r="A829">
        <v>20070509</v>
      </c>
      <c r="B829">
        <v>8052.7</v>
      </c>
      <c r="C829">
        <v>8115.27</v>
      </c>
      <c r="D829">
        <v>7875.42</v>
      </c>
      <c r="E829">
        <v>8115.27</v>
      </c>
      <c r="F829">
        <v>7875.42</v>
      </c>
      <c r="G829">
        <v>8115.27</v>
      </c>
      <c r="H829">
        <v>7875.42</v>
      </c>
      <c r="I829" t="str">
        <f t="shared" si="36"/>
        <v>無</v>
      </c>
      <c r="J829" t="str">
        <f t="shared" si="37"/>
        <v>無</v>
      </c>
      <c r="K829" t="str">
        <f t="shared" si="38"/>
        <v>無</v>
      </c>
    </row>
    <row r="830" spans="1:11" hidden="1" x14ac:dyDescent="0.15">
      <c r="A830">
        <v>20070510</v>
      </c>
      <c r="B830">
        <v>8096.86</v>
      </c>
      <c r="C830">
        <v>8115.27</v>
      </c>
      <c r="D830">
        <v>7875.42</v>
      </c>
      <c r="E830">
        <v>8115.27</v>
      </c>
      <c r="F830">
        <v>7875.42</v>
      </c>
      <c r="G830">
        <v>8115.27</v>
      </c>
      <c r="H830">
        <v>7875.42</v>
      </c>
      <c r="I830" t="str">
        <f t="shared" si="36"/>
        <v>無</v>
      </c>
      <c r="J830" t="str">
        <f t="shared" si="37"/>
        <v>無</v>
      </c>
      <c r="K830" t="str">
        <f t="shared" si="38"/>
        <v>無</v>
      </c>
    </row>
    <row r="831" spans="1:11" hidden="1" x14ac:dyDescent="0.15">
      <c r="A831">
        <v>20070511</v>
      </c>
      <c r="B831">
        <v>8031.54</v>
      </c>
      <c r="C831">
        <v>8115.27</v>
      </c>
      <c r="D831">
        <v>7875.42</v>
      </c>
      <c r="E831">
        <v>8115.27</v>
      </c>
      <c r="F831">
        <v>7875.42</v>
      </c>
      <c r="G831">
        <v>8115.27</v>
      </c>
      <c r="H831">
        <v>7903.04</v>
      </c>
      <c r="I831" t="str">
        <f t="shared" si="36"/>
        <v>無</v>
      </c>
      <c r="J831" t="str">
        <f t="shared" si="37"/>
        <v>無</v>
      </c>
      <c r="K831" t="str">
        <f t="shared" si="38"/>
        <v>無</v>
      </c>
    </row>
    <row r="832" spans="1:11" hidden="1" x14ac:dyDescent="0.15">
      <c r="A832">
        <v>20070514</v>
      </c>
      <c r="B832">
        <v>8030.56</v>
      </c>
      <c r="C832">
        <v>8115.27</v>
      </c>
      <c r="D832">
        <v>7875.42</v>
      </c>
      <c r="E832">
        <v>8115.27</v>
      </c>
      <c r="F832">
        <v>7903.04</v>
      </c>
      <c r="G832">
        <v>8115.27</v>
      </c>
      <c r="H832">
        <v>7926.66</v>
      </c>
      <c r="I832" t="str">
        <f t="shared" si="36"/>
        <v>無</v>
      </c>
      <c r="J832" t="str">
        <f t="shared" si="37"/>
        <v>無</v>
      </c>
      <c r="K832" t="str">
        <f t="shared" si="38"/>
        <v>無</v>
      </c>
    </row>
    <row r="833" spans="1:11" hidden="1" x14ac:dyDescent="0.15">
      <c r="A833">
        <v>20070515</v>
      </c>
      <c r="B833">
        <v>7975.03</v>
      </c>
      <c r="C833">
        <v>8115.27</v>
      </c>
      <c r="D833">
        <v>7903.04</v>
      </c>
      <c r="E833">
        <v>8115.27</v>
      </c>
      <c r="F833">
        <v>7926.66</v>
      </c>
      <c r="G833">
        <v>8115.27</v>
      </c>
      <c r="H833">
        <v>7975.03</v>
      </c>
      <c r="I833" t="str">
        <f t="shared" si="36"/>
        <v>無</v>
      </c>
      <c r="J833" t="str">
        <f t="shared" si="37"/>
        <v>無</v>
      </c>
      <c r="K833" t="str">
        <f t="shared" si="38"/>
        <v>盤</v>
      </c>
    </row>
    <row r="834" spans="1:11" hidden="1" x14ac:dyDescent="0.15">
      <c r="A834">
        <v>20070516</v>
      </c>
      <c r="B834">
        <v>7988.57</v>
      </c>
      <c r="C834">
        <v>8115.27</v>
      </c>
      <c r="D834">
        <v>7926.66</v>
      </c>
      <c r="E834">
        <v>8115.27</v>
      </c>
      <c r="F834">
        <v>7975.03</v>
      </c>
      <c r="G834">
        <v>8115.27</v>
      </c>
      <c r="H834">
        <v>7975.03</v>
      </c>
      <c r="I834" t="str">
        <f t="shared" si="36"/>
        <v>無</v>
      </c>
      <c r="J834" t="str">
        <f t="shared" si="37"/>
        <v>盤</v>
      </c>
      <c r="K834" t="str">
        <f t="shared" si="38"/>
        <v>盤</v>
      </c>
    </row>
    <row r="835" spans="1:11" hidden="1" x14ac:dyDescent="0.15">
      <c r="A835">
        <v>20070517</v>
      </c>
      <c r="B835">
        <v>8037.96</v>
      </c>
      <c r="C835">
        <v>8115.27</v>
      </c>
      <c r="D835">
        <v>7975.03</v>
      </c>
      <c r="E835">
        <v>8115.27</v>
      </c>
      <c r="F835">
        <v>7975.03</v>
      </c>
      <c r="G835">
        <v>8096.86</v>
      </c>
      <c r="H835">
        <v>7975.03</v>
      </c>
      <c r="I835" t="str">
        <f t="shared" ref="I835:I898" si="39">IF(C835-D835&lt;=180,"盤",IF(C835-D835&lt;=240,"無","順"))</f>
        <v>盤</v>
      </c>
      <c r="J835" t="str">
        <f t="shared" ref="J835:J898" si="40">IF(E835-F835&lt;=180,"盤",IF(E835-F835&lt;=240,"無","順"))</f>
        <v>盤</v>
      </c>
      <c r="K835" t="str">
        <f t="shared" ref="K835:K898" si="41">IF(G835-H835&lt;=180,"盤",IF(G835-H835&lt;=240,"無","順"))</f>
        <v>盤</v>
      </c>
    </row>
    <row r="836" spans="1:11" hidden="1" x14ac:dyDescent="0.15">
      <c r="A836">
        <v>20070518</v>
      </c>
      <c r="B836">
        <v>8034.14</v>
      </c>
      <c r="C836">
        <v>8115.27</v>
      </c>
      <c r="D836">
        <v>7975.03</v>
      </c>
      <c r="E836">
        <v>8096.86</v>
      </c>
      <c r="F836">
        <v>7975.03</v>
      </c>
      <c r="G836">
        <v>8096.86</v>
      </c>
      <c r="H836">
        <v>7975.03</v>
      </c>
      <c r="I836" t="str">
        <f t="shared" si="39"/>
        <v>盤</v>
      </c>
      <c r="J836" t="str">
        <f t="shared" si="40"/>
        <v>盤</v>
      </c>
      <c r="K836" t="str">
        <f t="shared" si="41"/>
        <v>盤</v>
      </c>
    </row>
    <row r="837" spans="1:11" hidden="1" x14ac:dyDescent="0.15">
      <c r="A837">
        <v>20070521</v>
      </c>
      <c r="B837">
        <v>8141.59</v>
      </c>
      <c r="C837">
        <v>8096.86</v>
      </c>
      <c r="D837">
        <v>7975.03</v>
      </c>
      <c r="E837">
        <v>8096.86</v>
      </c>
      <c r="F837">
        <v>7975.03</v>
      </c>
      <c r="G837">
        <v>8141.59</v>
      </c>
      <c r="H837">
        <v>7975.03</v>
      </c>
      <c r="I837" t="str">
        <f t="shared" si="39"/>
        <v>盤</v>
      </c>
      <c r="J837" t="str">
        <f t="shared" si="40"/>
        <v>盤</v>
      </c>
      <c r="K837" t="str">
        <f t="shared" si="41"/>
        <v>盤</v>
      </c>
    </row>
    <row r="838" spans="1:11" hidden="1" x14ac:dyDescent="0.15">
      <c r="A838">
        <v>20070522</v>
      </c>
      <c r="B838">
        <v>8188.63</v>
      </c>
      <c r="C838">
        <v>8096.86</v>
      </c>
      <c r="D838">
        <v>7975.03</v>
      </c>
      <c r="E838">
        <v>8141.59</v>
      </c>
      <c r="F838">
        <v>7975.03</v>
      </c>
      <c r="G838">
        <v>8188.63</v>
      </c>
      <c r="H838">
        <v>7975.03</v>
      </c>
      <c r="I838" t="str">
        <f t="shared" si="39"/>
        <v>盤</v>
      </c>
      <c r="J838" t="str">
        <f t="shared" si="40"/>
        <v>盤</v>
      </c>
      <c r="K838" t="str">
        <f t="shared" si="41"/>
        <v>無</v>
      </c>
    </row>
    <row r="839" spans="1:11" hidden="1" x14ac:dyDescent="0.15">
      <c r="A839">
        <v>20070523</v>
      </c>
      <c r="B839">
        <v>8221.7900000000009</v>
      </c>
      <c r="C839">
        <v>8141.59</v>
      </c>
      <c r="D839">
        <v>7975.03</v>
      </c>
      <c r="E839">
        <v>8188.63</v>
      </c>
      <c r="F839">
        <v>7975.03</v>
      </c>
      <c r="G839">
        <v>8221.7900000000009</v>
      </c>
      <c r="H839">
        <v>7975.03</v>
      </c>
      <c r="I839" t="str">
        <f t="shared" si="39"/>
        <v>盤</v>
      </c>
      <c r="J839" t="str">
        <f t="shared" si="40"/>
        <v>無</v>
      </c>
      <c r="K839" t="str">
        <f t="shared" si="41"/>
        <v>順</v>
      </c>
    </row>
    <row r="840" spans="1:11" hidden="1" x14ac:dyDescent="0.15">
      <c r="A840">
        <v>20070524</v>
      </c>
      <c r="B840">
        <v>8216.41</v>
      </c>
      <c r="C840">
        <v>8188.63</v>
      </c>
      <c r="D840">
        <v>7975.03</v>
      </c>
      <c r="E840">
        <v>8221.7900000000009</v>
      </c>
      <c r="F840">
        <v>7975.03</v>
      </c>
      <c r="G840">
        <v>8221.7900000000009</v>
      </c>
      <c r="H840">
        <v>7975.03</v>
      </c>
      <c r="I840" t="str">
        <f t="shared" si="39"/>
        <v>無</v>
      </c>
      <c r="J840" t="str">
        <f t="shared" si="40"/>
        <v>順</v>
      </c>
      <c r="K840" t="str">
        <f t="shared" si="41"/>
        <v>順</v>
      </c>
    </row>
    <row r="841" spans="1:11" hidden="1" x14ac:dyDescent="0.15">
      <c r="A841">
        <v>20070525</v>
      </c>
      <c r="B841">
        <v>8159.97</v>
      </c>
      <c r="C841">
        <v>8221.7900000000009</v>
      </c>
      <c r="D841">
        <v>7975.03</v>
      </c>
      <c r="E841">
        <v>8221.7900000000009</v>
      </c>
      <c r="F841">
        <v>7975.03</v>
      </c>
      <c r="G841">
        <v>8221.7900000000009</v>
      </c>
      <c r="H841">
        <v>7988.57</v>
      </c>
      <c r="I841" t="str">
        <f t="shared" si="39"/>
        <v>順</v>
      </c>
      <c r="J841" t="str">
        <f t="shared" si="40"/>
        <v>順</v>
      </c>
      <c r="K841" t="str">
        <f t="shared" si="41"/>
        <v>無</v>
      </c>
    </row>
    <row r="842" spans="1:11" hidden="1" x14ac:dyDescent="0.15">
      <c r="A842">
        <v>20070528</v>
      </c>
      <c r="B842">
        <v>8156.82</v>
      </c>
      <c r="C842">
        <v>8221.7900000000009</v>
      </c>
      <c r="D842">
        <v>7975.03</v>
      </c>
      <c r="E842">
        <v>8221.7900000000009</v>
      </c>
      <c r="F842">
        <v>7988.57</v>
      </c>
      <c r="G842">
        <v>8221.7900000000009</v>
      </c>
      <c r="H842">
        <v>8034.14</v>
      </c>
      <c r="I842" t="str">
        <f t="shared" si="39"/>
        <v>順</v>
      </c>
      <c r="J842" t="str">
        <f t="shared" si="40"/>
        <v>無</v>
      </c>
      <c r="K842" t="str">
        <f t="shared" si="41"/>
        <v>無</v>
      </c>
    </row>
    <row r="843" spans="1:11" hidden="1" x14ac:dyDescent="0.15">
      <c r="A843">
        <v>20070529</v>
      </c>
      <c r="B843">
        <v>8181.49</v>
      </c>
      <c r="C843">
        <v>8221.7900000000009</v>
      </c>
      <c r="D843">
        <v>7988.57</v>
      </c>
      <c r="E843">
        <v>8221.7900000000009</v>
      </c>
      <c r="F843">
        <v>8034.14</v>
      </c>
      <c r="G843">
        <v>8221.7900000000009</v>
      </c>
      <c r="H843">
        <v>8034.14</v>
      </c>
      <c r="I843" t="str">
        <f t="shared" si="39"/>
        <v>無</v>
      </c>
      <c r="J843" t="str">
        <f t="shared" si="40"/>
        <v>無</v>
      </c>
      <c r="K843" t="str">
        <f t="shared" si="41"/>
        <v>無</v>
      </c>
    </row>
    <row r="844" spans="1:11" hidden="1" x14ac:dyDescent="0.15">
      <c r="A844">
        <v>20070530</v>
      </c>
      <c r="B844">
        <v>8147.34</v>
      </c>
      <c r="C844">
        <v>8221.7900000000009</v>
      </c>
      <c r="D844">
        <v>8034.14</v>
      </c>
      <c r="E844">
        <v>8221.7900000000009</v>
      </c>
      <c r="F844">
        <v>8034.14</v>
      </c>
      <c r="G844">
        <v>8221.7900000000009</v>
      </c>
      <c r="H844">
        <v>8141.59</v>
      </c>
      <c r="I844" t="str">
        <f t="shared" si="39"/>
        <v>無</v>
      </c>
      <c r="J844" t="str">
        <f t="shared" si="40"/>
        <v>無</v>
      </c>
      <c r="K844" t="str">
        <f t="shared" si="41"/>
        <v>盤</v>
      </c>
    </row>
    <row r="845" spans="1:11" hidden="1" x14ac:dyDescent="0.15">
      <c r="A845">
        <v>20070531</v>
      </c>
      <c r="B845">
        <v>8144.95</v>
      </c>
      <c r="C845">
        <v>8221.7900000000009</v>
      </c>
      <c r="D845">
        <v>8034.14</v>
      </c>
      <c r="E845">
        <v>8221.7900000000009</v>
      </c>
      <c r="F845">
        <v>8141.59</v>
      </c>
      <c r="G845">
        <v>8221.7900000000009</v>
      </c>
      <c r="H845">
        <v>8144.95</v>
      </c>
      <c r="I845" t="str">
        <f t="shared" si="39"/>
        <v>無</v>
      </c>
      <c r="J845" t="str">
        <f t="shared" si="40"/>
        <v>盤</v>
      </c>
      <c r="K845" t="str">
        <f t="shared" si="41"/>
        <v>盤</v>
      </c>
    </row>
    <row r="846" spans="1:11" hidden="1" x14ac:dyDescent="0.15">
      <c r="A846">
        <v>20070601</v>
      </c>
      <c r="B846">
        <v>8249.9</v>
      </c>
      <c r="C846">
        <v>8221.7900000000009</v>
      </c>
      <c r="D846">
        <v>8141.59</v>
      </c>
      <c r="E846">
        <v>8221.7900000000009</v>
      </c>
      <c r="F846">
        <v>8144.95</v>
      </c>
      <c r="G846">
        <v>8249.9</v>
      </c>
      <c r="H846">
        <v>8144.95</v>
      </c>
      <c r="I846" t="str">
        <f t="shared" si="39"/>
        <v>盤</v>
      </c>
      <c r="J846" t="str">
        <f t="shared" si="40"/>
        <v>盤</v>
      </c>
      <c r="K846" t="str">
        <f t="shared" si="41"/>
        <v>盤</v>
      </c>
    </row>
    <row r="847" spans="1:11" hidden="1" x14ac:dyDescent="0.15">
      <c r="A847">
        <v>20070604</v>
      </c>
      <c r="B847">
        <v>8294.7900000000009</v>
      </c>
      <c r="C847">
        <v>8221.7900000000009</v>
      </c>
      <c r="D847">
        <v>8144.95</v>
      </c>
      <c r="E847">
        <v>8249.9</v>
      </c>
      <c r="F847">
        <v>8144.95</v>
      </c>
      <c r="G847">
        <v>8294.7900000000009</v>
      </c>
      <c r="H847">
        <v>8144.95</v>
      </c>
      <c r="I847" t="str">
        <f t="shared" si="39"/>
        <v>盤</v>
      </c>
      <c r="J847" t="str">
        <f t="shared" si="40"/>
        <v>盤</v>
      </c>
      <c r="K847" t="str">
        <f t="shared" si="41"/>
        <v>盤</v>
      </c>
    </row>
    <row r="848" spans="1:11" hidden="1" x14ac:dyDescent="0.15">
      <c r="A848">
        <v>20070605</v>
      </c>
      <c r="B848">
        <v>8303.99</v>
      </c>
      <c r="C848">
        <v>8249.9</v>
      </c>
      <c r="D848">
        <v>8144.95</v>
      </c>
      <c r="E848">
        <v>8294.7900000000009</v>
      </c>
      <c r="F848">
        <v>8144.95</v>
      </c>
      <c r="G848">
        <v>8303.99</v>
      </c>
      <c r="H848">
        <v>8144.95</v>
      </c>
      <c r="I848" t="str">
        <f t="shared" si="39"/>
        <v>盤</v>
      </c>
      <c r="J848" t="str">
        <f t="shared" si="40"/>
        <v>盤</v>
      </c>
      <c r="K848" t="str">
        <f t="shared" si="41"/>
        <v>盤</v>
      </c>
    </row>
    <row r="849" spans="1:11" hidden="1" x14ac:dyDescent="0.15">
      <c r="A849">
        <v>20070606</v>
      </c>
      <c r="B849">
        <v>8314.68</v>
      </c>
      <c r="C849">
        <v>8294.7900000000009</v>
      </c>
      <c r="D849">
        <v>8144.95</v>
      </c>
      <c r="E849">
        <v>8303.99</v>
      </c>
      <c r="F849">
        <v>8144.95</v>
      </c>
      <c r="G849">
        <v>8314.68</v>
      </c>
      <c r="H849">
        <v>8144.95</v>
      </c>
      <c r="I849" t="str">
        <f t="shared" si="39"/>
        <v>盤</v>
      </c>
      <c r="J849" t="str">
        <f t="shared" si="40"/>
        <v>盤</v>
      </c>
      <c r="K849" t="str">
        <f t="shared" si="41"/>
        <v>盤</v>
      </c>
    </row>
    <row r="850" spans="1:11" hidden="1" x14ac:dyDescent="0.15">
      <c r="A850">
        <v>20070607</v>
      </c>
      <c r="B850">
        <v>8355.26</v>
      </c>
      <c r="C850">
        <v>8303.99</v>
      </c>
      <c r="D850">
        <v>8144.95</v>
      </c>
      <c r="E850">
        <v>8314.68</v>
      </c>
      <c r="F850">
        <v>8144.95</v>
      </c>
      <c r="G850">
        <v>8355.26</v>
      </c>
      <c r="H850">
        <v>8144.95</v>
      </c>
      <c r="I850" t="str">
        <f t="shared" si="39"/>
        <v>盤</v>
      </c>
      <c r="J850" t="str">
        <f t="shared" si="40"/>
        <v>盤</v>
      </c>
      <c r="K850" t="str">
        <f t="shared" si="41"/>
        <v>無</v>
      </c>
    </row>
    <row r="851" spans="1:11" hidden="1" x14ac:dyDescent="0.15">
      <c r="A851">
        <v>20070608</v>
      </c>
      <c r="B851">
        <v>8300.7099999999991</v>
      </c>
      <c r="C851">
        <v>8314.68</v>
      </c>
      <c r="D851">
        <v>8144.95</v>
      </c>
      <c r="E851">
        <v>8355.26</v>
      </c>
      <c r="F851">
        <v>8144.95</v>
      </c>
      <c r="G851">
        <v>8355.26</v>
      </c>
      <c r="H851">
        <v>8144.95</v>
      </c>
      <c r="I851" t="str">
        <f t="shared" si="39"/>
        <v>盤</v>
      </c>
      <c r="J851" t="str">
        <f t="shared" si="40"/>
        <v>無</v>
      </c>
      <c r="K851" t="str">
        <f t="shared" si="41"/>
        <v>無</v>
      </c>
    </row>
    <row r="852" spans="1:11" hidden="1" x14ac:dyDescent="0.15">
      <c r="A852">
        <v>20070611</v>
      </c>
      <c r="B852">
        <v>8338.8799999999992</v>
      </c>
      <c r="C852">
        <v>8355.26</v>
      </c>
      <c r="D852">
        <v>8144.95</v>
      </c>
      <c r="E852">
        <v>8355.26</v>
      </c>
      <c r="F852">
        <v>8144.95</v>
      </c>
      <c r="G852">
        <v>8355.26</v>
      </c>
      <c r="H852">
        <v>8144.95</v>
      </c>
      <c r="I852" t="str">
        <f t="shared" si="39"/>
        <v>無</v>
      </c>
      <c r="J852" t="str">
        <f t="shared" si="40"/>
        <v>無</v>
      </c>
      <c r="K852" t="str">
        <f t="shared" si="41"/>
        <v>無</v>
      </c>
    </row>
    <row r="853" spans="1:11" hidden="1" x14ac:dyDescent="0.15">
      <c r="A853">
        <v>20070612</v>
      </c>
      <c r="B853">
        <v>8370.26</v>
      </c>
      <c r="C853">
        <v>8355.26</v>
      </c>
      <c r="D853">
        <v>8144.95</v>
      </c>
      <c r="E853">
        <v>8355.26</v>
      </c>
      <c r="F853">
        <v>8144.95</v>
      </c>
      <c r="G853">
        <v>8370.26</v>
      </c>
      <c r="H853">
        <v>8249.9</v>
      </c>
      <c r="I853" t="str">
        <f t="shared" si="39"/>
        <v>無</v>
      </c>
      <c r="J853" t="str">
        <f t="shared" si="40"/>
        <v>無</v>
      </c>
      <c r="K853" t="str">
        <f t="shared" si="41"/>
        <v>盤</v>
      </c>
    </row>
    <row r="854" spans="1:11" hidden="1" x14ac:dyDescent="0.15">
      <c r="A854">
        <v>20070613</v>
      </c>
      <c r="B854">
        <v>8346.39</v>
      </c>
      <c r="C854">
        <v>8355.26</v>
      </c>
      <c r="D854">
        <v>8144.95</v>
      </c>
      <c r="E854">
        <v>8370.26</v>
      </c>
      <c r="F854">
        <v>8249.9</v>
      </c>
      <c r="G854">
        <v>8370.26</v>
      </c>
      <c r="H854">
        <v>8294.7900000000009</v>
      </c>
      <c r="I854" t="str">
        <f t="shared" si="39"/>
        <v>無</v>
      </c>
      <c r="J854" t="str">
        <f t="shared" si="40"/>
        <v>盤</v>
      </c>
      <c r="K854" t="str">
        <f t="shared" si="41"/>
        <v>盤</v>
      </c>
    </row>
    <row r="855" spans="1:11" hidden="1" x14ac:dyDescent="0.15">
      <c r="A855">
        <v>20070614</v>
      </c>
      <c r="B855">
        <v>8450.7199999999993</v>
      </c>
      <c r="C855">
        <v>8370.26</v>
      </c>
      <c r="D855">
        <v>8249.9</v>
      </c>
      <c r="E855">
        <v>8370.26</v>
      </c>
      <c r="F855">
        <v>8294.7900000000009</v>
      </c>
      <c r="G855">
        <v>8450.7199999999993</v>
      </c>
      <c r="H855">
        <v>8300.7099999999991</v>
      </c>
      <c r="I855" t="str">
        <f t="shared" si="39"/>
        <v>盤</v>
      </c>
      <c r="J855" t="str">
        <f t="shared" si="40"/>
        <v>盤</v>
      </c>
      <c r="K855" t="str">
        <f t="shared" si="41"/>
        <v>盤</v>
      </c>
    </row>
    <row r="856" spans="1:11" x14ac:dyDescent="0.15">
      <c r="A856">
        <v>20070615</v>
      </c>
      <c r="B856">
        <v>8573.64</v>
      </c>
      <c r="C856">
        <v>8370.26</v>
      </c>
      <c r="D856">
        <v>8294.7900000000009</v>
      </c>
      <c r="E856">
        <v>8450.7199999999993</v>
      </c>
      <c r="F856">
        <v>8300.7099999999991</v>
      </c>
      <c r="G856">
        <v>8573.64</v>
      </c>
      <c r="H856">
        <v>8300.7099999999991</v>
      </c>
      <c r="I856" t="str">
        <f t="shared" si="39"/>
        <v>盤</v>
      </c>
      <c r="J856" t="str">
        <f t="shared" si="40"/>
        <v>盤</v>
      </c>
      <c r="K856" t="str">
        <f t="shared" si="41"/>
        <v>順</v>
      </c>
    </row>
    <row r="857" spans="1:11" hidden="1" x14ac:dyDescent="0.15">
      <c r="A857">
        <v>20070620</v>
      </c>
      <c r="B857">
        <v>8755.8799999999992</v>
      </c>
      <c r="C857">
        <v>8450.7199999999993</v>
      </c>
      <c r="D857">
        <v>8300.7099999999991</v>
      </c>
      <c r="E857">
        <v>8573.64</v>
      </c>
      <c r="F857">
        <v>8300.7099999999991</v>
      </c>
      <c r="G857">
        <v>8755.8799999999992</v>
      </c>
      <c r="H857">
        <v>8300.7099999999991</v>
      </c>
      <c r="I857" t="str">
        <f t="shared" si="39"/>
        <v>盤</v>
      </c>
      <c r="J857" t="str">
        <f t="shared" si="40"/>
        <v>順</v>
      </c>
      <c r="K857" t="str">
        <f t="shared" si="41"/>
        <v>順</v>
      </c>
    </row>
    <row r="858" spans="1:11" hidden="1" x14ac:dyDescent="0.15">
      <c r="A858">
        <v>20070621</v>
      </c>
      <c r="B858">
        <v>8851.99</v>
      </c>
      <c r="C858">
        <v>8573.64</v>
      </c>
      <c r="D858">
        <v>8300.7099999999991</v>
      </c>
      <c r="E858">
        <v>8755.8799999999992</v>
      </c>
      <c r="F858">
        <v>8300.7099999999991</v>
      </c>
      <c r="G858">
        <v>8851.99</v>
      </c>
      <c r="H858">
        <v>8300.7099999999991</v>
      </c>
      <c r="I858" t="str">
        <f t="shared" si="39"/>
        <v>順</v>
      </c>
      <c r="J858" t="str">
        <f t="shared" si="40"/>
        <v>順</v>
      </c>
      <c r="K858" t="str">
        <f t="shared" si="41"/>
        <v>順</v>
      </c>
    </row>
    <row r="859" spans="1:11" hidden="1" x14ac:dyDescent="0.15">
      <c r="A859">
        <v>20070622</v>
      </c>
      <c r="B859">
        <v>8846.39</v>
      </c>
      <c r="C859">
        <v>8755.8799999999992</v>
      </c>
      <c r="D859">
        <v>8300.7099999999991</v>
      </c>
      <c r="E859">
        <v>8851.99</v>
      </c>
      <c r="F859">
        <v>8300.7099999999991</v>
      </c>
      <c r="G859">
        <v>8851.99</v>
      </c>
      <c r="H859">
        <v>8338.8799999999992</v>
      </c>
      <c r="I859" t="str">
        <f t="shared" si="39"/>
        <v>順</v>
      </c>
      <c r="J859" t="str">
        <f t="shared" si="40"/>
        <v>順</v>
      </c>
      <c r="K859" t="str">
        <f t="shared" si="41"/>
        <v>順</v>
      </c>
    </row>
    <row r="860" spans="1:11" hidden="1" x14ac:dyDescent="0.15">
      <c r="A860">
        <v>20070623</v>
      </c>
      <c r="B860">
        <v>8812.91</v>
      </c>
      <c r="C860">
        <v>8851.99</v>
      </c>
      <c r="D860">
        <v>8300.7099999999991</v>
      </c>
      <c r="E860">
        <v>8851.99</v>
      </c>
      <c r="F860">
        <v>8338.8799999999992</v>
      </c>
      <c r="G860">
        <v>8851.99</v>
      </c>
      <c r="H860">
        <v>8346.39</v>
      </c>
      <c r="I860" t="str">
        <f t="shared" si="39"/>
        <v>順</v>
      </c>
      <c r="J860" t="str">
        <f t="shared" si="40"/>
        <v>順</v>
      </c>
      <c r="K860" t="str">
        <f t="shared" si="41"/>
        <v>順</v>
      </c>
    </row>
    <row r="861" spans="1:11" hidden="1" x14ac:dyDescent="0.15">
      <c r="A861">
        <v>20070625</v>
      </c>
      <c r="B861">
        <v>8939.19</v>
      </c>
      <c r="C861">
        <v>8851.99</v>
      </c>
      <c r="D861">
        <v>8338.8799999999992</v>
      </c>
      <c r="E861">
        <v>8851.99</v>
      </c>
      <c r="F861">
        <v>8346.39</v>
      </c>
      <c r="G861">
        <v>8939.19</v>
      </c>
      <c r="H861">
        <v>8346.39</v>
      </c>
      <c r="I861" t="str">
        <f t="shared" si="39"/>
        <v>順</v>
      </c>
      <c r="J861" t="str">
        <f t="shared" si="40"/>
        <v>順</v>
      </c>
      <c r="K861" t="str">
        <f t="shared" si="41"/>
        <v>順</v>
      </c>
    </row>
    <row r="862" spans="1:11" hidden="1" x14ac:dyDescent="0.15">
      <c r="A862">
        <v>20070626</v>
      </c>
      <c r="B862">
        <v>8865.75</v>
      </c>
      <c r="C862">
        <v>8851.99</v>
      </c>
      <c r="D862">
        <v>8346.39</v>
      </c>
      <c r="E862">
        <v>8939.19</v>
      </c>
      <c r="F862">
        <v>8346.39</v>
      </c>
      <c r="G862">
        <v>8939.19</v>
      </c>
      <c r="H862">
        <v>8450.7199999999993</v>
      </c>
      <c r="I862" t="str">
        <f t="shared" si="39"/>
        <v>順</v>
      </c>
      <c r="J862" t="str">
        <f t="shared" si="40"/>
        <v>順</v>
      </c>
      <c r="K862" t="str">
        <f t="shared" si="41"/>
        <v>順</v>
      </c>
    </row>
    <row r="863" spans="1:11" hidden="1" x14ac:dyDescent="0.15">
      <c r="A863">
        <v>20070627</v>
      </c>
      <c r="B863">
        <v>8844.2199999999993</v>
      </c>
      <c r="C863">
        <v>8939.19</v>
      </c>
      <c r="D863">
        <v>8346.39</v>
      </c>
      <c r="E863">
        <v>8939.19</v>
      </c>
      <c r="F863">
        <v>8450.7199999999993</v>
      </c>
      <c r="G863">
        <v>8939.19</v>
      </c>
      <c r="H863">
        <v>8573.64</v>
      </c>
      <c r="I863" t="str">
        <f t="shared" si="39"/>
        <v>順</v>
      </c>
      <c r="J863" t="str">
        <f t="shared" si="40"/>
        <v>順</v>
      </c>
      <c r="K863" t="str">
        <f t="shared" si="41"/>
        <v>順</v>
      </c>
    </row>
    <row r="864" spans="1:11" hidden="1" x14ac:dyDescent="0.15">
      <c r="A864">
        <v>20070628</v>
      </c>
      <c r="B864">
        <v>8892.83</v>
      </c>
      <c r="C864">
        <v>8939.19</v>
      </c>
      <c r="D864">
        <v>8450.7199999999993</v>
      </c>
      <c r="E864">
        <v>8939.19</v>
      </c>
      <c r="F864">
        <v>8573.64</v>
      </c>
      <c r="G864">
        <v>8939.19</v>
      </c>
      <c r="H864">
        <v>8755.8799999999992</v>
      </c>
      <c r="I864" t="str">
        <f t="shared" si="39"/>
        <v>順</v>
      </c>
      <c r="J864" t="str">
        <f t="shared" si="40"/>
        <v>順</v>
      </c>
      <c r="K864" t="str">
        <f t="shared" si="41"/>
        <v>無</v>
      </c>
    </row>
    <row r="865" spans="1:11" hidden="1" x14ac:dyDescent="0.15">
      <c r="A865">
        <v>20070629</v>
      </c>
      <c r="B865">
        <v>8883.2099999999991</v>
      </c>
      <c r="C865">
        <v>8939.19</v>
      </c>
      <c r="D865">
        <v>8573.64</v>
      </c>
      <c r="E865">
        <v>8939.19</v>
      </c>
      <c r="F865">
        <v>8755.8799999999992</v>
      </c>
      <c r="G865">
        <v>8939.19</v>
      </c>
      <c r="H865">
        <v>8812.91</v>
      </c>
      <c r="I865" t="str">
        <f t="shared" si="39"/>
        <v>順</v>
      </c>
      <c r="J865" t="str">
        <f t="shared" si="40"/>
        <v>無</v>
      </c>
      <c r="K865" t="str">
        <f t="shared" si="41"/>
        <v>盤</v>
      </c>
    </row>
    <row r="866" spans="1:11" hidden="1" x14ac:dyDescent="0.15">
      <c r="A866">
        <v>20070702</v>
      </c>
      <c r="B866">
        <v>8939.49</v>
      </c>
      <c r="C866">
        <v>8939.19</v>
      </c>
      <c r="D866">
        <v>8755.8799999999992</v>
      </c>
      <c r="E866">
        <v>8939.19</v>
      </c>
      <c r="F866">
        <v>8812.91</v>
      </c>
      <c r="G866">
        <v>8939.49</v>
      </c>
      <c r="H866">
        <v>8812.91</v>
      </c>
      <c r="I866" t="str">
        <f t="shared" si="39"/>
        <v>無</v>
      </c>
      <c r="J866" t="str">
        <f t="shared" si="40"/>
        <v>盤</v>
      </c>
      <c r="K866" t="str">
        <f t="shared" si="41"/>
        <v>盤</v>
      </c>
    </row>
    <row r="867" spans="1:11" hidden="1" x14ac:dyDescent="0.15">
      <c r="A867">
        <v>20070703</v>
      </c>
      <c r="B867">
        <v>8996.2000000000007</v>
      </c>
      <c r="C867">
        <v>8939.19</v>
      </c>
      <c r="D867">
        <v>8812.91</v>
      </c>
      <c r="E867">
        <v>8939.49</v>
      </c>
      <c r="F867">
        <v>8812.91</v>
      </c>
      <c r="G867">
        <v>8996.2000000000007</v>
      </c>
      <c r="H867">
        <v>8812.91</v>
      </c>
      <c r="I867" t="str">
        <f t="shared" si="39"/>
        <v>盤</v>
      </c>
      <c r="J867" t="str">
        <f t="shared" si="40"/>
        <v>盤</v>
      </c>
      <c r="K867" t="str">
        <f t="shared" si="41"/>
        <v>無</v>
      </c>
    </row>
    <row r="868" spans="1:11" hidden="1" x14ac:dyDescent="0.15">
      <c r="A868">
        <v>20070704</v>
      </c>
      <c r="B868">
        <v>9068.98</v>
      </c>
      <c r="C868">
        <v>8939.49</v>
      </c>
      <c r="D868">
        <v>8812.91</v>
      </c>
      <c r="E868">
        <v>8996.2000000000007</v>
      </c>
      <c r="F868">
        <v>8812.91</v>
      </c>
      <c r="G868">
        <v>9068.98</v>
      </c>
      <c r="H868">
        <v>8844.2199999999993</v>
      </c>
      <c r="I868" t="str">
        <f t="shared" si="39"/>
        <v>盤</v>
      </c>
      <c r="J868" t="str">
        <f t="shared" si="40"/>
        <v>無</v>
      </c>
      <c r="K868" t="str">
        <f t="shared" si="41"/>
        <v>無</v>
      </c>
    </row>
    <row r="869" spans="1:11" hidden="1" x14ac:dyDescent="0.15">
      <c r="A869">
        <v>20070705</v>
      </c>
      <c r="B869">
        <v>9148.7800000000007</v>
      </c>
      <c r="C869">
        <v>8996.2000000000007</v>
      </c>
      <c r="D869">
        <v>8812.91</v>
      </c>
      <c r="E869">
        <v>9068.98</v>
      </c>
      <c r="F869">
        <v>8844.2199999999993</v>
      </c>
      <c r="G869">
        <v>9148.7800000000007</v>
      </c>
      <c r="H869">
        <v>8844.2199999999993</v>
      </c>
      <c r="I869" t="str">
        <f t="shared" si="39"/>
        <v>無</v>
      </c>
      <c r="J869" t="str">
        <f t="shared" si="40"/>
        <v>無</v>
      </c>
      <c r="K869" t="str">
        <f t="shared" si="41"/>
        <v>順</v>
      </c>
    </row>
    <row r="870" spans="1:11" hidden="1" x14ac:dyDescent="0.15">
      <c r="A870">
        <v>20070706</v>
      </c>
      <c r="B870">
        <v>9188.31</v>
      </c>
      <c r="C870">
        <v>9068.98</v>
      </c>
      <c r="D870">
        <v>8844.2199999999993</v>
      </c>
      <c r="E870">
        <v>9148.7800000000007</v>
      </c>
      <c r="F870">
        <v>8844.2199999999993</v>
      </c>
      <c r="G870">
        <v>9188.31</v>
      </c>
      <c r="H870">
        <v>8844.2199999999993</v>
      </c>
      <c r="I870" t="str">
        <f t="shared" si="39"/>
        <v>無</v>
      </c>
      <c r="J870" t="str">
        <f t="shared" si="40"/>
        <v>順</v>
      </c>
      <c r="K870" t="str">
        <f t="shared" si="41"/>
        <v>順</v>
      </c>
    </row>
    <row r="871" spans="1:11" hidden="1" x14ac:dyDescent="0.15">
      <c r="A871">
        <v>20070709</v>
      </c>
      <c r="B871">
        <v>9369.84</v>
      </c>
      <c r="C871">
        <v>9148.7800000000007</v>
      </c>
      <c r="D871">
        <v>8844.2199999999993</v>
      </c>
      <c r="E871">
        <v>9188.31</v>
      </c>
      <c r="F871">
        <v>8844.2199999999993</v>
      </c>
      <c r="G871">
        <v>9369.84</v>
      </c>
      <c r="H871">
        <v>8883.2099999999991</v>
      </c>
      <c r="I871" t="str">
        <f t="shared" si="39"/>
        <v>順</v>
      </c>
      <c r="J871" t="str">
        <f t="shared" si="40"/>
        <v>順</v>
      </c>
      <c r="K871" t="str">
        <f t="shared" si="41"/>
        <v>順</v>
      </c>
    </row>
    <row r="872" spans="1:11" hidden="1" x14ac:dyDescent="0.15">
      <c r="A872">
        <v>20070710</v>
      </c>
      <c r="B872">
        <v>9384.73</v>
      </c>
      <c r="C872">
        <v>9188.31</v>
      </c>
      <c r="D872">
        <v>8844.2199999999993</v>
      </c>
      <c r="E872">
        <v>9369.84</v>
      </c>
      <c r="F872">
        <v>8883.2099999999991</v>
      </c>
      <c r="G872">
        <v>9384.73</v>
      </c>
      <c r="H872">
        <v>8883.2099999999991</v>
      </c>
      <c r="I872" t="str">
        <f t="shared" si="39"/>
        <v>順</v>
      </c>
      <c r="J872" t="str">
        <f t="shared" si="40"/>
        <v>順</v>
      </c>
      <c r="K872" t="str">
        <f t="shared" si="41"/>
        <v>順</v>
      </c>
    </row>
    <row r="873" spans="1:11" hidden="1" x14ac:dyDescent="0.15">
      <c r="A873">
        <v>20070711</v>
      </c>
      <c r="B873">
        <v>9290.9500000000007</v>
      </c>
      <c r="C873">
        <v>9369.84</v>
      </c>
      <c r="D873">
        <v>8883.2099999999991</v>
      </c>
      <c r="E873">
        <v>9384.73</v>
      </c>
      <c r="F873">
        <v>8883.2099999999991</v>
      </c>
      <c r="G873">
        <v>9384.73</v>
      </c>
      <c r="H873">
        <v>8939.49</v>
      </c>
      <c r="I873" t="str">
        <f t="shared" si="39"/>
        <v>順</v>
      </c>
      <c r="J873" t="str">
        <f t="shared" si="40"/>
        <v>順</v>
      </c>
      <c r="K873" t="str">
        <f t="shared" si="41"/>
        <v>順</v>
      </c>
    </row>
    <row r="874" spans="1:11" hidden="1" x14ac:dyDescent="0.15">
      <c r="A874">
        <v>20070712</v>
      </c>
      <c r="B874">
        <v>9354.41</v>
      </c>
      <c r="C874">
        <v>9384.73</v>
      </c>
      <c r="D874">
        <v>8883.2099999999991</v>
      </c>
      <c r="E874">
        <v>9384.73</v>
      </c>
      <c r="F874">
        <v>8939.49</v>
      </c>
      <c r="G874">
        <v>9384.73</v>
      </c>
      <c r="H874">
        <v>8996.2000000000007</v>
      </c>
      <c r="I874" t="str">
        <f t="shared" si="39"/>
        <v>順</v>
      </c>
      <c r="J874" t="str">
        <f t="shared" si="40"/>
        <v>順</v>
      </c>
      <c r="K874" t="str">
        <f t="shared" si="41"/>
        <v>順</v>
      </c>
    </row>
    <row r="875" spans="1:11" hidden="1" x14ac:dyDescent="0.15">
      <c r="A875">
        <v>20070713</v>
      </c>
      <c r="B875">
        <v>9471.2999999999993</v>
      </c>
      <c r="C875">
        <v>9384.73</v>
      </c>
      <c r="D875">
        <v>8939.49</v>
      </c>
      <c r="E875">
        <v>9384.73</v>
      </c>
      <c r="F875">
        <v>8996.2000000000007</v>
      </c>
      <c r="G875">
        <v>9471.2999999999993</v>
      </c>
      <c r="H875">
        <v>9068.98</v>
      </c>
      <c r="I875" t="str">
        <f t="shared" si="39"/>
        <v>順</v>
      </c>
      <c r="J875" t="str">
        <f t="shared" si="40"/>
        <v>順</v>
      </c>
      <c r="K875" t="str">
        <f t="shared" si="41"/>
        <v>順</v>
      </c>
    </row>
    <row r="876" spans="1:11" hidden="1" x14ac:dyDescent="0.15">
      <c r="A876">
        <v>20070716</v>
      </c>
      <c r="B876">
        <v>9417.32</v>
      </c>
      <c r="C876">
        <v>9384.73</v>
      </c>
      <c r="D876">
        <v>8996.2000000000007</v>
      </c>
      <c r="E876">
        <v>9471.2999999999993</v>
      </c>
      <c r="F876">
        <v>9068.98</v>
      </c>
      <c r="G876">
        <v>9471.2999999999993</v>
      </c>
      <c r="H876">
        <v>9148.7800000000007</v>
      </c>
      <c r="I876" t="str">
        <f t="shared" si="39"/>
        <v>順</v>
      </c>
      <c r="J876" t="str">
        <f t="shared" si="40"/>
        <v>順</v>
      </c>
      <c r="K876" t="str">
        <f t="shared" si="41"/>
        <v>順</v>
      </c>
    </row>
    <row r="877" spans="1:11" hidden="1" x14ac:dyDescent="0.15">
      <c r="A877">
        <v>20070717</v>
      </c>
      <c r="B877">
        <v>9509.73</v>
      </c>
      <c r="C877">
        <v>9471.2999999999993</v>
      </c>
      <c r="D877">
        <v>9068.98</v>
      </c>
      <c r="E877">
        <v>9471.2999999999993</v>
      </c>
      <c r="F877">
        <v>9148.7800000000007</v>
      </c>
      <c r="G877">
        <v>9509.73</v>
      </c>
      <c r="H877">
        <v>9188.31</v>
      </c>
      <c r="I877" t="str">
        <f t="shared" si="39"/>
        <v>順</v>
      </c>
      <c r="J877" t="str">
        <f t="shared" si="40"/>
        <v>順</v>
      </c>
      <c r="K877" t="str">
        <f t="shared" si="41"/>
        <v>順</v>
      </c>
    </row>
    <row r="878" spans="1:11" hidden="1" x14ac:dyDescent="0.15">
      <c r="A878">
        <v>20070718</v>
      </c>
      <c r="B878">
        <v>9485.35</v>
      </c>
      <c r="C878">
        <v>9471.2999999999993</v>
      </c>
      <c r="D878">
        <v>9148.7800000000007</v>
      </c>
      <c r="E878">
        <v>9509.73</v>
      </c>
      <c r="F878">
        <v>9188.31</v>
      </c>
      <c r="G878">
        <v>9509.73</v>
      </c>
      <c r="H878">
        <v>9290.9500000000007</v>
      </c>
      <c r="I878" t="str">
        <f t="shared" si="39"/>
        <v>順</v>
      </c>
      <c r="J878" t="str">
        <f t="shared" si="40"/>
        <v>順</v>
      </c>
      <c r="K878" t="str">
        <f t="shared" si="41"/>
        <v>無</v>
      </c>
    </row>
    <row r="879" spans="1:11" hidden="1" x14ac:dyDescent="0.15">
      <c r="A879">
        <v>20070719</v>
      </c>
      <c r="B879">
        <v>9473.31</v>
      </c>
      <c r="C879">
        <v>9509.73</v>
      </c>
      <c r="D879">
        <v>9188.31</v>
      </c>
      <c r="E879">
        <v>9509.73</v>
      </c>
      <c r="F879">
        <v>9290.9500000000007</v>
      </c>
      <c r="G879">
        <v>9509.73</v>
      </c>
      <c r="H879">
        <v>9290.9500000000007</v>
      </c>
      <c r="I879" t="str">
        <f t="shared" si="39"/>
        <v>順</v>
      </c>
      <c r="J879" t="str">
        <f t="shared" si="40"/>
        <v>無</v>
      </c>
      <c r="K879" t="str">
        <f t="shared" si="41"/>
        <v>無</v>
      </c>
    </row>
    <row r="880" spans="1:11" hidden="1" x14ac:dyDescent="0.15">
      <c r="A880">
        <v>20070720</v>
      </c>
      <c r="B880">
        <v>9585.9</v>
      </c>
      <c r="C880">
        <v>9509.73</v>
      </c>
      <c r="D880">
        <v>9290.9500000000007</v>
      </c>
      <c r="E880">
        <v>9509.73</v>
      </c>
      <c r="F880">
        <v>9290.9500000000007</v>
      </c>
      <c r="G880">
        <v>9585.9</v>
      </c>
      <c r="H880">
        <v>9290.9500000000007</v>
      </c>
      <c r="I880" t="str">
        <f t="shared" si="39"/>
        <v>無</v>
      </c>
      <c r="J880" t="str">
        <f t="shared" si="40"/>
        <v>無</v>
      </c>
      <c r="K880" t="str">
        <f t="shared" si="41"/>
        <v>順</v>
      </c>
    </row>
    <row r="881" spans="1:11" hidden="1" x14ac:dyDescent="0.15">
      <c r="A881">
        <v>20070723</v>
      </c>
      <c r="B881">
        <v>9621.57</v>
      </c>
      <c r="C881">
        <v>9509.73</v>
      </c>
      <c r="D881">
        <v>9290.9500000000007</v>
      </c>
      <c r="E881">
        <v>9585.9</v>
      </c>
      <c r="F881">
        <v>9290.9500000000007</v>
      </c>
      <c r="G881">
        <v>9621.57</v>
      </c>
      <c r="H881">
        <v>9354.41</v>
      </c>
      <c r="I881" t="str">
        <f t="shared" si="39"/>
        <v>無</v>
      </c>
      <c r="J881" t="str">
        <f t="shared" si="40"/>
        <v>順</v>
      </c>
      <c r="K881" t="str">
        <f t="shared" si="41"/>
        <v>順</v>
      </c>
    </row>
    <row r="882" spans="1:11" hidden="1" x14ac:dyDescent="0.15">
      <c r="A882">
        <v>20070724</v>
      </c>
      <c r="B882">
        <v>9744.06</v>
      </c>
      <c r="C882">
        <v>9585.9</v>
      </c>
      <c r="D882">
        <v>9290.9500000000007</v>
      </c>
      <c r="E882">
        <v>9621.57</v>
      </c>
      <c r="F882">
        <v>9354.41</v>
      </c>
      <c r="G882">
        <v>9744.06</v>
      </c>
      <c r="H882">
        <v>9417.32</v>
      </c>
      <c r="I882" t="str">
        <f t="shared" si="39"/>
        <v>順</v>
      </c>
      <c r="J882" t="str">
        <f t="shared" si="40"/>
        <v>順</v>
      </c>
      <c r="K882" t="str">
        <f t="shared" si="41"/>
        <v>順</v>
      </c>
    </row>
    <row r="883" spans="1:11" hidden="1" x14ac:dyDescent="0.15">
      <c r="A883">
        <v>20070725</v>
      </c>
      <c r="B883">
        <v>9740.1299999999992</v>
      </c>
      <c r="C883">
        <v>9621.57</v>
      </c>
      <c r="D883">
        <v>9354.41</v>
      </c>
      <c r="E883">
        <v>9744.06</v>
      </c>
      <c r="F883">
        <v>9417.32</v>
      </c>
      <c r="G883">
        <v>9744.06</v>
      </c>
      <c r="H883">
        <v>9417.32</v>
      </c>
      <c r="I883" t="str">
        <f t="shared" si="39"/>
        <v>順</v>
      </c>
      <c r="J883" t="str">
        <f t="shared" si="40"/>
        <v>順</v>
      </c>
      <c r="K883" t="str">
        <f t="shared" si="41"/>
        <v>順</v>
      </c>
    </row>
    <row r="884" spans="1:11" hidden="1" x14ac:dyDescent="0.15">
      <c r="A884">
        <v>20070726</v>
      </c>
      <c r="B884">
        <v>9566.42</v>
      </c>
      <c r="C884">
        <v>9744.06</v>
      </c>
      <c r="D884">
        <v>9417.32</v>
      </c>
      <c r="E884">
        <v>9744.06</v>
      </c>
      <c r="F884">
        <v>9417.32</v>
      </c>
      <c r="G884">
        <v>9744.06</v>
      </c>
      <c r="H884">
        <v>9473.31</v>
      </c>
      <c r="I884" t="str">
        <f t="shared" si="39"/>
        <v>順</v>
      </c>
      <c r="J884" t="str">
        <f t="shared" si="40"/>
        <v>順</v>
      </c>
      <c r="K884" t="str">
        <f t="shared" si="41"/>
        <v>順</v>
      </c>
    </row>
    <row r="885" spans="1:11" hidden="1" x14ac:dyDescent="0.15">
      <c r="A885">
        <v>20070727</v>
      </c>
      <c r="B885">
        <v>9162.2800000000007</v>
      </c>
      <c r="C885">
        <v>9744.06</v>
      </c>
      <c r="D885">
        <v>9417.32</v>
      </c>
      <c r="E885">
        <v>9744.06</v>
      </c>
      <c r="F885">
        <v>9473.31</v>
      </c>
      <c r="G885">
        <v>9744.06</v>
      </c>
      <c r="H885">
        <v>9162.2800000000007</v>
      </c>
      <c r="I885" t="str">
        <f t="shared" si="39"/>
        <v>順</v>
      </c>
      <c r="J885" t="str">
        <f t="shared" si="40"/>
        <v>順</v>
      </c>
      <c r="K885" t="str">
        <f t="shared" si="41"/>
        <v>順</v>
      </c>
    </row>
    <row r="886" spans="1:11" hidden="1" x14ac:dyDescent="0.15">
      <c r="A886">
        <v>20070730</v>
      </c>
      <c r="B886">
        <v>9072.57</v>
      </c>
      <c r="C886">
        <v>9744.06</v>
      </c>
      <c r="D886">
        <v>9473.31</v>
      </c>
      <c r="E886">
        <v>9744.06</v>
      </c>
      <c r="F886">
        <v>9162.2800000000007</v>
      </c>
      <c r="G886">
        <v>9744.06</v>
      </c>
      <c r="H886">
        <v>9072.57</v>
      </c>
      <c r="I886" t="str">
        <f t="shared" si="39"/>
        <v>順</v>
      </c>
      <c r="J886" t="str">
        <f t="shared" si="40"/>
        <v>順</v>
      </c>
      <c r="K886" t="str">
        <f t="shared" si="41"/>
        <v>順</v>
      </c>
    </row>
    <row r="887" spans="1:11" hidden="1" x14ac:dyDescent="0.15">
      <c r="A887">
        <v>20070731</v>
      </c>
      <c r="B887">
        <v>9287.25</v>
      </c>
      <c r="C887">
        <v>9744.06</v>
      </c>
      <c r="D887">
        <v>9162.2800000000007</v>
      </c>
      <c r="E887">
        <v>9744.06</v>
      </c>
      <c r="F887">
        <v>9072.57</v>
      </c>
      <c r="G887">
        <v>9744.06</v>
      </c>
      <c r="H887">
        <v>9072.57</v>
      </c>
      <c r="I887" t="str">
        <f t="shared" si="39"/>
        <v>順</v>
      </c>
      <c r="J887" t="str">
        <f t="shared" si="40"/>
        <v>順</v>
      </c>
      <c r="K887" t="str">
        <f t="shared" si="41"/>
        <v>順</v>
      </c>
    </row>
    <row r="888" spans="1:11" hidden="1" x14ac:dyDescent="0.15">
      <c r="A888">
        <v>20070801</v>
      </c>
      <c r="B888">
        <v>8891.8799999999992</v>
      </c>
      <c r="C888">
        <v>9744.06</v>
      </c>
      <c r="D888">
        <v>9072.57</v>
      </c>
      <c r="E888">
        <v>9744.06</v>
      </c>
      <c r="F888">
        <v>9072.57</v>
      </c>
      <c r="G888">
        <v>9744.06</v>
      </c>
      <c r="H888">
        <v>8891.8799999999992</v>
      </c>
      <c r="I888" t="str">
        <f t="shared" si="39"/>
        <v>順</v>
      </c>
      <c r="J888" t="str">
        <f t="shared" si="40"/>
        <v>順</v>
      </c>
      <c r="K888" t="str">
        <f t="shared" si="41"/>
        <v>順</v>
      </c>
    </row>
    <row r="889" spans="1:11" hidden="1" x14ac:dyDescent="0.15">
      <c r="A889">
        <v>20070802</v>
      </c>
      <c r="B889">
        <v>8950.57</v>
      </c>
      <c r="C889">
        <v>9744.06</v>
      </c>
      <c r="D889">
        <v>9072.57</v>
      </c>
      <c r="E889">
        <v>9744.06</v>
      </c>
      <c r="F889">
        <v>8891.8799999999992</v>
      </c>
      <c r="G889">
        <v>9744.06</v>
      </c>
      <c r="H889">
        <v>8891.8799999999992</v>
      </c>
      <c r="I889" t="str">
        <f t="shared" si="39"/>
        <v>順</v>
      </c>
      <c r="J889" t="str">
        <f t="shared" si="40"/>
        <v>順</v>
      </c>
      <c r="K889" t="str">
        <f t="shared" si="41"/>
        <v>順</v>
      </c>
    </row>
    <row r="890" spans="1:11" hidden="1" x14ac:dyDescent="0.15">
      <c r="A890">
        <v>20070803</v>
      </c>
      <c r="B890">
        <v>9057.82</v>
      </c>
      <c r="C890">
        <v>9744.06</v>
      </c>
      <c r="D890">
        <v>8891.8799999999992</v>
      </c>
      <c r="E890">
        <v>9744.06</v>
      </c>
      <c r="F890">
        <v>8891.8799999999992</v>
      </c>
      <c r="G890">
        <v>9740.1299999999992</v>
      </c>
      <c r="H890">
        <v>8891.8799999999992</v>
      </c>
      <c r="I890" t="str">
        <f t="shared" si="39"/>
        <v>順</v>
      </c>
      <c r="J890" t="str">
        <f t="shared" si="40"/>
        <v>順</v>
      </c>
      <c r="K890" t="str">
        <f t="shared" si="41"/>
        <v>順</v>
      </c>
    </row>
    <row r="891" spans="1:11" hidden="1" x14ac:dyDescent="0.15">
      <c r="A891">
        <v>20070806</v>
      </c>
      <c r="B891">
        <v>8941.73</v>
      </c>
      <c r="C891">
        <v>9744.06</v>
      </c>
      <c r="D891">
        <v>8891.8799999999992</v>
      </c>
      <c r="E891">
        <v>9740.1299999999992</v>
      </c>
      <c r="F891">
        <v>8891.8799999999992</v>
      </c>
      <c r="G891">
        <v>9566.42</v>
      </c>
      <c r="H891">
        <v>8891.8799999999992</v>
      </c>
      <c r="I891" t="str">
        <f t="shared" si="39"/>
        <v>順</v>
      </c>
      <c r="J891" t="str">
        <f t="shared" si="40"/>
        <v>順</v>
      </c>
      <c r="K891" t="str">
        <f t="shared" si="41"/>
        <v>順</v>
      </c>
    </row>
    <row r="892" spans="1:11" hidden="1" x14ac:dyDescent="0.15">
      <c r="A892">
        <v>20070807</v>
      </c>
      <c r="B892">
        <v>8862.31</v>
      </c>
      <c r="C892">
        <v>9740.1299999999992</v>
      </c>
      <c r="D892">
        <v>8891.8799999999992</v>
      </c>
      <c r="E892">
        <v>9566.42</v>
      </c>
      <c r="F892">
        <v>8891.8799999999992</v>
      </c>
      <c r="G892">
        <v>9287.25</v>
      </c>
      <c r="H892">
        <v>8862.31</v>
      </c>
      <c r="I892" t="str">
        <f t="shared" si="39"/>
        <v>順</v>
      </c>
      <c r="J892" t="str">
        <f t="shared" si="40"/>
        <v>順</v>
      </c>
      <c r="K892" t="str">
        <f t="shared" si="41"/>
        <v>順</v>
      </c>
    </row>
    <row r="893" spans="1:11" hidden="1" x14ac:dyDescent="0.15">
      <c r="A893">
        <v>20070808</v>
      </c>
      <c r="B893">
        <v>9099.4599999999991</v>
      </c>
      <c r="C893">
        <v>9566.42</v>
      </c>
      <c r="D893">
        <v>8891.8799999999992</v>
      </c>
      <c r="E893">
        <v>9287.25</v>
      </c>
      <c r="F893">
        <v>8862.31</v>
      </c>
      <c r="G893">
        <v>9287.25</v>
      </c>
      <c r="H893">
        <v>8862.31</v>
      </c>
      <c r="I893" t="str">
        <f t="shared" si="39"/>
        <v>順</v>
      </c>
      <c r="J893" t="str">
        <f t="shared" si="40"/>
        <v>順</v>
      </c>
      <c r="K893" t="str">
        <f t="shared" si="41"/>
        <v>順</v>
      </c>
    </row>
    <row r="894" spans="1:11" hidden="1" x14ac:dyDescent="0.15">
      <c r="A894">
        <v>20070809</v>
      </c>
      <c r="B894">
        <v>9182.6</v>
      </c>
      <c r="C894">
        <v>9287.25</v>
      </c>
      <c r="D894">
        <v>8862.31</v>
      </c>
      <c r="E894">
        <v>9287.25</v>
      </c>
      <c r="F894">
        <v>8862.31</v>
      </c>
      <c r="G894">
        <v>9287.25</v>
      </c>
      <c r="H894">
        <v>8862.31</v>
      </c>
      <c r="I894" t="str">
        <f t="shared" si="39"/>
        <v>順</v>
      </c>
      <c r="J894" t="str">
        <f t="shared" si="40"/>
        <v>順</v>
      </c>
      <c r="K894" t="str">
        <f t="shared" si="41"/>
        <v>順</v>
      </c>
    </row>
    <row r="895" spans="1:11" hidden="1" x14ac:dyDescent="0.15">
      <c r="A895">
        <v>20070810</v>
      </c>
      <c r="B895">
        <v>8931.31</v>
      </c>
      <c r="C895">
        <v>9287.25</v>
      </c>
      <c r="D895">
        <v>8862.31</v>
      </c>
      <c r="E895">
        <v>9287.25</v>
      </c>
      <c r="F895">
        <v>8862.31</v>
      </c>
      <c r="G895">
        <v>9182.6</v>
      </c>
      <c r="H895">
        <v>8862.31</v>
      </c>
      <c r="I895" t="str">
        <f t="shared" si="39"/>
        <v>順</v>
      </c>
      <c r="J895" t="str">
        <f t="shared" si="40"/>
        <v>順</v>
      </c>
      <c r="K895" t="str">
        <f t="shared" si="41"/>
        <v>順</v>
      </c>
    </row>
    <row r="896" spans="1:11" hidden="1" x14ac:dyDescent="0.15">
      <c r="A896">
        <v>20070813</v>
      </c>
      <c r="B896">
        <v>8938.9599999999991</v>
      </c>
      <c r="C896">
        <v>9287.25</v>
      </c>
      <c r="D896">
        <v>8862.31</v>
      </c>
      <c r="E896">
        <v>9182.6</v>
      </c>
      <c r="F896">
        <v>8862.31</v>
      </c>
      <c r="G896">
        <v>9182.6</v>
      </c>
      <c r="H896">
        <v>8862.31</v>
      </c>
      <c r="I896" t="str">
        <f t="shared" si="39"/>
        <v>順</v>
      </c>
      <c r="J896" t="str">
        <f t="shared" si="40"/>
        <v>順</v>
      </c>
      <c r="K896" t="str">
        <f t="shared" si="41"/>
        <v>順</v>
      </c>
    </row>
    <row r="897" spans="1:11" hidden="1" x14ac:dyDescent="0.15">
      <c r="A897">
        <v>20070814</v>
      </c>
      <c r="B897">
        <v>8910.99</v>
      </c>
      <c r="C897">
        <v>9182.6</v>
      </c>
      <c r="D897">
        <v>8862.31</v>
      </c>
      <c r="E897">
        <v>9182.6</v>
      </c>
      <c r="F897">
        <v>8862.31</v>
      </c>
      <c r="G897">
        <v>9182.6</v>
      </c>
      <c r="H897">
        <v>8862.31</v>
      </c>
      <c r="I897" t="str">
        <f t="shared" si="39"/>
        <v>順</v>
      </c>
      <c r="J897" t="str">
        <f t="shared" si="40"/>
        <v>順</v>
      </c>
      <c r="K897" t="str">
        <f t="shared" si="41"/>
        <v>順</v>
      </c>
    </row>
    <row r="898" spans="1:11" hidden="1" x14ac:dyDescent="0.15">
      <c r="A898">
        <v>20070815</v>
      </c>
      <c r="B898">
        <v>8593.0400000000009</v>
      </c>
      <c r="C898">
        <v>9182.6</v>
      </c>
      <c r="D898">
        <v>8862.31</v>
      </c>
      <c r="E898">
        <v>9182.6</v>
      </c>
      <c r="F898">
        <v>8862.31</v>
      </c>
      <c r="G898">
        <v>9182.6</v>
      </c>
      <c r="H898">
        <v>8593.0400000000009</v>
      </c>
      <c r="I898" t="str">
        <f t="shared" si="39"/>
        <v>順</v>
      </c>
      <c r="J898" t="str">
        <f t="shared" si="40"/>
        <v>順</v>
      </c>
      <c r="K898" t="str">
        <f t="shared" si="41"/>
        <v>順</v>
      </c>
    </row>
    <row r="899" spans="1:11" hidden="1" x14ac:dyDescent="0.15">
      <c r="A899">
        <v>20070816</v>
      </c>
      <c r="B899">
        <v>8201.3700000000008</v>
      </c>
      <c r="C899">
        <v>9182.6</v>
      </c>
      <c r="D899">
        <v>8862.31</v>
      </c>
      <c r="E899">
        <v>9182.6</v>
      </c>
      <c r="F899">
        <v>8593.0400000000009</v>
      </c>
      <c r="G899">
        <v>9182.6</v>
      </c>
      <c r="H899">
        <v>8201.3700000000008</v>
      </c>
      <c r="I899" t="str">
        <f t="shared" ref="I899:I962" si="42">IF(C899-D899&lt;=180,"盤",IF(C899-D899&lt;=240,"無","順"))</f>
        <v>順</v>
      </c>
      <c r="J899" t="str">
        <f t="shared" ref="J899:J962" si="43">IF(E899-F899&lt;=180,"盤",IF(E899-F899&lt;=240,"無","順"))</f>
        <v>順</v>
      </c>
      <c r="K899" t="str">
        <f t="shared" ref="K899:K962" si="44">IF(G899-H899&lt;=180,"盤",IF(G899-H899&lt;=240,"無","順"))</f>
        <v>順</v>
      </c>
    </row>
    <row r="900" spans="1:11" hidden="1" x14ac:dyDescent="0.15">
      <c r="A900">
        <v>20070817</v>
      </c>
      <c r="B900">
        <v>8090.29</v>
      </c>
      <c r="C900">
        <v>9182.6</v>
      </c>
      <c r="D900">
        <v>8593.0400000000009</v>
      </c>
      <c r="E900">
        <v>9182.6</v>
      </c>
      <c r="F900">
        <v>8201.3700000000008</v>
      </c>
      <c r="G900">
        <v>9182.6</v>
      </c>
      <c r="H900">
        <v>8090.29</v>
      </c>
      <c r="I900" t="str">
        <f t="shared" si="42"/>
        <v>順</v>
      </c>
      <c r="J900" t="str">
        <f t="shared" si="43"/>
        <v>順</v>
      </c>
      <c r="K900" t="str">
        <f t="shared" si="44"/>
        <v>順</v>
      </c>
    </row>
    <row r="901" spans="1:11" hidden="1" x14ac:dyDescent="0.15">
      <c r="A901">
        <v>20070820</v>
      </c>
      <c r="B901">
        <v>8515.6</v>
      </c>
      <c r="C901">
        <v>9182.6</v>
      </c>
      <c r="D901">
        <v>8201.3700000000008</v>
      </c>
      <c r="E901">
        <v>9182.6</v>
      </c>
      <c r="F901">
        <v>8090.29</v>
      </c>
      <c r="G901">
        <v>9182.6</v>
      </c>
      <c r="H901">
        <v>8090.29</v>
      </c>
      <c r="I901" t="str">
        <f t="shared" si="42"/>
        <v>順</v>
      </c>
      <c r="J901" t="str">
        <f t="shared" si="43"/>
        <v>順</v>
      </c>
      <c r="K901" t="str">
        <f t="shared" si="44"/>
        <v>順</v>
      </c>
    </row>
    <row r="902" spans="1:11" hidden="1" x14ac:dyDescent="0.15">
      <c r="A902">
        <v>20070821</v>
      </c>
      <c r="B902">
        <v>8479.08</v>
      </c>
      <c r="C902">
        <v>9182.6</v>
      </c>
      <c r="D902">
        <v>8090.29</v>
      </c>
      <c r="E902">
        <v>9182.6</v>
      </c>
      <c r="F902">
        <v>8090.29</v>
      </c>
      <c r="G902">
        <v>8938.9599999999991</v>
      </c>
      <c r="H902">
        <v>8090.29</v>
      </c>
      <c r="I902" t="str">
        <f t="shared" si="42"/>
        <v>順</v>
      </c>
      <c r="J902" t="str">
        <f t="shared" si="43"/>
        <v>順</v>
      </c>
      <c r="K902" t="str">
        <f t="shared" si="44"/>
        <v>順</v>
      </c>
    </row>
    <row r="903" spans="1:11" hidden="1" x14ac:dyDescent="0.15">
      <c r="A903">
        <v>20070822</v>
      </c>
      <c r="B903">
        <v>8493.4599999999991</v>
      </c>
      <c r="C903">
        <v>9182.6</v>
      </c>
      <c r="D903">
        <v>8090.29</v>
      </c>
      <c r="E903">
        <v>8938.9599999999991</v>
      </c>
      <c r="F903">
        <v>8090.29</v>
      </c>
      <c r="G903">
        <v>8938.9599999999991</v>
      </c>
      <c r="H903">
        <v>8090.29</v>
      </c>
      <c r="I903" t="str">
        <f t="shared" si="42"/>
        <v>順</v>
      </c>
      <c r="J903" t="str">
        <f t="shared" si="43"/>
        <v>順</v>
      </c>
      <c r="K903" t="str">
        <f t="shared" si="44"/>
        <v>順</v>
      </c>
    </row>
    <row r="904" spans="1:11" hidden="1" x14ac:dyDescent="0.15">
      <c r="A904">
        <v>20070823</v>
      </c>
      <c r="B904">
        <v>8732.84</v>
      </c>
      <c r="C904">
        <v>8938.9599999999991</v>
      </c>
      <c r="D904">
        <v>8090.29</v>
      </c>
      <c r="E904">
        <v>8938.9599999999991</v>
      </c>
      <c r="F904">
        <v>8090.29</v>
      </c>
      <c r="G904">
        <v>8910.99</v>
      </c>
      <c r="H904">
        <v>8090.29</v>
      </c>
      <c r="I904" t="str">
        <f t="shared" si="42"/>
        <v>順</v>
      </c>
      <c r="J904" t="str">
        <f t="shared" si="43"/>
        <v>順</v>
      </c>
      <c r="K904" t="str">
        <f t="shared" si="44"/>
        <v>順</v>
      </c>
    </row>
    <row r="905" spans="1:11" hidden="1" x14ac:dyDescent="0.15">
      <c r="A905">
        <v>20070824</v>
      </c>
      <c r="B905">
        <v>8690.09</v>
      </c>
      <c r="C905">
        <v>8938.9599999999991</v>
      </c>
      <c r="D905">
        <v>8090.29</v>
      </c>
      <c r="E905">
        <v>8910.99</v>
      </c>
      <c r="F905">
        <v>8090.29</v>
      </c>
      <c r="G905">
        <v>8732.84</v>
      </c>
      <c r="H905">
        <v>8090.29</v>
      </c>
      <c r="I905" t="str">
        <f t="shared" si="42"/>
        <v>順</v>
      </c>
      <c r="J905" t="str">
        <f t="shared" si="43"/>
        <v>順</v>
      </c>
      <c r="K905" t="str">
        <f t="shared" si="44"/>
        <v>順</v>
      </c>
    </row>
    <row r="906" spans="1:11" hidden="1" x14ac:dyDescent="0.15">
      <c r="A906">
        <v>20070827</v>
      </c>
      <c r="B906">
        <v>8718.31</v>
      </c>
      <c r="C906">
        <v>8910.99</v>
      </c>
      <c r="D906">
        <v>8090.29</v>
      </c>
      <c r="E906">
        <v>8732.84</v>
      </c>
      <c r="F906">
        <v>8090.29</v>
      </c>
      <c r="G906">
        <v>8732.84</v>
      </c>
      <c r="H906">
        <v>8090.29</v>
      </c>
      <c r="I906" t="str">
        <f t="shared" si="42"/>
        <v>順</v>
      </c>
      <c r="J906" t="str">
        <f t="shared" si="43"/>
        <v>順</v>
      </c>
      <c r="K906" t="str">
        <f t="shared" si="44"/>
        <v>順</v>
      </c>
    </row>
    <row r="907" spans="1:11" hidden="1" x14ac:dyDescent="0.15">
      <c r="A907">
        <v>20070828</v>
      </c>
      <c r="B907">
        <v>8727.5499999999993</v>
      </c>
      <c r="C907">
        <v>8732.84</v>
      </c>
      <c r="D907">
        <v>8090.29</v>
      </c>
      <c r="E907">
        <v>8732.84</v>
      </c>
      <c r="F907">
        <v>8090.29</v>
      </c>
      <c r="G907">
        <v>8732.84</v>
      </c>
      <c r="H907">
        <v>8090.29</v>
      </c>
      <c r="I907" t="str">
        <f t="shared" si="42"/>
        <v>順</v>
      </c>
      <c r="J907" t="str">
        <f t="shared" si="43"/>
        <v>順</v>
      </c>
      <c r="K907" t="str">
        <f t="shared" si="44"/>
        <v>順</v>
      </c>
    </row>
    <row r="908" spans="1:11" hidden="1" x14ac:dyDescent="0.15">
      <c r="A908">
        <v>20070829</v>
      </c>
      <c r="B908">
        <v>8643.32</v>
      </c>
      <c r="C908">
        <v>8732.84</v>
      </c>
      <c r="D908">
        <v>8090.29</v>
      </c>
      <c r="E908">
        <v>8732.84</v>
      </c>
      <c r="F908">
        <v>8090.29</v>
      </c>
      <c r="G908">
        <v>8732.84</v>
      </c>
      <c r="H908">
        <v>8479.08</v>
      </c>
      <c r="I908" t="str">
        <f t="shared" si="42"/>
        <v>順</v>
      </c>
      <c r="J908" t="str">
        <f t="shared" si="43"/>
        <v>順</v>
      </c>
      <c r="K908" t="str">
        <f t="shared" si="44"/>
        <v>順</v>
      </c>
    </row>
    <row r="909" spans="1:11" hidden="1" x14ac:dyDescent="0.15">
      <c r="A909">
        <v>20070830</v>
      </c>
      <c r="B909">
        <v>8771.2099999999991</v>
      </c>
      <c r="C909">
        <v>8732.84</v>
      </c>
      <c r="D909">
        <v>8090.29</v>
      </c>
      <c r="E909">
        <v>8732.84</v>
      </c>
      <c r="F909">
        <v>8479.08</v>
      </c>
      <c r="G909">
        <v>8771.2099999999991</v>
      </c>
      <c r="H909">
        <v>8479.08</v>
      </c>
      <c r="I909" t="str">
        <f t="shared" si="42"/>
        <v>順</v>
      </c>
      <c r="J909" t="str">
        <f t="shared" si="43"/>
        <v>順</v>
      </c>
      <c r="K909" t="str">
        <f t="shared" si="44"/>
        <v>順</v>
      </c>
    </row>
    <row r="910" spans="1:11" hidden="1" x14ac:dyDescent="0.15">
      <c r="A910">
        <v>20070831</v>
      </c>
      <c r="B910">
        <v>8982.16</v>
      </c>
      <c r="C910">
        <v>8732.84</v>
      </c>
      <c r="D910">
        <v>8479.08</v>
      </c>
      <c r="E910">
        <v>8771.2099999999991</v>
      </c>
      <c r="F910">
        <v>8479.08</v>
      </c>
      <c r="G910">
        <v>8982.16</v>
      </c>
      <c r="H910">
        <v>8493.4599999999991</v>
      </c>
      <c r="I910" t="str">
        <f t="shared" si="42"/>
        <v>順</v>
      </c>
      <c r="J910" t="str">
        <f t="shared" si="43"/>
        <v>順</v>
      </c>
      <c r="K910" t="str">
        <f t="shared" si="44"/>
        <v>順</v>
      </c>
    </row>
    <row r="911" spans="1:11" hidden="1" x14ac:dyDescent="0.15">
      <c r="A911">
        <v>20070903</v>
      </c>
      <c r="B911">
        <v>8979.9599999999991</v>
      </c>
      <c r="C911">
        <v>8771.2099999999991</v>
      </c>
      <c r="D911">
        <v>8479.08</v>
      </c>
      <c r="E911">
        <v>8982.16</v>
      </c>
      <c r="F911">
        <v>8493.4599999999991</v>
      </c>
      <c r="G911">
        <v>8982.16</v>
      </c>
      <c r="H911">
        <v>8643.32</v>
      </c>
      <c r="I911" t="str">
        <f t="shared" si="42"/>
        <v>順</v>
      </c>
      <c r="J911" t="str">
        <f t="shared" si="43"/>
        <v>順</v>
      </c>
      <c r="K911" t="str">
        <f t="shared" si="44"/>
        <v>順</v>
      </c>
    </row>
    <row r="912" spans="1:11" hidden="1" x14ac:dyDescent="0.15">
      <c r="A912">
        <v>20070904</v>
      </c>
      <c r="B912">
        <v>8922.98</v>
      </c>
      <c r="C912">
        <v>8982.16</v>
      </c>
      <c r="D912">
        <v>8493.4599999999991</v>
      </c>
      <c r="E912">
        <v>8982.16</v>
      </c>
      <c r="F912">
        <v>8643.32</v>
      </c>
      <c r="G912">
        <v>8982.16</v>
      </c>
      <c r="H912">
        <v>8643.32</v>
      </c>
      <c r="I912" t="str">
        <f t="shared" si="42"/>
        <v>順</v>
      </c>
      <c r="J912" t="str">
        <f t="shared" si="43"/>
        <v>順</v>
      </c>
      <c r="K912" t="str">
        <f t="shared" si="44"/>
        <v>順</v>
      </c>
    </row>
    <row r="913" spans="1:11" hidden="1" x14ac:dyDescent="0.15">
      <c r="A913">
        <v>20070905</v>
      </c>
      <c r="B913">
        <v>8913.85</v>
      </c>
      <c r="C913">
        <v>8982.16</v>
      </c>
      <c r="D913">
        <v>8643.32</v>
      </c>
      <c r="E913">
        <v>8982.16</v>
      </c>
      <c r="F913">
        <v>8643.32</v>
      </c>
      <c r="G913">
        <v>8982.16</v>
      </c>
      <c r="H913">
        <v>8643.32</v>
      </c>
      <c r="I913" t="str">
        <f t="shared" si="42"/>
        <v>順</v>
      </c>
      <c r="J913" t="str">
        <f t="shared" si="43"/>
        <v>順</v>
      </c>
      <c r="K913" t="str">
        <f t="shared" si="44"/>
        <v>順</v>
      </c>
    </row>
    <row r="914" spans="1:11" hidden="1" x14ac:dyDescent="0.15">
      <c r="A914">
        <v>20070906</v>
      </c>
      <c r="B914">
        <v>9017.08</v>
      </c>
      <c r="C914">
        <v>8982.16</v>
      </c>
      <c r="D914">
        <v>8643.32</v>
      </c>
      <c r="E914">
        <v>8982.16</v>
      </c>
      <c r="F914">
        <v>8643.32</v>
      </c>
      <c r="G914">
        <v>9017.08</v>
      </c>
      <c r="H914">
        <v>8643.32</v>
      </c>
      <c r="I914" t="str">
        <f t="shared" si="42"/>
        <v>順</v>
      </c>
      <c r="J914" t="str">
        <f t="shared" si="43"/>
        <v>順</v>
      </c>
      <c r="K914" t="str">
        <f t="shared" si="44"/>
        <v>順</v>
      </c>
    </row>
    <row r="915" spans="1:11" hidden="1" x14ac:dyDescent="0.15">
      <c r="A915">
        <v>20070907</v>
      </c>
      <c r="B915">
        <v>9018.08</v>
      </c>
      <c r="C915">
        <v>8982.16</v>
      </c>
      <c r="D915">
        <v>8643.32</v>
      </c>
      <c r="E915">
        <v>9017.08</v>
      </c>
      <c r="F915">
        <v>8643.32</v>
      </c>
      <c r="G915">
        <v>9018.08</v>
      </c>
      <c r="H915">
        <v>8643.32</v>
      </c>
      <c r="I915" t="str">
        <f t="shared" si="42"/>
        <v>順</v>
      </c>
      <c r="J915" t="str">
        <f t="shared" si="43"/>
        <v>順</v>
      </c>
      <c r="K915" t="str">
        <f t="shared" si="44"/>
        <v>順</v>
      </c>
    </row>
    <row r="916" spans="1:11" hidden="1" x14ac:dyDescent="0.15">
      <c r="A916">
        <v>20070910</v>
      </c>
      <c r="B916">
        <v>8937.58</v>
      </c>
      <c r="C916">
        <v>9017.08</v>
      </c>
      <c r="D916">
        <v>8643.32</v>
      </c>
      <c r="E916">
        <v>9018.08</v>
      </c>
      <c r="F916">
        <v>8643.32</v>
      </c>
      <c r="G916">
        <v>9018.08</v>
      </c>
      <c r="H916">
        <v>8771.2099999999991</v>
      </c>
      <c r="I916" t="str">
        <f t="shared" si="42"/>
        <v>順</v>
      </c>
      <c r="J916" t="str">
        <f t="shared" si="43"/>
        <v>順</v>
      </c>
      <c r="K916" t="str">
        <f t="shared" si="44"/>
        <v>順</v>
      </c>
    </row>
    <row r="917" spans="1:11" hidden="1" x14ac:dyDescent="0.15">
      <c r="A917">
        <v>20070911</v>
      </c>
      <c r="B917">
        <v>9003.1200000000008</v>
      </c>
      <c r="C917">
        <v>9018.08</v>
      </c>
      <c r="D917">
        <v>8643.32</v>
      </c>
      <c r="E917">
        <v>9018.08</v>
      </c>
      <c r="F917">
        <v>8771.2099999999991</v>
      </c>
      <c r="G917">
        <v>9018.08</v>
      </c>
      <c r="H917">
        <v>8913.85</v>
      </c>
      <c r="I917" t="str">
        <f t="shared" si="42"/>
        <v>順</v>
      </c>
      <c r="J917" t="str">
        <f t="shared" si="43"/>
        <v>順</v>
      </c>
      <c r="K917" t="str">
        <f t="shared" si="44"/>
        <v>盤</v>
      </c>
    </row>
    <row r="918" spans="1:11" hidden="1" x14ac:dyDescent="0.15">
      <c r="A918">
        <v>20070912</v>
      </c>
      <c r="B918">
        <v>9018.1200000000008</v>
      </c>
      <c r="C918">
        <v>9018.08</v>
      </c>
      <c r="D918">
        <v>8771.2099999999991</v>
      </c>
      <c r="E918">
        <v>9018.08</v>
      </c>
      <c r="F918">
        <v>8913.85</v>
      </c>
      <c r="G918">
        <v>9018.1200000000008</v>
      </c>
      <c r="H918">
        <v>8913.85</v>
      </c>
      <c r="I918" t="str">
        <f t="shared" si="42"/>
        <v>順</v>
      </c>
      <c r="J918" t="str">
        <f t="shared" si="43"/>
        <v>盤</v>
      </c>
      <c r="K918" t="str">
        <f t="shared" si="44"/>
        <v>盤</v>
      </c>
    </row>
    <row r="919" spans="1:11" hidden="1" x14ac:dyDescent="0.15">
      <c r="A919">
        <v>20070913</v>
      </c>
      <c r="B919">
        <v>8927.42</v>
      </c>
      <c r="C919">
        <v>9018.08</v>
      </c>
      <c r="D919">
        <v>8913.85</v>
      </c>
      <c r="E919">
        <v>9018.1200000000008</v>
      </c>
      <c r="F919">
        <v>8913.85</v>
      </c>
      <c r="G919">
        <v>9018.1200000000008</v>
      </c>
      <c r="H919">
        <v>8913.85</v>
      </c>
      <c r="I919" t="str">
        <f t="shared" si="42"/>
        <v>盤</v>
      </c>
      <c r="J919" t="str">
        <f t="shared" si="43"/>
        <v>盤</v>
      </c>
      <c r="K919" t="str">
        <f t="shared" si="44"/>
        <v>盤</v>
      </c>
    </row>
    <row r="920" spans="1:11" hidden="1" x14ac:dyDescent="0.15">
      <c r="A920">
        <v>20070914</v>
      </c>
      <c r="B920">
        <v>9031.6299999999992</v>
      </c>
      <c r="C920">
        <v>9018.1200000000008</v>
      </c>
      <c r="D920">
        <v>8913.85</v>
      </c>
      <c r="E920">
        <v>9018.1200000000008</v>
      </c>
      <c r="F920">
        <v>8913.85</v>
      </c>
      <c r="G920">
        <v>9031.6299999999992</v>
      </c>
      <c r="H920">
        <v>8913.85</v>
      </c>
      <c r="I920" t="str">
        <f t="shared" si="42"/>
        <v>盤</v>
      </c>
      <c r="J920" t="str">
        <f t="shared" si="43"/>
        <v>盤</v>
      </c>
      <c r="K920" t="str">
        <f t="shared" si="44"/>
        <v>盤</v>
      </c>
    </row>
    <row r="921" spans="1:11" hidden="1" x14ac:dyDescent="0.15">
      <c r="A921">
        <v>20070917</v>
      </c>
      <c r="B921">
        <v>8899.91</v>
      </c>
      <c r="C921">
        <v>9018.1200000000008</v>
      </c>
      <c r="D921">
        <v>8913.85</v>
      </c>
      <c r="E921">
        <v>9031.6299999999992</v>
      </c>
      <c r="F921">
        <v>8913.85</v>
      </c>
      <c r="G921">
        <v>9031.6299999999992</v>
      </c>
      <c r="H921">
        <v>8899.91</v>
      </c>
      <c r="I921" t="str">
        <f t="shared" si="42"/>
        <v>盤</v>
      </c>
      <c r="J921" t="str">
        <f t="shared" si="43"/>
        <v>盤</v>
      </c>
      <c r="K921" t="str">
        <f t="shared" si="44"/>
        <v>盤</v>
      </c>
    </row>
    <row r="922" spans="1:11" hidden="1" x14ac:dyDescent="0.15">
      <c r="A922">
        <v>20070919</v>
      </c>
      <c r="B922">
        <v>8926.3799999999992</v>
      </c>
      <c r="C922">
        <v>9031.6299999999992</v>
      </c>
      <c r="D922">
        <v>8913.85</v>
      </c>
      <c r="E922">
        <v>9031.6299999999992</v>
      </c>
      <c r="F922">
        <v>8899.91</v>
      </c>
      <c r="G922">
        <v>9031.6299999999992</v>
      </c>
      <c r="H922">
        <v>8899.91</v>
      </c>
      <c r="I922" t="str">
        <f t="shared" si="42"/>
        <v>盤</v>
      </c>
      <c r="J922" t="str">
        <f t="shared" si="43"/>
        <v>盤</v>
      </c>
      <c r="K922" t="str">
        <f t="shared" si="44"/>
        <v>盤</v>
      </c>
    </row>
    <row r="923" spans="1:11" hidden="1" x14ac:dyDescent="0.15">
      <c r="A923">
        <v>20070920</v>
      </c>
      <c r="B923">
        <v>8983.0300000000007</v>
      </c>
      <c r="C923">
        <v>9031.6299999999992</v>
      </c>
      <c r="D923">
        <v>8899.91</v>
      </c>
      <c r="E923">
        <v>9031.6299999999992</v>
      </c>
      <c r="F923">
        <v>8899.91</v>
      </c>
      <c r="G923">
        <v>9031.6299999999992</v>
      </c>
      <c r="H923">
        <v>8899.91</v>
      </c>
      <c r="I923" t="str">
        <f t="shared" si="42"/>
        <v>盤</v>
      </c>
      <c r="J923" t="str">
        <f t="shared" si="43"/>
        <v>盤</v>
      </c>
      <c r="K923" t="str">
        <f t="shared" si="44"/>
        <v>盤</v>
      </c>
    </row>
    <row r="924" spans="1:11" hidden="1" x14ac:dyDescent="0.15">
      <c r="A924">
        <v>20070921</v>
      </c>
      <c r="B924">
        <v>9105.2800000000007</v>
      </c>
      <c r="C924">
        <v>9031.6299999999992</v>
      </c>
      <c r="D924">
        <v>8899.91</v>
      </c>
      <c r="E924">
        <v>9031.6299999999992</v>
      </c>
      <c r="F924">
        <v>8899.91</v>
      </c>
      <c r="G924">
        <v>9105.2800000000007</v>
      </c>
      <c r="H924">
        <v>8899.91</v>
      </c>
      <c r="I924" t="str">
        <f t="shared" si="42"/>
        <v>盤</v>
      </c>
      <c r="J924" t="str">
        <f t="shared" si="43"/>
        <v>盤</v>
      </c>
      <c r="K924" t="str">
        <f t="shared" si="44"/>
        <v>無</v>
      </c>
    </row>
    <row r="925" spans="1:11" hidden="1" x14ac:dyDescent="0.15">
      <c r="A925">
        <v>20070926</v>
      </c>
      <c r="B925">
        <v>9257.4699999999993</v>
      </c>
      <c r="C925">
        <v>9031.6299999999992</v>
      </c>
      <c r="D925">
        <v>8899.91</v>
      </c>
      <c r="E925">
        <v>9105.2800000000007</v>
      </c>
      <c r="F925">
        <v>8899.91</v>
      </c>
      <c r="G925">
        <v>9257.4699999999993</v>
      </c>
      <c r="H925">
        <v>8899.91</v>
      </c>
      <c r="I925" t="str">
        <f t="shared" si="42"/>
        <v>盤</v>
      </c>
      <c r="J925" t="str">
        <f t="shared" si="43"/>
        <v>無</v>
      </c>
      <c r="K925" t="str">
        <f t="shared" si="44"/>
        <v>順</v>
      </c>
    </row>
    <row r="926" spans="1:11" hidden="1" x14ac:dyDescent="0.15">
      <c r="A926">
        <v>20070927</v>
      </c>
      <c r="B926">
        <v>9413.65</v>
      </c>
      <c r="C926">
        <v>9105.2800000000007</v>
      </c>
      <c r="D926">
        <v>8899.91</v>
      </c>
      <c r="E926">
        <v>9257.4699999999993</v>
      </c>
      <c r="F926">
        <v>8899.91</v>
      </c>
      <c r="G926">
        <v>9413.65</v>
      </c>
      <c r="H926">
        <v>8899.91</v>
      </c>
      <c r="I926" t="str">
        <f t="shared" si="42"/>
        <v>無</v>
      </c>
      <c r="J926" t="str">
        <f t="shared" si="43"/>
        <v>順</v>
      </c>
      <c r="K926" t="str">
        <f t="shared" si="44"/>
        <v>順</v>
      </c>
    </row>
    <row r="927" spans="1:11" hidden="1" x14ac:dyDescent="0.15">
      <c r="A927">
        <v>20070928</v>
      </c>
      <c r="B927">
        <v>9411.9500000000007</v>
      </c>
      <c r="C927">
        <v>9257.4699999999993</v>
      </c>
      <c r="D927">
        <v>8899.91</v>
      </c>
      <c r="E927">
        <v>9413.65</v>
      </c>
      <c r="F927">
        <v>8899.91</v>
      </c>
      <c r="G927">
        <v>9413.65</v>
      </c>
      <c r="H927">
        <v>8899.91</v>
      </c>
      <c r="I927" t="str">
        <f t="shared" si="42"/>
        <v>順</v>
      </c>
      <c r="J927" t="str">
        <f t="shared" si="43"/>
        <v>順</v>
      </c>
      <c r="K927" t="str">
        <f t="shared" si="44"/>
        <v>順</v>
      </c>
    </row>
    <row r="928" spans="1:11" hidden="1" x14ac:dyDescent="0.15">
      <c r="A928">
        <v>20070929</v>
      </c>
      <c r="B928">
        <v>9476.52</v>
      </c>
      <c r="C928">
        <v>9413.65</v>
      </c>
      <c r="D928">
        <v>8899.91</v>
      </c>
      <c r="E928">
        <v>9413.65</v>
      </c>
      <c r="F928">
        <v>8899.91</v>
      </c>
      <c r="G928">
        <v>9476.52</v>
      </c>
      <c r="H928">
        <v>8899.91</v>
      </c>
      <c r="I928" t="str">
        <f t="shared" si="42"/>
        <v>順</v>
      </c>
      <c r="J928" t="str">
        <f t="shared" si="43"/>
        <v>順</v>
      </c>
      <c r="K928" t="str">
        <f t="shared" si="44"/>
        <v>順</v>
      </c>
    </row>
    <row r="929" spans="1:11" hidden="1" x14ac:dyDescent="0.15">
      <c r="A929">
        <v>20071001</v>
      </c>
      <c r="B929">
        <v>9488.5</v>
      </c>
      <c r="C929">
        <v>9413.65</v>
      </c>
      <c r="D929">
        <v>8899.91</v>
      </c>
      <c r="E929">
        <v>9476.52</v>
      </c>
      <c r="F929">
        <v>8899.91</v>
      </c>
      <c r="G929">
        <v>9488.5</v>
      </c>
      <c r="H929">
        <v>8926.3799999999992</v>
      </c>
      <c r="I929" t="str">
        <f t="shared" si="42"/>
        <v>順</v>
      </c>
      <c r="J929" t="str">
        <f t="shared" si="43"/>
        <v>順</v>
      </c>
      <c r="K929" t="str">
        <f t="shared" si="44"/>
        <v>順</v>
      </c>
    </row>
    <row r="930" spans="1:11" hidden="1" x14ac:dyDescent="0.15">
      <c r="A930">
        <v>20071002</v>
      </c>
      <c r="B930">
        <v>9623.25</v>
      </c>
      <c r="C930">
        <v>9476.52</v>
      </c>
      <c r="D930">
        <v>8899.91</v>
      </c>
      <c r="E930">
        <v>9488.5</v>
      </c>
      <c r="F930">
        <v>8926.3799999999992</v>
      </c>
      <c r="G930">
        <v>9623.25</v>
      </c>
      <c r="H930">
        <v>8983.0300000000007</v>
      </c>
      <c r="I930" t="str">
        <f t="shared" si="42"/>
        <v>順</v>
      </c>
      <c r="J930" t="str">
        <f t="shared" si="43"/>
        <v>順</v>
      </c>
      <c r="K930" t="str">
        <f t="shared" si="44"/>
        <v>順</v>
      </c>
    </row>
    <row r="931" spans="1:11" hidden="1" x14ac:dyDescent="0.15">
      <c r="A931">
        <v>20071003</v>
      </c>
      <c r="B931">
        <v>9700.07</v>
      </c>
      <c r="C931">
        <v>9488.5</v>
      </c>
      <c r="D931">
        <v>8926.3799999999992</v>
      </c>
      <c r="E931">
        <v>9623.25</v>
      </c>
      <c r="F931">
        <v>8983.0300000000007</v>
      </c>
      <c r="G931">
        <v>9700.07</v>
      </c>
      <c r="H931">
        <v>9105.2800000000007</v>
      </c>
      <c r="I931" t="str">
        <f t="shared" si="42"/>
        <v>順</v>
      </c>
      <c r="J931" t="str">
        <f t="shared" si="43"/>
        <v>順</v>
      </c>
      <c r="K931" t="str">
        <f t="shared" si="44"/>
        <v>順</v>
      </c>
    </row>
    <row r="932" spans="1:11" hidden="1" x14ac:dyDescent="0.15">
      <c r="A932">
        <v>20071004</v>
      </c>
      <c r="B932">
        <v>9627.39</v>
      </c>
      <c r="C932">
        <v>9623.25</v>
      </c>
      <c r="D932">
        <v>8983.0300000000007</v>
      </c>
      <c r="E932">
        <v>9700.07</v>
      </c>
      <c r="F932">
        <v>9105.2800000000007</v>
      </c>
      <c r="G932">
        <v>9700.07</v>
      </c>
      <c r="H932">
        <v>9257.4699999999993</v>
      </c>
      <c r="I932" t="str">
        <f t="shared" si="42"/>
        <v>順</v>
      </c>
      <c r="J932" t="str">
        <f t="shared" si="43"/>
        <v>順</v>
      </c>
      <c r="K932" t="str">
        <f t="shared" si="44"/>
        <v>順</v>
      </c>
    </row>
    <row r="933" spans="1:11" hidden="1" x14ac:dyDescent="0.15">
      <c r="A933">
        <v>20071005</v>
      </c>
      <c r="B933">
        <v>9617.26</v>
      </c>
      <c r="C933">
        <v>9700.07</v>
      </c>
      <c r="D933">
        <v>9105.2800000000007</v>
      </c>
      <c r="E933">
        <v>9700.07</v>
      </c>
      <c r="F933">
        <v>9257.4699999999993</v>
      </c>
      <c r="G933">
        <v>9700.07</v>
      </c>
      <c r="H933">
        <v>9411.9500000000007</v>
      </c>
      <c r="I933" t="str">
        <f t="shared" si="42"/>
        <v>順</v>
      </c>
      <c r="J933" t="str">
        <f t="shared" si="43"/>
        <v>順</v>
      </c>
      <c r="K933" t="str">
        <f t="shared" si="44"/>
        <v>順</v>
      </c>
    </row>
    <row r="934" spans="1:11" hidden="1" x14ac:dyDescent="0.15">
      <c r="A934">
        <v>20071008</v>
      </c>
      <c r="B934">
        <v>9717.17</v>
      </c>
      <c r="C934">
        <v>9700.07</v>
      </c>
      <c r="D934">
        <v>9257.4699999999993</v>
      </c>
      <c r="E934">
        <v>9700.07</v>
      </c>
      <c r="F934">
        <v>9411.9500000000007</v>
      </c>
      <c r="G934">
        <v>9717.17</v>
      </c>
      <c r="H934">
        <v>9411.9500000000007</v>
      </c>
      <c r="I934" t="str">
        <f t="shared" si="42"/>
        <v>順</v>
      </c>
      <c r="J934" t="str">
        <f t="shared" si="43"/>
        <v>順</v>
      </c>
      <c r="K934" t="str">
        <f t="shared" si="44"/>
        <v>順</v>
      </c>
    </row>
    <row r="935" spans="1:11" hidden="1" x14ac:dyDescent="0.15">
      <c r="A935">
        <v>20071009</v>
      </c>
      <c r="B935">
        <v>9639.83</v>
      </c>
      <c r="C935">
        <v>9700.07</v>
      </c>
      <c r="D935">
        <v>9411.9500000000007</v>
      </c>
      <c r="E935">
        <v>9717.17</v>
      </c>
      <c r="F935">
        <v>9411.9500000000007</v>
      </c>
      <c r="G935">
        <v>9717.17</v>
      </c>
      <c r="H935">
        <v>9476.52</v>
      </c>
      <c r="I935" t="str">
        <f t="shared" si="42"/>
        <v>順</v>
      </c>
      <c r="J935" t="str">
        <f t="shared" si="43"/>
        <v>順</v>
      </c>
      <c r="K935" t="str">
        <f t="shared" si="44"/>
        <v>順</v>
      </c>
    </row>
    <row r="936" spans="1:11" hidden="1" x14ac:dyDescent="0.15">
      <c r="A936">
        <v>20071011</v>
      </c>
      <c r="B936">
        <v>9697.67</v>
      </c>
      <c r="C936">
        <v>9717.17</v>
      </c>
      <c r="D936">
        <v>9411.9500000000007</v>
      </c>
      <c r="E936">
        <v>9717.17</v>
      </c>
      <c r="F936">
        <v>9476.52</v>
      </c>
      <c r="G936">
        <v>9717.17</v>
      </c>
      <c r="H936">
        <v>9488.5</v>
      </c>
      <c r="I936" t="str">
        <f t="shared" si="42"/>
        <v>順</v>
      </c>
      <c r="J936" t="str">
        <f t="shared" si="43"/>
        <v>順</v>
      </c>
      <c r="K936" t="str">
        <f t="shared" si="44"/>
        <v>無</v>
      </c>
    </row>
    <row r="937" spans="1:11" hidden="1" x14ac:dyDescent="0.15">
      <c r="A937">
        <v>20071012</v>
      </c>
      <c r="B937">
        <v>9496.4699999999993</v>
      </c>
      <c r="C937">
        <v>9717.17</v>
      </c>
      <c r="D937">
        <v>9476.52</v>
      </c>
      <c r="E937">
        <v>9717.17</v>
      </c>
      <c r="F937">
        <v>9488.5</v>
      </c>
      <c r="G937">
        <v>9717.17</v>
      </c>
      <c r="H937">
        <v>9496.4699999999993</v>
      </c>
      <c r="I937" t="str">
        <f t="shared" si="42"/>
        <v>順</v>
      </c>
      <c r="J937" t="str">
        <f t="shared" si="43"/>
        <v>無</v>
      </c>
      <c r="K937" t="str">
        <f t="shared" si="44"/>
        <v>無</v>
      </c>
    </row>
    <row r="938" spans="1:11" hidden="1" x14ac:dyDescent="0.15">
      <c r="A938">
        <v>20071015</v>
      </c>
      <c r="B938">
        <v>9518.4500000000007</v>
      </c>
      <c r="C938">
        <v>9717.17</v>
      </c>
      <c r="D938">
        <v>9488.5</v>
      </c>
      <c r="E938">
        <v>9717.17</v>
      </c>
      <c r="F938">
        <v>9496.4699999999993</v>
      </c>
      <c r="G938">
        <v>9717.17</v>
      </c>
      <c r="H938">
        <v>9496.4699999999993</v>
      </c>
      <c r="I938" t="str">
        <f t="shared" si="42"/>
        <v>無</v>
      </c>
      <c r="J938" t="str">
        <f t="shared" si="43"/>
        <v>無</v>
      </c>
      <c r="K938" t="str">
        <f t="shared" si="44"/>
        <v>無</v>
      </c>
    </row>
    <row r="939" spans="1:11" hidden="1" x14ac:dyDescent="0.15">
      <c r="A939">
        <v>20071016</v>
      </c>
      <c r="B939">
        <v>9592.4699999999993</v>
      </c>
      <c r="C939">
        <v>9717.17</v>
      </c>
      <c r="D939">
        <v>9496.4699999999993</v>
      </c>
      <c r="E939">
        <v>9717.17</v>
      </c>
      <c r="F939">
        <v>9496.4699999999993</v>
      </c>
      <c r="G939">
        <v>9717.17</v>
      </c>
      <c r="H939">
        <v>9496.4699999999993</v>
      </c>
      <c r="I939" t="str">
        <f t="shared" si="42"/>
        <v>無</v>
      </c>
      <c r="J939" t="str">
        <f t="shared" si="43"/>
        <v>無</v>
      </c>
      <c r="K939" t="str">
        <f t="shared" si="44"/>
        <v>無</v>
      </c>
    </row>
    <row r="940" spans="1:11" hidden="1" x14ac:dyDescent="0.15">
      <c r="A940">
        <v>20071017</v>
      </c>
      <c r="B940">
        <v>9562.16</v>
      </c>
      <c r="C940">
        <v>9717.17</v>
      </c>
      <c r="D940">
        <v>9496.4699999999993</v>
      </c>
      <c r="E940">
        <v>9717.17</v>
      </c>
      <c r="F940">
        <v>9496.4699999999993</v>
      </c>
      <c r="G940">
        <v>9717.17</v>
      </c>
      <c r="H940">
        <v>9496.4699999999993</v>
      </c>
      <c r="I940" t="str">
        <f t="shared" si="42"/>
        <v>無</v>
      </c>
      <c r="J940" t="str">
        <f t="shared" si="43"/>
        <v>無</v>
      </c>
      <c r="K940" t="str">
        <f t="shared" si="44"/>
        <v>無</v>
      </c>
    </row>
    <row r="941" spans="1:11" hidden="1" x14ac:dyDescent="0.15">
      <c r="A941">
        <v>20071018</v>
      </c>
      <c r="B941">
        <v>9637.07</v>
      </c>
      <c r="C941">
        <v>9717.17</v>
      </c>
      <c r="D941">
        <v>9496.4699999999993</v>
      </c>
      <c r="E941">
        <v>9717.17</v>
      </c>
      <c r="F941">
        <v>9496.4699999999993</v>
      </c>
      <c r="G941">
        <v>9717.17</v>
      </c>
      <c r="H941">
        <v>9496.4699999999993</v>
      </c>
      <c r="I941" t="str">
        <f t="shared" si="42"/>
        <v>無</v>
      </c>
      <c r="J941" t="str">
        <f t="shared" si="43"/>
        <v>無</v>
      </c>
      <c r="K941" t="str">
        <f t="shared" si="44"/>
        <v>無</v>
      </c>
    </row>
    <row r="942" spans="1:11" hidden="1" x14ac:dyDescent="0.15">
      <c r="A942">
        <v>20071019</v>
      </c>
      <c r="B942">
        <v>9611.7199999999993</v>
      </c>
      <c r="C942">
        <v>9717.17</v>
      </c>
      <c r="D942">
        <v>9496.4699999999993</v>
      </c>
      <c r="E942">
        <v>9717.17</v>
      </c>
      <c r="F942">
        <v>9496.4699999999993</v>
      </c>
      <c r="G942">
        <v>9697.67</v>
      </c>
      <c r="H942">
        <v>9496.4699999999993</v>
      </c>
      <c r="I942" t="str">
        <f t="shared" si="42"/>
        <v>無</v>
      </c>
      <c r="J942" t="str">
        <f t="shared" si="43"/>
        <v>無</v>
      </c>
      <c r="K942" t="str">
        <f t="shared" si="44"/>
        <v>無</v>
      </c>
    </row>
    <row r="943" spans="1:11" hidden="1" x14ac:dyDescent="0.15">
      <c r="A943">
        <v>20071022</v>
      </c>
      <c r="B943">
        <v>9360.6299999999992</v>
      </c>
      <c r="C943">
        <v>9717.17</v>
      </c>
      <c r="D943">
        <v>9496.4699999999993</v>
      </c>
      <c r="E943">
        <v>9697.67</v>
      </c>
      <c r="F943">
        <v>9496.4699999999993</v>
      </c>
      <c r="G943">
        <v>9697.67</v>
      </c>
      <c r="H943">
        <v>9360.6299999999992</v>
      </c>
      <c r="I943" t="str">
        <f t="shared" si="42"/>
        <v>無</v>
      </c>
      <c r="J943" t="str">
        <f t="shared" si="43"/>
        <v>無</v>
      </c>
      <c r="K943" t="str">
        <f t="shared" si="44"/>
        <v>順</v>
      </c>
    </row>
    <row r="944" spans="1:11" hidden="1" x14ac:dyDescent="0.15">
      <c r="A944">
        <v>20071023</v>
      </c>
      <c r="B944">
        <v>9502.39</v>
      </c>
      <c r="C944">
        <v>9697.67</v>
      </c>
      <c r="D944">
        <v>9496.4699999999993</v>
      </c>
      <c r="E944">
        <v>9697.67</v>
      </c>
      <c r="F944">
        <v>9360.6299999999992</v>
      </c>
      <c r="G944">
        <v>9637.07</v>
      </c>
      <c r="H944">
        <v>9360.6299999999992</v>
      </c>
      <c r="I944" t="str">
        <f t="shared" si="42"/>
        <v>無</v>
      </c>
      <c r="J944" t="str">
        <f t="shared" si="43"/>
        <v>順</v>
      </c>
      <c r="K944" t="str">
        <f t="shared" si="44"/>
        <v>順</v>
      </c>
    </row>
    <row r="945" spans="1:11" hidden="1" x14ac:dyDescent="0.15">
      <c r="A945">
        <v>20071024</v>
      </c>
      <c r="B945">
        <v>9442.6200000000008</v>
      </c>
      <c r="C945">
        <v>9697.67</v>
      </c>
      <c r="D945">
        <v>9360.6299999999992</v>
      </c>
      <c r="E945">
        <v>9637.07</v>
      </c>
      <c r="F945">
        <v>9360.6299999999992</v>
      </c>
      <c r="G945">
        <v>9637.07</v>
      </c>
      <c r="H945">
        <v>9360.6299999999992</v>
      </c>
      <c r="I945" t="str">
        <f t="shared" si="42"/>
        <v>順</v>
      </c>
      <c r="J945" t="str">
        <f t="shared" si="43"/>
        <v>順</v>
      </c>
      <c r="K945" t="str">
        <f t="shared" si="44"/>
        <v>順</v>
      </c>
    </row>
    <row r="946" spans="1:11" hidden="1" x14ac:dyDescent="0.15">
      <c r="A946">
        <v>20071025</v>
      </c>
      <c r="B946">
        <v>9568.26</v>
      </c>
      <c r="C946">
        <v>9637.07</v>
      </c>
      <c r="D946">
        <v>9360.6299999999992</v>
      </c>
      <c r="E946">
        <v>9637.07</v>
      </c>
      <c r="F946">
        <v>9360.6299999999992</v>
      </c>
      <c r="G946">
        <v>9637.07</v>
      </c>
      <c r="H946">
        <v>9360.6299999999992</v>
      </c>
      <c r="I946" t="str">
        <f t="shared" si="42"/>
        <v>順</v>
      </c>
      <c r="J946" t="str">
        <f t="shared" si="43"/>
        <v>順</v>
      </c>
      <c r="K946" t="str">
        <f t="shared" si="44"/>
        <v>順</v>
      </c>
    </row>
    <row r="947" spans="1:11" hidden="1" x14ac:dyDescent="0.15">
      <c r="A947">
        <v>20071026</v>
      </c>
      <c r="B947">
        <v>9631.51</v>
      </c>
      <c r="C947">
        <v>9637.07</v>
      </c>
      <c r="D947">
        <v>9360.6299999999992</v>
      </c>
      <c r="E947">
        <v>9637.07</v>
      </c>
      <c r="F947">
        <v>9360.6299999999992</v>
      </c>
      <c r="G947">
        <v>9637.07</v>
      </c>
      <c r="H947">
        <v>9360.6299999999992</v>
      </c>
      <c r="I947" t="str">
        <f t="shared" si="42"/>
        <v>順</v>
      </c>
      <c r="J947" t="str">
        <f t="shared" si="43"/>
        <v>順</v>
      </c>
      <c r="K947" t="str">
        <f t="shared" si="44"/>
        <v>順</v>
      </c>
    </row>
    <row r="948" spans="1:11" hidden="1" x14ac:dyDescent="0.15">
      <c r="A948">
        <v>20071029</v>
      </c>
      <c r="B948">
        <v>9809.8799999999992</v>
      </c>
      <c r="C948">
        <v>9637.07</v>
      </c>
      <c r="D948">
        <v>9360.6299999999992</v>
      </c>
      <c r="E948">
        <v>9637.07</v>
      </c>
      <c r="F948">
        <v>9360.6299999999992</v>
      </c>
      <c r="G948">
        <v>9809.8799999999992</v>
      </c>
      <c r="H948">
        <v>9360.6299999999992</v>
      </c>
      <c r="I948" t="str">
        <f t="shared" si="42"/>
        <v>順</v>
      </c>
      <c r="J948" t="str">
        <f t="shared" si="43"/>
        <v>順</v>
      </c>
      <c r="K948" t="str">
        <f t="shared" si="44"/>
        <v>順</v>
      </c>
    </row>
    <row r="949" spans="1:11" hidden="1" x14ac:dyDescent="0.15">
      <c r="A949">
        <v>20071030</v>
      </c>
      <c r="B949">
        <v>9757.93</v>
      </c>
      <c r="C949">
        <v>9637.07</v>
      </c>
      <c r="D949">
        <v>9360.6299999999992</v>
      </c>
      <c r="E949">
        <v>9809.8799999999992</v>
      </c>
      <c r="F949">
        <v>9360.6299999999992</v>
      </c>
      <c r="G949">
        <v>9809.8799999999992</v>
      </c>
      <c r="H949">
        <v>9360.6299999999992</v>
      </c>
      <c r="I949" t="str">
        <f t="shared" si="42"/>
        <v>順</v>
      </c>
      <c r="J949" t="str">
        <f t="shared" si="43"/>
        <v>順</v>
      </c>
      <c r="K949" t="str">
        <f t="shared" si="44"/>
        <v>順</v>
      </c>
    </row>
    <row r="950" spans="1:11" hidden="1" x14ac:dyDescent="0.15">
      <c r="A950">
        <v>20071031</v>
      </c>
      <c r="B950">
        <v>9711.3700000000008</v>
      </c>
      <c r="C950">
        <v>9809.8799999999992</v>
      </c>
      <c r="D950">
        <v>9360.6299999999992</v>
      </c>
      <c r="E950">
        <v>9809.8799999999992</v>
      </c>
      <c r="F950">
        <v>9360.6299999999992</v>
      </c>
      <c r="G950">
        <v>9809.8799999999992</v>
      </c>
      <c r="H950">
        <v>9360.6299999999992</v>
      </c>
      <c r="I950" t="str">
        <f t="shared" si="42"/>
        <v>順</v>
      </c>
      <c r="J950" t="str">
        <f t="shared" si="43"/>
        <v>順</v>
      </c>
      <c r="K950" t="str">
        <f t="shared" si="44"/>
        <v>順</v>
      </c>
    </row>
    <row r="951" spans="1:11" hidden="1" x14ac:dyDescent="0.15">
      <c r="A951">
        <v>20071101</v>
      </c>
      <c r="B951">
        <v>9598.23</v>
      </c>
      <c r="C951">
        <v>9809.8799999999992</v>
      </c>
      <c r="D951">
        <v>9360.6299999999992</v>
      </c>
      <c r="E951">
        <v>9809.8799999999992</v>
      </c>
      <c r="F951">
        <v>9360.6299999999992</v>
      </c>
      <c r="G951">
        <v>9809.8799999999992</v>
      </c>
      <c r="H951">
        <v>9442.6200000000008</v>
      </c>
      <c r="I951" t="str">
        <f t="shared" si="42"/>
        <v>順</v>
      </c>
      <c r="J951" t="str">
        <f t="shared" si="43"/>
        <v>順</v>
      </c>
      <c r="K951" t="str">
        <f t="shared" si="44"/>
        <v>順</v>
      </c>
    </row>
    <row r="952" spans="1:11" hidden="1" x14ac:dyDescent="0.15">
      <c r="A952">
        <v>20071102</v>
      </c>
      <c r="B952">
        <v>9273.09</v>
      </c>
      <c r="C952">
        <v>9809.8799999999992</v>
      </c>
      <c r="D952">
        <v>9360.6299999999992</v>
      </c>
      <c r="E952">
        <v>9809.8799999999992</v>
      </c>
      <c r="F952">
        <v>9442.6200000000008</v>
      </c>
      <c r="G952">
        <v>9809.8799999999992</v>
      </c>
      <c r="H952">
        <v>9273.09</v>
      </c>
      <c r="I952" t="str">
        <f t="shared" si="42"/>
        <v>順</v>
      </c>
      <c r="J952" t="str">
        <f t="shared" si="43"/>
        <v>順</v>
      </c>
      <c r="K952" t="str">
        <f t="shared" si="44"/>
        <v>順</v>
      </c>
    </row>
    <row r="953" spans="1:11" hidden="1" x14ac:dyDescent="0.15">
      <c r="A953">
        <v>20071105</v>
      </c>
      <c r="B953">
        <v>9308.6</v>
      </c>
      <c r="C953">
        <v>9809.8799999999992</v>
      </c>
      <c r="D953">
        <v>9442.6200000000008</v>
      </c>
      <c r="E953">
        <v>9809.8799999999992</v>
      </c>
      <c r="F953">
        <v>9273.09</v>
      </c>
      <c r="G953">
        <v>9809.8799999999992</v>
      </c>
      <c r="H953">
        <v>9273.09</v>
      </c>
      <c r="I953" t="str">
        <f t="shared" si="42"/>
        <v>順</v>
      </c>
      <c r="J953" t="str">
        <f t="shared" si="43"/>
        <v>順</v>
      </c>
      <c r="K953" t="str">
        <f t="shared" si="44"/>
        <v>順</v>
      </c>
    </row>
    <row r="954" spans="1:11" hidden="1" x14ac:dyDescent="0.15">
      <c r="A954">
        <v>20071106</v>
      </c>
      <c r="B954">
        <v>9292.7999999999993</v>
      </c>
      <c r="C954">
        <v>9809.8799999999992</v>
      </c>
      <c r="D954">
        <v>9273.09</v>
      </c>
      <c r="E954">
        <v>9809.8799999999992</v>
      </c>
      <c r="F954">
        <v>9273.09</v>
      </c>
      <c r="G954">
        <v>9809.8799999999992</v>
      </c>
      <c r="H954">
        <v>9273.09</v>
      </c>
      <c r="I954" t="str">
        <f t="shared" si="42"/>
        <v>順</v>
      </c>
      <c r="J954" t="str">
        <f t="shared" si="43"/>
        <v>順</v>
      </c>
      <c r="K954" t="str">
        <f t="shared" si="44"/>
        <v>順</v>
      </c>
    </row>
    <row r="955" spans="1:11" hidden="1" x14ac:dyDescent="0.15">
      <c r="A955">
        <v>20071107</v>
      </c>
      <c r="B955">
        <v>9300.2199999999993</v>
      </c>
      <c r="C955">
        <v>9809.8799999999992</v>
      </c>
      <c r="D955">
        <v>9273.09</v>
      </c>
      <c r="E955">
        <v>9809.8799999999992</v>
      </c>
      <c r="F955">
        <v>9273.09</v>
      </c>
      <c r="G955">
        <v>9809.8799999999992</v>
      </c>
      <c r="H955">
        <v>9273.09</v>
      </c>
      <c r="I955" t="str">
        <f t="shared" si="42"/>
        <v>順</v>
      </c>
      <c r="J955" t="str">
        <f t="shared" si="43"/>
        <v>順</v>
      </c>
      <c r="K955" t="str">
        <f t="shared" si="44"/>
        <v>順</v>
      </c>
    </row>
    <row r="956" spans="1:11" hidden="1" x14ac:dyDescent="0.15">
      <c r="A956">
        <v>20071108</v>
      </c>
      <c r="B956">
        <v>8937.58</v>
      </c>
      <c r="C956">
        <v>9809.8799999999992</v>
      </c>
      <c r="D956">
        <v>9273.09</v>
      </c>
      <c r="E956">
        <v>9809.8799999999992</v>
      </c>
      <c r="F956">
        <v>9273.09</v>
      </c>
      <c r="G956">
        <v>9757.93</v>
      </c>
      <c r="H956">
        <v>8937.58</v>
      </c>
      <c r="I956" t="str">
        <f t="shared" si="42"/>
        <v>順</v>
      </c>
      <c r="J956" t="str">
        <f t="shared" si="43"/>
        <v>順</v>
      </c>
      <c r="K956" t="str">
        <f t="shared" si="44"/>
        <v>順</v>
      </c>
    </row>
    <row r="957" spans="1:11" hidden="1" x14ac:dyDescent="0.15">
      <c r="A957">
        <v>20071109</v>
      </c>
      <c r="B957">
        <v>8970.92</v>
      </c>
      <c r="C957">
        <v>9809.8799999999992</v>
      </c>
      <c r="D957">
        <v>9273.09</v>
      </c>
      <c r="E957">
        <v>9757.93</v>
      </c>
      <c r="F957">
        <v>8937.58</v>
      </c>
      <c r="G957">
        <v>9711.3700000000008</v>
      </c>
      <c r="H957">
        <v>8937.58</v>
      </c>
      <c r="I957" t="str">
        <f t="shared" si="42"/>
        <v>順</v>
      </c>
      <c r="J957" t="str">
        <f t="shared" si="43"/>
        <v>順</v>
      </c>
      <c r="K957" t="str">
        <f t="shared" si="44"/>
        <v>順</v>
      </c>
    </row>
    <row r="958" spans="1:11" hidden="1" x14ac:dyDescent="0.15">
      <c r="A958">
        <v>20071112</v>
      </c>
      <c r="B958">
        <v>8670.61</v>
      </c>
      <c r="C958">
        <v>9757.93</v>
      </c>
      <c r="D958">
        <v>8937.58</v>
      </c>
      <c r="E958">
        <v>9711.3700000000008</v>
      </c>
      <c r="F958">
        <v>8937.58</v>
      </c>
      <c r="G958">
        <v>9598.23</v>
      </c>
      <c r="H958">
        <v>8670.61</v>
      </c>
      <c r="I958" t="str">
        <f t="shared" si="42"/>
        <v>順</v>
      </c>
      <c r="J958" t="str">
        <f t="shared" si="43"/>
        <v>順</v>
      </c>
      <c r="K958" t="str">
        <f t="shared" si="44"/>
        <v>順</v>
      </c>
    </row>
    <row r="959" spans="1:11" hidden="1" x14ac:dyDescent="0.15">
      <c r="A959">
        <v>20071113</v>
      </c>
      <c r="B959">
        <v>8727.2099999999991</v>
      </c>
      <c r="C959">
        <v>9711.3700000000008</v>
      </c>
      <c r="D959">
        <v>8937.58</v>
      </c>
      <c r="E959">
        <v>9598.23</v>
      </c>
      <c r="F959">
        <v>8670.61</v>
      </c>
      <c r="G959">
        <v>9308.6</v>
      </c>
      <c r="H959">
        <v>8670.61</v>
      </c>
      <c r="I959" t="str">
        <f t="shared" si="42"/>
        <v>順</v>
      </c>
      <c r="J959" t="str">
        <f t="shared" si="43"/>
        <v>順</v>
      </c>
      <c r="K959" t="str">
        <f t="shared" si="44"/>
        <v>順</v>
      </c>
    </row>
    <row r="960" spans="1:11" hidden="1" x14ac:dyDescent="0.15">
      <c r="A960">
        <v>20071114</v>
      </c>
      <c r="B960">
        <v>8942.93</v>
      </c>
      <c r="C960">
        <v>9598.23</v>
      </c>
      <c r="D960">
        <v>8670.61</v>
      </c>
      <c r="E960">
        <v>9308.6</v>
      </c>
      <c r="F960">
        <v>8670.61</v>
      </c>
      <c r="G960">
        <v>9308.6</v>
      </c>
      <c r="H960">
        <v>8670.61</v>
      </c>
      <c r="I960" t="str">
        <f t="shared" si="42"/>
        <v>順</v>
      </c>
      <c r="J960" t="str">
        <f t="shared" si="43"/>
        <v>順</v>
      </c>
      <c r="K960" t="str">
        <f t="shared" si="44"/>
        <v>順</v>
      </c>
    </row>
    <row r="961" spans="1:11" hidden="1" x14ac:dyDescent="0.15">
      <c r="A961">
        <v>20071115</v>
      </c>
      <c r="B961">
        <v>8905.41</v>
      </c>
      <c r="C961">
        <v>9308.6</v>
      </c>
      <c r="D961">
        <v>8670.61</v>
      </c>
      <c r="E961">
        <v>9308.6</v>
      </c>
      <c r="F961">
        <v>8670.61</v>
      </c>
      <c r="G961">
        <v>9300.2199999999993</v>
      </c>
      <c r="H961">
        <v>8670.61</v>
      </c>
      <c r="I961" t="str">
        <f t="shared" si="42"/>
        <v>順</v>
      </c>
      <c r="J961" t="str">
        <f t="shared" si="43"/>
        <v>順</v>
      </c>
      <c r="K961" t="str">
        <f t="shared" si="44"/>
        <v>順</v>
      </c>
    </row>
    <row r="962" spans="1:11" hidden="1" x14ac:dyDescent="0.15">
      <c r="A962">
        <v>20071116</v>
      </c>
      <c r="B962">
        <v>8764.82</v>
      </c>
      <c r="C962">
        <v>9308.6</v>
      </c>
      <c r="D962">
        <v>8670.61</v>
      </c>
      <c r="E962">
        <v>9300.2199999999993</v>
      </c>
      <c r="F962">
        <v>8670.61</v>
      </c>
      <c r="G962">
        <v>9300.2199999999993</v>
      </c>
      <c r="H962">
        <v>8670.61</v>
      </c>
      <c r="I962" t="str">
        <f t="shared" si="42"/>
        <v>順</v>
      </c>
      <c r="J962" t="str">
        <f t="shared" si="43"/>
        <v>順</v>
      </c>
      <c r="K962" t="str">
        <f t="shared" si="44"/>
        <v>順</v>
      </c>
    </row>
    <row r="963" spans="1:11" hidden="1" x14ac:dyDescent="0.15">
      <c r="A963">
        <v>20071119</v>
      </c>
      <c r="B963">
        <v>8680.7099999999991</v>
      </c>
      <c r="C963">
        <v>9300.2199999999993</v>
      </c>
      <c r="D963">
        <v>8670.61</v>
      </c>
      <c r="E963">
        <v>9300.2199999999993</v>
      </c>
      <c r="F963">
        <v>8670.61</v>
      </c>
      <c r="G963">
        <v>8970.92</v>
      </c>
      <c r="H963">
        <v>8670.61</v>
      </c>
      <c r="I963" t="str">
        <f t="shared" ref="I963:I1026" si="45">IF(C963-D963&lt;=180,"盤",IF(C963-D963&lt;=240,"無","順"))</f>
        <v>順</v>
      </c>
      <c r="J963" t="str">
        <f t="shared" ref="J963:J1026" si="46">IF(E963-F963&lt;=180,"盤",IF(E963-F963&lt;=240,"無","順"))</f>
        <v>順</v>
      </c>
      <c r="K963" t="str">
        <f t="shared" ref="K963:K1026" si="47">IF(G963-H963&lt;=180,"盤",IF(G963-H963&lt;=240,"無","順"))</f>
        <v>順</v>
      </c>
    </row>
    <row r="964" spans="1:11" hidden="1" x14ac:dyDescent="0.15">
      <c r="A964">
        <v>20071120</v>
      </c>
      <c r="B964">
        <v>8680.86</v>
      </c>
      <c r="C964">
        <v>9300.2199999999993</v>
      </c>
      <c r="D964">
        <v>8670.61</v>
      </c>
      <c r="E964">
        <v>8970.92</v>
      </c>
      <c r="F964">
        <v>8670.61</v>
      </c>
      <c r="G964">
        <v>8970.92</v>
      </c>
      <c r="H964">
        <v>8670.61</v>
      </c>
      <c r="I964" t="str">
        <f t="shared" si="45"/>
        <v>順</v>
      </c>
      <c r="J964" t="str">
        <f t="shared" si="46"/>
        <v>順</v>
      </c>
      <c r="K964" t="str">
        <f t="shared" si="47"/>
        <v>順</v>
      </c>
    </row>
    <row r="965" spans="1:11" hidden="1" x14ac:dyDescent="0.15">
      <c r="A965">
        <v>20071121</v>
      </c>
      <c r="B965">
        <v>8484.11</v>
      </c>
      <c r="C965">
        <v>8970.92</v>
      </c>
      <c r="D965">
        <v>8670.61</v>
      </c>
      <c r="E965">
        <v>8970.92</v>
      </c>
      <c r="F965">
        <v>8670.61</v>
      </c>
      <c r="G965">
        <v>8942.93</v>
      </c>
      <c r="H965">
        <v>8484.11</v>
      </c>
      <c r="I965" t="str">
        <f t="shared" si="45"/>
        <v>順</v>
      </c>
      <c r="J965" t="str">
        <f t="shared" si="46"/>
        <v>順</v>
      </c>
      <c r="K965" t="str">
        <f t="shared" si="47"/>
        <v>順</v>
      </c>
    </row>
    <row r="966" spans="1:11" hidden="1" x14ac:dyDescent="0.15">
      <c r="A966">
        <v>20071122</v>
      </c>
      <c r="B966">
        <v>8499.3700000000008</v>
      </c>
      <c r="C966">
        <v>8970.92</v>
      </c>
      <c r="D966">
        <v>8670.61</v>
      </c>
      <c r="E966">
        <v>8942.93</v>
      </c>
      <c r="F966">
        <v>8484.11</v>
      </c>
      <c r="G966">
        <v>8942.93</v>
      </c>
      <c r="H966">
        <v>8484.11</v>
      </c>
      <c r="I966" t="str">
        <f t="shared" si="45"/>
        <v>順</v>
      </c>
      <c r="J966" t="str">
        <f t="shared" si="46"/>
        <v>順</v>
      </c>
      <c r="K966" t="str">
        <f t="shared" si="47"/>
        <v>順</v>
      </c>
    </row>
    <row r="967" spans="1:11" hidden="1" x14ac:dyDescent="0.15">
      <c r="A967">
        <v>20071123</v>
      </c>
      <c r="B967">
        <v>8342.2000000000007</v>
      </c>
      <c r="C967">
        <v>8942.93</v>
      </c>
      <c r="D967">
        <v>8484.11</v>
      </c>
      <c r="E967">
        <v>8942.93</v>
      </c>
      <c r="F967">
        <v>8484.11</v>
      </c>
      <c r="G967">
        <v>8942.93</v>
      </c>
      <c r="H967">
        <v>8342.2000000000007</v>
      </c>
      <c r="I967" t="str">
        <f t="shared" si="45"/>
        <v>順</v>
      </c>
      <c r="J967" t="str">
        <f t="shared" si="46"/>
        <v>順</v>
      </c>
      <c r="K967" t="str">
        <f t="shared" si="47"/>
        <v>順</v>
      </c>
    </row>
    <row r="968" spans="1:11" hidden="1" x14ac:dyDescent="0.15">
      <c r="A968">
        <v>20071126</v>
      </c>
      <c r="B968">
        <v>8528.33</v>
      </c>
      <c r="C968">
        <v>8942.93</v>
      </c>
      <c r="D968">
        <v>8484.11</v>
      </c>
      <c r="E968">
        <v>8942.93</v>
      </c>
      <c r="F968">
        <v>8342.2000000000007</v>
      </c>
      <c r="G968">
        <v>8905.41</v>
      </c>
      <c r="H968">
        <v>8342.2000000000007</v>
      </c>
      <c r="I968" t="str">
        <f t="shared" si="45"/>
        <v>順</v>
      </c>
      <c r="J968" t="str">
        <f t="shared" si="46"/>
        <v>順</v>
      </c>
      <c r="K968" t="str">
        <f t="shared" si="47"/>
        <v>順</v>
      </c>
    </row>
    <row r="969" spans="1:11" hidden="1" x14ac:dyDescent="0.15">
      <c r="A969">
        <v>20071127</v>
      </c>
      <c r="B969">
        <v>8375.76</v>
      </c>
      <c r="C969">
        <v>8942.93</v>
      </c>
      <c r="D969">
        <v>8342.2000000000007</v>
      </c>
      <c r="E969">
        <v>8905.41</v>
      </c>
      <c r="F969">
        <v>8342.2000000000007</v>
      </c>
      <c r="G969">
        <v>8764.82</v>
      </c>
      <c r="H969">
        <v>8342.2000000000007</v>
      </c>
      <c r="I969" t="str">
        <f t="shared" si="45"/>
        <v>順</v>
      </c>
      <c r="J969" t="str">
        <f t="shared" si="46"/>
        <v>順</v>
      </c>
      <c r="K969" t="str">
        <f t="shared" si="47"/>
        <v>順</v>
      </c>
    </row>
    <row r="970" spans="1:11" hidden="1" x14ac:dyDescent="0.15">
      <c r="A970">
        <v>20071128</v>
      </c>
      <c r="B970">
        <v>8276.26</v>
      </c>
      <c r="C970">
        <v>8905.41</v>
      </c>
      <c r="D970">
        <v>8342.2000000000007</v>
      </c>
      <c r="E970">
        <v>8764.82</v>
      </c>
      <c r="F970">
        <v>8342.2000000000007</v>
      </c>
      <c r="G970">
        <v>8680.86</v>
      </c>
      <c r="H970">
        <v>8276.26</v>
      </c>
      <c r="I970" t="str">
        <f t="shared" si="45"/>
        <v>順</v>
      </c>
      <c r="J970" t="str">
        <f t="shared" si="46"/>
        <v>順</v>
      </c>
      <c r="K970" t="str">
        <f t="shared" si="47"/>
        <v>順</v>
      </c>
    </row>
    <row r="971" spans="1:11" hidden="1" x14ac:dyDescent="0.15">
      <c r="A971">
        <v>20071129</v>
      </c>
      <c r="B971">
        <v>8447.0300000000007</v>
      </c>
      <c r="C971">
        <v>8764.82</v>
      </c>
      <c r="D971">
        <v>8342.2000000000007</v>
      </c>
      <c r="E971">
        <v>8680.86</v>
      </c>
      <c r="F971">
        <v>8276.26</v>
      </c>
      <c r="G971">
        <v>8680.86</v>
      </c>
      <c r="H971">
        <v>8276.26</v>
      </c>
      <c r="I971" t="str">
        <f t="shared" si="45"/>
        <v>順</v>
      </c>
      <c r="J971" t="str">
        <f t="shared" si="46"/>
        <v>順</v>
      </c>
      <c r="K971" t="str">
        <f t="shared" si="47"/>
        <v>順</v>
      </c>
    </row>
    <row r="972" spans="1:11" hidden="1" x14ac:dyDescent="0.15">
      <c r="A972">
        <v>20071130</v>
      </c>
      <c r="B972">
        <v>8586.4</v>
      </c>
      <c r="C972">
        <v>8680.86</v>
      </c>
      <c r="D972">
        <v>8276.26</v>
      </c>
      <c r="E972">
        <v>8680.86</v>
      </c>
      <c r="F972">
        <v>8276.26</v>
      </c>
      <c r="G972">
        <v>8586.4</v>
      </c>
      <c r="H972">
        <v>8276.26</v>
      </c>
      <c r="I972" t="str">
        <f t="shared" si="45"/>
        <v>順</v>
      </c>
      <c r="J972" t="str">
        <f t="shared" si="46"/>
        <v>順</v>
      </c>
      <c r="K972" t="str">
        <f t="shared" si="47"/>
        <v>順</v>
      </c>
    </row>
    <row r="973" spans="1:11" hidden="1" x14ac:dyDescent="0.15">
      <c r="A973">
        <v>20071203</v>
      </c>
      <c r="B973">
        <v>8583.84</v>
      </c>
      <c r="C973">
        <v>8680.86</v>
      </c>
      <c r="D973">
        <v>8276.26</v>
      </c>
      <c r="E973">
        <v>8586.4</v>
      </c>
      <c r="F973">
        <v>8276.26</v>
      </c>
      <c r="G973">
        <v>8586.4</v>
      </c>
      <c r="H973">
        <v>8276.26</v>
      </c>
      <c r="I973" t="str">
        <f t="shared" si="45"/>
        <v>順</v>
      </c>
      <c r="J973" t="str">
        <f t="shared" si="46"/>
        <v>順</v>
      </c>
      <c r="K973" t="str">
        <f t="shared" si="47"/>
        <v>順</v>
      </c>
    </row>
    <row r="974" spans="1:11" hidden="1" x14ac:dyDescent="0.15">
      <c r="A974">
        <v>20071204</v>
      </c>
      <c r="B974">
        <v>8651.2800000000007</v>
      </c>
      <c r="C974">
        <v>8586.4</v>
      </c>
      <c r="D974">
        <v>8276.26</v>
      </c>
      <c r="E974">
        <v>8586.4</v>
      </c>
      <c r="F974">
        <v>8276.26</v>
      </c>
      <c r="G974">
        <v>8651.2800000000007</v>
      </c>
      <c r="H974">
        <v>8276.26</v>
      </c>
      <c r="I974" t="str">
        <f t="shared" si="45"/>
        <v>順</v>
      </c>
      <c r="J974" t="str">
        <f t="shared" si="46"/>
        <v>順</v>
      </c>
      <c r="K974" t="str">
        <f t="shared" si="47"/>
        <v>順</v>
      </c>
    </row>
    <row r="975" spans="1:11" hidden="1" x14ac:dyDescent="0.15">
      <c r="A975">
        <v>20071205</v>
      </c>
      <c r="B975">
        <v>8676.9500000000007</v>
      </c>
      <c r="C975">
        <v>8586.4</v>
      </c>
      <c r="D975">
        <v>8276.26</v>
      </c>
      <c r="E975">
        <v>8651.2800000000007</v>
      </c>
      <c r="F975">
        <v>8276.26</v>
      </c>
      <c r="G975">
        <v>8676.9500000000007</v>
      </c>
      <c r="H975">
        <v>8276.26</v>
      </c>
      <c r="I975" t="str">
        <f t="shared" si="45"/>
        <v>順</v>
      </c>
      <c r="J975" t="str">
        <f t="shared" si="46"/>
        <v>順</v>
      </c>
      <c r="K975" t="str">
        <f t="shared" si="47"/>
        <v>順</v>
      </c>
    </row>
    <row r="976" spans="1:11" hidden="1" x14ac:dyDescent="0.15">
      <c r="A976">
        <v>20071206</v>
      </c>
      <c r="B976">
        <v>8694.41</v>
      </c>
      <c r="C976">
        <v>8651.2800000000007</v>
      </c>
      <c r="D976">
        <v>8276.26</v>
      </c>
      <c r="E976">
        <v>8676.9500000000007</v>
      </c>
      <c r="F976">
        <v>8276.26</v>
      </c>
      <c r="G976">
        <v>8694.41</v>
      </c>
      <c r="H976">
        <v>8276.26</v>
      </c>
      <c r="I976" t="str">
        <f t="shared" si="45"/>
        <v>順</v>
      </c>
      <c r="J976" t="str">
        <f t="shared" si="46"/>
        <v>順</v>
      </c>
      <c r="K976" t="str">
        <f t="shared" si="47"/>
        <v>順</v>
      </c>
    </row>
    <row r="977" spans="1:11" hidden="1" x14ac:dyDescent="0.15">
      <c r="A977">
        <v>20071207</v>
      </c>
      <c r="B977">
        <v>8722.3799999999992</v>
      </c>
      <c r="C977">
        <v>8676.9500000000007</v>
      </c>
      <c r="D977">
        <v>8276.26</v>
      </c>
      <c r="E977">
        <v>8694.41</v>
      </c>
      <c r="F977">
        <v>8276.26</v>
      </c>
      <c r="G977">
        <v>8722.3799999999992</v>
      </c>
      <c r="H977">
        <v>8276.26</v>
      </c>
      <c r="I977" t="str">
        <f t="shared" si="45"/>
        <v>順</v>
      </c>
      <c r="J977" t="str">
        <f t="shared" si="46"/>
        <v>順</v>
      </c>
      <c r="K977" t="str">
        <f t="shared" si="47"/>
        <v>順</v>
      </c>
    </row>
    <row r="978" spans="1:11" hidden="1" x14ac:dyDescent="0.15">
      <c r="A978">
        <v>20071210</v>
      </c>
      <c r="B978">
        <v>8598.0300000000007</v>
      </c>
      <c r="C978">
        <v>8694.41</v>
      </c>
      <c r="D978">
        <v>8276.26</v>
      </c>
      <c r="E978">
        <v>8722.3799999999992</v>
      </c>
      <c r="F978">
        <v>8276.26</v>
      </c>
      <c r="G978">
        <v>8722.3799999999992</v>
      </c>
      <c r="H978">
        <v>8447.0300000000007</v>
      </c>
      <c r="I978" t="str">
        <f t="shared" si="45"/>
        <v>順</v>
      </c>
      <c r="J978" t="str">
        <f t="shared" si="46"/>
        <v>順</v>
      </c>
      <c r="K978" t="str">
        <f t="shared" si="47"/>
        <v>順</v>
      </c>
    </row>
    <row r="979" spans="1:11" hidden="1" x14ac:dyDescent="0.15">
      <c r="A979">
        <v>20071211</v>
      </c>
      <c r="B979">
        <v>8638.33</v>
      </c>
      <c r="C979">
        <v>8722.3799999999992</v>
      </c>
      <c r="D979">
        <v>8276.26</v>
      </c>
      <c r="E979">
        <v>8722.3799999999992</v>
      </c>
      <c r="F979">
        <v>8447.0300000000007</v>
      </c>
      <c r="G979">
        <v>8722.3799999999992</v>
      </c>
      <c r="H979">
        <v>8583.84</v>
      </c>
      <c r="I979" t="str">
        <f t="shared" si="45"/>
        <v>順</v>
      </c>
      <c r="J979" t="str">
        <f t="shared" si="46"/>
        <v>順</v>
      </c>
      <c r="K979" t="str">
        <f t="shared" si="47"/>
        <v>盤</v>
      </c>
    </row>
    <row r="980" spans="1:11" hidden="1" x14ac:dyDescent="0.15">
      <c r="A980">
        <v>20071212</v>
      </c>
      <c r="B980">
        <v>8490.84</v>
      </c>
      <c r="C980">
        <v>8722.3799999999992</v>
      </c>
      <c r="D980">
        <v>8447.0300000000007</v>
      </c>
      <c r="E980">
        <v>8722.3799999999992</v>
      </c>
      <c r="F980">
        <v>8583.84</v>
      </c>
      <c r="G980">
        <v>8722.3799999999992</v>
      </c>
      <c r="H980">
        <v>8490.84</v>
      </c>
      <c r="I980" t="str">
        <f t="shared" si="45"/>
        <v>順</v>
      </c>
      <c r="J980" t="str">
        <f t="shared" si="46"/>
        <v>盤</v>
      </c>
      <c r="K980" t="str">
        <f t="shared" si="47"/>
        <v>無</v>
      </c>
    </row>
    <row r="981" spans="1:11" hidden="1" x14ac:dyDescent="0.15">
      <c r="A981">
        <v>20071213</v>
      </c>
      <c r="B981">
        <v>8187.95</v>
      </c>
      <c r="C981">
        <v>8722.3799999999992</v>
      </c>
      <c r="D981">
        <v>8583.84</v>
      </c>
      <c r="E981">
        <v>8722.3799999999992</v>
      </c>
      <c r="F981">
        <v>8490.84</v>
      </c>
      <c r="G981">
        <v>8722.3799999999992</v>
      </c>
      <c r="H981">
        <v>8187.95</v>
      </c>
      <c r="I981" t="str">
        <f t="shared" si="45"/>
        <v>盤</v>
      </c>
      <c r="J981" t="str">
        <f t="shared" si="46"/>
        <v>無</v>
      </c>
      <c r="K981" t="str">
        <f t="shared" si="47"/>
        <v>順</v>
      </c>
    </row>
    <row r="982" spans="1:11" hidden="1" x14ac:dyDescent="0.15">
      <c r="A982">
        <v>20071214</v>
      </c>
      <c r="B982">
        <v>8118.08</v>
      </c>
      <c r="C982">
        <v>8722.3799999999992</v>
      </c>
      <c r="D982">
        <v>8490.84</v>
      </c>
      <c r="E982">
        <v>8722.3799999999992</v>
      </c>
      <c r="F982">
        <v>8187.95</v>
      </c>
      <c r="G982">
        <v>8722.3799999999992</v>
      </c>
      <c r="H982">
        <v>8118.08</v>
      </c>
      <c r="I982" t="str">
        <f t="shared" si="45"/>
        <v>無</v>
      </c>
      <c r="J982" t="str">
        <f t="shared" si="46"/>
        <v>順</v>
      </c>
      <c r="K982" t="str">
        <f t="shared" si="47"/>
        <v>順</v>
      </c>
    </row>
    <row r="983" spans="1:11" hidden="1" x14ac:dyDescent="0.15">
      <c r="A983">
        <v>20071217</v>
      </c>
      <c r="B983">
        <v>7830.85</v>
      </c>
      <c r="C983">
        <v>8722.3799999999992</v>
      </c>
      <c r="D983">
        <v>8187.95</v>
      </c>
      <c r="E983">
        <v>8722.3799999999992</v>
      </c>
      <c r="F983">
        <v>8118.08</v>
      </c>
      <c r="G983">
        <v>8722.3799999999992</v>
      </c>
      <c r="H983">
        <v>7830.85</v>
      </c>
      <c r="I983" t="str">
        <f t="shared" si="45"/>
        <v>順</v>
      </c>
      <c r="J983" t="str">
        <f t="shared" si="46"/>
        <v>順</v>
      </c>
      <c r="K983" t="str">
        <f t="shared" si="47"/>
        <v>順</v>
      </c>
    </row>
    <row r="984" spans="1:11" hidden="1" x14ac:dyDescent="0.15">
      <c r="A984">
        <v>20071218</v>
      </c>
      <c r="B984">
        <v>7807.39</v>
      </c>
      <c r="C984">
        <v>8722.3799999999992</v>
      </c>
      <c r="D984">
        <v>8118.08</v>
      </c>
      <c r="E984">
        <v>8722.3799999999992</v>
      </c>
      <c r="F984">
        <v>7830.85</v>
      </c>
      <c r="G984">
        <v>8722.3799999999992</v>
      </c>
      <c r="H984">
        <v>7807.39</v>
      </c>
      <c r="I984" t="str">
        <f t="shared" si="45"/>
        <v>順</v>
      </c>
      <c r="J984" t="str">
        <f t="shared" si="46"/>
        <v>順</v>
      </c>
      <c r="K984" t="str">
        <f t="shared" si="47"/>
        <v>順</v>
      </c>
    </row>
    <row r="985" spans="1:11" hidden="1" x14ac:dyDescent="0.15">
      <c r="A985">
        <v>20071219</v>
      </c>
      <c r="B985">
        <v>8014.31</v>
      </c>
      <c r="C985">
        <v>8722.3799999999992</v>
      </c>
      <c r="D985">
        <v>7830.85</v>
      </c>
      <c r="E985">
        <v>8722.3799999999992</v>
      </c>
      <c r="F985">
        <v>7807.39</v>
      </c>
      <c r="G985">
        <v>8638.33</v>
      </c>
      <c r="H985">
        <v>7807.39</v>
      </c>
      <c r="I985" t="str">
        <f t="shared" si="45"/>
        <v>順</v>
      </c>
      <c r="J985" t="str">
        <f t="shared" si="46"/>
        <v>順</v>
      </c>
      <c r="K985" t="str">
        <f t="shared" si="47"/>
        <v>順</v>
      </c>
    </row>
    <row r="986" spans="1:11" hidden="1" x14ac:dyDescent="0.15">
      <c r="A986">
        <v>20071220</v>
      </c>
      <c r="B986">
        <v>7857.08</v>
      </c>
      <c r="C986">
        <v>8722.3799999999992</v>
      </c>
      <c r="D986">
        <v>7807.39</v>
      </c>
      <c r="E986">
        <v>8638.33</v>
      </c>
      <c r="F986">
        <v>7807.39</v>
      </c>
      <c r="G986">
        <v>8638.33</v>
      </c>
      <c r="H986">
        <v>7807.39</v>
      </c>
      <c r="I986" t="str">
        <f t="shared" si="45"/>
        <v>順</v>
      </c>
      <c r="J986" t="str">
        <f t="shared" si="46"/>
        <v>順</v>
      </c>
      <c r="K986" t="str">
        <f t="shared" si="47"/>
        <v>順</v>
      </c>
    </row>
    <row r="987" spans="1:11" hidden="1" x14ac:dyDescent="0.15">
      <c r="A987">
        <v>20071221</v>
      </c>
      <c r="B987">
        <v>7941.44</v>
      </c>
      <c r="C987">
        <v>8638.33</v>
      </c>
      <c r="D987">
        <v>7807.39</v>
      </c>
      <c r="E987">
        <v>8638.33</v>
      </c>
      <c r="F987">
        <v>7807.39</v>
      </c>
      <c r="G987">
        <v>8490.84</v>
      </c>
      <c r="H987">
        <v>7807.39</v>
      </c>
      <c r="I987" t="str">
        <f t="shared" si="45"/>
        <v>順</v>
      </c>
      <c r="J987" t="str">
        <f t="shared" si="46"/>
        <v>順</v>
      </c>
      <c r="K987" t="str">
        <f t="shared" si="47"/>
        <v>順</v>
      </c>
    </row>
    <row r="988" spans="1:11" hidden="1" x14ac:dyDescent="0.15">
      <c r="A988">
        <v>20071224</v>
      </c>
      <c r="B988">
        <v>8135.48</v>
      </c>
      <c r="C988">
        <v>8638.33</v>
      </c>
      <c r="D988">
        <v>7807.39</v>
      </c>
      <c r="E988">
        <v>8490.84</v>
      </c>
      <c r="F988">
        <v>7807.39</v>
      </c>
      <c r="G988">
        <v>8187.95</v>
      </c>
      <c r="H988">
        <v>7807.39</v>
      </c>
      <c r="I988" t="str">
        <f t="shared" si="45"/>
        <v>順</v>
      </c>
      <c r="J988" t="str">
        <f t="shared" si="46"/>
        <v>順</v>
      </c>
      <c r="K988" t="str">
        <f t="shared" si="47"/>
        <v>順</v>
      </c>
    </row>
    <row r="989" spans="1:11" hidden="1" x14ac:dyDescent="0.15">
      <c r="A989">
        <v>20071225</v>
      </c>
      <c r="B989">
        <v>8167.07</v>
      </c>
      <c r="C989">
        <v>8490.84</v>
      </c>
      <c r="D989">
        <v>7807.39</v>
      </c>
      <c r="E989">
        <v>8187.95</v>
      </c>
      <c r="F989">
        <v>7807.39</v>
      </c>
      <c r="G989">
        <v>8167.07</v>
      </c>
      <c r="H989">
        <v>7807.39</v>
      </c>
      <c r="I989" t="str">
        <f t="shared" si="45"/>
        <v>順</v>
      </c>
      <c r="J989" t="str">
        <f t="shared" si="46"/>
        <v>順</v>
      </c>
      <c r="K989" t="str">
        <f t="shared" si="47"/>
        <v>順</v>
      </c>
    </row>
    <row r="990" spans="1:11" hidden="1" x14ac:dyDescent="0.15">
      <c r="A990">
        <v>20071226</v>
      </c>
      <c r="B990">
        <v>8156.39</v>
      </c>
      <c r="C990">
        <v>8187.95</v>
      </c>
      <c r="D990">
        <v>7807.39</v>
      </c>
      <c r="E990">
        <v>8167.07</v>
      </c>
      <c r="F990">
        <v>7807.39</v>
      </c>
      <c r="G990">
        <v>8167.07</v>
      </c>
      <c r="H990">
        <v>7807.39</v>
      </c>
      <c r="I990" t="str">
        <f t="shared" si="45"/>
        <v>順</v>
      </c>
      <c r="J990" t="str">
        <f t="shared" si="46"/>
        <v>順</v>
      </c>
      <c r="K990" t="str">
        <f t="shared" si="47"/>
        <v>順</v>
      </c>
    </row>
    <row r="991" spans="1:11" hidden="1" x14ac:dyDescent="0.15">
      <c r="A991">
        <v>20071227</v>
      </c>
      <c r="B991">
        <v>8313.7199999999993</v>
      </c>
      <c r="C991">
        <v>8167.07</v>
      </c>
      <c r="D991">
        <v>7807.39</v>
      </c>
      <c r="E991">
        <v>8167.07</v>
      </c>
      <c r="F991">
        <v>7807.39</v>
      </c>
      <c r="G991">
        <v>8313.7199999999993</v>
      </c>
      <c r="H991">
        <v>7807.39</v>
      </c>
      <c r="I991" t="str">
        <f t="shared" si="45"/>
        <v>順</v>
      </c>
      <c r="J991" t="str">
        <f t="shared" si="46"/>
        <v>順</v>
      </c>
      <c r="K991" t="str">
        <f t="shared" si="47"/>
        <v>順</v>
      </c>
    </row>
    <row r="992" spans="1:11" hidden="1" x14ac:dyDescent="0.15">
      <c r="A992">
        <v>20071228</v>
      </c>
      <c r="B992">
        <v>8396.9500000000007</v>
      </c>
      <c r="C992">
        <v>8167.07</v>
      </c>
      <c r="D992">
        <v>7807.39</v>
      </c>
      <c r="E992">
        <v>8313.7199999999993</v>
      </c>
      <c r="F992">
        <v>7807.39</v>
      </c>
      <c r="G992">
        <v>8396.9500000000007</v>
      </c>
      <c r="H992">
        <v>7857.08</v>
      </c>
      <c r="I992" t="str">
        <f t="shared" si="45"/>
        <v>順</v>
      </c>
      <c r="J992" t="str">
        <f t="shared" si="46"/>
        <v>順</v>
      </c>
      <c r="K992" t="str">
        <f t="shared" si="47"/>
        <v>順</v>
      </c>
    </row>
    <row r="993" spans="1:11" hidden="1" x14ac:dyDescent="0.15">
      <c r="A993">
        <v>20071231</v>
      </c>
      <c r="B993">
        <v>8506.2800000000007</v>
      </c>
      <c r="C993">
        <v>8313.7199999999993</v>
      </c>
      <c r="D993">
        <v>7807.39</v>
      </c>
      <c r="E993">
        <v>8396.9500000000007</v>
      </c>
      <c r="F993">
        <v>7857.08</v>
      </c>
      <c r="G993">
        <v>8506.2800000000007</v>
      </c>
      <c r="H993">
        <v>7857.08</v>
      </c>
      <c r="I993" t="str">
        <f t="shared" si="45"/>
        <v>順</v>
      </c>
      <c r="J993" t="str">
        <f t="shared" si="46"/>
        <v>順</v>
      </c>
      <c r="K993" t="str">
        <f t="shared" si="47"/>
        <v>順</v>
      </c>
    </row>
    <row r="994" spans="1:11" hidden="1" x14ac:dyDescent="0.15">
      <c r="A994">
        <v>20080102</v>
      </c>
      <c r="B994">
        <v>8323.0499999999993</v>
      </c>
      <c r="C994">
        <v>8396.9500000000007</v>
      </c>
      <c r="D994">
        <v>7857.08</v>
      </c>
      <c r="E994">
        <v>8506.2800000000007</v>
      </c>
      <c r="F994">
        <v>7857.08</v>
      </c>
      <c r="G994">
        <v>8506.2800000000007</v>
      </c>
      <c r="H994">
        <v>7941.44</v>
      </c>
      <c r="I994" t="str">
        <f t="shared" si="45"/>
        <v>順</v>
      </c>
      <c r="J994" t="str">
        <f t="shared" si="46"/>
        <v>順</v>
      </c>
      <c r="K994" t="str">
        <f t="shared" si="47"/>
        <v>順</v>
      </c>
    </row>
    <row r="995" spans="1:11" hidden="1" x14ac:dyDescent="0.15">
      <c r="A995">
        <v>20080103</v>
      </c>
      <c r="B995">
        <v>8184.2</v>
      </c>
      <c r="C995">
        <v>8506.2800000000007</v>
      </c>
      <c r="D995">
        <v>7857.08</v>
      </c>
      <c r="E995">
        <v>8506.2800000000007</v>
      </c>
      <c r="F995">
        <v>7941.44</v>
      </c>
      <c r="G995">
        <v>8506.2800000000007</v>
      </c>
      <c r="H995">
        <v>8135.48</v>
      </c>
      <c r="I995" t="str">
        <f t="shared" si="45"/>
        <v>順</v>
      </c>
      <c r="J995" t="str">
        <f t="shared" si="46"/>
        <v>順</v>
      </c>
      <c r="K995" t="str">
        <f t="shared" si="47"/>
        <v>順</v>
      </c>
    </row>
    <row r="996" spans="1:11" hidden="1" x14ac:dyDescent="0.15">
      <c r="A996">
        <v>20080104</v>
      </c>
      <c r="B996">
        <v>8221.1</v>
      </c>
      <c r="C996">
        <v>8506.2800000000007</v>
      </c>
      <c r="D996">
        <v>7941.44</v>
      </c>
      <c r="E996">
        <v>8506.2800000000007</v>
      </c>
      <c r="F996">
        <v>8135.48</v>
      </c>
      <c r="G996">
        <v>8506.2800000000007</v>
      </c>
      <c r="H996">
        <v>8156.39</v>
      </c>
      <c r="I996" t="str">
        <f t="shared" si="45"/>
        <v>順</v>
      </c>
      <c r="J996" t="str">
        <f t="shared" si="46"/>
        <v>順</v>
      </c>
      <c r="K996" t="str">
        <f t="shared" si="47"/>
        <v>順</v>
      </c>
    </row>
    <row r="997" spans="1:11" hidden="1" x14ac:dyDescent="0.15">
      <c r="A997">
        <v>20080107</v>
      </c>
      <c r="B997">
        <v>7883.37</v>
      </c>
      <c r="C997">
        <v>8506.2800000000007</v>
      </c>
      <c r="D997">
        <v>8135.48</v>
      </c>
      <c r="E997">
        <v>8506.2800000000007</v>
      </c>
      <c r="F997">
        <v>8156.39</v>
      </c>
      <c r="G997">
        <v>8506.2800000000007</v>
      </c>
      <c r="H997">
        <v>7883.37</v>
      </c>
      <c r="I997" t="str">
        <f t="shared" si="45"/>
        <v>順</v>
      </c>
      <c r="J997" t="str">
        <f t="shared" si="46"/>
        <v>順</v>
      </c>
      <c r="K997" t="str">
        <f t="shared" si="47"/>
        <v>順</v>
      </c>
    </row>
    <row r="998" spans="1:11" hidden="1" x14ac:dyDescent="0.15">
      <c r="A998">
        <v>20080108</v>
      </c>
      <c r="B998">
        <v>7962.91</v>
      </c>
      <c r="C998">
        <v>8506.2800000000007</v>
      </c>
      <c r="D998">
        <v>8156.39</v>
      </c>
      <c r="E998">
        <v>8506.2800000000007</v>
      </c>
      <c r="F998">
        <v>7883.37</v>
      </c>
      <c r="G998">
        <v>8506.2800000000007</v>
      </c>
      <c r="H998">
        <v>7883.37</v>
      </c>
      <c r="I998" t="str">
        <f t="shared" si="45"/>
        <v>順</v>
      </c>
      <c r="J998" t="str">
        <f t="shared" si="46"/>
        <v>順</v>
      </c>
      <c r="K998" t="str">
        <f t="shared" si="47"/>
        <v>順</v>
      </c>
    </row>
    <row r="999" spans="1:11" hidden="1" x14ac:dyDescent="0.15">
      <c r="A999">
        <v>20080109</v>
      </c>
      <c r="B999">
        <v>8085.06</v>
      </c>
      <c r="C999">
        <v>8506.2800000000007</v>
      </c>
      <c r="D999">
        <v>7883.37</v>
      </c>
      <c r="E999">
        <v>8506.2800000000007</v>
      </c>
      <c r="F999">
        <v>7883.37</v>
      </c>
      <c r="G999">
        <v>8506.2800000000007</v>
      </c>
      <c r="H999">
        <v>7883.37</v>
      </c>
      <c r="I999" t="str">
        <f t="shared" si="45"/>
        <v>順</v>
      </c>
      <c r="J999" t="str">
        <f t="shared" si="46"/>
        <v>順</v>
      </c>
      <c r="K999" t="str">
        <f t="shared" si="47"/>
        <v>順</v>
      </c>
    </row>
    <row r="1000" spans="1:11" hidden="1" x14ac:dyDescent="0.15">
      <c r="A1000">
        <v>20080110</v>
      </c>
      <c r="B1000">
        <v>8057.27</v>
      </c>
      <c r="C1000">
        <v>8506.2800000000007</v>
      </c>
      <c r="D1000">
        <v>7883.37</v>
      </c>
      <c r="E1000">
        <v>8506.2800000000007</v>
      </c>
      <c r="F1000">
        <v>7883.37</v>
      </c>
      <c r="G1000">
        <v>8506.2800000000007</v>
      </c>
      <c r="H1000">
        <v>7883.37</v>
      </c>
      <c r="I1000" t="str">
        <f t="shared" si="45"/>
        <v>順</v>
      </c>
      <c r="J1000" t="str">
        <f t="shared" si="46"/>
        <v>順</v>
      </c>
      <c r="K1000" t="str">
        <f t="shared" si="47"/>
        <v>順</v>
      </c>
    </row>
    <row r="1001" spans="1:11" hidden="1" x14ac:dyDescent="0.15">
      <c r="A1001">
        <v>20080111</v>
      </c>
      <c r="B1001">
        <v>8029.31</v>
      </c>
      <c r="C1001">
        <v>8506.2800000000007</v>
      </c>
      <c r="D1001">
        <v>7883.37</v>
      </c>
      <c r="E1001">
        <v>8506.2800000000007</v>
      </c>
      <c r="F1001">
        <v>7883.37</v>
      </c>
      <c r="G1001">
        <v>8323.0499999999993</v>
      </c>
      <c r="H1001">
        <v>7883.37</v>
      </c>
      <c r="I1001" t="str">
        <f t="shared" si="45"/>
        <v>順</v>
      </c>
      <c r="J1001" t="str">
        <f t="shared" si="46"/>
        <v>順</v>
      </c>
      <c r="K1001" t="str">
        <f t="shared" si="47"/>
        <v>順</v>
      </c>
    </row>
    <row r="1002" spans="1:11" hidden="1" x14ac:dyDescent="0.15">
      <c r="A1002">
        <v>20080114</v>
      </c>
      <c r="B1002">
        <v>8173.41</v>
      </c>
      <c r="C1002">
        <v>8506.2800000000007</v>
      </c>
      <c r="D1002">
        <v>7883.37</v>
      </c>
      <c r="E1002">
        <v>8323.0499999999993</v>
      </c>
      <c r="F1002">
        <v>7883.37</v>
      </c>
      <c r="G1002">
        <v>8221.1</v>
      </c>
      <c r="H1002">
        <v>7883.37</v>
      </c>
      <c r="I1002" t="str">
        <f t="shared" si="45"/>
        <v>順</v>
      </c>
      <c r="J1002" t="str">
        <f t="shared" si="46"/>
        <v>順</v>
      </c>
      <c r="K1002" t="str">
        <f t="shared" si="47"/>
        <v>順</v>
      </c>
    </row>
    <row r="1003" spans="1:11" hidden="1" x14ac:dyDescent="0.15">
      <c r="A1003">
        <v>20080115</v>
      </c>
      <c r="B1003">
        <v>8428.84</v>
      </c>
      <c r="C1003">
        <v>8323.0499999999993</v>
      </c>
      <c r="D1003">
        <v>7883.37</v>
      </c>
      <c r="E1003">
        <v>8221.1</v>
      </c>
      <c r="F1003">
        <v>7883.37</v>
      </c>
      <c r="G1003">
        <v>8428.84</v>
      </c>
      <c r="H1003">
        <v>7883.37</v>
      </c>
      <c r="I1003" t="str">
        <f t="shared" si="45"/>
        <v>順</v>
      </c>
      <c r="J1003" t="str">
        <f t="shared" si="46"/>
        <v>順</v>
      </c>
      <c r="K1003" t="str">
        <f t="shared" si="47"/>
        <v>順</v>
      </c>
    </row>
    <row r="1004" spans="1:11" hidden="1" x14ac:dyDescent="0.15">
      <c r="A1004">
        <v>20080116</v>
      </c>
      <c r="B1004">
        <v>8179.54</v>
      </c>
      <c r="C1004">
        <v>8221.1</v>
      </c>
      <c r="D1004">
        <v>7883.37</v>
      </c>
      <c r="E1004">
        <v>8428.84</v>
      </c>
      <c r="F1004">
        <v>7883.37</v>
      </c>
      <c r="G1004">
        <v>8428.84</v>
      </c>
      <c r="H1004">
        <v>7883.37</v>
      </c>
      <c r="I1004" t="str">
        <f t="shared" si="45"/>
        <v>順</v>
      </c>
      <c r="J1004" t="str">
        <f t="shared" si="46"/>
        <v>順</v>
      </c>
      <c r="K1004" t="str">
        <f t="shared" si="47"/>
        <v>順</v>
      </c>
    </row>
    <row r="1005" spans="1:11" hidden="1" x14ac:dyDescent="0.15">
      <c r="A1005">
        <v>20080117</v>
      </c>
      <c r="B1005">
        <v>8101.63</v>
      </c>
      <c r="C1005">
        <v>8428.84</v>
      </c>
      <c r="D1005">
        <v>7883.37</v>
      </c>
      <c r="E1005">
        <v>8428.84</v>
      </c>
      <c r="F1005">
        <v>7883.37</v>
      </c>
      <c r="G1005">
        <v>8428.84</v>
      </c>
      <c r="H1005">
        <v>7962.91</v>
      </c>
      <c r="I1005" t="str">
        <f t="shared" si="45"/>
        <v>順</v>
      </c>
      <c r="J1005" t="str">
        <f t="shared" si="46"/>
        <v>順</v>
      </c>
      <c r="K1005" t="str">
        <f t="shared" si="47"/>
        <v>順</v>
      </c>
    </row>
    <row r="1006" spans="1:11" hidden="1" x14ac:dyDescent="0.15">
      <c r="A1006">
        <v>20080118</v>
      </c>
      <c r="B1006">
        <v>8184.65</v>
      </c>
      <c r="C1006">
        <v>8428.84</v>
      </c>
      <c r="D1006">
        <v>7883.37</v>
      </c>
      <c r="E1006">
        <v>8428.84</v>
      </c>
      <c r="F1006">
        <v>7962.91</v>
      </c>
      <c r="G1006">
        <v>8428.84</v>
      </c>
      <c r="H1006">
        <v>8029.31</v>
      </c>
      <c r="I1006" t="str">
        <f t="shared" si="45"/>
        <v>順</v>
      </c>
      <c r="J1006" t="str">
        <f t="shared" si="46"/>
        <v>順</v>
      </c>
      <c r="K1006" t="str">
        <f t="shared" si="47"/>
        <v>順</v>
      </c>
    </row>
    <row r="1007" spans="1:11" hidden="1" x14ac:dyDescent="0.15">
      <c r="A1007">
        <v>20080121</v>
      </c>
      <c r="B1007">
        <v>8110.2</v>
      </c>
      <c r="C1007">
        <v>8428.84</v>
      </c>
      <c r="D1007">
        <v>7962.91</v>
      </c>
      <c r="E1007">
        <v>8428.84</v>
      </c>
      <c r="F1007">
        <v>8029.31</v>
      </c>
      <c r="G1007">
        <v>8428.84</v>
      </c>
      <c r="H1007">
        <v>8029.31</v>
      </c>
      <c r="I1007" t="str">
        <f t="shared" si="45"/>
        <v>順</v>
      </c>
      <c r="J1007" t="str">
        <f t="shared" si="46"/>
        <v>順</v>
      </c>
      <c r="K1007" t="str">
        <f t="shared" si="47"/>
        <v>順</v>
      </c>
    </row>
    <row r="1008" spans="1:11" hidden="1" x14ac:dyDescent="0.15">
      <c r="A1008">
        <v>20080122</v>
      </c>
      <c r="B1008">
        <v>7581.96</v>
      </c>
      <c r="C1008">
        <v>8428.84</v>
      </c>
      <c r="D1008">
        <v>8029.31</v>
      </c>
      <c r="E1008">
        <v>8428.84</v>
      </c>
      <c r="F1008">
        <v>8029.31</v>
      </c>
      <c r="G1008">
        <v>8428.84</v>
      </c>
      <c r="H1008">
        <v>7581.96</v>
      </c>
      <c r="I1008" t="str">
        <f t="shared" si="45"/>
        <v>順</v>
      </c>
      <c r="J1008" t="str">
        <f t="shared" si="46"/>
        <v>順</v>
      </c>
      <c r="K1008" t="str">
        <f t="shared" si="47"/>
        <v>順</v>
      </c>
    </row>
    <row r="1009" spans="1:11" hidden="1" x14ac:dyDescent="0.15">
      <c r="A1009">
        <v>20080123</v>
      </c>
      <c r="B1009">
        <v>7408.4</v>
      </c>
      <c r="C1009">
        <v>8428.84</v>
      </c>
      <c r="D1009">
        <v>8029.31</v>
      </c>
      <c r="E1009">
        <v>8428.84</v>
      </c>
      <c r="F1009">
        <v>7581.96</v>
      </c>
      <c r="G1009">
        <v>8428.84</v>
      </c>
      <c r="H1009">
        <v>7408.4</v>
      </c>
      <c r="I1009" t="str">
        <f t="shared" si="45"/>
        <v>順</v>
      </c>
      <c r="J1009" t="str">
        <f t="shared" si="46"/>
        <v>順</v>
      </c>
      <c r="K1009" t="str">
        <f t="shared" si="47"/>
        <v>順</v>
      </c>
    </row>
    <row r="1010" spans="1:11" hidden="1" x14ac:dyDescent="0.15">
      <c r="A1010">
        <v>20080124</v>
      </c>
      <c r="B1010">
        <v>7517.05</v>
      </c>
      <c r="C1010">
        <v>8428.84</v>
      </c>
      <c r="D1010">
        <v>7581.96</v>
      </c>
      <c r="E1010">
        <v>8428.84</v>
      </c>
      <c r="F1010">
        <v>7408.4</v>
      </c>
      <c r="G1010">
        <v>8428.84</v>
      </c>
      <c r="H1010">
        <v>7408.4</v>
      </c>
      <c r="I1010" t="str">
        <f t="shared" si="45"/>
        <v>順</v>
      </c>
      <c r="J1010" t="str">
        <f t="shared" si="46"/>
        <v>順</v>
      </c>
      <c r="K1010" t="str">
        <f t="shared" si="47"/>
        <v>順</v>
      </c>
    </row>
    <row r="1011" spans="1:11" hidden="1" x14ac:dyDescent="0.15">
      <c r="A1011">
        <v>20080125</v>
      </c>
      <c r="B1011">
        <v>7739.59</v>
      </c>
      <c r="C1011">
        <v>8428.84</v>
      </c>
      <c r="D1011">
        <v>7408.4</v>
      </c>
      <c r="E1011">
        <v>8428.84</v>
      </c>
      <c r="F1011">
        <v>7408.4</v>
      </c>
      <c r="G1011">
        <v>8184.65</v>
      </c>
      <c r="H1011">
        <v>7408.4</v>
      </c>
      <c r="I1011" t="str">
        <f t="shared" si="45"/>
        <v>順</v>
      </c>
      <c r="J1011" t="str">
        <f t="shared" si="46"/>
        <v>順</v>
      </c>
      <c r="K1011" t="str">
        <f t="shared" si="47"/>
        <v>順</v>
      </c>
    </row>
    <row r="1012" spans="1:11" hidden="1" x14ac:dyDescent="0.15">
      <c r="A1012">
        <v>20080128</v>
      </c>
      <c r="B1012">
        <v>7485.79</v>
      </c>
      <c r="C1012">
        <v>8428.84</v>
      </c>
      <c r="D1012">
        <v>7408.4</v>
      </c>
      <c r="E1012">
        <v>8184.65</v>
      </c>
      <c r="F1012">
        <v>7408.4</v>
      </c>
      <c r="G1012">
        <v>8184.65</v>
      </c>
      <c r="H1012">
        <v>7408.4</v>
      </c>
      <c r="I1012" t="str">
        <f t="shared" si="45"/>
        <v>順</v>
      </c>
      <c r="J1012" t="str">
        <f t="shared" si="46"/>
        <v>順</v>
      </c>
      <c r="K1012" t="str">
        <f t="shared" si="47"/>
        <v>順</v>
      </c>
    </row>
    <row r="1013" spans="1:11" hidden="1" x14ac:dyDescent="0.15">
      <c r="A1013">
        <v>20080129</v>
      </c>
      <c r="B1013">
        <v>7576.42</v>
      </c>
      <c r="C1013">
        <v>8184.65</v>
      </c>
      <c r="D1013">
        <v>7408.4</v>
      </c>
      <c r="E1013">
        <v>8184.65</v>
      </c>
      <c r="F1013">
        <v>7408.4</v>
      </c>
      <c r="G1013">
        <v>8184.65</v>
      </c>
      <c r="H1013">
        <v>7408.4</v>
      </c>
      <c r="I1013" t="str">
        <f t="shared" si="45"/>
        <v>順</v>
      </c>
      <c r="J1013" t="str">
        <f t="shared" si="46"/>
        <v>順</v>
      </c>
      <c r="K1013" t="str">
        <f t="shared" si="47"/>
        <v>順</v>
      </c>
    </row>
    <row r="1014" spans="1:11" hidden="1" x14ac:dyDescent="0.15">
      <c r="A1014">
        <v>20080130</v>
      </c>
      <c r="B1014">
        <v>7543.5</v>
      </c>
      <c r="C1014">
        <v>8184.65</v>
      </c>
      <c r="D1014">
        <v>7408.4</v>
      </c>
      <c r="E1014">
        <v>8184.65</v>
      </c>
      <c r="F1014">
        <v>7408.4</v>
      </c>
      <c r="G1014">
        <v>8110.2</v>
      </c>
      <c r="H1014">
        <v>7408.4</v>
      </c>
      <c r="I1014" t="str">
        <f t="shared" si="45"/>
        <v>順</v>
      </c>
      <c r="J1014" t="str">
        <f t="shared" si="46"/>
        <v>順</v>
      </c>
      <c r="K1014" t="str">
        <f t="shared" si="47"/>
        <v>順</v>
      </c>
    </row>
    <row r="1015" spans="1:11" hidden="1" x14ac:dyDescent="0.15">
      <c r="A1015">
        <v>20080131</v>
      </c>
      <c r="B1015">
        <v>7521.13</v>
      </c>
      <c r="C1015">
        <v>8184.65</v>
      </c>
      <c r="D1015">
        <v>7408.4</v>
      </c>
      <c r="E1015">
        <v>8110.2</v>
      </c>
      <c r="F1015">
        <v>7408.4</v>
      </c>
      <c r="G1015">
        <v>7739.59</v>
      </c>
      <c r="H1015">
        <v>7408.4</v>
      </c>
      <c r="I1015" t="str">
        <f t="shared" si="45"/>
        <v>順</v>
      </c>
      <c r="J1015" t="str">
        <f t="shared" si="46"/>
        <v>順</v>
      </c>
      <c r="K1015" t="str">
        <f t="shared" si="47"/>
        <v>順</v>
      </c>
    </row>
    <row r="1016" spans="1:11" hidden="1" x14ac:dyDescent="0.15">
      <c r="A1016">
        <v>20080201</v>
      </c>
      <c r="B1016">
        <v>7673.99</v>
      </c>
      <c r="C1016">
        <v>8110.2</v>
      </c>
      <c r="D1016">
        <v>7408.4</v>
      </c>
      <c r="E1016">
        <v>7739.59</v>
      </c>
      <c r="F1016">
        <v>7408.4</v>
      </c>
      <c r="G1016">
        <v>7739.59</v>
      </c>
      <c r="H1016">
        <v>7408.4</v>
      </c>
      <c r="I1016" t="str">
        <f t="shared" si="45"/>
        <v>順</v>
      </c>
      <c r="J1016" t="str">
        <f t="shared" si="46"/>
        <v>順</v>
      </c>
      <c r="K1016" t="str">
        <f t="shared" si="47"/>
        <v>順</v>
      </c>
    </row>
    <row r="1017" spans="1:11" hidden="1" x14ac:dyDescent="0.15">
      <c r="A1017">
        <v>20080212</v>
      </c>
      <c r="B1017">
        <v>7553.3</v>
      </c>
      <c r="C1017">
        <v>7739.59</v>
      </c>
      <c r="D1017">
        <v>7408.4</v>
      </c>
      <c r="E1017">
        <v>7739.59</v>
      </c>
      <c r="F1017">
        <v>7408.4</v>
      </c>
      <c r="G1017">
        <v>7739.59</v>
      </c>
      <c r="H1017">
        <v>7485.79</v>
      </c>
      <c r="I1017" t="str">
        <f t="shared" si="45"/>
        <v>順</v>
      </c>
      <c r="J1017" t="str">
        <f t="shared" si="46"/>
        <v>順</v>
      </c>
      <c r="K1017" t="str">
        <f t="shared" si="47"/>
        <v>順</v>
      </c>
    </row>
    <row r="1018" spans="1:11" hidden="1" x14ac:dyDescent="0.15">
      <c r="A1018">
        <v>20080213</v>
      </c>
      <c r="B1018">
        <v>7550.55</v>
      </c>
      <c r="C1018">
        <v>7739.59</v>
      </c>
      <c r="D1018">
        <v>7408.4</v>
      </c>
      <c r="E1018">
        <v>7739.59</v>
      </c>
      <c r="F1018">
        <v>7485.79</v>
      </c>
      <c r="G1018">
        <v>7739.59</v>
      </c>
      <c r="H1018">
        <v>7485.79</v>
      </c>
      <c r="I1018" t="str">
        <f t="shared" si="45"/>
        <v>順</v>
      </c>
      <c r="J1018" t="str">
        <f t="shared" si="46"/>
        <v>順</v>
      </c>
      <c r="K1018" t="str">
        <f t="shared" si="47"/>
        <v>順</v>
      </c>
    </row>
    <row r="1019" spans="1:11" hidden="1" x14ac:dyDescent="0.15">
      <c r="A1019">
        <v>20080214</v>
      </c>
      <c r="B1019">
        <v>7865.28</v>
      </c>
      <c r="C1019">
        <v>7739.59</v>
      </c>
      <c r="D1019">
        <v>7485.79</v>
      </c>
      <c r="E1019">
        <v>7739.59</v>
      </c>
      <c r="F1019">
        <v>7485.79</v>
      </c>
      <c r="G1019">
        <v>7865.28</v>
      </c>
      <c r="H1019">
        <v>7485.79</v>
      </c>
      <c r="I1019" t="str">
        <f t="shared" si="45"/>
        <v>順</v>
      </c>
      <c r="J1019" t="str">
        <f t="shared" si="46"/>
        <v>順</v>
      </c>
      <c r="K1019" t="str">
        <f t="shared" si="47"/>
        <v>順</v>
      </c>
    </row>
    <row r="1020" spans="1:11" hidden="1" x14ac:dyDescent="0.15">
      <c r="A1020">
        <v>20080215</v>
      </c>
      <c r="B1020">
        <v>7876.37</v>
      </c>
      <c r="C1020">
        <v>7739.59</v>
      </c>
      <c r="D1020">
        <v>7485.79</v>
      </c>
      <c r="E1020">
        <v>7865.28</v>
      </c>
      <c r="F1020">
        <v>7485.79</v>
      </c>
      <c r="G1020">
        <v>7876.37</v>
      </c>
      <c r="H1020">
        <v>7521.13</v>
      </c>
      <c r="I1020" t="str">
        <f t="shared" si="45"/>
        <v>順</v>
      </c>
      <c r="J1020" t="str">
        <f t="shared" si="46"/>
        <v>順</v>
      </c>
      <c r="K1020" t="str">
        <f t="shared" si="47"/>
        <v>順</v>
      </c>
    </row>
    <row r="1021" spans="1:11" hidden="1" x14ac:dyDescent="0.15">
      <c r="A1021">
        <v>20080218</v>
      </c>
      <c r="B1021">
        <v>7890.9</v>
      </c>
      <c r="C1021">
        <v>7865.28</v>
      </c>
      <c r="D1021">
        <v>7485.79</v>
      </c>
      <c r="E1021">
        <v>7876.37</v>
      </c>
      <c r="F1021">
        <v>7521.13</v>
      </c>
      <c r="G1021">
        <v>7890.9</v>
      </c>
      <c r="H1021">
        <v>7521.13</v>
      </c>
      <c r="I1021" t="str">
        <f t="shared" si="45"/>
        <v>順</v>
      </c>
      <c r="J1021" t="str">
        <f t="shared" si="46"/>
        <v>順</v>
      </c>
      <c r="K1021" t="str">
        <f t="shared" si="47"/>
        <v>順</v>
      </c>
    </row>
    <row r="1022" spans="1:11" hidden="1" x14ac:dyDescent="0.15">
      <c r="A1022">
        <v>20080219</v>
      </c>
      <c r="B1022">
        <v>8024.41</v>
      </c>
      <c r="C1022">
        <v>7876.37</v>
      </c>
      <c r="D1022">
        <v>7521.13</v>
      </c>
      <c r="E1022">
        <v>7890.9</v>
      </c>
      <c r="F1022">
        <v>7521.13</v>
      </c>
      <c r="G1022">
        <v>8024.41</v>
      </c>
      <c r="H1022">
        <v>7521.13</v>
      </c>
      <c r="I1022" t="str">
        <f t="shared" si="45"/>
        <v>順</v>
      </c>
      <c r="J1022" t="str">
        <f t="shared" si="46"/>
        <v>順</v>
      </c>
      <c r="K1022" t="str">
        <f t="shared" si="47"/>
        <v>順</v>
      </c>
    </row>
    <row r="1023" spans="1:11" hidden="1" x14ac:dyDescent="0.15">
      <c r="A1023">
        <v>20080220</v>
      </c>
      <c r="B1023">
        <v>7894.47</v>
      </c>
      <c r="C1023">
        <v>7890.9</v>
      </c>
      <c r="D1023">
        <v>7521.13</v>
      </c>
      <c r="E1023">
        <v>8024.41</v>
      </c>
      <c r="F1023">
        <v>7521.13</v>
      </c>
      <c r="G1023">
        <v>8024.41</v>
      </c>
      <c r="H1023">
        <v>7550.55</v>
      </c>
      <c r="I1023" t="str">
        <f t="shared" si="45"/>
        <v>順</v>
      </c>
      <c r="J1023" t="str">
        <f t="shared" si="46"/>
        <v>順</v>
      </c>
      <c r="K1023" t="str">
        <f t="shared" si="47"/>
        <v>順</v>
      </c>
    </row>
    <row r="1024" spans="1:11" hidden="1" x14ac:dyDescent="0.15">
      <c r="A1024">
        <v>20080221</v>
      </c>
      <c r="B1024">
        <v>8085.93</v>
      </c>
      <c r="C1024">
        <v>8024.41</v>
      </c>
      <c r="D1024">
        <v>7521.13</v>
      </c>
      <c r="E1024">
        <v>8024.41</v>
      </c>
      <c r="F1024">
        <v>7550.55</v>
      </c>
      <c r="G1024">
        <v>8085.93</v>
      </c>
      <c r="H1024">
        <v>7550.55</v>
      </c>
      <c r="I1024" t="str">
        <f t="shared" si="45"/>
        <v>順</v>
      </c>
      <c r="J1024" t="str">
        <f t="shared" si="46"/>
        <v>順</v>
      </c>
      <c r="K1024" t="str">
        <f t="shared" si="47"/>
        <v>順</v>
      </c>
    </row>
    <row r="1025" spans="1:11" hidden="1" x14ac:dyDescent="0.15">
      <c r="A1025">
        <v>20080222</v>
      </c>
      <c r="B1025">
        <v>8108.71</v>
      </c>
      <c r="C1025">
        <v>8024.41</v>
      </c>
      <c r="D1025">
        <v>7550.55</v>
      </c>
      <c r="E1025">
        <v>8085.93</v>
      </c>
      <c r="F1025">
        <v>7550.55</v>
      </c>
      <c r="G1025">
        <v>8108.71</v>
      </c>
      <c r="H1025">
        <v>7550.55</v>
      </c>
      <c r="I1025" t="str">
        <f t="shared" si="45"/>
        <v>順</v>
      </c>
      <c r="J1025" t="str">
        <f t="shared" si="46"/>
        <v>順</v>
      </c>
      <c r="K1025" t="str">
        <f t="shared" si="47"/>
        <v>順</v>
      </c>
    </row>
    <row r="1026" spans="1:11" hidden="1" x14ac:dyDescent="0.15">
      <c r="A1026">
        <v>20080225</v>
      </c>
      <c r="B1026">
        <v>8286.31</v>
      </c>
      <c r="C1026">
        <v>8085.93</v>
      </c>
      <c r="D1026">
        <v>7550.55</v>
      </c>
      <c r="E1026">
        <v>8108.71</v>
      </c>
      <c r="F1026">
        <v>7550.55</v>
      </c>
      <c r="G1026">
        <v>8286.31</v>
      </c>
      <c r="H1026">
        <v>7865.28</v>
      </c>
      <c r="I1026" t="str">
        <f t="shared" si="45"/>
        <v>順</v>
      </c>
      <c r="J1026" t="str">
        <f t="shared" si="46"/>
        <v>順</v>
      </c>
      <c r="K1026" t="str">
        <f t="shared" si="47"/>
        <v>順</v>
      </c>
    </row>
    <row r="1027" spans="1:11" hidden="1" x14ac:dyDescent="0.15">
      <c r="A1027">
        <v>20080226</v>
      </c>
      <c r="B1027">
        <v>8307.67</v>
      </c>
      <c r="C1027">
        <v>8108.71</v>
      </c>
      <c r="D1027">
        <v>7550.55</v>
      </c>
      <c r="E1027">
        <v>8286.31</v>
      </c>
      <c r="F1027">
        <v>7865.28</v>
      </c>
      <c r="G1027">
        <v>8307.67</v>
      </c>
      <c r="H1027">
        <v>7876.37</v>
      </c>
      <c r="I1027" t="str">
        <f t="shared" ref="I1027:I1090" si="48">IF(C1027-D1027&lt;=180,"盤",IF(C1027-D1027&lt;=240,"無","順"))</f>
        <v>順</v>
      </c>
      <c r="J1027" t="str">
        <f t="shared" ref="J1027:J1090" si="49">IF(E1027-F1027&lt;=180,"盤",IF(E1027-F1027&lt;=240,"無","順"))</f>
        <v>順</v>
      </c>
      <c r="K1027" t="str">
        <f t="shared" ref="K1027:K1090" si="50">IF(G1027-H1027&lt;=180,"盤",IF(G1027-H1027&lt;=240,"無","順"))</f>
        <v>順</v>
      </c>
    </row>
    <row r="1028" spans="1:11" hidden="1" x14ac:dyDescent="0.15">
      <c r="A1028">
        <v>20080227</v>
      </c>
      <c r="B1028">
        <v>8462.08</v>
      </c>
      <c r="C1028">
        <v>8286.31</v>
      </c>
      <c r="D1028">
        <v>7865.28</v>
      </c>
      <c r="E1028">
        <v>8307.67</v>
      </c>
      <c r="F1028">
        <v>7876.37</v>
      </c>
      <c r="G1028">
        <v>8462.08</v>
      </c>
      <c r="H1028">
        <v>7890.9</v>
      </c>
      <c r="I1028" t="str">
        <f t="shared" si="48"/>
        <v>順</v>
      </c>
      <c r="J1028" t="str">
        <f t="shared" si="49"/>
        <v>順</v>
      </c>
      <c r="K1028" t="str">
        <f t="shared" si="50"/>
        <v>順</v>
      </c>
    </row>
    <row r="1029" spans="1:11" hidden="1" x14ac:dyDescent="0.15">
      <c r="A1029">
        <v>20080229</v>
      </c>
      <c r="B1029">
        <v>8412.76</v>
      </c>
      <c r="C1029">
        <v>8307.67</v>
      </c>
      <c r="D1029">
        <v>7876.37</v>
      </c>
      <c r="E1029">
        <v>8462.08</v>
      </c>
      <c r="F1029">
        <v>7890.9</v>
      </c>
      <c r="G1029">
        <v>8462.08</v>
      </c>
      <c r="H1029">
        <v>7894.47</v>
      </c>
      <c r="I1029" t="str">
        <f t="shared" si="48"/>
        <v>順</v>
      </c>
      <c r="J1029" t="str">
        <f t="shared" si="49"/>
        <v>順</v>
      </c>
      <c r="K1029" t="str">
        <f t="shared" si="50"/>
        <v>順</v>
      </c>
    </row>
    <row r="1030" spans="1:11" hidden="1" x14ac:dyDescent="0.15">
      <c r="A1030">
        <v>20080303</v>
      </c>
      <c r="B1030">
        <v>8262.8700000000008</v>
      </c>
      <c r="C1030">
        <v>8462.08</v>
      </c>
      <c r="D1030">
        <v>7890.9</v>
      </c>
      <c r="E1030">
        <v>8462.08</v>
      </c>
      <c r="F1030">
        <v>7894.47</v>
      </c>
      <c r="G1030">
        <v>8462.08</v>
      </c>
      <c r="H1030">
        <v>7894.47</v>
      </c>
      <c r="I1030" t="str">
        <f t="shared" si="48"/>
        <v>順</v>
      </c>
      <c r="J1030" t="str">
        <f t="shared" si="49"/>
        <v>順</v>
      </c>
      <c r="K1030" t="str">
        <f t="shared" si="50"/>
        <v>順</v>
      </c>
    </row>
    <row r="1031" spans="1:11" hidden="1" x14ac:dyDescent="0.15">
      <c r="A1031">
        <v>20080304</v>
      </c>
      <c r="B1031">
        <v>8470.11</v>
      </c>
      <c r="C1031">
        <v>8462.08</v>
      </c>
      <c r="D1031">
        <v>7894.47</v>
      </c>
      <c r="E1031">
        <v>8462.08</v>
      </c>
      <c r="F1031">
        <v>7894.47</v>
      </c>
      <c r="G1031">
        <v>8470.11</v>
      </c>
      <c r="H1031">
        <v>8085.93</v>
      </c>
      <c r="I1031" t="str">
        <f t="shared" si="48"/>
        <v>順</v>
      </c>
      <c r="J1031" t="str">
        <f t="shared" si="49"/>
        <v>順</v>
      </c>
      <c r="K1031" t="str">
        <f t="shared" si="50"/>
        <v>順</v>
      </c>
    </row>
    <row r="1032" spans="1:11" hidden="1" x14ac:dyDescent="0.15">
      <c r="A1032">
        <v>20080305</v>
      </c>
      <c r="B1032">
        <v>8483.9500000000007</v>
      </c>
      <c r="C1032">
        <v>8462.08</v>
      </c>
      <c r="D1032">
        <v>7894.47</v>
      </c>
      <c r="E1032">
        <v>8470.11</v>
      </c>
      <c r="F1032">
        <v>8085.93</v>
      </c>
      <c r="G1032">
        <v>8483.9500000000007</v>
      </c>
      <c r="H1032">
        <v>8108.71</v>
      </c>
      <c r="I1032" t="str">
        <f t="shared" si="48"/>
        <v>順</v>
      </c>
      <c r="J1032" t="str">
        <f t="shared" si="49"/>
        <v>順</v>
      </c>
      <c r="K1032" t="str">
        <f t="shared" si="50"/>
        <v>順</v>
      </c>
    </row>
    <row r="1033" spans="1:11" hidden="1" x14ac:dyDescent="0.15">
      <c r="A1033">
        <v>20080306</v>
      </c>
      <c r="B1033">
        <v>8658.64</v>
      </c>
      <c r="C1033">
        <v>8470.11</v>
      </c>
      <c r="D1033">
        <v>8085.93</v>
      </c>
      <c r="E1033">
        <v>8483.9500000000007</v>
      </c>
      <c r="F1033">
        <v>8108.71</v>
      </c>
      <c r="G1033">
        <v>8658.64</v>
      </c>
      <c r="H1033">
        <v>8262.8700000000008</v>
      </c>
      <c r="I1033" t="str">
        <f t="shared" si="48"/>
        <v>順</v>
      </c>
      <c r="J1033" t="str">
        <f t="shared" si="49"/>
        <v>順</v>
      </c>
      <c r="K1033" t="str">
        <f t="shared" si="50"/>
        <v>順</v>
      </c>
    </row>
    <row r="1034" spans="1:11" hidden="1" x14ac:dyDescent="0.15">
      <c r="A1034">
        <v>20080307</v>
      </c>
      <c r="B1034">
        <v>8531.3799999999992</v>
      </c>
      <c r="C1034">
        <v>8483.9500000000007</v>
      </c>
      <c r="D1034">
        <v>8108.71</v>
      </c>
      <c r="E1034">
        <v>8658.64</v>
      </c>
      <c r="F1034">
        <v>8262.8700000000008</v>
      </c>
      <c r="G1034">
        <v>8658.64</v>
      </c>
      <c r="H1034">
        <v>8262.8700000000008</v>
      </c>
      <c r="I1034" t="str">
        <f t="shared" si="48"/>
        <v>順</v>
      </c>
      <c r="J1034" t="str">
        <f t="shared" si="49"/>
        <v>順</v>
      </c>
      <c r="K1034" t="str">
        <f t="shared" si="50"/>
        <v>順</v>
      </c>
    </row>
    <row r="1035" spans="1:11" hidden="1" x14ac:dyDescent="0.15">
      <c r="A1035">
        <v>20080310</v>
      </c>
      <c r="B1035">
        <v>8299.3700000000008</v>
      </c>
      <c r="C1035">
        <v>8658.64</v>
      </c>
      <c r="D1035">
        <v>8262.8700000000008</v>
      </c>
      <c r="E1035">
        <v>8658.64</v>
      </c>
      <c r="F1035">
        <v>8262.8700000000008</v>
      </c>
      <c r="G1035">
        <v>8658.64</v>
      </c>
      <c r="H1035">
        <v>8262.8700000000008</v>
      </c>
      <c r="I1035" t="str">
        <f t="shared" si="48"/>
        <v>順</v>
      </c>
      <c r="J1035" t="str">
        <f t="shared" si="49"/>
        <v>順</v>
      </c>
      <c r="K1035" t="str">
        <f t="shared" si="50"/>
        <v>順</v>
      </c>
    </row>
    <row r="1036" spans="1:11" hidden="1" x14ac:dyDescent="0.15">
      <c r="A1036">
        <v>20080311</v>
      </c>
      <c r="B1036">
        <v>8381.6</v>
      </c>
      <c r="C1036">
        <v>8658.64</v>
      </c>
      <c r="D1036">
        <v>8262.8700000000008</v>
      </c>
      <c r="E1036">
        <v>8658.64</v>
      </c>
      <c r="F1036">
        <v>8262.8700000000008</v>
      </c>
      <c r="G1036">
        <v>8658.64</v>
      </c>
      <c r="H1036">
        <v>8262.8700000000008</v>
      </c>
      <c r="I1036" t="str">
        <f t="shared" si="48"/>
        <v>順</v>
      </c>
      <c r="J1036" t="str">
        <f t="shared" si="49"/>
        <v>順</v>
      </c>
      <c r="K1036" t="str">
        <f t="shared" si="50"/>
        <v>順</v>
      </c>
    </row>
    <row r="1037" spans="1:11" hidden="1" x14ac:dyDescent="0.15">
      <c r="A1037">
        <v>20080312</v>
      </c>
      <c r="B1037">
        <v>8435.2999999999993</v>
      </c>
      <c r="C1037">
        <v>8658.64</v>
      </c>
      <c r="D1037">
        <v>8262.8700000000008</v>
      </c>
      <c r="E1037">
        <v>8658.64</v>
      </c>
      <c r="F1037">
        <v>8262.8700000000008</v>
      </c>
      <c r="G1037">
        <v>8658.64</v>
      </c>
      <c r="H1037">
        <v>8262.8700000000008</v>
      </c>
      <c r="I1037" t="str">
        <f t="shared" si="48"/>
        <v>順</v>
      </c>
      <c r="J1037" t="str">
        <f t="shared" si="49"/>
        <v>順</v>
      </c>
      <c r="K1037" t="str">
        <f t="shared" si="50"/>
        <v>順</v>
      </c>
    </row>
    <row r="1038" spans="1:11" hidden="1" x14ac:dyDescent="0.15">
      <c r="A1038">
        <v>20080313</v>
      </c>
      <c r="B1038">
        <v>8210.99</v>
      </c>
      <c r="C1038">
        <v>8658.64</v>
      </c>
      <c r="D1038">
        <v>8262.8700000000008</v>
      </c>
      <c r="E1038">
        <v>8658.64</v>
      </c>
      <c r="F1038">
        <v>8262.8700000000008</v>
      </c>
      <c r="G1038">
        <v>8658.64</v>
      </c>
      <c r="H1038">
        <v>8210.99</v>
      </c>
      <c r="I1038" t="str">
        <f t="shared" si="48"/>
        <v>順</v>
      </c>
      <c r="J1038" t="str">
        <f t="shared" si="49"/>
        <v>順</v>
      </c>
      <c r="K1038" t="str">
        <f t="shared" si="50"/>
        <v>順</v>
      </c>
    </row>
    <row r="1039" spans="1:11" hidden="1" x14ac:dyDescent="0.15">
      <c r="A1039">
        <v>20080314</v>
      </c>
      <c r="B1039">
        <v>8161.39</v>
      </c>
      <c r="C1039">
        <v>8658.64</v>
      </c>
      <c r="D1039">
        <v>8262.8700000000008</v>
      </c>
      <c r="E1039">
        <v>8658.64</v>
      </c>
      <c r="F1039">
        <v>8210.99</v>
      </c>
      <c r="G1039">
        <v>8658.64</v>
      </c>
      <c r="H1039">
        <v>8161.39</v>
      </c>
      <c r="I1039" t="str">
        <f t="shared" si="48"/>
        <v>順</v>
      </c>
      <c r="J1039" t="str">
        <f t="shared" si="49"/>
        <v>順</v>
      </c>
      <c r="K1039" t="str">
        <f t="shared" si="50"/>
        <v>順</v>
      </c>
    </row>
    <row r="1040" spans="1:11" hidden="1" x14ac:dyDescent="0.15">
      <c r="A1040">
        <v>20080317</v>
      </c>
      <c r="B1040">
        <v>8005.46</v>
      </c>
      <c r="C1040">
        <v>8658.64</v>
      </c>
      <c r="D1040">
        <v>8210.99</v>
      </c>
      <c r="E1040">
        <v>8658.64</v>
      </c>
      <c r="F1040">
        <v>8161.39</v>
      </c>
      <c r="G1040">
        <v>8658.64</v>
      </c>
      <c r="H1040">
        <v>8005.46</v>
      </c>
      <c r="I1040" t="str">
        <f t="shared" si="48"/>
        <v>順</v>
      </c>
      <c r="J1040" t="str">
        <f t="shared" si="49"/>
        <v>順</v>
      </c>
      <c r="K1040" t="str">
        <f t="shared" si="50"/>
        <v>順</v>
      </c>
    </row>
    <row r="1041" spans="1:11" hidden="1" x14ac:dyDescent="0.15">
      <c r="A1041">
        <v>20080318</v>
      </c>
      <c r="B1041">
        <v>8057.82</v>
      </c>
      <c r="C1041">
        <v>8658.64</v>
      </c>
      <c r="D1041">
        <v>8161.39</v>
      </c>
      <c r="E1041">
        <v>8658.64</v>
      </c>
      <c r="F1041">
        <v>8005.46</v>
      </c>
      <c r="G1041">
        <v>8531.3799999999992</v>
      </c>
      <c r="H1041">
        <v>8005.46</v>
      </c>
      <c r="I1041" t="str">
        <f t="shared" si="48"/>
        <v>順</v>
      </c>
      <c r="J1041" t="str">
        <f t="shared" si="49"/>
        <v>順</v>
      </c>
      <c r="K1041" t="str">
        <f t="shared" si="50"/>
        <v>順</v>
      </c>
    </row>
    <row r="1042" spans="1:11" hidden="1" x14ac:dyDescent="0.15">
      <c r="A1042">
        <v>20080319</v>
      </c>
      <c r="B1042">
        <v>8179.35</v>
      </c>
      <c r="C1042">
        <v>8658.64</v>
      </c>
      <c r="D1042">
        <v>8005.46</v>
      </c>
      <c r="E1042">
        <v>8531.3799999999992</v>
      </c>
      <c r="F1042">
        <v>8005.46</v>
      </c>
      <c r="G1042">
        <v>8435.2999999999993</v>
      </c>
      <c r="H1042">
        <v>8005.46</v>
      </c>
      <c r="I1042" t="str">
        <f t="shared" si="48"/>
        <v>順</v>
      </c>
      <c r="J1042" t="str">
        <f t="shared" si="49"/>
        <v>順</v>
      </c>
      <c r="K1042" t="str">
        <f t="shared" si="50"/>
        <v>順</v>
      </c>
    </row>
    <row r="1043" spans="1:11" hidden="1" x14ac:dyDescent="0.15">
      <c r="A1043">
        <v>20080320</v>
      </c>
      <c r="B1043">
        <v>8337.6200000000008</v>
      </c>
      <c r="C1043">
        <v>8531.3799999999992</v>
      </c>
      <c r="D1043">
        <v>8005.46</v>
      </c>
      <c r="E1043">
        <v>8435.2999999999993</v>
      </c>
      <c r="F1043">
        <v>8005.46</v>
      </c>
      <c r="G1043">
        <v>8435.2999999999993</v>
      </c>
      <c r="H1043">
        <v>8005.46</v>
      </c>
      <c r="I1043" t="str">
        <f t="shared" si="48"/>
        <v>順</v>
      </c>
      <c r="J1043" t="str">
        <f t="shared" si="49"/>
        <v>順</v>
      </c>
      <c r="K1043" t="str">
        <f t="shared" si="50"/>
        <v>順</v>
      </c>
    </row>
    <row r="1044" spans="1:11" hidden="1" x14ac:dyDescent="0.15">
      <c r="A1044">
        <v>20080321</v>
      </c>
      <c r="B1044">
        <v>8524.99</v>
      </c>
      <c r="C1044">
        <v>8435.2999999999993</v>
      </c>
      <c r="D1044">
        <v>8005.46</v>
      </c>
      <c r="E1044">
        <v>8435.2999999999993</v>
      </c>
      <c r="F1044">
        <v>8005.46</v>
      </c>
      <c r="G1044">
        <v>8524.99</v>
      </c>
      <c r="H1044">
        <v>8005.46</v>
      </c>
      <c r="I1044" t="str">
        <f t="shared" si="48"/>
        <v>順</v>
      </c>
      <c r="J1044" t="str">
        <f t="shared" si="49"/>
        <v>順</v>
      </c>
      <c r="K1044" t="str">
        <f t="shared" si="50"/>
        <v>順</v>
      </c>
    </row>
    <row r="1045" spans="1:11" hidden="1" x14ac:dyDescent="0.15">
      <c r="A1045">
        <v>20080324</v>
      </c>
      <c r="B1045">
        <v>8865.35</v>
      </c>
      <c r="C1045">
        <v>8435.2999999999993</v>
      </c>
      <c r="D1045">
        <v>8005.46</v>
      </c>
      <c r="E1045">
        <v>8524.99</v>
      </c>
      <c r="F1045">
        <v>8005.46</v>
      </c>
      <c r="G1045">
        <v>8865.35</v>
      </c>
      <c r="H1045">
        <v>8005.46</v>
      </c>
      <c r="I1045" t="str">
        <f t="shared" si="48"/>
        <v>順</v>
      </c>
      <c r="J1045" t="str">
        <f t="shared" si="49"/>
        <v>順</v>
      </c>
      <c r="K1045" t="str">
        <f t="shared" si="50"/>
        <v>順</v>
      </c>
    </row>
    <row r="1046" spans="1:11" hidden="1" x14ac:dyDescent="0.15">
      <c r="A1046">
        <v>20080325</v>
      </c>
      <c r="B1046">
        <v>8795.09</v>
      </c>
      <c r="C1046">
        <v>8524.99</v>
      </c>
      <c r="D1046">
        <v>8005.46</v>
      </c>
      <c r="E1046">
        <v>8865.35</v>
      </c>
      <c r="F1046">
        <v>8005.46</v>
      </c>
      <c r="G1046">
        <v>8865.35</v>
      </c>
      <c r="H1046">
        <v>8005.46</v>
      </c>
      <c r="I1046" t="str">
        <f t="shared" si="48"/>
        <v>順</v>
      </c>
      <c r="J1046" t="str">
        <f t="shared" si="49"/>
        <v>順</v>
      </c>
      <c r="K1046" t="str">
        <f t="shared" si="50"/>
        <v>順</v>
      </c>
    </row>
    <row r="1047" spans="1:11" hidden="1" x14ac:dyDescent="0.15">
      <c r="A1047">
        <v>20080326</v>
      </c>
      <c r="B1047">
        <v>8768.02</v>
      </c>
      <c r="C1047">
        <v>8865.35</v>
      </c>
      <c r="D1047">
        <v>8005.46</v>
      </c>
      <c r="E1047">
        <v>8865.35</v>
      </c>
      <c r="F1047">
        <v>8005.46</v>
      </c>
      <c r="G1047">
        <v>8865.35</v>
      </c>
      <c r="H1047">
        <v>8005.46</v>
      </c>
      <c r="I1047" t="str">
        <f t="shared" si="48"/>
        <v>順</v>
      </c>
      <c r="J1047" t="str">
        <f t="shared" si="49"/>
        <v>順</v>
      </c>
      <c r="K1047" t="str">
        <f t="shared" si="50"/>
        <v>順</v>
      </c>
    </row>
    <row r="1048" spans="1:11" hidden="1" x14ac:dyDescent="0.15">
      <c r="A1048">
        <v>20080327</v>
      </c>
      <c r="B1048">
        <v>8605.9500000000007</v>
      </c>
      <c r="C1048">
        <v>8865.35</v>
      </c>
      <c r="D1048">
        <v>8005.46</v>
      </c>
      <c r="E1048">
        <v>8865.35</v>
      </c>
      <c r="F1048">
        <v>8005.46</v>
      </c>
      <c r="G1048">
        <v>8865.35</v>
      </c>
      <c r="H1048">
        <v>8057.82</v>
      </c>
      <c r="I1048" t="str">
        <f t="shared" si="48"/>
        <v>順</v>
      </c>
      <c r="J1048" t="str">
        <f t="shared" si="49"/>
        <v>順</v>
      </c>
      <c r="K1048" t="str">
        <f t="shared" si="50"/>
        <v>順</v>
      </c>
    </row>
    <row r="1049" spans="1:11" hidden="1" x14ac:dyDescent="0.15">
      <c r="A1049">
        <v>20080328</v>
      </c>
      <c r="B1049">
        <v>8623.48</v>
      </c>
      <c r="C1049">
        <v>8865.35</v>
      </c>
      <c r="D1049">
        <v>8005.46</v>
      </c>
      <c r="E1049">
        <v>8865.35</v>
      </c>
      <c r="F1049">
        <v>8057.82</v>
      </c>
      <c r="G1049">
        <v>8865.35</v>
      </c>
      <c r="H1049">
        <v>8179.35</v>
      </c>
      <c r="I1049" t="str">
        <f t="shared" si="48"/>
        <v>順</v>
      </c>
      <c r="J1049" t="str">
        <f t="shared" si="49"/>
        <v>順</v>
      </c>
      <c r="K1049" t="str">
        <f t="shared" si="50"/>
        <v>順</v>
      </c>
    </row>
    <row r="1050" spans="1:11" hidden="1" x14ac:dyDescent="0.15">
      <c r="A1050">
        <v>20080331</v>
      </c>
      <c r="B1050">
        <v>8572.59</v>
      </c>
      <c r="C1050">
        <v>8865.35</v>
      </c>
      <c r="D1050">
        <v>8057.82</v>
      </c>
      <c r="E1050">
        <v>8865.35</v>
      </c>
      <c r="F1050">
        <v>8179.35</v>
      </c>
      <c r="G1050">
        <v>8865.35</v>
      </c>
      <c r="H1050">
        <v>8337.6200000000008</v>
      </c>
      <c r="I1050" t="str">
        <f t="shared" si="48"/>
        <v>順</v>
      </c>
      <c r="J1050" t="str">
        <f t="shared" si="49"/>
        <v>順</v>
      </c>
      <c r="K1050" t="str">
        <f t="shared" si="50"/>
        <v>順</v>
      </c>
    </row>
    <row r="1051" spans="1:11" hidden="1" x14ac:dyDescent="0.15">
      <c r="A1051">
        <v>20080401</v>
      </c>
      <c r="B1051">
        <v>8419.7199999999993</v>
      </c>
      <c r="C1051">
        <v>8865.35</v>
      </c>
      <c r="D1051">
        <v>8179.35</v>
      </c>
      <c r="E1051">
        <v>8865.35</v>
      </c>
      <c r="F1051">
        <v>8337.6200000000008</v>
      </c>
      <c r="G1051">
        <v>8865.35</v>
      </c>
      <c r="H1051">
        <v>8419.7199999999993</v>
      </c>
      <c r="I1051" t="str">
        <f t="shared" si="48"/>
        <v>順</v>
      </c>
      <c r="J1051" t="str">
        <f t="shared" si="49"/>
        <v>順</v>
      </c>
      <c r="K1051" t="str">
        <f t="shared" si="50"/>
        <v>順</v>
      </c>
    </row>
    <row r="1052" spans="1:11" hidden="1" x14ac:dyDescent="0.15">
      <c r="A1052">
        <v>20080402</v>
      </c>
      <c r="B1052">
        <v>8605.32</v>
      </c>
      <c r="C1052">
        <v>8865.35</v>
      </c>
      <c r="D1052">
        <v>8337.6200000000008</v>
      </c>
      <c r="E1052">
        <v>8865.35</v>
      </c>
      <c r="F1052">
        <v>8419.7199999999993</v>
      </c>
      <c r="G1052">
        <v>8865.35</v>
      </c>
      <c r="H1052">
        <v>8419.7199999999993</v>
      </c>
      <c r="I1052" t="str">
        <f t="shared" si="48"/>
        <v>順</v>
      </c>
      <c r="J1052" t="str">
        <f t="shared" si="49"/>
        <v>順</v>
      </c>
      <c r="K1052" t="str">
        <f t="shared" si="50"/>
        <v>順</v>
      </c>
    </row>
    <row r="1053" spans="1:11" hidden="1" x14ac:dyDescent="0.15">
      <c r="A1053">
        <v>20080403</v>
      </c>
      <c r="B1053">
        <v>8596.34</v>
      </c>
      <c r="C1053">
        <v>8865.35</v>
      </c>
      <c r="D1053">
        <v>8419.7199999999993</v>
      </c>
      <c r="E1053">
        <v>8865.35</v>
      </c>
      <c r="F1053">
        <v>8419.7199999999993</v>
      </c>
      <c r="G1053">
        <v>8795.09</v>
      </c>
      <c r="H1053">
        <v>8419.7199999999993</v>
      </c>
      <c r="I1053" t="str">
        <f t="shared" si="48"/>
        <v>順</v>
      </c>
      <c r="J1053" t="str">
        <f t="shared" si="49"/>
        <v>順</v>
      </c>
      <c r="K1053" t="str">
        <f t="shared" si="50"/>
        <v>順</v>
      </c>
    </row>
    <row r="1054" spans="1:11" hidden="1" x14ac:dyDescent="0.15">
      <c r="A1054">
        <v>20080407</v>
      </c>
      <c r="B1054">
        <v>8729.7900000000009</v>
      </c>
      <c r="C1054">
        <v>8865.35</v>
      </c>
      <c r="D1054">
        <v>8419.7199999999993</v>
      </c>
      <c r="E1054">
        <v>8795.09</v>
      </c>
      <c r="F1054">
        <v>8419.7199999999993</v>
      </c>
      <c r="G1054">
        <v>8768.02</v>
      </c>
      <c r="H1054">
        <v>8419.7199999999993</v>
      </c>
      <c r="I1054" t="str">
        <f t="shared" si="48"/>
        <v>順</v>
      </c>
      <c r="J1054" t="str">
        <f t="shared" si="49"/>
        <v>順</v>
      </c>
      <c r="K1054" t="str">
        <f t="shared" si="50"/>
        <v>順</v>
      </c>
    </row>
    <row r="1055" spans="1:11" hidden="1" x14ac:dyDescent="0.15">
      <c r="A1055">
        <v>20080408</v>
      </c>
      <c r="B1055">
        <v>8672.85</v>
      </c>
      <c r="C1055">
        <v>8795.09</v>
      </c>
      <c r="D1055">
        <v>8419.7199999999993</v>
      </c>
      <c r="E1055">
        <v>8768.02</v>
      </c>
      <c r="F1055">
        <v>8419.7199999999993</v>
      </c>
      <c r="G1055">
        <v>8729.7900000000009</v>
      </c>
      <c r="H1055">
        <v>8419.7199999999993</v>
      </c>
      <c r="I1055" t="str">
        <f t="shared" si="48"/>
        <v>順</v>
      </c>
      <c r="J1055" t="str">
        <f t="shared" si="49"/>
        <v>順</v>
      </c>
      <c r="K1055" t="str">
        <f t="shared" si="50"/>
        <v>順</v>
      </c>
    </row>
    <row r="1056" spans="1:11" hidden="1" x14ac:dyDescent="0.15">
      <c r="A1056">
        <v>20080409</v>
      </c>
      <c r="B1056">
        <v>8667.93</v>
      </c>
      <c r="C1056">
        <v>8768.02</v>
      </c>
      <c r="D1056">
        <v>8419.7199999999993</v>
      </c>
      <c r="E1056">
        <v>8729.7900000000009</v>
      </c>
      <c r="F1056">
        <v>8419.7199999999993</v>
      </c>
      <c r="G1056">
        <v>8729.7900000000009</v>
      </c>
      <c r="H1056">
        <v>8419.7199999999993</v>
      </c>
      <c r="I1056" t="str">
        <f t="shared" si="48"/>
        <v>順</v>
      </c>
      <c r="J1056" t="str">
        <f t="shared" si="49"/>
        <v>順</v>
      </c>
      <c r="K1056" t="str">
        <f t="shared" si="50"/>
        <v>順</v>
      </c>
    </row>
    <row r="1057" spans="1:11" hidden="1" x14ac:dyDescent="0.15">
      <c r="A1057">
        <v>20080410</v>
      </c>
      <c r="B1057">
        <v>8829.4</v>
      </c>
      <c r="C1057">
        <v>8729.7900000000009</v>
      </c>
      <c r="D1057">
        <v>8419.7199999999993</v>
      </c>
      <c r="E1057">
        <v>8729.7900000000009</v>
      </c>
      <c r="F1057">
        <v>8419.7199999999993</v>
      </c>
      <c r="G1057">
        <v>8829.4</v>
      </c>
      <c r="H1057">
        <v>8419.7199999999993</v>
      </c>
      <c r="I1057" t="str">
        <f t="shared" si="48"/>
        <v>順</v>
      </c>
      <c r="J1057" t="str">
        <f t="shared" si="49"/>
        <v>順</v>
      </c>
      <c r="K1057" t="str">
        <f t="shared" si="50"/>
        <v>順</v>
      </c>
    </row>
    <row r="1058" spans="1:11" hidden="1" x14ac:dyDescent="0.15">
      <c r="A1058">
        <v>20080411</v>
      </c>
      <c r="B1058">
        <v>8909.58</v>
      </c>
      <c r="C1058">
        <v>8729.7900000000009</v>
      </c>
      <c r="D1058">
        <v>8419.7199999999993</v>
      </c>
      <c r="E1058">
        <v>8829.4</v>
      </c>
      <c r="F1058">
        <v>8419.7199999999993</v>
      </c>
      <c r="G1058">
        <v>8909.58</v>
      </c>
      <c r="H1058">
        <v>8419.7199999999993</v>
      </c>
      <c r="I1058" t="str">
        <f t="shared" si="48"/>
        <v>順</v>
      </c>
      <c r="J1058" t="str">
        <f t="shared" si="49"/>
        <v>順</v>
      </c>
      <c r="K1058" t="str">
        <f t="shared" si="50"/>
        <v>順</v>
      </c>
    </row>
    <row r="1059" spans="1:11" hidden="1" x14ac:dyDescent="0.15">
      <c r="A1059">
        <v>20080414</v>
      </c>
      <c r="B1059">
        <v>8892.68</v>
      </c>
      <c r="C1059">
        <v>8829.4</v>
      </c>
      <c r="D1059">
        <v>8419.7199999999993</v>
      </c>
      <c r="E1059">
        <v>8909.58</v>
      </c>
      <c r="F1059">
        <v>8419.7199999999993</v>
      </c>
      <c r="G1059">
        <v>8909.58</v>
      </c>
      <c r="H1059">
        <v>8596.34</v>
      </c>
      <c r="I1059" t="str">
        <f t="shared" si="48"/>
        <v>順</v>
      </c>
      <c r="J1059" t="str">
        <f t="shared" si="49"/>
        <v>順</v>
      </c>
      <c r="K1059" t="str">
        <f t="shared" si="50"/>
        <v>順</v>
      </c>
    </row>
    <row r="1060" spans="1:11" hidden="1" x14ac:dyDescent="0.15">
      <c r="A1060">
        <v>20080415</v>
      </c>
      <c r="B1060">
        <v>8924.7800000000007</v>
      </c>
      <c r="C1060">
        <v>8909.58</v>
      </c>
      <c r="D1060">
        <v>8419.7199999999993</v>
      </c>
      <c r="E1060">
        <v>8909.58</v>
      </c>
      <c r="F1060">
        <v>8596.34</v>
      </c>
      <c r="G1060">
        <v>8924.7800000000007</v>
      </c>
      <c r="H1060">
        <v>8596.34</v>
      </c>
      <c r="I1060" t="str">
        <f t="shared" si="48"/>
        <v>順</v>
      </c>
      <c r="J1060" t="str">
        <f t="shared" si="49"/>
        <v>順</v>
      </c>
      <c r="K1060" t="str">
        <f t="shared" si="50"/>
        <v>順</v>
      </c>
    </row>
    <row r="1061" spans="1:11" hidden="1" x14ac:dyDescent="0.15">
      <c r="A1061">
        <v>20080416</v>
      </c>
      <c r="B1061">
        <v>9066.0400000000009</v>
      </c>
      <c r="C1061">
        <v>8909.58</v>
      </c>
      <c r="D1061">
        <v>8596.34</v>
      </c>
      <c r="E1061">
        <v>8924.7800000000007</v>
      </c>
      <c r="F1061">
        <v>8596.34</v>
      </c>
      <c r="G1061">
        <v>9066.0400000000009</v>
      </c>
      <c r="H1061">
        <v>8667.93</v>
      </c>
      <c r="I1061" t="str">
        <f t="shared" si="48"/>
        <v>順</v>
      </c>
      <c r="J1061" t="str">
        <f t="shared" si="49"/>
        <v>順</v>
      </c>
      <c r="K1061" t="str">
        <f t="shared" si="50"/>
        <v>順</v>
      </c>
    </row>
    <row r="1062" spans="1:11" hidden="1" x14ac:dyDescent="0.15">
      <c r="A1062">
        <v>20080417</v>
      </c>
      <c r="B1062">
        <v>9090.43</v>
      </c>
      <c r="C1062">
        <v>8924.7800000000007</v>
      </c>
      <c r="D1062">
        <v>8596.34</v>
      </c>
      <c r="E1062">
        <v>9066.0400000000009</v>
      </c>
      <c r="F1062">
        <v>8667.93</v>
      </c>
      <c r="G1062">
        <v>9090.43</v>
      </c>
      <c r="H1062">
        <v>8667.93</v>
      </c>
      <c r="I1062" t="str">
        <f t="shared" si="48"/>
        <v>順</v>
      </c>
      <c r="J1062" t="str">
        <f t="shared" si="49"/>
        <v>順</v>
      </c>
      <c r="K1062" t="str">
        <f t="shared" si="50"/>
        <v>順</v>
      </c>
    </row>
    <row r="1063" spans="1:11" hidden="1" x14ac:dyDescent="0.15">
      <c r="A1063">
        <v>20080418</v>
      </c>
      <c r="B1063">
        <v>9074.34</v>
      </c>
      <c r="C1063">
        <v>9066.0400000000009</v>
      </c>
      <c r="D1063">
        <v>8667.93</v>
      </c>
      <c r="E1063">
        <v>9090.43</v>
      </c>
      <c r="F1063">
        <v>8667.93</v>
      </c>
      <c r="G1063">
        <v>9090.43</v>
      </c>
      <c r="H1063">
        <v>8667.93</v>
      </c>
      <c r="I1063" t="str">
        <f t="shared" si="48"/>
        <v>順</v>
      </c>
      <c r="J1063" t="str">
        <f t="shared" si="49"/>
        <v>順</v>
      </c>
      <c r="K1063" t="str">
        <f t="shared" si="50"/>
        <v>順</v>
      </c>
    </row>
    <row r="1064" spans="1:11" hidden="1" x14ac:dyDescent="0.15">
      <c r="A1064">
        <v>20080421</v>
      </c>
      <c r="B1064">
        <v>9083.32</v>
      </c>
      <c r="C1064">
        <v>9090.43</v>
      </c>
      <c r="D1064">
        <v>8667.93</v>
      </c>
      <c r="E1064">
        <v>9090.43</v>
      </c>
      <c r="F1064">
        <v>8667.93</v>
      </c>
      <c r="G1064">
        <v>9090.43</v>
      </c>
      <c r="H1064">
        <v>8829.4</v>
      </c>
      <c r="I1064" t="str">
        <f t="shared" si="48"/>
        <v>順</v>
      </c>
      <c r="J1064" t="str">
        <f t="shared" si="49"/>
        <v>順</v>
      </c>
      <c r="K1064" t="str">
        <f t="shared" si="50"/>
        <v>順</v>
      </c>
    </row>
    <row r="1065" spans="1:11" hidden="1" x14ac:dyDescent="0.15">
      <c r="A1065">
        <v>20080422</v>
      </c>
      <c r="B1065">
        <v>9037.25</v>
      </c>
      <c r="C1065">
        <v>9090.43</v>
      </c>
      <c r="D1065">
        <v>8667.93</v>
      </c>
      <c r="E1065">
        <v>9090.43</v>
      </c>
      <c r="F1065">
        <v>8829.4</v>
      </c>
      <c r="G1065">
        <v>9090.43</v>
      </c>
      <c r="H1065">
        <v>8892.68</v>
      </c>
      <c r="I1065" t="str">
        <f t="shared" si="48"/>
        <v>順</v>
      </c>
      <c r="J1065" t="str">
        <f t="shared" si="49"/>
        <v>順</v>
      </c>
      <c r="K1065" t="str">
        <f t="shared" si="50"/>
        <v>無</v>
      </c>
    </row>
    <row r="1066" spans="1:11" hidden="1" x14ac:dyDescent="0.15">
      <c r="A1066">
        <v>20080423</v>
      </c>
      <c r="B1066">
        <v>9008.49</v>
      </c>
      <c r="C1066">
        <v>9090.43</v>
      </c>
      <c r="D1066">
        <v>8829.4</v>
      </c>
      <c r="E1066">
        <v>9090.43</v>
      </c>
      <c r="F1066">
        <v>8892.68</v>
      </c>
      <c r="G1066">
        <v>9090.43</v>
      </c>
      <c r="H1066">
        <v>8892.68</v>
      </c>
      <c r="I1066" t="str">
        <f t="shared" si="48"/>
        <v>順</v>
      </c>
      <c r="J1066" t="str">
        <f t="shared" si="49"/>
        <v>無</v>
      </c>
      <c r="K1066" t="str">
        <f t="shared" si="50"/>
        <v>無</v>
      </c>
    </row>
    <row r="1067" spans="1:11" hidden="1" x14ac:dyDescent="0.15">
      <c r="A1067">
        <v>20080424</v>
      </c>
      <c r="B1067">
        <v>8990.33</v>
      </c>
      <c r="C1067">
        <v>9090.43</v>
      </c>
      <c r="D1067">
        <v>8892.68</v>
      </c>
      <c r="E1067">
        <v>9090.43</v>
      </c>
      <c r="F1067">
        <v>8892.68</v>
      </c>
      <c r="G1067">
        <v>9090.43</v>
      </c>
      <c r="H1067">
        <v>8924.7800000000007</v>
      </c>
      <c r="I1067" t="str">
        <f t="shared" si="48"/>
        <v>無</v>
      </c>
      <c r="J1067" t="str">
        <f t="shared" si="49"/>
        <v>無</v>
      </c>
      <c r="K1067" t="str">
        <f t="shared" si="50"/>
        <v>盤</v>
      </c>
    </row>
    <row r="1068" spans="1:11" hidden="1" x14ac:dyDescent="0.15">
      <c r="A1068">
        <v>20080425</v>
      </c>
      <c r="B1068">
        <v>8947.83</v>
      </c>
      <c r="C1068">
        <v>9090.43</v>
      </c>
      <c r="D1068">
        <v>8892.68</v>
      </c>
      <c r="E1068">
        <v>9090.43</v>
      </c>
      <c r="F1068">
        <v>8924.7800000000007</v>
      </c>
      <c r="G1068">
        <v>9090.43</v>
      </c>
      <c r="H1068">
        <v>8947.83</v>
      </c>
      <c r="I1068" t="str">
        <f t="shared" si="48"/>
        <v>無</v>
      </c>
      <c r="J1068" t="str">
        <f t="shared" si="49"/>
        <v>盤</v>
      </c>
      <c r="K1068" t="str">
        <f t="shared" si="50"/>
        <v>盤</v>
      </c>
    </row>
    <row r="1069" spans="1:11" hidden="1" x14ac:dyDescent="0.15">
      <c r="A1069">
        <v>20080428</v>
      </c>
      <c r="B1069">
        <v>9079.6</v>
      </c>
      <c r="C1069">
        <v>9090.43</v>
      </c>
      <c r="D1069">
        <v>8924.7800000000007</v>
      </c>
      <c r="E1069">
        <v>9090.43</v>
      </c>
      <c r="F1069">
        <v>8947.83</v>
      </c>
      <c r="G1069">
        <v>9090.43</v>
      </c>
      <c r="H1069">
        <v>8947.83</v>
      </c>
      <c r="I1069" t="str">
        <f t="shared" si="48"/>
        <v>盤</v>
      </c>
      <c r="J1069" t="str">
        <f t="shared" si="49"/>
        <v>盤</v>
      </c>
      <c r="K1069" t="str">
        <f t="shared" si="50"/>
        <v>盤</v>
      </c>
    </row>
    <row r="1070" spans="1:11" hidden="1" x14ac:dyDescent="0.15">
      <c r="A1070">
        <v>20080429</v>
      </c>
      <c r="B1070">
        <v>8891.74</v>
      </c>
      <c r="C1070">
        <v>9090.43</v>
      </c>
      <c r="D1070">
        <v>8947.83</v>
      </c>
      <c r="E1070">
        <v>9090.43</v>
      </c>
      <c r="F1070">
        <v>8947.83</v>
      </c>
      <c r="G1070">
        <v>9083.32</v>
      </c>
      <c r="H1070">
        <v>8891.74</v>
      </c>
      <c r="I1070" t="str">
        <f t="shared" si="48"/>
        <v>盤</v>
      </c>
      <c r="J1070" t="str">
        <f t="shared" si="49"/>
        <v>盤</v>
      </c>
      <c r="K1070" t="str">
        <f t="shared" si="50"/>
        <v>無</v>
      </c>
    </row>
    <row r="1071" spans="1:11" hidden="1" x14ac:dyDescent="0.15">
      <c r="A1071">
        <v>20080430</v>
      </c>
      <c r="B1071">
        <v>8919.92</v>
      </c>
      <c r="C1071">
        <v>9090.43</v>
      </c>
      <c r="D1071">
        <v>8947.83</v>
      </c>
      <c r="E1071">
        <v>9083.32</v>
      </c>
      <c r="F1071">
        <v>8891.74</v>
      </c>
      <c r="G1071">
        <v>9083.32</v>
      </c>
      <c r="H1071">
        <v>8891.74</v>
      </c>
      <c r="I1071" t="str">
        <f t="shared" si="48"/>
        <v>盤</v>
      </c>
      <c r="J1071" t="str">
        <f t="shared" si="49"/>
        <v>無</v>
      </c>
      <c r="K1071" t="str">
        <f t="shared" si="50"/>
        <v>無</v>
      </c>
    </row>
    <row r="1072" spans="1:11" hidden="1" x14ac:dyDescent="0.15">
      <c r="A1072">
        <v>20080502</v>
      </c>
      <c r="B1072">
        <v>8963.6299999999992</v>
      </c>
      <c r="C1072">
        <v>9083.32</v>
      </c>
      <c r="D1072">
        <v>8891.74</v>
      </c>
      <c r="E1072">
        <v>9083.32</v>
      </c>
      <c r="F1072">
        <v>8891.74</v>
      </c>
      <c r="G1072">
        <v>9079.6</v>
      </c>
      <c r="H1072">
        <v>8891.74</v>
      </c>
      <c r="I1072" t="str">
        <f t="shared" si="48"/>
        <v>無</v>
      </c>
      <c r="J1072" t="str">
        <f t="shared" si="49"/>
        <v>無</v>
      </c>
      <c r="K1072" t="str">
        <f t="shared" si="50"/>
        <v>無</v>
      </c>
    </row>
    <row r="1073" spans="1:11" hidden="1" x14ac:dyDescent="0.15">
      <c r="A1073">
        <v>20080505</v>
      </c>
      <c r="B1073">
        <v>8837.07</v>
      </c>
      <c r="C1073">
        <v>9083.32</v>
      </c>
      <c r="D1073">
        <v>8891.74</v>
      </c>
      <c r="E1073">
        <v>9079.6</v>
      </c>
      <c r="F1073">
        <v>8891.74</v>
      </c>
      <c r="G1073">
        <v>9079.6</v>
      </c>
      <c r="H1073">
        <v>8837.07</v>
      </c>
      <c r="I1073" t="str">
        <f t="shared" si="48"/>
        <v>無</v>
      </c>
      <c r="J1073" t="str">
        <f t="shared" si="49"/>
        <v>無</v>
      </c>
      <c r="K1073" t="str">
        <f t="shared" si="50"/>
        <v>順</v>
      </c>
    </row>
    <row r="1074" spans="1:11" hidden="1" x14ac:dyDescent="0.15">
      <c r="A1074">
        <v>20080506</v>
      </c>
      <c r="B1074">
        <v>8857.3700000000008</v>
      </c>
      <c r="C1074">
        <v>9079.6</v>
      </c>
      <c r="D1074">
        <v>8891.74</v>
      </c>
      <c r="E1074">
        <v>9079.6</v>
      </c>
      <c r="F1074">
        <v>8837.07</v>
      </c>
      <c r="G1074">
        <v>9079.6</v>
      </c>
      <c r="H1074">
        <v>8837.07</v>
      </c>
      <c r="I1074" t="str">
        <f t="shared" si="48"/>
        <v>無</v>
      </c>
      <c r="J1074" t="str">
        <f t="shared" si="49"/>
        <v>順</v>
      </c>
      <c r="K1074" t="str">
        <f t="shared" si="50"/>
        <v>順</v>
      </c>
    </row>
    <row r="1075" spans="1:11" hidden="1" x14ac:dyDescent="0.15">
      <c r="A1075">
        <v>20080507</v>
      </c>
      <c r="B1075">
        <v>8926.34</v>
      </c>
      <c r="C1075">
        <v>9079.6</v>
      </c>
      <c r="D1075">
        <v>8837.07</v>
      </c>
      <c r="E1075">
        <v>9079.6</v>
      </c>
      <c r="F1075">
        <v>8837.07</v>
      </c>
      <c r="G1075">
        <v>9079.6</v>
      </c>
      <c r="H1075">
        <v>8837.07</v>
      </c>
      <c r="I1075" t="str">
        <f t="shared" si="48"/>
        <v>順</v>
      </c>
      <c r="J1075" t="str">
        <f t="shared" si="49"/>
        <v>順</v>
      </c>
      <c r="K1075" t="str">
        <f t="shared" si="50"/>
        <v>順</v>
      </c>
    </row>
    <row r="1076" spans="1:11" hidden="1" x14ac:dyDescent="0.15">
      <c r="A1076">
        <v>20080508</v>
      </c>
      <c r="B1076">
        <v>8866.6200000000008</v>
      </c>
      <c r="C1076">
        <v>9079.6</v>
      </c>
      <c r="D1076">
        <v>8837.07</v>
      </c>
      <c r="E1076">
        <v>9079.6</v>
      </c>
      <c r="F1076">
        <v>8837.07</v>
      </c>
      <c r="G1076">
        <v>9079.6</v>
      </c>
      <c r="H1076">
        <v>8837.07</v>
      </c>
      <c r="I1076" t="str">
        <f t="shared" si="48"/>
        <v>順</v>
      </c>
      <c r="J1076" t="str">
        <f t="shared" si="49"/>
        <v>順</v>
      </c>
      <c r="K1076" t="str">
        <f t="shared" si="50"/>
        <v>順</v>
      </c>
    </row>
    <row r="1077" spans="1:11" hidden="1" x14ac:dyDescent="0.15">
      <c r="A1077">
        <v>20080509</v>
      </c>
      <c r="B1077">
        <v>8792.39</v>
      </c>
      <c r="C1077">
        <v>9079.6</v>
      </c>
      <c r="D1077">
        <v>8837.07</v>
      </c>
      <c r="E1077">
        <v>9079.6</v>
      </c>
      <c r="F1077">
        <v>8837.07</v>
      </c>
      <c r="G1077">
        <v>8963.6299999999992</v>
      </c>
      <c r="H1077">
        <v>8792.39</v>
      </c>
      <c r="I1077" t="str">
        <f t="shared" si="48"/>
        <v>順</v>
      </c>
      <c r="J1077" t="str">
        <f t="shared" si="49"/>
        <v>順</v>
      </c>
      <c r="K1077" t="str">
        <f t="shared" si="50"/>
        <v>盤</v>
      </c>
    </row>
    <row r="1078" spans="1:11" hidden="1" x14ac:dyDescent="0.15">
      <c r="A1078">
        <v>20080512</v>
      </c>
      <c r="B1078">
        <v>8830.0499999999993</v>
      </c>
      <c r="C1078">
        <v>9079.6</v>
      </c>
      <c r="D1078">
        <v>8837.07</v>
      </c>
      <c r="E1078">
        <v>8963.6299999999992</v>
      </c>
      <c r="F1078">
        <v>8792.39</v>
      </c>
      <c r="G1078">
        <v>8963.6299999999992</v>
      </c>
      <c r="H1078">
        <v>8792.39</v>
      </c>
      <c r="I1078" t="str">
        <f t="shared" si="48"/>
        <v>順</v>
      </c>
      <c r="J1078" t="str">
        <f t="shared" si="49"/>
        <v>盤</v>
      </c>
      <c r="K1078" t="str">
        <f t="shared" si="50"/>
        <v>盤</v>
      </c>
    </row>
    <row r="1079" spans="1:11" hidden="1" x14ac:dyDescent="0.15">
      <c r="A1079">
        <v>20080513</v>
      </c>
      <c r="B1079">
        <v>8989.5300000000007</v>
      </c>
      <c r="C1079">
        <v>8963.6299999999992</v>
      </c>
      <c r="D1079">
        <v>8792.39</v>
      </c>
      <c r="E1079">
        <v>8963.6299999999992</v>
      </c>
      <c r="F1079">
        <v>8792.39</v>
      </c>
      <c r="G1079">
        <v>8989.5300000000007</v>
      </c>
      <c r="H1079">
        <v>8792.39</v>
      </c>
      <c r="I1079" t="str">
        <f t="shared" si="48"/>
        <v>盤</v>
      </c>
      <c r="J1079" t="str">
        <f t="shared" si="49"/>
        <v>盤</v>
      </c>
      <c r="K1079" t="str">
        <f t="shared" si="50"/>
        <v>無</v>
      </c>
    </row>
    <row r="1080" spans="1:11" hidden="1" x14ac:dyDescent="0.15">
      <c r="A1080">
        <v>20080514</v>
      </c>
      <c r="B1080">
        <v>9018.42</v>
      </c>
      <c r="C1080">
        <v>8963.6299999999992</v>
      </c>
      <c r="D1080">
        <v>8792.39</v>
      </c>
      <c r="E1080">
        <v>8989.5300000000007</v>
      </c>
      <c r="F1080">
        <v>8792.39</v>
      </c>
      <c r="G1080">
        <v>9018.42</v>
      </c>
      <c r="H1080">
        <v>8792.39</v>
      </c>
      <c r="I1080" t="str">
        <f t="shared" si="48"/>
        <v>盤</v>
      </c>
      <c r="J1080" t="str">
        <f t="shared" si="49"/>
        <v>無</v>
      </c>
      <c r="K1080" t="str">
        <f t="shared" si="50"/>
        <v>無</v>
      </c>
    </row>
    <row r="1081" spans="1:11" hidden="1" x14ac:dyDescent="0.15">
      <c r="A1081">
        <v>20080515</v>
      </c>
      <c r="B1081">
        <v>9157.18</v>
      </c>
      <c r="C1081">
        <v>8989.5300000000007</v>
      </c>
      <c r="D1081">
        <v>8792.39</v>
      </c>
      <c r="E1081">
        <v>9018.42</v>
      </c>
      <c r="F1081">
        <v>8792.39</v>
      </c>
      <c r="G1081">
        <v>9157.18</v>
      </c>
      <c r="H1081">
        <v>8792.39</v>
      </c>
      <c r="I1081" t="str">
        <f t="shared" si="48"/>
        <v>無</v>
      </c>
      <c r="J1081" t="str">
        <f t="shared" si="49"/>
        <v>無</v>
      </c>
      <c r="K1081" t="str">
        <f t="shared" si="50"/>
        <v>順</v>
      </c>
    </row>
    <row r="1082" spans="1:11" hidden="1" x14ac:dyDescent="0.15">
      <c r="A1082">
        <v>20080516</v>
      </c>
      <c r="B1082">
        <v>9197.41</v>
      </c>
      <c r="C1082">
        <v>9018.42</v>
      </c>
      <c r="D1082">
        <v>8792.39</v>
      </c>
      <c r="E1082">
        <v>9157.18</v>
      </c>
      <c r="F1082">
        <v>8792.39</v>
      </c>
      <c r="G1082">
        <v>9197.41</v>
      </c>
      <c r="H1082">
        <v>8792.39</v>
      </c>
      <c r="I1082" t="str">
        <f t="shared" si="48"/>
        <v>無</v>
      </c>
      <c r="J1082" t="str">
        <f t="shared" si="49"/>
        <v>順</v>
      </c>
      <c r="K1082" t="str">
        <f t="shared" si="50"/>
        <v>順</v>
      </c>
    </row>
    <row r="1083" spans="1:11" hidden="1" x14ac:dyDescent="0.15">
      <c r="A1083">
        <v>20080519</v>
      </c>
      <c r="B1083">
        <v>9295.2000000000007</v>
      </c>
      <c r="C1083">
        <v>9157.18</v>
      </c>
      <c r="D1083">
        <v>8792.39</v>
      </c>
      <c r="E1083">
        <v>9197.41</v>
      </c>
      <c r="F1083">
        <v>8792.39</v>
      </c>
      <c r="G1083">
        <v>9295.2000000000007</v>
      </c>
      <c r="H1083">
        <v>8792.39</v>
      </c>
      <c r="I1083" t="str">
        <f t="shared" si="48"/>
        <v>順</v>
      </c>
      <c r="J1083" t="str">
        <f t="shared" si="49"/>
        <v>順</v>
      </c>
      <c r="K1083" t="str">
        <f t="shared" si="50"/>
        <v>順</v>
      </c>
    </row>
    <row r="1084" spans="1:11" hidden="1" x14ac:dyDescent="0.15">
      <c r="A1084">
        <v>20080520</v>
      </c>
      <c r="B1084">
        <v>9068.89</v>
      </c>
      <c r="C1084">
        <v>9197.41</v>
      </c>
      <c r="D1084">
        <v>8792.39</v>
      </c>
      <c r="E1084">
        <v>9295.2000000000007</v>
      </c>
      <c r="F1084">
        <v>8792.39</v>
      </c>
      <c r="G1084">
        <v>9295.2000000000007</v>
      </c>
      <c r="H1084">
        <v>8792.39</v>
      </c>
      <c r="I1084" t="str">
        <f t="shared" si="48"/>
        <v>順</v>
      </c>
      <c r="J1084" t="str">
        <f t="shared" si="49"/>
        <v>順</v>
      </c>
      <c r="K1084" t="str">
        <f t="shared" si="50"/>
        <v>順</v>
      </c>
    </row>
    <row r="1085" spans="1:11" hidden="1" x14ac:dyDescent="0.15">
      <c r="A1085">
        <v>20080521</v>
      </c>
      <c r="B1085">
        <v>9015.57</v>
      </c>
      <c r="C1085">
        <v>9295.2000000000007</v>
      </c>
      <c r="D1085">
        <v>8792.39</v>
      </c>
      <c r="E1085">
        <v>9295.2000000000007</v>
      </c>
      <c r="F1085">
        <v>8792.39</v>
      </c>
      <c r="G1085">
        <v>9295.2000000000007</v>
      </c>
      <c r="H1085">
        <v>8830.0499999999993</v>
      </c>
      <c r="I1085" t="str">
        <f t="shared" si="48"/>
        <v>順</v>
      </c>
      <c r="J1085" t="str">
        <f t="shared" si="49"/>
        <v>順</v>
      </c>
      <c r="K1085" t="str">
        <f t="shared" si="50"/>
        <v>順</v>
      </c>
    </row>
    <row r="1086" spans="1:11" hidden="1" x14ac:dyDescent="0.15">
      <c r="A1086">
        <v>20080522</v>
      </c>
      <c r="B1086">
        <v>9008.0300000000007</v>
      </c>
      <c r="C1086">
        <v>9295.2000000000007</v>
      </c>
      <c r="D1086">
        <v>8792.39</v>
      </c>
      <c r="E1086">
        <v>9295.2000000000007</v>
      </c>
      <c r="F1086">
        <v>8830.0499999999993</v>
      </c>
      <c r="G1086">
        <v>9295.2000000000007</v>
      </c>
      <c r="H1086">
        <v>8989.5300000000007</v>
      </c>
      <c r="I1086" t="str">
        <f t="shared" si="48"/>
        <v>順</v>
      </c>
      <c r="J1086" t="str">
        <f t="shared" si="49"/>
        <v>順</v>
      </c>
      <c r="K1086" t="str">
        <f t="shared" si="50"/>
        <v>順</v>
      </c>
    </row>
    <row r="1087" spans="1:11" hidden="1" x14ac:dyDescent="0.15">
      <c r="A1087">
        <v>20080523</v>
      </c>
      <c r="B1087">
        <v>8834.73</v>
      </c>
      <c r="C1087">
        <v>9295.2000000000007</v>
      </c>
      <c r="D1087">
        <v>8830.0499999999993</v>
      </c>
      <c r="E1087">
        <v>9295.2000000000007</v>
      </c>
      <c r="F1087">
        <v>8989.5300000000007</v>
      </c>
      <c r="G1087">
        <v>9295.2000000000007</v>
      </c>
      <c r="H1087">
        <v>8834.73</v>
      </c>
      <c r="I1087" t="str">
        <f t="shared" si="48"/>
        <v>順</v>
      </c>
      <c r="J1087" t="str">
        <f t="shared" si="49"/>
        <v>順</v>
      </c>
      <c r="K1087" t="str">
        <f t="shared" si="50"/>
        <v>順</v>
      </c>
    </row>
    <row r="1088" spans="1:11" hidden="1" x14ac:dyDescent="0.15">
      <c r="A1088">
        <v>20080526</v>
      </c>
      <c r="B1088">
        <v>8707.83</v>
      </c>
      <c r="C1088">
        <v>9295.2000000000007</v>
      </c>
      <c r="D1088">
        <v>8989.5300000000007</v>
      </c>
      <c r="E1088">
        <v>9295.2000000000007</v>
      </c>
      <c r="F1088">
        <v>8834.73</v>
      </c>
      <c r="G1088">
        <v>9295.2000000000007</v>
      </c>
      <c r="H1088">
        <v>8707.83</v>
      </c>
      <c r="I1088" t="str">
        <f t="shared" si="48"/>
        <v>順</v>
      </c>
      <c r="J1088" t="str">
        <f t="shared" si="49"/>
        <v>順</v>
      </c>
      <c r="K1088" t="str">
        <f t="shared" si="50"/>
        <v>順</v>
      </c>
    </row>
    <row r="1089" spans="1:11" hidden="1" x14ac:dyDescent="0.15">
      <c r="A1089">
        <v>20080527</v>
      </c>
      <c r="B1089">
        <v>8778.39</v>
      </c>
      <c r="C1089">
        <v>9295.2000000000007</v>
      </c>
      <c r="D1089">
        <v>8834.73</v>
      </c>
      <c r="E1089">
        <v>9295.2000000000007</v>
      </c>
      <c r="F1089">
        <v>8707.83</v>
      </c>
      <c r="G1089">
        <v>9295.2000000000007</v>
      </c>
      <c r="H1089">
        <v>8707.83</v>
      </c>
      <c r="I1089" t="str">
        <f t="shared" si="48"/>
        <v>順</v>
      </c>
      <c r="J1089" t="str">
        <f t="shared" si="49"/>
        <v>順</v>
      </c>
      <c r="K1089" t="str">
        <f t="shared" si="50"/>
        <v>順</v>
      </c>
    </row>
    <row r="1090" spans="1:11" hidden="1" x14ac:dyDescent="0.15">
      <c r="A1090">
        <v>20080528</v>
      </c>
      <c r="B1090">
        <v>8665.73</v>
      </c>
      <c r="C1090">
        <v>9295.2000000000007</v>
      </c>
      <c r="D1090">
        <v>8707.83</v>
      </c>
      <c r="E1090">
        <v>9295.2000000000007</v>
      </c>
      <c r="F1090">
        <v>8707.83</v>
      </c>
      <c r="G1090">
        <v>9295.2000000000007</v>
      </c>
      <c r="H1090">
        <v>8665.73</v>
      </c>
      <c r="I1090" t="str">
        <f t="shared" si="48"/>
        <v>順</v>
      </c>
      <c r="J1090" t="str">
        <f t="shared" si="49"/>
        <v>順</v>
      </c>
      <c r="K1090" t="str">
        <f t="shared" si="50"/>
        <v>順</v>
      </c>
    </row>
    <row r="1091" spans="1:11" hidden="1" x14ac:dyDescent="0.15">
      <c r="A1091">
        <v>20080529</v>
      </c>
      <c r="B1091">
        <v>8684.92</v>
      </c>
      <c r="C1091">
        <v>9295.2000000000007</v>
      </c>
      <c r="D1091">
        <v>8707.83</v>
      </c>
      <c r="E1091">
        <v>9295.2000000000007</v>
      </c>
      <c r="F1091">
        <v>8665.73</v>
      </c>
      <c r="G1091">
        <v>9068.89</v>
      </c>
      <c r="H1091">
        <v>8665.73</v>
      </c>
      <c r="I1091" t="str">
        <f t="shared" ref="I1091:I1154" si="51">IF(C1091-D1091&lt;=180,"盤",IF(C1091-D1091&lt;=240,"無","順"))</f>
        <v>順</v>
      </c>
      <c r="J1091" t="str">
        <f t="shared" ref="J1091:J1154" si="52">IF(E1091-F1091&lt;=180,"盤",IF(E1091-F1091&lt;=240,"無","順"))</f>
        <v>順</v>
      </c>
      <c r="K1091" t="str">
        <f t="shared" ref="K1091:K1154" si="53">IF(G1091-H1091&lt;=180,"盤",IF(G1091-H1091&lt;=240,"無","順"))</f>
        <v>順</v>
      </c>
    </row>
    <row r="1092" spans="1:11" hidden="1" x14ac:dyDescent="0.15">
      <c r="A1092">
        <v>20080530</v>
      </c>
      <c r="B1092">
        <v>8619.08</v>
      </c>
      <c r="C1092">
        <v>9295.2000000000007</v>
      </c>
      <c r="D1092">
        <v>8665.73</v>
      </c>
      <c r="E1092">
        <v>9068.89</v>
      </c>
      <c r="F1092">
        <v>8665.73</v>
      </c>
      <c r="G1092">
        <v>9015.57</v>
      </c>
      <c r="H1092">
        <v>8619.08</v>
      </c>
      <c r="I1092" t="str">
        <f t="shared" si="51"/>
        <v>順</v>
      </c>
      <c r="J1092" t="str">
        <f t="shared" si="52"/>
        <v>順</v>
      </c>
      <c r="K1092" t="str">
        <f t="shared" si="53"/>
        <v>順</v>
      </c>
    </row>
    <row r="1093" spans="1:11" hidden="1" x14ac:dyDescent="0.15">
      <c r="A1093">
        <v>20080602</v>
      </c>
      <c r="B1093">
        <v>8724.4699999999993</v>
      </c>
      <c r="C1093">
        <v>9068.89</v>
      </c>
      <c r="D1093">
        <v>8665.73</v>
      </c>
      <c r="E1093">
        <v>9015.57</v>
      </c>
      <c r="F1093">
        <v>8619.08</v>
      </c>
      <c r="G1093">
        <v>9008.0300000000007</v>
      </c>
      <c r="H1093">
        <v>8619.08</v>
      </c>
      <c r="I1093" t="str">
        <f t="shared" si="51"/>
        <v>順</v>
      </c>
      <c r="J1093" t="str">
        <f t="shared" si="52"/>
        <v>順</v>
      </c>
      <c r="K1093" t="str">
        <f t="shared" si="53"/>
        <v>順</v>
      </c>
    </row>
    <row r="1094" spans="1:11" hidden="1" x14ac:dyDescent="0.15">
      <c r="A1094">
        <v>20080603</v>
      </c>
      <c r="B1094">
        <v>8579.43</v>
      </c>
      <c r="C1094">
        <v>9015.57</v>
      </c>
      <c r="D1094">
        <v>8619.08</v>
      </c>
      <c r="E1094">
        <v>9008.0300000000007</v>
      </c>
      <c r="F1094">
        <v>8619.08</v>
      </c>
      <c r="G1094">
        <v>8834.73</v>
      </c>
      <c r="H1094">
        <v>8579.43</v>
      </c>
      <c r="I1094" t="str">
        <f t="shared" si="51"/>
        <v>順</v>
      </c>
      <c r="J1094" t="str">
        <f t="shared" si="52"/>
        <v>順</v>
      </c>
      <c r="K1094" t="str">
        <f t="shared" si="53"/>
        <v>順</v>
      </c>
    </row>
    <row r="1095" spans="1:11" hidden="1" x14ac:dyDescent="0.15">
      <c r="A1095">
        <v>20080604</v>
      </c>
      <c r="B1095">
        <v>8627.7999999999993</v>
      </c>
      <c r="C1095">
        <v>9008.0300000000007</v>
      </c>
      <c r="D1095">
        <v>8619.08</v>
      </c>
      <c r="E1095">
        <v>8834.73</v>
      </c>
      <c r="F1095">
        <v>8579.43</v>
      </c>
      <c r="G1095">
        <v>8778.39</v>
      </c>
      <c r="H1095">
        <v>8579.43</v>
      </c>
      <c r="I1095" t="str">
        <f t="shared" si="51"/>
        <v>順</v>
      </c>
      <c r="J1095" t="str">
        <f t="shared" si="52"/>
        <v>順</v>
      </c>
      <c r="K1095" t="str">
        <f t="shared" si="53"/>
        <v>無</v>
      </c>
    </row>
    <row r="1096" spans="1:11" hidden="1" x14ac:dyDescent="0.15">
      <c r="A1096">
        <v>20080605</v>
      </c>
      <c r="B1096">
        <v>8738.4599999999991</v>
      </c>
      <c r="C1096">
        <v>8834.73</v>
      </c>
      <c r="D1096">
        <v>8579.43</v>
      </c>
      <c r="E1096">
        <v>8778.39</v>
      </c>
      <c r="F1096">
        <v>8579.43</v>
      </c>
      <c r="G1096">
        <v>8778.39</v>
      </c>
      <c r="H1096">
        <v>8579.43</v>
      </c>
      <c r="I1096" t="str">
        <f t="shared" si="51"/>
        <v>順</v>
      </c>
      <c r="J1096" t="str">
        <f t="shared" si="52"/>
        <v>無</v>
      </c>
      <c r="K1096" t="str">
        <f t="shared" si="53"/>
        <v>無</v>
      </c>
    </row>
    <row r="1097" spans="1:11" hidden="1" x14ac:dyDescent="0.15">
      <c r="A1097">
        <v>20080606</v>
      </c>
      <c r="B1097">
        <v>8745.35</v>
      </c>
      <c r="C1097">
        <v>8778.39</v>
      </c>
      <c r="D1097">
        <v>8579.43</v>
      </c>
      <c r="E1097">
        <v>8778.39</v>
      </c>
      <c r="F1097">
        <v>8579.43</v>
      </c>
      <c r="G1097">
        <v>8745.35</v>
      </c>
      <c r="H1097">
        <v>8579.43</v>
      </c>
      <c r="I1097" t="str">
        <f t="shared" si="51"/>
        <v>無</v>
      </c>
      <c r="J1097" t="str">
        <f t="shared" si="52"/>
        <v>無</v>
      </c>
      <c r="K1097" t="str">
        <f t="shared" si="53"/>
        <v>盤</v>
      </c>
    </row>
    <row r="1098" spans="1:11" hidden="1" x14ac:dyDescent="0.15">
      <c r="A1098">
        <v>20080609</v>
      </c>
      <c r="B1098">
        <v>8587.9599999999991</v>
      </c>
      <c r="C1098">
        <v>8778.39</v>
      </c>
      <c r="D1098">
        <v>8579.43</v>
      </c>
      <c r="E1098">
        <v>8745.35</v>
      </c>
      <c r="F1098">
        <v>8579.43</v>
      </c>
      <c r="G1098">
        <v>8745.35</v>
      </c>
      <c r="H1098">
        <v>8579.43</v>
      </c>
      <c r="I1098" t="str">
        <f t="shared" si="51"/>
        <v>無</v>
      </c>
      <c r="J1098" t="str">
        <f t="shared" si="52"/>
        <v>盤</v>
      </c>
      <c r="K1098" t="str">
        <f t="shared" si="53"/>
        <v>盤</v>
      </c>
    </row>
    <row r="1099" spans="1:11" x14ac:dyDescent="0.15">
      <c r="A1099">
        <v>20080610</v>
      </c>
      <c r="B1099">
        <v>8370</v>
      </c>
      <c r="C1099">
        <v>8745.35</v>
      </c>
      <c r="D1099">
        <v>8579.43</v>
      </c>
      <c r="E1099">
        <v>8745.35</v>
      </c>
      <c r="F1099">
        <v>8579.43</v>
      </c>
      <c r="G1099">
        <v>8745.35</v>
      </c>
      <c r="H1099">
        <v>8370</v>
      </c>
      <c r="I1099" t="str">
        <f t="shared" si="51"/>
        <v>盤</v>
      </c>
      <c r="J1099" t="str">
        <f t="shared" si="52"/>
        <v>盤</v>
      </c>
      <c r="K1099" t="str">
        <f t="shared" si="53"/>
        <v>順</v>
      </c>
    </row>
    <row r="1100" spans="1:11" hidden="1" x14ac:dyDescent="0.15">
      <c r="A1100">
        <v>20080611</v>
      </c>
      <c r="B1100">
        <v>8345.59</v>
      </c>
      <c r="C1100">
        <v>8745.35</v>
      </c>
      <c r="D1100">
        <v>8579.43</v>
      </c>
      <c r="E1100">
        <v>8745.35</v>
      </c>
      <c r="F1100">
        <v>8370</v>
      </c>
      <c r="G1100">
        <v>8745.35</v>
      </c>
      <c r="H1100">
        <v>8345.59</v>
      </c>
      <c r="I1100" t="str">
        <f t="shared" si="51"/>
        <v>盤</v>
      </c>
      <c r="J1100" t="str">
        <f t="shared" si="52"/>
        <v>順</v>
      </c>
      <c r="K1100" t="str">
        <f t="shared" si="53"/>
        <v>順</v>
      </c>
    </row>
    <row r="1101" spans="1:11" hidden="1" x14ac:dyDescent="0.15">
      <c r="A1101">
        <v>20080612</v>
      </c>
      <c r="B1101">
        <v>8062.31</v>
      </c>
      <c r="C1101">
        <v>8745.35</v>
      </c>
      <c r="D1101">
        <v>8370</v>
      </c>
      <c r="E1101">
        <v>8745.35</v>
      </c>
      <c r="F1101">
        <v>8345.59</v>
      </c>
      <c r="G1101">
        <v>8745.35</v>
      </c>
      <c r="H1101">
        <v>8062.31</v>
      </c>
      <c r="I1101" t="str">
        <f t="shared" si="51"/>
        <v>順</v>
      </c>
      <c r="J1101" t="str">
        <f t="shared" si="52"/>
        <v>順</v>
      </c>
      <c r="K1101" t="str">
        <f t="shared" si="53"/>
        <v>順</v>
      </c>
    </row>
    <row r="1102" spans="1:11" hidden="1" x14ac:dyDescent="0.15">
      <c r="A1102">
        <v>20080613</v>
      </c>
      <c r="B1102">
        <v>8105.59</v>
      </c>
      <c r="C1102">
        <v>8745.35</v>
      </c>
      <c r="D1102">
        <v>8345.59</v>
      </c>
      <c r="E1102">
        <v>8745.35</v>
      </c>
      <c r="F1102">
        <v>8062.31</v>
      </c>
      <c r="G1102">
        <v>8745.35</v>
      </c>
      <c r="H1102">
        <v>8062.31</v>
      </c>
      <c r="I1102" t="str">
        <f t="shared" si="51"/>
        <v>順</v>
      </c>
      <c r="J1102" t="str">
        <f t="shared" si="52"/>
        <v>順</v>
      </c>
      <c r="K1102" t="str">
        <f t="shared" si="53"/>
        <v>順</v>
      </c>
    </row>
    <row r="1103" spans="1:11" hidden="1" x14ac:dyDescent="0.15">
      <c r="A1103">
        <v>20080616</v>
      </c>
      <c r="B1103">
        <v>8169.77</v>
      </c>
      <c r="C1103">
        <v>8745.35</v>
      </c>
      <c r="D1103">
        <v>8062.31</v>
      </c>
      <c r="E1103">
        <v>8745.35</v>
      </c>
      <c r="F1103">
        <v>8062.31</v>
      </c>
      <c r="G1103">
        <v>8745.35</v>
      </c>
      <c r="H1103">
        <v>8062.31</v>
      </c>
      <c r="I1103" t="str">
        <f t="shared" si="51"/>
        <v>順</v>
      </c>
      <c r="J1103" t="str">
        <f t="shared" si="52"/>
        <v>順</v>
      </c>
      <c r="K1103" t="str">
        <f t="shared" si="53"/>
        <v>順</v>
      </c>
    </row>
    <row r="1104" spans="1:11" hidden="1" x14ac:dyDescent="0.15">
      <c r="A1104">
        <v>20080617</v>
      </c>
      <c r="B1104">
        <v>8201.7900000000009</v>
      </c>
      <c r="C1104">
        <v>8745.35</v>
      </c>
      <c r="D1104">
        <v>8062.31</v>
      </c>
      <c r="E1104">
        <v>8745.35</v>
      </c>
      <c r="F1104">
        <v>8062.31</v>
      </c>
      <c r="G1104">
        <v>8745.35</v>
      </c>
      <c r="H1104">
        <v>8062.31</v>
      </c>
      <c r="I1104" t="str">
        <f t="shared" si="51"/>
        <v>順</v>
      </c>
      <c r="J1104" t="str">
        <f t="shared" si="52"/>
        <v>順</v>
      </c>
      <c r="K1104" t="str">
        <f t="shared" si="53"/>
        <v>順</v>
      </c>
    </row>
    <row r="1105" spans="1:11" hidden="1" x14ac:dyDescent="0.15">
      <c r="A1105">
        <v>20080618</v>
      </c>
      <c r="B1105">
        <v>8217.58</v>
      </c>
      <c r="C1105">
        <v>8745.35</v>
      </c>
      <c r="D1105">
        <v>8062.31</v>
      </c>
      <c r="E1105">
        <v>8745.35</v>
      </c>
      <c r="F1105">
        <v>8062.31</v>
      </c>
      <c r="G1105">
        <v>8587.9599999999991</v>
      </c>
      <c r="H1105">
        <v>8062.31</v>
      </c>
      <c r="I1105" t="str">
        <f t="shared" si="51"/>
        <v>順</v>
      </c>
      <c r="J1105" t="str">
        <f t="shared" si="52"/>
        <v>順</v>
      </c>
      <c r="K1105" t="str">
        <f t="shared" si="53"/>
        <v>順</v>
      </c>
    </row>
    <row r="1106" spans="1:11" hidden="1" x14ac:dyDescent="0.15">
      <c r="A1106">
        <v>20080619</v>
      </c>
      <c r="B1106">
        <v>8047.74</v>
      </c>
      <c r="C1106">
        <v>8745.35</v>
      </c>
      <c r="D1106">
        <v>8062.31</v>
      </c>
      <c r="E1106">
        <v>8587.9599999999991</v>
      </c>
      <c r="F1106">
        <v>8062.31</v>
      </c>
      <c r="G1106">
        <v>8370</v>
      </c>
      <c r="H1106">
        <v>8047.74</v>
      </c>
      <c r="I1106" t="str">
        <f t="shared" si="51"/>
        <v>順</v>
      </c>
      <c r="J1106" t="str">
        <f t="shared" si="52"/>
        <v>順</v>
      </c>
      <c r="K1106" t="str">
        <f t="shared" si="53"/>
        <v>順</v>
      </c>
    </row>
    <row r="1107" spans="1:11" hidden="1" x14ac:dyDescent="0.15">
      <c r="A1107">
        <v>20080620</v>
      </c>
      <c r="B1107">
        <v>7902.44</v>
      </c>
      <c r="C1107">
        <v>8587.9599999999991</v>
      </c>
      <c r="D1107">
        <v>8062.31</v>
      </c>
      <c r="E1107">
        <v>8370</v>
      </c>
      <c r="F1107">
        <v>8047.74</v>
      </c>
      <c r="G1107">
        <v>8345.59</v>
      </c>
      <c r="H1107">
        <v>7902.44</v>
      </c>
      <c r="I1107" t="str">
        <f t="shared" si="51"/>
        <v>順</v>
      </c>
      <c r="J1107" t="str">
        <f t="shared" si="52"/>
        <v>順</v>
      </c>
      <c r="K1107" t="str">
        <f t="shared" si="53"/>
        <v>順</v>
      </c>
    </row>
    <row r="1108" spans="1:11" hidden="1" x14ac:dyDescent="0.15">
      <c r="A1108">
        <v>20080623</v>
      </c>
      <c r="B1108">
        <v>7876.49</v>
      </c>
      <c r="C1108">
        <v>8370</v>
      </c>
      <c r="D1108">
        <v>8047.74</v>
      </c>
      <c r="E1108">
        <v>8345.59</v>
      </c>
      <c r="F1108">
        <v>7902.44</v>
      </c>
      <c r="G1108">
        <v>8217.58</v>
      </c>
      <c r="H1108">
        <v>7876.49</v>
      </c>
      <c r="I1108" t="str">
        <f t="shared" si="51"/>
        <v>順</v>
      </c>
      <c r="J1108" t="str">
        <f t="shared" si="52"/>
        <v>順</v>
      </c>
      <c r="K1108" t="str">
        <f t="shared" si="53"/>
        <v>順</v>
      </c>
    </row>
    <row r="1109" spans="1:11" hidden="1" x14ac:dyDescent="0.15">
      <c r="A1109">
        <v>20080624</v>
      </c>
      <c r="B1109">
        <v>7738.12</v>
      </c>
      <c r="C1109">
        <v>8345.59</v>
      </c>
      <c r="D1109">
        <v>7902.44</v>
      </c>
      <c r="E1109">
        <v>8217.58</v>
      </c>
      <c r="F1109">
        <v>7876.49</v>
      </c>
      <c r="G1109">
        <v>8217.58</v>
      </c>
      <c r="H1109">
        <v>7738.12</v>
      </c>
      <c r="I1109" t="str">
        <f t="shared" si="51"/>
        <v>順</v>
      </c>
      <c r="J1109" t="str">
        <f t="shared" si="52"/>
        <v>順</v>
      </c>
      <c r="K1109" t="str">
        <f t="shared" si="53"/>
        <v>順</v>
      </c>
    </row>
    <row r="1110" spans="1:11" hidden="1" x14ac:dyDescent="0.15">
      <c r="A1110">
        <v>20080625</v>
      </c>
      <c r="B1110">
        <v>7855.06</v>
      </c>
      <c r="C1110">
        <v>8217.58</v>
      </c>
      <c r="D1110">
        <v>7876.49</v>
      </c>
      <c r="E1110">
        <v>8217.58</v>
      </c>
      <c r="F1110">
        <v>7738.12</v>
      </c>
      <c r="G1110">
        <v>8217.58</v>
      </c>
      <c r="H1110">
        <v>7738.12</v>
      </c>
      <c r="I1110" t="str">
        <f t="shared" si="51"/>
        <v>順</v>
      </c>
      <c r="J1110" t="str">
        <f t="shared" si="52"/>
        <v>順</v>
      </c>
      <c r="K1110" t="str">
        <f t="shared" si="53"/>
        <v>順</v>
      </c>
    </row>
    <row r="1111" spans="1:11" hidden="1" x14ac:dyDescent="0.15">
      <c r="A1111">
        <v>20080626</v>
      </c>
      <c r="B1111">
        <v>7811.8</v>
      </c>
      <c r="C1111">
        <v>8217.58</v>
      </c>
      <c r="D1111">
        <v>7738.12</v>
      </c>
      <c r="E1111">
        <v>8217.58</v>
      </c>
      <c r="F1111">
        <v>7738.12</v>
      </c>
      <c r="G1111">
        <v>8217.58</v>
      </c>
      <c r="H1111">
        <v>7738.12</v>
      </c>
      <c r="I1111" t="str">
        <f t="shared" si="51"/>
        <v>順</v>
      </c>
      <c r="J1111" t="str">
        <f t="shared" si="52"/>
        <v>順</v>
      </c>
      <c r="K1111" t="str">
        <f t="shared" si="53"/>
        <v>順</v>
      </c>
    </row>
    <row r="1112" spans="1:11" hidden="1" x14ac:dyDescent="0.15">
      <c r="A1112">
        <v>20080627</v>
      </c>
      <c r="B1112">
        <v>7548.76</v>
      </c>
      <c r="C1112">
        <v>8217.58</v>
      </c>
      <c r="D1112">
        <v>7738.12</v>
      </c>
      <c r="E1112">
        <v>8217.58</v>
      </c>
      <c r="F1112">
        <v>7738.12</v>
      </c>
      <c r="G1112">
        <v>8217.58</v>
      </c>
      <c r="H1112">
        <v>7548.76</v>
      </c>
      <c r="I1112" t="str">
        <f t="shared" si="51"/>
        <v>順</v>
      </c>
      <c r="J1112" t="str">
        <f t="shared" si="52"/>
        <v>順</v>
      </c>
      <c r="K1112" t="str">
        <f t="shared" si="53"/>
        <v>順</v>
      </c>
    </row>
    <row r="1113" spans="1:11" hidden="1" x14ac:dyDescent="0.15">
      <c r="A1113">
        <v>20080630</v>
      </c>
      <c r="B1113">
        <v>7523.54</v>
      </c>
      <c r="C1113">
        <v>8217.58</v>
      </c>
      <c r="D1113">
        <v>7738.12</v>
      </c>
      <c r="E1113">
        <v>8217.58</v>
      </c>
      <c r="F1113">
        <v>7548.76</v>
      </c>
      <c r="G1113">
        <v>8047.74</v>
      </c>
      <c r="H1113">
        <v>7523.54</v>
      </c>
      <c r="I1113" t="str">
        <f t="shared" si="51"/>
        <v>順</v>
      </c>
      <c r="J1113" t="str">
        <f t="shared" si="52"/>
        <v>順</v>
      </c>
      <c r="K1113" t="str">
        <f t="shared" si="53"/>
        <v>順</v>
      </c>
    </row>
    <row r="1114" spans="1:11" hidden="1" x14ac:dyDescent="0.15">
      <c r="A1114">
        <v>20080701</v>
      </c>
      <c r="B1114">
        <v>7407.98</v>
      </c>
      <c r="C1114">
        <v>8217.58</v>
      </c>
      <c r="D1114">
        <v>7548.76</v>
      </c>
      <c r="E1114">
        <v>8047.74</v>
      </c>
      <c r="F1114">
        <v>7523.54</v>
      </c>
      <c r="G1114">
        <v>7902.44</v>
      </c>
      <c r="H1114">
        <v>7407.98</v>
      </c>
      <c r="I1114" t="str">
        <f t="shared" si="51"/>
        <v>順</v>
      </c>
      <c r="J1114" t="str">
        <f t="shared" si="52"/>
        <v>順</v>
      </c>
      <c r="K1114" t="str">
        <f t="shared" si="53"/>
        <v>順</v>
      </c>
    </row>
    <row r="1115" spans="1:11" hidden="1" x14ac:dyDescent="0.15">
      <c r="A1115">
        <v>20080702</v>
      </c>
      <c r="B1115">
        <v>7353.86</v>
      </c>
      <c r="C1115">
        <v>8047.74</v>
      </c>
      <c r="D1115">
        <v>7523.54</v>
      </c>
      <c r="E1115">
        <v>7902.44</v>
      </c>
      <c r="F1115">
        <v>7407.98</v>
      </c>
      <c r="G1115">
        <v>7876.49</v>
      </c>
      <c r="H1115">
        <v>7353.86</v>
      </c>
      <c r="I1115" t="str">
        <f t="shared" si="51"/>
        <v>順</v>
      </c>
      <c r="J1115" t="str">
        <f t="shared" si="52"/>
        <v>順</v>
      </c>
      <c r="K1115" t="str">
        <f t="shared" si="53"/>
        <v>順</v>
      </c>
    </row>
    <row r="1116" spans="1:11" hidden="1" x14ac:dyDescent="0.15">
      <c r="A1116">
        <v>20080703</v>
      </c>
      <c r="B1116">
        <v>7394.1</v>
      </c>
      <c r="C1116">
        <v>7902.44</v>
      </c>
      <c r="D1116">
        <v>7407.98</v>
      </c>
      <c r="E1116">
        <v>7876.49</v>
      </c>
      <c r="F1116">
        <v>7353.86</v>
      </c>
      <c r="G1116">
        <v>7855.06</v>
      </c>
      <c r="H1116">
        <v>7353.86</v>
      </c>
      <c r="I1116" t="str">
        <f t="shared" si="51"/>
        <v>順</v>
      </c>
      <c r="J1116" t="str">
        <f t="shared" si="52"/>
        <v>順</v>
      </c>
      <c r="K1116" t="str">
        <f t="shared" si="53"/>
        <v>順</v>
      </c>
    </row>
    <row r="1117" spans="1:11" hidden="1" x14ac:dyDescent="0.15">
      <c r="A1117">
        <v>20080704</v>
      </c>
      <c r="B1117">
        <v>7228.41</v>
      </c>
      <c r="C1117">
        <v>7876.49</v>
      </c>
      <c r="D1117">
        <v>7353.86</v>
      </c>
      <c r="E1117">
        <v>7855.06</v>
      </c>
      <c r="F1117">
        <v>7353.86</v>
      </c>
      <c r="G1117">
        <v>7855.06</v>
      </c>
      <c r="H1117">
        <v>7228.41</v>
      </c>
      <c r="I1117" t="str">
        <f t="shared" si="51"/>
        <v>順</v>
      </c>
      <c r="J1117" t="str">
        <f t="shared" si="52"/>
        <v>順</v>
      </c>
      <c r="K1117" t="str">
        <f t="shared" si="53"/>
        <v>順</v>
      </c>
    </row>
    <row r="1118" spans="1:11" hidden="1" x14ac:dyDescent="0.15">
      <c r="A1118">
        <v>20080707</v>
      </c>
      <c r="B1118">
        <v>7341.11</v>
      </c>
      <c r="C1118">
        <v>7855.06</v>
      </c>
      <c r="D1118">
        <v>7353.86</v>
      </c>
      <c r="E1118">
        <v>7855.06</v>
      </c>
      <c r="F1118">
        <v>7228.41</v>
      </c>
      <c r="G1118">
        <v>7811.8</v>
      </c>
      <c r="H1118">
        <v>7228.41</v>
      </c>
      <c r="I1118" t="str">
        <f t="shared" si="51"/>
        <v>順</v>
      </c>
      <c r="J1118" t="str">
        <f t="shared" si="52"/>
        <v>順</v>
      </c>
      <c r="K1118" t="str">
        <f t="shared" si="53"/>
        <v>順</v>
      </c>
    </row>
    <row r="1119" spans="1:11" hidden="1" x14ac:dyDescent="0.15">
      <c r="A1119">
        <v>20080708</v>
      </c>
      <c r="B1119">
        <v>7051.85</v>
      </c>
      <c r="C1119">
        <v>7855.06</v>
      </c>
      <c r="D1119">
        <v>7228.41</v>
      </c>
      <c r="E1119">
        <v>7811.8</v>
      </c>
      <c r="F1119">
        <v>7228.41</v>
      </c>
      <c r="G1119">
        <v>7548.76</v>
      </c>
      <c r="H1119">
        <v>7051.85</v>
      </c>
      <c r="I1119" t="str">
        <f t="shared" si="51"/>
        <v>順</v>
      </c>
      <c r="J1119" t="str">
        <f t="shared" si="52"/>
        <v>順</v>
      </c>
      <c r="K1119" t="str">
        <f t="shared" si="53"/>
        <v>順</v>
      </c>
    </row>
    <row r="1120" spans="1:11" hidden="1" x14ac:dyDescent="0.15">
      <c r="A1120">
        <v>20080709</v>
      </c>
      <c r="B1120">
        <v>7048.25</v>
      </c>
      <c r="C1120">
        <v>7811.8</v>
      </c>
      <c r="D1120">
        <v>7228.41</v>
      </c>
      <c r="E1120">
        <v>7548.76</v>
      </c>
      <c r="F1120">
        <v>7051.85</v>
      </c>
      <c r="G1120">
        <v>7523.54</v>
      </c>
      <c r="H1120">
        <v>7048.25</v>
      </c>
      <c r="I1120" t="str">
        <f t="shared" si="51"/>
        <v>順</v>
      </c>
      <c r="J1120" t="str">
        <f t="shared" si="52"/>
        <v>順</v>
      </c>
      <c r="K1120" t="str">
        <f t="shared" si="53"/>
        <v>順</v>
      </c>
    </row>
    <row r="1121" spans="1:11" hidden="1" x14ac:dyDescent="0.15">
      <c r="A1121">
        <v>20080710</v>
      </c>
      <c r="B1121">
        <v>7075.65</v>
      </c>
      <c r="C1121">
        <v>7548.76</v>
      </c>
      <c r="D1121">
        <v>7051.85</v>
      </c>
      <c r="E1121">
        <v>7523.54</v>
      </c>
      <c r="F1121">
        <v>7048.25</v>
      </c>
      <c r="G1121">
        <v>7407.98</v>
      </c>
      <c r="H1121">
        <v>7048.25</v>
      </c>
      <c r="I1121" t="str">
        <f t="shared" si="51"/>
        <v>順</v>
      </c>
      <c r="J1121" t="str">
        <f t="shared" si="52"/>
        <v>順</v>
      </c>
      <c r="K1121" t="str">
        <f t="shared" si="53"/>
        <v>順</v>
      </c>
    </row>
    <row r="1122" spans="1:11" hidden="1" x14ac:dyDescent="0.15">
      <c r="A1122">
        <v>20080711</v>
      </c>
      <c r="B1122">
        <v>7244.76</v>
      </c>
      <c r="C1122">
        <v>7523.54</v>
      </c>
      <c r="D1122">
        <v>7048.25</v>
      </c>
      <c r="E1122">
        <v>7407.98</v>
      </c>
      <c r="F1122">
        <v>7048.25</v>
      </c>
      <c r="G1122">
        <v>7394.1</v>
      </c>
      <c r="H1122">
        <v>7048.25</v>
      </c>
      <c r="I1122" t="str">
        <f t="shared" si="51"/>
        <v>順</v>
      </c>
      <c r="J1122" t="str">
        <f t="shared" si="52"/>
        <v>順</v>
      </c>
      <c r="K1122" t="str">
        <f t="shared" si="53"/>
        <v>順</v>
      </c>
    </row>
    <row r="1123" spans="1:11" hidden="1" x14ac:dyDescent="0.15">
      <c r="A1123">
        <v>20080714</v>
      </c>
      <c r="B1123">
        <v>7156.96</v>
      </c>
      <c r="C1123">
        <v>7407.98</v>
      </c>
      <c r="D1123">
        <v>7048.25</v>
      </c>
      <c r="E1123">
        <v>7394.1</v>
      </c>
      <c r="F1123">
        <v>7048.25</v>
      </c>
      <c r="G1123">
        <v>7394.1</v>
      </c>
      <c r="H1123">
        <v>7048.25</v>
      </c>
      <c r="I1123" t="str">
        <f t="shared" si="51"/>
        <v>順</v>
      </c>
      <c r="J1123" t="str">
        <f t="shared" si="52"/>
        <v>順</v>
      </c>
      <c r="K1123" t="str">
        <f t="shared" si="53"/>
        <v>順</v>
      </c>
    </row>
    <row r="1124" spans="1:11" hidden="1" x14ac:dyDescent="0.15">
      <c r="A1124">
        <v>20080715</v>
      </c>
      <c r="B1124">
        <v>6834.24</v>
      </c>
      <c r="C1124">
        <v>7394.1</v>
      </c>
      <c r="D1124">
        <v>7048.25</v>
      </c>
      <c r="E1124">
        <v>7394.1</v>
      </c>
      <c r="F1124">
        <v>7048.25</v>
      </c>
      <c r="G1124">
        <v>7341.11</v>
      </c>
      <c r="H1124">
        <v>6834.24</v>
      </c>
      <c r="I1124" t="str">
        <f t="shared" si="51"/>
        <v>順</v>
      </c>
      <c r="J1124" t="str">
        <f t="shared" si="52"/>
        <v>順</v>
      </c>
      <c r="K1124" t="str">
        <f t="shared" si="53"/>
        <v>順</v>
      </c>
    </row>
    <row r="1125" spans="1:11" hidden="1" x14ac:dyDescent="0.15">
      <c r="A1125">
        <v>20080716</v>
      </c>
      <c r="B1125">
        <v>6710.64</v>
      </c>
      <c r="C1125">
        <v>7394.1</v>
      </c>
      <c r="D1125">
        <v>7048.25</v>
      </c>
      <c r="E1125">
        <v>7341.11</v>
      </c>
      <c r="F1125">
        <v>6834.24</v>
      </c>
      <c r="G1125">
        <v>7341.11</v>
      </c>
      <c r="H1125">
        <v>6710.64</v>
      </c>
      <c r="I1125" t="str">
        <f t="shared" si="51"/>
        <v>順</v>
      </c>
      <c r="J1125" t="str">
        <f t="shared" si="52"/>
        <v>順</v>
      </c>
      <c r="K1125" t="str">
        <f t="shared" si="53"/>
        <v>順</v>
      </c>
    </row>
    <row r="1126" spans="1:11" hidden="1" x14ac:dyDescent="0.15">
      <c r="A1126">
        <v>20080717</v>
      </c>
      <c r="B1126">
        <v>6974.51</v>
      </c>
      <c r="C1126">
        <v>7341.11</v>
      </c>
      <c r="D1126">
        <v>6834.24</v>
      </c>
      <c r="E1126">
        <v>7341.11</v>
      </c>
      <c r="F1126">
        <v>6710.64</v>
      </c>
      <c r="G1126">
        <v>7244.76</v>
      </c>
      <c r="H1126">
        <v>6710.64</v>
      </c>
      <c r="I1126" t="str">
        <f t="shared" si="51"/>
        <v>順</v>
      </c>
      <c r="J1126" t="str">
        <f t="shared" si="52"/>
        <v>順</v>
      </c>
      <c r="K1126" t="str">
        <f t="shared" si="53"/>
        <v>順</v>
      </c>
    </row>
    <row r="1127" spans="1:11" hidden="1" x14ac:dyDescent="0.15">
      <c r="A1127">
        <v>20080718</v>
      </c>
      <c r="B1127">
        <v>6815.32</v>
      </c>
      <c r="C1127">
        <v>7341.11</v>
      </c>
      <c r="D1127">
        <v>6710.64</v>
      </c>
      <c r="E1127">
        <v>7244.76</v>
      </c>
      <c r="F1127">
        <v>6710.64</v>
      </c>
      <c r="G1127">
        <v>7244.76</v>
      </c>
      <c r="H1127">
        <v>6710.64</v>
      </c>
      <c r="I1127" t="str">
        <f t="shared" si="51"/>
        <v>順</v>
      </c>
      <c r="J1127" t="str">
        <f t="shared" si="52"/>
        <v>順</v>
      </c>
      <c r="K1127" t="str">
        <f t="shared" si="53"/>
        <v>順</v>
      </c>
    </row>
    <row r="1128" spans="1:11" hidden="1" x14ac:dyDescent="0.15">
      <c r="A1128">
        <v>20080721</v>
      </c>
      <c r="B1128">
        <v>7085.67</v>
      </c>
      <c r="C1128">
        <v>7244.76</v>
      </c>
      <c r="D1128">
        <v>6710.64</v>
      </c>
      <c r="E1128">
        <v>7244.76</v>
      </c>
      <c r="F1128">
        <v>6710.64</v>
      </c>
      <c r="G1128">
        <v>7244.76</v>
      </c>
      <c r="H1128">
        <v>6710.64</v>
      </c>
      <c r="I1128" t="str">
        <f t="shared" si="51"/>
        <v>順</v>
      </c>
      <c r="J1128" t="str">
        <f t="shared" si="52"/>
        <v>順</v>
      </c>
      <c r="K1128" t="str">
        <f t="shared" si="53"/>
        <v>順</v>
      </c>
    </row>
    <row r="1129" spans="1:11" hidden="1" x14ac:dyDescent="0.15">
      <c r="A1129">
        <v>20080722</v>
      </c>
      <c r="B1129">
        <v>7065.65</v>
      </c>
      <c r="C1129">
        <v>7244.76</v>
      </c>
      <c r="D1129">
        <v>6710.64</v>
      </c>
      <c r="E1129">
        <v>7244.76</v>
      </c>
      <c r="F1129">
        <v>6710.64</v>
      </c>
      <c r="G1129">
        <v>7244.76</v>
      </c>
      <c r="H1129">
        <v>6710.64</v>
      </c>
      <c r="I1129" t="str">
        <f t="shared" si="51"/>
        <v>順</v>
      </c>
      <c r="J1129" t="str">
        <f t="shared" si="52"/>
        <v>順</v>
      </c>
      <c r="K1129" t="str">
        <f t="shared" si="53"/>
        <v>順</v>
      </c>
    </row>
    <row r="1130" spans="1:11" hidden="1" x14ac:dyDescent="0.15">
      <c r="A1130">
        <v>20080723</v>
      </c>
      <c r="B1130">
        <v>7309.83</v>
      </c>
      <c r="C1130">
        <v>7244.76</v>
      </c>
      <c r="D1130">
        <v>6710.64</v>
      </c>
      <c r="E1130">
        <v>7244.76</v>
      </c>
      <c r="F1130">
        <v>6710.64</v>
      </c>
      <c r="G1130">
        <v>7309.83</v>
      </c>
      <c r="H1130">
        <v>6710.64</v>
      </c>
      <c r="I1130" t="str">
        <f t="shared" si="51"/>
        <v>順</v>
      </c>
      <c r="J1130" t="str">
        <f t="shared" si="52"/>
        <v>順</v>
      </c>
      <c r="K1130" t="str">
        <f t="shared" si="53"/>
        <v>順</v>
      </c>
    </row>
    <row r="1131" spans="1:11" hidden="1" x14ac:dyDescent="0.15">
      <c r="A1131">
        <v>20080724</v>
      </c>
      <c r="B1131">
        <v>7368.08</v>
      </c>
      <c r="C1131">
        <v>7244.76</v>
      </c>
      <c r="D1131">
        <v>6710.64</v>
      </c>
      <c r="E1131">
        <v>7309.83</v>
      </c>
      <c r="F1131">
        <v>6710.64</v>
      </c>
      <c r="G1131">
        <v>7368.08</v>
      </c>
      <c r="H1131">
        <v>6710.64</v>
      </c>
      <c r="I1131" t="str">
        <f t="shared" si="51"/>
        <v>順</v>
      </c>
      <c r="J1131" t="str">
        <f t="shared" si="52"/>
        <v>順</v>
      </c>
      <c r="K1131" t="str">
        <f t="shared" si="53"/>
        <v>順</v>
      </c>
    </row>
    <row r="1132" spans="1:11" hidden="1" x14ac:dyDescent="0.15">
      <c r="A1132">
        <v>20080725</v>
      </c>
      <c r="B1132">
        <v>7233.62</v>
      </c>
      <c r="C1132">
        <v>7309.83</v>
      </c>
      <c r="D1132">
        <v>6710.64</v>
      </c>
      <c r="E1132">
        <v>7368.08</v>
      </c>
      <c r="F1132">
        <v>6710.64</v>
      </c>
      <c r="G1132">
        <v>7368.08</v>
      </c>
      <c r="H1132">
        <v>6710.64</v>
      </c>
      <c r="I1132" t="str">
        <f t="shared" si="51"/>
        <v>順</v>
      </c>
      <c r="J1132" t="str">
        <f t="shared" si="52"/>
        <v>順</v>
      </c>
      <c r="K1132" t="str">
        <f t="shared" si="53"/>
        <v>順</v>
      </c>
    </row>
    <row r="1133" spans="1:11" hidden="1" x14ac:dyDescent="0.15">
      <c r="A1133">
        <v>20080729</v>
      </c>
      <c r="B1133">
        <v>7014.47</v>
      </c>
      <c r="C1133">
        <v>7368.08</v>
      </c>
      <c r="D1133">
        <v>6710.64</v>
      </c>
      <c r="E1133">
        <v>7368.08</v>
      </c>
      <c r="F1133">
        <v>6710.64</v>
      </c>
      <c r="G1133">
        <v>7368.08</v>
      </c>
      <c r="H1133">
        <v>6815.32</v>
      </c>
      <c r="I1133" t="str">
        <f t="shared" si="51"/>
        <v>順</v>
      </c>
      <c r="J1133" t="str">
        <f t="shared" si="52"/>
        <v>順</v>
      </c>
      <c r="K1133" t="str">
        <f t="shared" si="53"/>
        <v>順</v>
      </c>
    </row>
    <row r="1134" spans="1:11" hidden="1" x14ac:dyDescent="0.15">
      <c r="A1134">
        <v>20080730</v>
      </c>
      <c r="B1134">
        <v>7070.35</v>
      </c>
      <c r="C1134">
        <v>7368.08</v>
      </c>
      <c r="D1134">
        <v>6710.64</v>
      </c>
      <c r="E1134">
        <v>7368.08</v>
      </c>
      <c r="F1134">
        <v>6815.32</v>
      </c>
      <c r="G1134">
        <v>7368.08</v>
      </c>
      <c r="H1134">
        <v>6815.32</v>
      </c>
      <c r="I1134" t="str">
        <f t="shared" si="51"/>
        <v>順</v>
      </c>
      <c r="J1134" t="str">
        <f t="shared" si="52"/>
        <v>順</v>
      </c>
      <c r="K1134" t="str">
        <f t="shared" si="53"/>
        <v>順</v>
      </c>
    </row>
    <row r="1135" spans="1:11" hidden="1" x14ac:dyDescent="0.15">
      <c r="A1135">
        <v>20080731</v>
      </c>
      <c r="B1135">
        <v>7024.06</v>
      </c>
      <c r="C1135">
        <v>7368.08</v>
      </c>
      <c r="D1135">
        <v>6815.32</v>
      </c>
      <c r="E1135">
        <v>7368.08</v>
      </c>
      <c r="F1135">
        <v>6815.32</v>
      </c>
      <c r="G1135">
        <v>7368.08</v>
      </c>
      <c r="H1135">
        <v>7014.47</v>
      </c>
      <c r="I1135" t="str">
        <f t="shared" si="51"/>
        <v>順</v>
      </c>
      <c r="J1135" t="str">
        <f t="shared" si="52"/>
        <v>順</v>
      </c>
      <c r="K1135" t="str">
        <f t="shared" si="53"/>
        <v>順</v>
      </c>
    </row>
    <row r="1136" spans="1:11" hidden="1" x14ac:dyDescent="0.15">
      <c r="A1136">
        <v>20080801</v>
      </c>
      <c r="B1136">
        <v>7002.54</v>
      </c>
      <c r="C1136">
        <v>7368.08</v>
      </c>
      <c r="D1136">
        <v>6815.32</v>
      </c>
      <c r="E1136">
        <v>7368.08</v>
      </c>
      <c r="F1136">
        <v>7014.47</v>
      </c>
      <c r="G1136">
        <v>7368.08</v>
      </c>
      <c r="H1136">
        <v>7002.54</v>
      </c>
      <c r="I1136" t="str">
        <f t="shared" si="51"/>
        <v>順</v>
      </c>
      <c r="J1136" t="str">
        <f t="shared" si="52"/>
        <v>順</v>
      </c>
      <c r="K1136" t="str">
        <f t="shared" si="53"/>
        <v>順</v>
      </c>
    </row>
    <row r="1137" spans="1:11" hidden="1" x14ac:dyDescent="0.15">
      <c r="A1137">
        <v>20080804</v>
      </c>
      <c r="B1137">
        <v>6977.36</v>
      </c>
      <c r="C1137">
        <v>7368.08</v>
      </c>
      <c r="D1137">
        <v>7014.47</v>
      </c>
      <c r="E1137">
        <v>7368.08</v>
      </c>
      <c r="F1137">
        <v>7002.54</v>
      </c>
      <c r="G1137">
        <v>7368.08</v>
      </c>
      <c r="H1137">
        <v>6977.36</v>
      </c>
      <c r="I1137" t="str">
        <f t="shared" si="51"/>
        <v>順</v>
      </c>
      <c r="J1137" t="str">
        <f t="shared" si="52"/>
        <v>順</v>
      </c>
      <c r="K1137" t="str">
        <f t="shared" si="53"/>
        <v>順</v>
      </c>
    </row>
    <row r="1138" spans="1:11" hidden="1" x14ac:dyDescent="0.15">
      <c r="A1138">
        <v>20080805</v>
      </c>
      <c r="B1138">
        <v>6813.4</v>
      </c>
      <c r="C1138">
        <v>7368.08</v>
      </c>
      <c r="D1138">
        <v>7002.54</v>
      </c>
      <c r="E1138">
        <v>7368.08</v>
      </c>
      <c r="F1138">
        <v>6977.36</v>
      </c>
      <c r="G1138">
        <v>7368.08</v>
      </c>
      <c r="H1138">
        <v>6813.4</v>
      </c>
      <c r="I1138" t="str">
        <f t="shared" si="51"/>
        <v>順</v>
      </c>
      <c r="J1138" t="str">
        <f t="shared" si="52"/>
        <v>順</v>
      </c>
      <c r="K1138" t="str">
        <f t="shared" si="53"/>
        <v>順</v>
      </c>
    </row>
    <row r="1139" spans="1:11" hidden="1" x14ac:dyDescent="0.15">
      <c r="A1139">
        <v>20080806</v>
      </c>
      <c r="B1139">
        <v>7026.24</v>
      </c>
      <c r="C1139">
        <v>7368.08</v>
      </c>
      <c r="D1139">
        <v>6977.36</v>
      </c>
      <c r="E1139">
        <v>7368.08</v>
      </c>
      <c r="F1139">
        <v>6813.4</v>
      </c>
      <c r="G1139">
        <v>7233.62</v>
      </c>
      <c r="H1139">
        <v>6813.4</v>
      </c>
      <c r="I1139" t="str">
        <f t="shared" si="51"/>
        <v>順</v>
      </c>
      <c r="J1139" t="str">
        <f t="shared" si="52"/>
        <v>順</v>
      </c>
      <c r="K1139" t="str">
        <f t="shared" si="53"/>
        <v>順</v>
      </c>
    </row>
    <row r="1140" spans="1:11" hidden="1" x14ac:dyDescent="0.15">
      <c r="A1140">
        <v>20080807</v>
      </c>
      <c r="B1140">
        <v>7024.58</v>
      </c>
      <c r="C1140">
        <v>7368.08</v>
      </c>
      <c r="D1140">
        <v>6813.4</v>
      </c>
      <c r="E1140">
        <v>7233.62</v>
      </c>
      <c r="F1140">
        <v>6813.4</v>
      </c>
      <c r="G1140">
        <v>7070.35</v>
      </c>
      <c r="H1140">
        <v>6813.4</v>
      </c>
      <c r="I1140" t="str">
        <f t="shared" si="51"/>
        <v>順</v>
      </c>
      <c r="J1140" t="str">
        <f t="shared" si="52"/>
        <v>順</v>
      </c>
      <c r="K1140" t="str">
        <f t="shared" si="53"/>
        <v>順</v>
      </c>
    </row>
    <row r="1141" spans="1:11" hidden="1" x14ac:dyDescent="0.15">
      <c r="A1141">
        <v>20080808</v>
      </c>
      <c r="B1141">
        <v>7209.04</v>
      </c>
      <c r="C1141">
        <v>7233.62</v>
      </c>
      <c r="D1141">
        <v>6813.4</v>
      </c>
      <c r="E1141">
        <v>7070.35</v>
      </c>
      <c r="F1141">
        <v>6813.4</v>
      </c>
      <c r="G1141">
        <v>7209.04</v>
      </c>
      <c r="H1141">
        <v>6813.4</v>
      </c>
      <c r="I1141" t="str">
        <f t="shared" si="51"/>
        <v>順</v>
      </c>
      <c r="J1141" t="str">
        <f t="shared" si="52"/>
        <v>順</v>
      </c>
      <c r="K1141" t="str">
        <f t="shared" si="53"/>
        <v>順</v>
      </c>
    </row>
    <row r="1142" spans="1:11" hidden="1" x14ac:dyDescent="0.15">
      <c r="A1142">
        <v>20080811</v>
      </c>
      <c r="B1142">
        <v>7325.62</v>
      </c>
      <c r="C1142">
        <v>7070.35</v>
      </c>
      <c r="D1142">
        <v>6813.4</v>
      </c>
      <c r="E1142">
        <v>7209.04</v>
      </c>
      <c r="F1142">
        <v>6813.4</v>
      </c>
      <c r="G1142">
        <v>7325.62</v>
      </c>
      <c r="H1142">
        <v>6813.4</v>
      </c>
      <c r="I1142" t="str">
        <f t="shared" si="51"/>
        <v>順</v>
      </c>
      <c r="J1142" t="str">
        <f t="shared" si="52"/>
        <v>順</v>
      </c>
      <c r="K1142" t="str">
        <f t="shared" si="53"/>
        <v>順</v>
      </c>
    </row>
    <row r="1143" spans="1:11" hidden="1" x14ac:dyDescent="0.15">
      <c r="A1143">
        <v>20080812</v>
      </c>
      <c r="B1143">
        <v>7293.8</v>
      </c>
      <c r="C1143">
        <v>7209.04</v>
      </c>
      <c r="D1143">
        <v>6813.4</v>
      </c>
      <c r="E1143">
        <v>7325.62</v>
      </c>
      <c r="F1143">
        <v>6813.4</v>
      </c>
      <c r="G1143">
        <v>7325.62</v>
      </c>
      <c r="H1143">
        <v>6813.4</v>
      </c>
      <c r="I1143" t="str">
        <f t="shared" si="51"/>
        <v>順</v>
      </c>
      <c r="J1143" t="str">
        <f t="shared" si="52"/>
        <v>順</v>
      </c>
      <c r="K1143" t="str">
        <f t="shared" si="53"/>
        <v>順</v>
      </c>
    </row>
    <row r="1144" spans="1:11" hidden="1" x14ac:dyDescent="0.15">
      <c r="A1144">
        <v>20080813</v>
      </c>
      <c r="B1144">
        <v>7292.34</v>
      </c>
      <c r="C1144">
        <v>7325.62</v>
      </c>
      <c r="D1144">
        <v>6813.4</v>
      </c>
      <c r="E1144">
        <v>7325.62</v>
      </c>
      <c r="F1144">
        <v>6813.4</v>
      </c>
      <c r="G1144">
        <v>7325.62</v>
      </c>
      <c r="H1144">
        <v>6813.4</v>
      </c>
      <c r="I1144" t="str">
        <f t="shared" si="51"/>
        <v>順</v>
      </c>
      <c r="J1144" t="str">
        <f t="shared" si="52"/>
        <v>順</v>
      </c>
      <c r="K1144" t="str">
        <f t="shared" si="53"/>
        <v>順</v>
      </c>
    </row>
    <row r="1145" spans="1:11" hidden="1" x14ac:dyDescent="0.15">
      <c r="A1145">
        <v>20080814</v>
      </c>
      <c r="B1145">
        <v>7326.07</v>
      </c>
      <c r="C1145">
        <v>7325.62</v>
      </c>
      <c r="D1145">
        <v>6813.4</v>
      </c>
      <c r="E1145">
        <v>7325.62</v>
      </c>
      <c r="F1145">
        <v>6813.4</v>
      </c>
      <c r="G1145">
        <v>7326.07</v>
      </c>
      <c r="H1145">
        <v>6813.4</v>
      </c>
      <c r="I1145" t="str">
        <f t="shared" si="51"/>
        <v>順</v>
      </c>
      <c r="J1145" t="str">
        <f t="shared" si="52"/>
        <v>順</v>
      </c>
      <c r="K1145" t="str">
        <f t="shared" si="53"/>
        <v>順</v>
      </c>
    </row>
    <row r="1146" spans="1:11" hidden="1" x14ac:dyDescent="0.15">
      <c r="A1146">
        <v>20080815</v>
      </c>
      <c r="B1146">
        <v>7196.5</v>
      </c>
      <c r="C1146">
        <v>7325.62</v>
      </c>
      <c r="D1146">
        <v>6813.4</v>
      </c>
      <c r="E1146">
        <v>7326.07</v>
      </c>
      <c r="F1146">
        <v>6813.4</v>
      </c>
      <c r="G1146">
        <v>7326.07</v>
      </c>
      <c r="H1146">
        <v>7024.58</v>
      </c>
      <c r="I1146" t="str">
        <f t="shared" si="51"/>
        <v>順</v>
      </c>
      <c r="J1146" t="str">
        <f t="shared" si="52"/>
        <v>順</v>
      </c>
      <c r="K1146" t="str">
        <f t="shared" si="53"/>
        <v>順</v>
      </c>
    </row>
    <row r="1147" spans="1:11" hidden="1" x14ac:dyDescent="0.15">
      <c r="A1147">
        <v>20080818</v>
      </c>
      <c r="B1147">
        <v>7000.74</v>
      </c>
      <c r="C1147">
        <v>7326.07</v>
      </c>
      <c r="D1147">
        <v>6813.4</v>
      </c>
      <c r="E1147">
        <v>7326.07</v>
      </c>
      <c r="F1147">
        <v>7024.58</v>
      </c>
      <c r="G1147">
        <v>7326.07</v>
      </c>
      <c r="H1147">
        <v>7000.74</v>
      </c>
      <c r="I1147" t="str">
        <f t="shared" si="51"/>
        <v>順</v>
      </c>
      <c r="J1147" t="str">
        <f t="shared" si="52"/>
        <v>順</v>
      </c>
      <c r="K1147" t="str">
        <f t="shared" si="53"/>
        <v>順</v>
      </c>
    </row>
    <row r="1148" spans="1:11" hidden="1" x14ac:dyDescent="0.15">
      <c r="A1148">
        <v>20080819</v>
      </c>
      <c r="B1148">
        <v>6978.6</v>
      </c>
      <c r="C1148">
        <v>7326.07</v>
      </c>
      <c r="D1148">
        <v>7024.58</v>
      </c>
      <c r="E1148">
        <v>7326.07</v>
      </c>
      <c r="F1148">
        <v>7000.74</v>
      </c>
      <c r="G1148">
        <v>7326.07</v>
      </c>
      <c r="H1148">
        <v>6978.6</v>
      </c>
      <c r="I1148" t="str">
        <f t="shared" si="51"/>
        <v>順</v>
      </c>
      <c r="J1148" t="str">
        <f t="shared" si="52"/>
        <v>順</v>
      </c>
      <c r="K1148" t="str">
        <f t="shared" si="53"/>
        <v>順</v>
      </c>
    </row>
    <row r="1149" spans="1:11" hidden="1" x14ac:dyDescent="0.15">
      <c r="A1149">
        <v>20080820</v>
      </c>
      <c r="B1149">
        <v>7040.9</v>
      </c>
      <c r="C1149">
        <v>7326.07</v>
      </c>
      <c r="D1149">
        <v>7000.74</v>
      </c>
      <c r="E1149">
        <v>7326.07</v>
      </c>
      <c r="F1149">
        <v>6978.6</v>
      </c>
      <c r="G1149">
        <v>7326.07</v>
      </c>
      <c r="H1149">
        <v>6978.6</v>
      </c>
      <c r="I1149" t="str">
        <f t="shared" si="51"/>
        <v>順</v>
      </c>
      <c r="J1149" t="str">
        <f t="shared" si="52"/>
        <v>順</v>
      </c>
      <c r="K1149" t="str">
        <f t="shared" si="53"/>
        <v>順</v>
      </c>
    </row>
    <row r="1150" spans="1:11" hidden="1" x14ac:dyDescent="0.15">
      <c r="A1150">
        <v>20080821</v>
      </c>
      <c r="B1150">
        <v>6918.48</v>
      </c>
      <c r="C1150">
        <v>7326.07</v>
      </c>
      <c r="D1150">
        <v>6978.6</v>
      </c>
      <c r="E1150">
        <v>7326.07</v>
      </c>
      <c r="F1150">
        <v>6978.6</v>
      </c>
      <c r="G1150">
        <v>7326.07</v>
      </c>
      <c r="H1150">
        <v>6918.48</v>
      </c>
      <c r="I1150" t="str">
        <f t="shared" si="51"/>
        <v>順</v>
      </c>
      <c r="J1150" t="str">
        <f t="shared" si="52"/>
        <v>順</v>
      </c>
      <c r="K1150" t="str">
        <f t="shared" si="53"/>
        <v>順</v>
      </c>
    </row>
    <row r="1151" spans="1:11" hidden="1" x14ac:dyDescent="0.15">
      <c r="A1151">
        <v>20080822</v>
      </c>
      <c r="B1151">
        <v>6911.64</v>
      </c>
      <c r="C1151">
        <v>7326.07</v>
      </c>
      <c r="D1151">
        <v>6978.6</v>
      </c>
      <c r="E1151">
        <v>7326.07</v>
      </c>
      <c r="F1151">
        <v>6918.48</v>
      </c>
      <c r="G1151">
        <v>7326.07</v>
      </c>
      <c r="H1151">
        <v>6911.64</v>
      </c>
      <c r="I1151" t="str">
        <f t="shared" si="51"/>
        <v>順</v>
      </c>
      <c r="J1151" t="str">
        <f t="shared" si="52"/>
        <v>順</v>
      </c>
      <c r="K1151" t="str">
        <f t="shared" si="53"/>
        <v>順</v>
      </c>
    </row>
    <row r="1152" spans="1:11" hidden="1" x14ac:dyDescent="0.15">
      <c r="A1152">
        <v>20080825</v>
      </c>
      <c r="B1152">
        <v>7030.72</v>
      </c>
      <c r="C1152">
        <v>7326.07</v>
      </c>
      <c r="D1152">
        <v>6918.48</v>
      </c>
      <c r="E1152">
        <v>7326.07</v>
      </c>
      <c r="F1152">
        <v>6911.64</v>
      </c>
      <c r="G1152">
        <v>7326.07</v>
      </c>
      <c r="H1152">
        <v>6911.64</v>
      </c>
      <c r="I1152" t="str">
        <f t="shared" si="51"/>
        <v>順</v>
      </c>
      <c r="J1152" t="str">
        <f t="shared" si="52"/>
        <v>順</v>
      </c>
      <c r="K1152" t="str">
        <f t="shared" si="53"/>
        <v>順</v>
      </c>
    </row>
    <row r="1153" spans="1:11" hidden="1" x14ac:dyDescent="0.15">
      <c r="A1153">
        <v>20080826</v>
      </c>
      <c r="B1153">
        <v>6964.6</v>
      </c>
      <c r="C1153">
        <v>7326.07</v>
      </c>
      <c r="D1153">
        <v>6911.64</v>
      </c>
      <c r="E1153">
        <v>7326.07</v>
      </c>
      <c r="F1153">
        <v>6911.64</v>
      </c>
      <c r="G1153">
        <v>7196.5</v>
      </c>
      <c r="H1153">
        <v>6911.64</v>
      </c>
      <c r="I1153" t="str">
        <f t="shared" si="51"/>
        <v>順</v>
      </c>
      <c r="J1153" t="str">
        <f t="shared" si="52"/>
        <v>順</v>
      </c>
      <c r="K1153" t="str">
        <f t="shared" si="53"/>
        <v>順</v>
      </c>
    </row>
    <row r="1154" spans="1:11" hidden="1" x14ac:dyDescent="0.15">
      <c r="A1154">
        <v>20080827</v>
      </c>
      <c r="B1154">
        <v>7080.97</v>
      </c>
      <c r="C1154">
        <v>7326.07</v>
      </c>
      <c r="D1154">
        <v>6911.64</v>
      </c>
      <c r="E1154">
        <v>7196.5</v>
      </c>
      <c r="F1154">
        <v>6911.64</v>
      </c>
      <c r="G1154">
        <v>7080.97</v>
      </c>
      <c r="H1154">
        <v>6911.64</v>
      </c>
      <c r="I1154" t="str">
        <f t="shared" si="51"/>
        <v>順</v>
      </c>
      <c r="J1154" t="str">
        <f t="shared" si="52"/>
        <v>順</v>
      </c>
      <c r="K1154" t="str">
        <f t="shared" si="53"/>
        <v>盤</v>
      </c>
    </row>
    <row r="1155" spans="1:11" hidden="1" x14ac:dyDescent="0.15">
      <c r="A1155">
        <v>20080828</v>
      </c>
      <c r="B1155">
        <v>7033.37</v>
      </c>
      <c r="C1155">
        <v>7196.5</v>
      </c>
      <c r="D1155">
        <v>6911.64</v>
      </c>
      <c r="E1155">
        <v>7080.97</v>
      </c>
      <c r="F1155">
        <v>6911.64</v>
      </c>
      <c r="G1155">
        <v>7080.97</v>
      </c>
      <c r="H1155">
        <v>6911.64</v>
      </c>
      <c r="I1155" t="str">
        <f t="shared" ref="I1155:I1218" si="54">IF(C1155-D1155&lt;=180,"盤",IF(C1155-D1155&lt;=240,"無","順"))</f>
        <v>順</v>
      </c>
      <c r="J1155" t="str">
        <f t="shared" ref="J1155:J1218" si="55">IF(E1155-F1155&lt;=180,"盤",IF(E1155-F1155&lt;=240,"無","順"))</f>
        <v>盤</v>
      </c>
      <c r="K1155" t="str">
        <f t="shared" ref="K1155:K1218" si="56">IF(G1155-H1155&lt;=180,"盤",IF(G1155-H1155&lt;=240,"無","順"))</f>
        <v>盤</v>
      </c>
    </row>
    <row r="1156" spans="1:11" hidden="1" x14ac:dyDescent="0.15">
      <c r="A1156">
        <v>20080829</v>
      </c>
      <c r="B1156">
        <v>7046.11</v>
      </c>
      <c r="C1156">
        <v>7080.97</v>
      </c>
      <c r="D1156">
        <v>6911.64</v>
      </c>
      <c r="E1156">
        <v>7080.97</v>
      </c>
      <c r="F1156">
        <v>6911.64</v>
      </c>
      <c r="G1156">
        <v>7080.97</v>
      </c>
      <c r="H1156">
        <v>6911.64</v>
      </c>
      <c r="I1156" t="str">
        <f t="shared" si="54"/>
        <v>盤</v>
      </c>
      <c r="J1156" t="str">
        <f t="shared" si="55"/>
        <v>盤</v>
      </c>
      <c r="K1156" t="str">
        <f t="shared" si="56"/>
        <v>盤</v>
      </c>
    </row>
    <row r="1157" spans="1:11" x14ac:dyDescent="0.15">
      <c r="A1157">
        <v>20080901</v>
      </c>
      <c r="B1157">
        <v>6813.09</v>
      </c>
      <c r="C1157">
        <v>7080.97</v>
      </c>
      <c r="D1157">
        <v>6911.64</v>
      </c>
      <c r="E1157">
        <v>7080.97</v>
      </c>
      <c r="F1157">
        <v>6911.64</v>
      </c>
      <c r="G1157">
        <v>7080.97</v>
      </c>
      <c r="H1157">
        <v>6813.09</v>
      </c>
      <c r="I1157" t="str">
        <f t="shared" si="54"/>
        <v>盤</v>
      </c>
      <c r="J1157" t="str">
        <f t="shared" si="55"/>
        <v>盤</v>
      </c>
      <c r="K1157" t="str">
        <f t="shared" si="56"/>
        <v>順</v>
      </c>
    </row>
    <row r="1158" spans="1:11" hidden="1" x14ac:dyDescent="0.15">
      <c r="A1158">
        <v>20080902</v>
      </c>
      <c r="B1158">
        <v>6699.82</v>
      </c>
      <c r="C1158">
        <v>7080.97</v>
      </c>
      <c r="D1158">
        <v>6911.64</v>
      </c>
      <c r="E1158">
        <v>7080.97</v>
      </c>
      <c r="F1158">
        <v>6813.09</v>
      </c>
      <c r="G1158">
        <v>7080.97</v>
      </c>
      <c r="H1158">
        <v>6699.82</v>
      </c>
      <c r="I1158" t="str">
        <f t="shared" si="54"/>
        <v>盤</v>
      </c>
      <c r="J1158" t="str">
        <f t="shared" si="55"/>
        <v>順</v>
      </c>
      <c r="K1158" t="str">
        <f t="shared" si="56"/>
        <v>順</v>
      </c>
    </row>
    <row r="1159" spans="1:11" hidden="1" x14ac:dyDescent="0.15">
      <c r="A1159">
        <v>20080903</v>
      </c>
      <c r="B1159">
        <v>6584.93</v>
      </c>
      <c r="C1159">
        <v>7080.97</v>
      </c>
      <c r="D1159">
        <v>6813.09</v>
      </c>
      <c r="E1159">
        <v>7080.97</v>
      </c>
      <c r="F1159">
        <v>6699.82</v>
      </c>
      <c r="G1159">
        <v>7080.97</v>
      </c>
      <c r="H1159">
        <v>6584.93</v>
      </c>
      <c r="I1159" t="str">
        <f t="shared" si="54"/>
        <v>順</v>
      </c>
      <c r="J1159" t="str">
        <f t="shared" si="55"/>
        <v>順</v>
      </c>
      <c r="K1159" t="str">
        <f t="shared" si="56"/>
        <v>順</v>
      </c>
    </row>
    <row r="1160" spans="1:11" hidden="1" x14ac:dyDescent="0.15">
      <c r="A1160">
        <v>20080904</v>
      </c>
      <c r="B1160">
        <v>6412.63</v>
      </c>
      <c r="C1160">
        <v>7080.97</v>
      </c>
      <c r="D1160">
        <v>6699.82</v>
      </c>
      <c r="E1160">
        <v>7080.97</v>
      </c>
      <c r="F1160">
        <v>6584.93</v>
      </c>
      <c r="G1160">
        <v>7080.97</v>
      </c>
      <c r="H1160">
        <v>6412.63</v>
      </c>
      <c r="I1160" t="str">
        <f t="shared" si="54"/>
        <v>順</v>
      </c>
      <c r="J1160" t="str">
        <f t="shared" si="55"/>
        <v>順</v>
      </c>
      <c r="K1160" t="str">
        <f t="shared" si="56"/>
        <v>順</v>
      </c>
    </row>
    <row r="1161" spans="1:11" hidden="1" x14ac:dyDescent="0.15">
      <c r="A1161">
        <v>20080905</v>
      </c>
      <c r="B1161">
        <v>6307.28</v>
      </c>
      <c r="C1161">
        <v>7080.97</v>
      </c>
      <c r="D1161">
        <v>6584.93</v>
      </c>
      <c r="E1161">
        <v>7080.97</v>
      </c>
      <c r="F1161">
        <v>6412.63</v>
      </c>
      <c r="G1161">
        <v>7080.97</v>
      </c>
      <c r="H1161">
        <v>6307.28</v>
      </c>
      <c r="I1161" t="str">
        <f t="shared" si="54"/>
        <v>順</v>
      </c>
      <c r="J1161" t="str">
        <f t="shared" si="55"/>
        <v>順</v>
      </c>
      <c r="K1161" t="str">
        <f t="shared" si="56"/>
        <v>順</v>
      </c>
    </row>
    <row r="1162" spans="1:11" hidden="1" x14ac:dyDescent="0.15">
      <c r="A1162">
        <v>20080908</v>
      </c>
      <c r="B1162">
        <v>6658.69</v>
      </c>
      <c r="C1162">
        <v>7080.97</v>
      </c>
      <c r="D1162">
        <v>6412.63</v>
      </c>
      <c r="E1162">
        <v>7080.97</v>
      </c>
      <c r="F1162">
        <v>6307.28</v>
      </c>
      <c r="G1162">
        <v>7046.11</v>
      </c>
      <c r="H1162">
        <v>6307.28</v>
      </c>
      <c r="I1162" t="str">
        <f t="shared" si="54"/>
        <v>順</v>
      </c>
      <c r="J1162" t="str">
        <f t="shared" si="55"/>
        <v>順</v>
      </c>
      <c r="K1162" t="str">
        <f t="shared" si="56"/>
        <v>順</v>
      </c>
    </row>
    <row r="1163" spans="1:11" hidden="1" x14ac:dyDescent="0.15">
      <c r="A1163">
        <v>20080909</v>
      </c>
      <c r="B1163">
        <v>6424.77</v>
      </c>
      <c r="C1163">
        <v>7080.97</v>
      </c>
      <c r="D1163">
        <v>6307.28</v>
      </c>
      <c r="E1163">
        <v>7046.11</v>
      </c>
      <c r="F1163">
        <v>6307.28</v>
      </c>
      <c r="G1163">
        <v>7046.11</v>
      </c>
      <c r="H1163">
        <v>6307.28</v>
      </c>
      <c r="I1163" t="str">
        <f t="shared" si="54"/>
        <v>順</v>
      </c>
      <c r="J1163" t="str">
        <f t="shared" si="55"/>
        <v>順</v>
      </c>
      <c r="K1163" t="str">
        <f t="shared" si="56"/>
        <v>順</v>
      </c>
    </row>
    <row r="1164" spans="1:11" hidden="1" x14ac:dyDescent="0.15">
      <c r="A1164">
        <v>20080910</v>
      </c>
      <c r="B1164">
        <v>6458.01</v>
      </c>
      <c r="C1164">
        <v>7046.11</v>
      </c>
      <c r="D1164">
        <v>6307.28</v>
      </c>
      <c r="E1164">
        <v>7046.11</v>
      </c>
      <c r="F1164">
        <v>6307.28</v>
      </c>
      <c r="G1164">
        <v>6813.09</v>
      </c>
      <c r="H1164">
        <v>6307.28</v>
      </c>
      <c r="I1164" t="str">
        <f t="shared" si="54"/>
        <v>順</v>
      </c>
      <c r="J1164" t="str">
        <f t="shared" si="55"/>
        <v>順</v>
      </c>
      <c r="K1164" t="str">
        <f t="shared" si="56"/>
        <v>順</v>
      </c>
    </row>
    <row r="1165" spans="1:11" hidden="1" x14ac:dyDescent="0.15">
      <c r="A1165">
        <v>20080911</v>
      </c>
      <c r="B1165">
        <v>6251.95</v>
      </c>
      <c r="C1165">
        <v>7046.11</v>
      </c>
      <c r="D1165">
        <v>6307.28</v>
      </c>
      <c r="E1165">
        <v>6813.09</v>
      </c>
      <c r="F1165">
        <v>6307.28</v>
      </c>
      <c r="G1165">
        <v>6699.82</v>
      </c>
      <c r="H1165">
        <v>6251.95</v>
      </c>
      <c r="I1165" t="str">
        <f t="shared" si="54"/>
        <v>順</v>
      </c>
      <c r="J1165" t="str">
        <f t="shared" si="55"/>
        <v>順</v>
      </c>
      <c r="K1165" t="str">
        <f t="shared" si="56"/>
        <v>順</v>
      </c>
    </row>
    <row r="1166" spans="1:11" hidden="1" x14ac:dyDescent="0.15">
      <c r="A1166">
        <v>20080912</v>
      </c>
      <c r="B1166">
        <v>6310.68</v>
      </c>
      <c r="C1166">
        <v>6813.09</v>
      </c>
      <c r="D1166">
        <v>6307.28</v>
      </c>
      <c r="E1166">
        <v>6699.82</v>
      </c>
      <c r="F1166">
        <v>6251.95</v>
      </c>
      <c r="G1166">
        <v>6658.69</v>
      </c>
      <c r="H1166">
        <v>6251.95</v>
      </c>
      <c r="I1166" t="str">
        <f t="shared" si="54"/>
        <v>順</v>
      </c>
      <c r="J1166" t="str">
        <f t="shared" si="55"/>
        <v>順</v>
      </c>
      <c r="K1166" t="str">
        <f t="shared" si="56"/>
        <v>順</v>
      </c>
    </row>
    <row r="1167" spans="1:11" hidden="1" x14ac:dyDescent="0.15">
      <c r="A1167">
        <v>20080915</v>
      </c>
      <c r="B1167">
        <v>6052.45</v>
      </c>
      <c r="C1167">
        <v>6699.82</v>
      </c>
      <c r="D1167">
        <v>6251.95</v>
      </c>
      <c r="E1167">
        <v>6658.69</v>
      </c>
      <c r="F1167">
        <v>6251.95</v>
      </c>
      <c r="G1167">
        <v>6658.69</v>
      </c>
      <c r="H1167">
        <v>6052.45</v>
      </c>
      <c r="I1167" t="str">
        <f t="shared" si="54"/>
        <v>順</v>
      </c>
      <c r="J1167" t="str">
        <f t="shared" si="55"/>
        <v>順</v>
      </c>
      <c r="K1167" t="str">
        <f t="shared" si="56"/>
        <v>順</v>
      </c>
    </row>
    <row r="1168" spans="1:11" hidden="1" x14ac:dyDescent="0.15">
      <c r="A1168">
        <v>20080916</v>
      </c>
      <c r="B1168">
        <v>5756.59</v>
      </c>
      <c r="C1168">
        <v>6658.69</v>
      </c>
      <c r="D1168">
        <v>6251.95</v>
      </c>
      <c r="E1168">
        <v>6658.69</v>
      </c>
      <c r="F1168">
        <v>6052.45</v>
      </c>
      <c r="G1168">
        <v>6658.69</v>
      </c>
      <c r="H1168">
        <v>5756.59</v>
      </c>
      <c r="I1168" t="str">
        <f t="shared" si="54"/>
        <v>順</v>
      </c>
      <c r="J1168" t="str">
        <f t="shared" si="55"/>
        <v>順</v>
      </c>
      <c r="K1168" t="str">
        <f t="shared" si="56"/>
        <v>順</v>
      </c>
    </row>
    <row r="1169" spans="1:11" hidden="1" x14ac:dyDescent="0.15">
      <c r="A1169">
        <v>20080917</v>
      </c>
      <c r="B1169">
        <v>5800.87</v>
      </c>
      <c r="C1169">
        <v>6658.69</v>
      </c>
      <c r="D1169">
        <v>6052.45</v>
      </c>
      <c r="E1169">
        <v>6658.69</v>
      </c>
      <c r="F1169">
        <v>5756.59</v>
      </c>
      <c r="G1169">
        <v>6658.69</v>
      </c>
      <c r="H1169">
        <v>5756.59</v>
      </c>
      <c r="I1169" t="str">
        <f t="shared" si="54"/>
        <v>順</v>
      </c>
      <c r="J1169" t="str">
        <f t="shared" si="55"/>
        <v>順</v>
      </c>
      <c r="K1169" t="str">
        <f t="shared" si="56"/>
        <v>順</v>
      </c>
    </row>
    <row r="1170" spans="1:11" hidden="1" x14ac:dyDescent="0.15">
      <c r="A1170">
        <v>20080918</v>
      </c>
      <c r="B1170">
        <v>5641.95</v>
      </c>
      <c r="C1170">
        <v>6658.69</v>
      </c>
      <c r="D1170">
        <v>5756.59</v>
      </c>
      <c r="E1170">
        <v>6658.69</v>
      </c>
      <c r="F1170">
        <v>5756.59</v>
      </c>
      <c r="G1170">
        <v>6458.01</v>
      </c>
      <c r="H1170">
        <v>5641.95</v>
      </c>
      <c r="I1170" t="str">
        <f t="shared" si="54"/>
        <v>順</v>
      </c>
      <c r="J1170" t="str">
        <f t="shared" si="55"/>
        <v>順</v>
      </c>
      <c r="K1170" t="str">
        <f t="shared" si="56"/>
        <v>順</v>
      </c>
    </row>
    <row r="1171" spans="1:11" hidden="1" x14ac:dyDescent="0.15">
      <c r="A1171">
        <v>20080919</v>
      </c>
      <c r="B1171">
        <v>5970.38</v>
      </c>
      <c r="C1171">
        <v>6658.69</v>
      </c>
      <c r="D1171">
        <v>5756.59</v>
      </c>
      <c r="E1171">
        <v>6458.01</v>
      </c>
      <c r="F1171">
        <v>5641.95</v>
      </c>
      <c r="G1171">
        <v>6458.01</v>
      </c>
      <c r="H1171">
        <v>5641.95</v>
      </c>
      <c r="I1171" t="str">
        <f t="shared" si="54"/>
        <v>順</v>
      </c>
      <c r="J1171" t="str">
        <f t="shared" si="55"/>
        <v>順</v>
      </c>
      <c r="K1171" t="str">
        <f t="shared" si="56"/>
        <v>順</v>
      </c>
    </row>
    <row r="1172" spans="1:11" hidden="1" x14ac:dyDescent="0.15">
      <c r="A1172">
        <v>20080922</v>
      </c>
      <c r="B1172">
        <v>6110.6</v>
      </c>
      <c r="C1172">
        <v>6458.01</v>
      </c>
      <c r="D1172">
        <v>5641.95</v>
      </c>
      <c r="E1172">
        <v>6458.01</v>
      </c>
      <c r="F1172">
        <v>5641.95</v>
      </c>
      <c r="G1172">
        <v>6310.68</v>
      </c>
      <c r="H1172">
        <v>5641.95</v>
      </c>
      <c r="I1172" t="str">
        <f t="shared" si="54"/>
        <v>順</v>
      </c>
      <c r="J1172" t="str">
        <f t="shared" si="55"/>
        <v>順</v>
      </c>
      <c r="K1172" t="str">
        <f t="shared" si="56"/>
        <v>順</v>
      </c>
    </row>
    <row r="1173" spans="1:11" hidden="1" x14ac:dyDescent="0.15">
      <c r="A1173">
        <v>20080923</v>
      </c>
      <c r="B1173">
        <v>6182.21</v>
      </c>
      <c r="C1173">
        <v>6458.01</v>
      </c>
      <c r="D1173">
        <v>5641.95</v>
      </c>
      <c r="E1173">
        <v>6310.68</v>
      </c>
      <c r="F1173">
        <v>5641.95</v>
      </c>
      <c r="G1173">
        <v>6310.68</v>
      </c>
      <c r="H1173">
        <v>5641.95</v>
      </c>
      <c r="I1173" t="str">
        <f t="shared" si="54"/>
        <v>順</v>
      </c>
      <c r="J1173" t="str">
        <f t="shared" si="55"/>
        <v>順</v>
      </c>
      <c r="K1173" t="str">
        <f t="shared" si="56"/>
        <v>順</v>
      </c>
    </row>
    <row r="1174" spans="1:11" hidden="1" x14ac:dyDescent="0.15">
      <c r="A1174">
        <v>20080924</v>
      </c>
      <c r="B1174">
        <v>6132.6</v>
      </c>
      <c r="C1174">
        <v>6310.68</v>
      </c>
      <c r="D1174">
        <v>5641.95</v>
      </c>
      <c r="E1174">
        <v>6310.68</v>
      </c>
      <c r="F1174">
        <v>5641.95</v>
      </c>
      <c r="G1174">
        <v>6182.21</v>
      </c>
      <c r="H1174">
        <v>5641.95</v>
      </c>
      <c r="I1174" t="str">
        <f t="shared" si="54"/>
        <v>順</v>
      </c>
      <c r="J1174" t="str">
        <f t="shared" si="55"/>
        <v>順</v>
      </c>
      <c r="K1174" t="str">
        <f t="shared" si="56"/>
        <v>順</v>
      </c>
    </row>
    <row r="1175" spans="1:11" hidden="1" x14ac:dyDescent="0.15">
      <c r="A1175">
        <v>20080925</v>
      </c>
      <c r="B1175">
        <v>6060.83</v>
      </c>
      <c r="C1175">
        <v>6310.68</v>
      </c>
      <c r="D1175">
        <v>5641.95</v>
      </c>
      <c r="E1175">
        <v>6182.21</v>
      </c>
      <c r="F1175">
        <v>5641.95</v>
      </c>
      <c r="G1175">
        <v>6182.21</v>
      </c>
      <c r="H1175">
        <v>5641.95</v>
      </c>
      <c r="I1175" t="str">
        <f t="shared" si="54"/>
        <v>順</v>
      </c>
      <c r="J1175" t="str">
        <f t="shared" si="55"/>
        <v>順</v>
      </c>
      <c r="K1175" t="str">
        <f t="shared" si="56"/>
        <v>順</v>
      </c>
    </row>
    <row r="1176" spans="1:11" hidden="1" x14ac:dyDescent="0.15">
      <c r="A1176">
        <v>20080926</v>
      </c>
      <c r="B1176">
        <v>5929.63</v>
      </c>
      <c r="C1176">
        <v>6182.21</v>
      </c>
      <c r="D1176">
        <v>5641.95</v>
      </c>
      <c r="E1176">
        <v>6182.21</v>
      </c>
      <c r="F1176">
        <v>5641.95</v>
      </c>
      <c r="G1176">
        <v>6182.21</v>
      </c>
      <c r="H1176">
        <v>5641.95</v>
      </c>
      <c r="I1176" t="str">
        <f t="shared" si="54"/>
        <v>順</v>
      </c>
      <c r="J1176" t="str">
        <f t="shared" si="55"/>
        <v>順</v>
      </c>
      <c r="K1176" t="str">
        <f t="shared" si="56"/>
        <v>順</v>
      </c>
    </row>
    <row r="1177" spans="1:11" hidden="1" x14ac:dyDescent="0.15">
      <c r="A1177">
        <v>20080930</v>
      </c>
      <c r="B1177">
        <v>5719.28</v>
      </c>
      <c r="C1177">
        <v>6182.21</v>
      </c>
      <c r="D1177">
        <v>5641.95</v>
      </c>
      <c r="E1177">
        <v>6182.21</v>
      </c>
      <c r="F1177">
        <v>5641.95</v>
      </c>
      <c r="G1177">
        <v>6182.21</v>
      </c>
      <c r="H1177">
        <v>5641.95</v>
      </c>
      <c r="I1177" t="str">
        <f t="shared" si="54"/>
        <v>順</v>
      </c>
      <c r="J1177" t="str">
        <f t="shared" si="55"/>
        <v>順</v>
      </c>
      <c r="K1177" t="str">
        <f t="shared" si="56"/>
        <v>順</v>
      </c>
    </row>
    <row r="1178" spans="1:11" hidden="1" x14ac:dyDescent="0.15">
      <c r="A1178">
        <v>20081001</v>
      </c>
      <c r="B1178">
        <v>5764.01</v>
      </c>
      <c r="C1178">
        <v>6182.21</v>
      </c>
      <c r="D1178">
        <v>5641.95</v>
      </c>
      <c r="E1178">
        <v>6182.21</v>
      </c>
      <c r="F1178">
        <v>5641.95</v>
      </c>
      <c r="G1178">
        <v>6182.21</v>
      </c>
      <c r="H1178">
        <v>5719.28</v>
      </c>
      <c r="I1178" t="str">
        <f t="shared" si="54"/>
        <v>順</v>
      </c>
      <c r="J1178" t="str">
        <f t="shared" si="55"/>
        <v>順</v>
      </c>
      <c r="K1178" t="str">
        <f t="shared" si="56"/>
        <v>順</v>
      </c>
    </row>
    <row r="1179" spans="1:11" hidden="1" x14ac:dyDescent="0.15">
      <c r="A1179">
        <v>20081002</v>
      </c>
      <c r="B1179">
        <v>5703.72</v>
      </c>
      <c r="C1179">
        <v>6182.21</v>
      </c>
      <c r="D1179">
        <v>5641.95</v>
      </c>
      <c r="E1179">
        <v>6182.21</v>
      </c>
      <c r="F1179">
        <v>5719.28</v>
      </c>
      <c r="G1179">
        <v>6182.21</v>
      </c>
      <c r="H1179">
        <v>5703.72</v>
      </c>
      <c r="I1179" t="str">
        <f t="shared" si="54"/>
        <v>順</v>
      </c>
      <c r="J1179" t="str">
        <f t="shared" si="55"/>
        <v>順</v>
      </c>
      <c r="K1179" t="str">
        <f t="shared" si="56"/>
        <v>順</v>
      </c>
    </row>
    <row r="1180" spans="1:11" hidden="1" x14ac:dyDescent="0.15">
      <c r="A1180">
        <v>20081003</v>
      </c>
      <c r="B1180">
        <v>5742.23</v>
      </c>
      <c r="C1180">
        <v>6182.21</v>
      </c>
      <c r="D1180">
        <v>5719.28</v>
      </c>
      <c r="E1180">
        <v>6182.21</v>
      </c>
      <c r="F1180">
        <v>5703.72</v>
      </c>
      <c r="G1180">
        <v>6182.21</v>
      </c>
      <c r="H1180">
        <v>5703.72</v>
      </c>
      <c r="I1180" t="str">
        <f t="shared" si="54"/>
        <v>順</v>
      </c>
      <c r="J1180" t="str">
        <f t="shared" si="55"/>
        <v>順</v>
      </c>
      <c r="K1180" t="str">
        <f t="shared" si="56"/>
        <v>順</v>
      </c>
    </row>
    <row r="1181" spans="1:11" hidden="1" x14ac:dyDescent="0.15">
      <c r="A1181">
        <v>20081006</v>
      </c>
      <c r="B1181">
        <v>5505.7</v>
      </c>
      <c r="C1181">
        <v>6182.21</v>
      </c>
      <c r="D1181">
        <v>5703.72</v>
      </c>
      <c r="E1181">
        <v>6182.21</v>
      </c>
      <c r="F1181">
        <v>5703.72</v>
      </c>
      <c r="G1181">
        <v>6132.6</v>
      </c>
      <c r="H1181">
        <v>5505.7</v>
      </c>
      <c r="I1181" t="str">
        <f t="shared" si="54"/>
        <v>順</v>
      </c>
      <c r="J1181" t="str">
        <f t="shared" si="55"/>
        <v>順</v>
      </c>
      <c r="K1181" t="str">
        <f t="shared" si="56"/>
        <v>順</v>
      </c>
    </row>
    <row r="1182" spans="1:11" hidden="1" x14ac:dyDescent="0.15">
      <c r="A1182">
        <v>20081007</v>
      </c>
      <c r="B1182">
        <v>5524.66</v>
      </c>
      <c r="C1182">
        <v>6182.21</v>
      </c>
      <c r="D1182">
        <v>5703.72</v>
      </c>
      <c r="E1182">
        <v>6132.6</v>
      </c>
      <c r="F1182">
        <v>5505.7</v>
      </c>
      <c r="G1182">
        <v>6060.83</v>
      </c>
      <c r="H1182">
        <v>5505.7</v>
      </c>
      <c r="I1182" t="str">
        <f t="shared" si="54"/>
        <v>順</v>
      </c>
      <c r="J1182" t="str">
        <f t="shared" si="55"/>
        <v>順</v>
      </c>
      <c r="K1182" t="str">
        <f t="shared" si="56"/>
        <v>順</v>
      </c>
    </row>
    <row r="1183" spans="1:11" hidden="1" x14ac:dyDescent="0.15">
      <c r="A1183">
        <v>20081008</v>
      </c>
      <c r="B1183">
        <v>5206.3999999999996</v>
      </c>
      <c r="C1183">
        <v>6132.6</v>
      </c>
      <c r="D1183">
        <v>5505.7</v>
      </c>
      <c r="E1183">
        <v>6060.83</v>
      </c>
      <c r="F1183">
        <v>5505.7</v>
      </c>
      <c r="G1183">
        <v>5929.63</v>
      </c>
      <c r="H1183">
        <v>5206.3999999999996</v>
      </c>
      <c r="I1183" t="str">
        <f t="shared" si="54"/>
        <v>順</v>
      </c>
      <c r="J1183" t="str">
        <f t="shared" si="55"/>
        <v>順</v>
      </c>
      <c r="K1183" t="str">
        <f t="shared" si="56"/>
        <v>順</v>
      </c>
    </row>
    <row r="1184" spans="1:11" hidden="1" x14ac:dyDescent="0.15">
      <c r="A1184">
        <v>20081009</v>
      </c>
      <c r="B1184">
        <v>5130.71</v>
      </c>
      <c r="C1184">
        <v>6060.83</v>
      </c>
      <c r="D1184">
        <v>5505.7</v>
      </c>
      <c r="E1184">
        <v>5929.63</v>
      </c>
      <c r="F1184">
        <v>5206.3999999999996</v>
      </c>
      <c r="G1184">
        <v>5764.01</v>
      </c>
      <c r="H1184">
        <v>5130.71</v>
      </c>
      <c r="I1184" t="str">
        <f t="shared" si="54"/>
        <v>順</v>
      </c>
      <c r="J1184" t="str">
        <f t="shared" si="55"/>
        <v>順</v>
      </c>
      <c r="K1184" t="str">
        <f t="shared" si="56"/>
        <v>順</v>
      </c>
    </row>
    <row r="1185" spans="1:11" hidden="1" x14ac:dyDescent="0.15">
      <c r="A1185">
        <v>20081013</v>
      </c>
      <c r="B1185">
        <v>5020.4399999999996</v>
      </c>
      <c r="C1185">
        <v>5929.63</v>
      </c>
      <c r="D1185">
        <v>5206.3999999999996</v>
      </c>
      <c r="E1185">
        <v>5764.01</v>
      </c>
      <c r="F1185">
        <v>5130.71</v>
      </c>
      <c r="G1185">
        <v>5764.01</v>
      </c>
      <c r="H1185">
        <v>5020.4399999999996</v>
      </c>
      <c r="I1185" t="str">
        <f t="shared" si="54"/>
        <v>順</v>
      </c>
      <c r="J1185" t="str">
        <f t="shared" si="55"/>
        <v>順</v>
      </c>
      <c r="K1185" t="str">
        <f t="shared" si="56"/>
        <v>順</v>
      </c>
    </row>
    <row r="1186" spans="1:11" hidden="1" x14ac:dyDescent="0.15">
      <c r="A1186">
        <v>20081014</v>
      </c>
      <c r="B1186">
        <v>5291.56</v>
      </c>
      <c r="C1186">
        <v>5764.01</v>
      </c>
      <c r="D1186">
        <v>5130.71</v>
      </c>
      <c r="E1186">
        <v>5764.01</v>
      </c>
      <c r="F1186">
        <v>5020.4399999999996</v>
      </c>
      <c r="G1186">
        <v>5742.23</v>
      </c>
      <c r="H1186">
        <v>5020.4399999999996</v>
      </c>
      <c r="I1186" t="str">
        <f t="shared" si="54"/>
        <v>順</v>
      </c>
      <c r="J1186" t="str">
        <f t="shared" si="55"/>
        <v>順</v>
      </c>
      <c r="K1186" t="str">
        <f t="shared" si="56"/>
        <v>順</v>
      </c>
    </row>
    <row r="1187" spans="1:11" hidden="1" x14ac:dyDescent="0.15">
      <c r="A1187">
        <v>20081015</v>
      </c>
      <c r="B1187">
        <v>5246.26</v>
      </c>
      <c r="C1187">
        <v>5764.01</v>
      </c>
      <c r="D1187">
        <v>5020.4399999999996</v>
      </c>
      <c r="E1187">
        <v>5742.23</v>
      </c>
      <c r="F1187">
        <v>5020.4399999999996</v>
      </c>
      <c r="G1187">
        <v>5742.23</v>
      </c>
      <c r="H1187">
        <v>5020.4399999999996</v>
      </c>
      <c r="I1187" t="str">
        <f t="shared" si="54"/>
        <v>順</v>
      </c>
      <c r="J1187" t="str">
        <f t="shared" si="55"/>
        <v>順</v>
      </c>
      <c r="K1187" t="str">
        <f t="shared" si="56"/>
        <v>順</v>
      </c>
    </row>
    <row r="1188" spans="1:11" hidden="1" x14ac:dyDescent="0.15">
      <c r="A1188">
        <v>20081016</v>
      </c>
      <c r="B1188">
        <v>5075.97</v>
      </c>
      <c r="C1188">
        <v>5742.23</v>
      </c>
      <c r="D1188">
        <v>5020.4399999999996</v>
      </c>
      <c r="E1188">
        <v>5742.23</v>
      </c>
      <c r="F1188">
        <v>5020.4399999999996</v>
      </c>
      <c r="G1188">
        <v>5524.66</v>
      </c>
      <c r="H1188">
        <v>5020.4399999999996</v>
      </c>
      <c r="I1188" t="str">
        <f t="shared" si="54"/>
        <v>順</v>
      </c>
      <c r="J1188" t="str">
        <f t="shared" si="55"/>
        <v>順</v>
      </c>
      <c r="K1188" t="str">
        <f t="shared" si="56"/>
        <v>順</v>
      </c>
    </row>
    <row r="1189" spans="1:11" hidden="1" x14ac:dyDescent="0.15">
      <c r="A1189">
        <v>20081017</v>
      </c>
      <c r="B1189">
        <v>4960.3999999999996</v>
      </c>
      <c r="C1189">
        <v>5742.23</v>
      </c>
      <c r="D1189">
        <v>5020.4399999999996</v>
      </c>
      <c r="E1189">
        <v>5524.66</v>
      </c>
      <c r="F1189">
        <v>5020.4399999999996</v>
      </c>
      <c r="G1189">
        <v>5524.66</v>
      </c>
      <c r="H1189">
        <v>4960.3999999999996</v>
      </c>
      <c r="I1189" t="str">
        <f t="shared" si="54"/>
        <v>順</v>
      </c>
      <c r="J1189" t="str">
        <f t="shared" si="55"/>
        <v>順</v>
      </c>
      <c r="K1189" t="str">
        <f t="shared" si="56"/>
        <v>順</v>
      </c>
    </row>
    <row r="1190" spans="1:11" hidden="1" x14ac:dyDescent="0.15">
      <c r="A1190">
        <v>20081020</v>
      </c>
      <c r="B1190">
        <v>4931.84</v>
      </c>
      <c r="C1190">
        <v>5524.66</v>
      </c>
      <c r="D1190">
        <v>5020.4399999999996</v>
      </c>
      <c r="E1190">
        <v>5524.66</v>
      </c>
      <c r="F1190">
        <v>4960.3999999999996</v>
      </c>
      <c r="G1190">
        <v>5291.56</v>
      </c>
      <c r="H1190">
        <v>4931.84</v>
      </c>
      <c r="I1190" t="str">
        <f t="shared" si="54"/>
        <v>順</v>
      </c>
      <c r="J1190" t="str">
        <f t="shared" si="55"/>
        <v>順</v>
      </c>
      <c r="K1190" t="str">
        <f t="shared" si="56"/>
        <v>順</v>
      </c>
    </row>
    <row r="1191" spans="1:11" hidden="1" x14ac:dyDescent="0.15">
      <c r="A1191">
        <v>20081021</v>
      </c>
      <c r="B1191">
        <v>4942.72</v>
      </c>
      <c r="C1191">
        <v>5524.66</v>
      </c>
      <c r="D1191">
        <v>4960.3999999999996</v>
      </c>
      <c r="E1191">
        <v>5291.56</v>
      </c>
      <c r="F1191">
        <v>4931.84</v>
      </c>
      <c r="G1191">
        <v>5291.56</v>
      </c>
      <c r="H1191">
        <v>4931.84</v>
      </c>
      <c r="I1191" t="str">
        <f t="shared" si="54"/>
        <v>順</v>
      </c>
      <c r="J1191" t="str">
        <f t="shared" si="55"/>
        <v>順</v>
      </c>
      <c r="K1191" t="str">
        <f t="shared" si="56"/>
        <v>順</v>
      </c>
    </row>
    <row r="1192" spans="1:11" hidden="1" x14ac:dyDescent="0.15">
      <c r="A1192">
        <v>20081022</v>
      </c>
      <c r="B1192">
        <v>4862.59</v>
      </c>
      <c r="C1192">
        <v>5291.56</v>
      </c>
      <c r="D1192">
        <v>4931.84</v>
      </c>
      <c r="E1192">
        <v>5291.56</v>
      </c>
      <c r="F1192">
        <v>4931.84</v>
      </c>
      <c r="G1192">
        <v>5291.56</v>
      </c>
      <c r="H1192">
        <v>4862.59</v>
      </c>
      <c r="I1192" t="str">
        <f t="shared" si="54"/>
        <v>順</v>
      </c>
      <c r="J1192" t="str">
        <f t="shared" si="55"/>
        <v>順</v>
      </c>
      <c r="K1192" t="str">
        <f t="shared" si="56"/>
        <v>順</v>
      </c>
    </row>
    <row r="1193" spans="1:11" hidden="1" x14ac:dyDescent="0.15">
      <c r="A1193">
        <v>20081023</v>
      </c>
      <c r="B1193">
        <v>4730.51</v>
      </c>
      <c r="C1193">
        <v>5291.56</v>
      </c>
      <c r="D1193">
        <v>4931.84</v>
      </c>
      <c r="E1193">
        <v>5291.56</v>
      </c>
      <c r="F1193">
        <v>4862.59</v>
      </c>
      <c r="G1193">
        <v>5291.56</v>
      </c>
      <c r="H1193">
        <v>4730.51</v>
      </c>
      <c r="I1193" t="str">
        <f t="shared" si="54"/>
        <v>順</v>
      </c>
      <c r="J1193" t="str">
        <f t="shared" si="55"/>
        <v>順</v>
      </c>
      <c r="K1193" t="str">
        <f t="shared" si="56"/>
        <v>順</v>
      </c>
    </row>
    <row r="1194" spans="1:11" hidden="1" x14ac:dyDescent="0.15">
      <c r="A1194">
        <v>20081024</v>
      </c>
      <c r="B1194">
        <v>4579.62</v>
      </c>
      <c r="C1194">
        <v>5291.56</v>
      </c>
      <c r="D1194">
        <v>4862.59</v>
      </c>
      <c r="E1194">
        <v>5291.56</v>
      </c>
      <c r="F1194">
        <v>4730.51</v>
      </c>
      <c r="G1194">
        <v>5246.26</v>
      </c>
      <c r="H1194">
        <v>4579.62</v>
      </c>
      <c r="I1194" t="str">
        <f t="shared" si="54"/>
        <v>順</v>
      </c>
      <c r="J1194" t="str">
        <f t="shared" si="55"/>
        <v>順</v>
      </c>
      <c r="K1194" t="str">
        <f t="shared" si="56"/>
        <v>順</v>
      </c>
    </row>
    <row r="1195" spans="1:11" hidden="1" x14ac:dyDescent="0.15">
      <c r="A1195">
        <v>20081027</v>
      </c>
      <c r="B1195">
        <v>4366.87</v>
      </c>
      <c r="C1195">
        <v>5291.56</v>
      </c>
      <c r="D1195">
        <v>4730.51</v>
      </c>
      <c r="E1195">
        <v>5246.26</v>
      </c>
      <c r="F1195">
        <v>4579.62</v>
      </c>
      <c r="G1195">
        <v>5075.97</v>
      </c>
      <c r="H1195">
        <v>4366.87</v>
      </c>
      <c r="I1195" t="str">
        <f t="shared" si="54"/>
        <v>順</v>
      </c>
      <c r="J1195" t="str">
        <f t="shared" si="55"/>
        <v>順</v>
      </c>
      <c r="K1195" t="str">
        <f t="shared" si="56"/>
        <v>順</v>
      </c>
    </row>
    <row r="1196" spans="1:11" hidden="1" x14ac:dyDescent="0.15">
      <c r="A1196">
        <v>20081028</v>
      </c>
      <c r="B1196">
        <v>4399.97</v>
      </c>
      <c r="C1196">
        <v>5246.26</v>
      </c>
      <c r="D1196">
        <v>4579.62</v>
      </c>
      <c r="E1196">
        <v>5075.97</v>
      </c>
      <c r="F1196">
        <v>4366.87</v>
      </c>
      <c r="G1196">
        <v>4960.3999999999996</v>
      </c>
      <c r="H1196">
        <v>4366.87</v>
      </c>
      <c r="I1196" t="str">
        <f t="shared" si="54"/>
        <v>順</v>
      </c>
      <c r="J1196" t="str">
        <f t="shared" si="55"/>
        <v>順</v>
      </c>
      <c r="K1196" t="str">
        <f t="shared" si="56"/>
        <v>順</v>
      </c>
    </row>
    <row r="1197" spans="1:11" hidden="1" x14ac:dyDescent="0.15">
      <c r="A1197">
        <v>20081029</v>
      </c>
      <c r="B1197">
        <v>4406.5200000000004</v>
      </c>
      <c r="C1197">
        <v>5075.97</v>
      </c>
      <c r="D1197">
        <v>4366.87</v>
      </c>
      <c r="E1197">
        <v>4960.3999999999996</v>
      </c>
      <c r="F1197">
        <v>4366.87</v>
      </c>
      <c r="G1197">
        <v>4942.72</v>
      </c>
      <c r="H1197">
        <v>4366.87</v>
      </c>
      <c r="I1197" t="str">
        <f t="shared" si="54"/>
        <v>順</v>
      </c>
      <c r="J1197" t="str">
        <f t="shared" si="55"/>
        <v>順</v>
      </c>
      <c r="K1197" t="str">
        <f t="shared" si="56"/>
        <v>順</v>
      </c>
    </row>
    <row r="1198" spans="1:11" hidden="1" x14ac:dyDescent="0.15">
      <c r="A1198">
        <v>20081030</v>
      </c>
      <c r="B1198">
        <v>4683.6400000000003</v>
      </c>
      <c r="C1198">
        <v>4960.3999999999996</v>
      </c>
      <c r="D1198">
        <v>4366.87</v>
      </c>
      <c r="E1198">
        <v>4942.72</v>
      </c>
      <c r="F1198">
        <v>4366.87</v>
      </c>
      <c r="G1198">
        <v>4942.72</v>
      </c>
      <c r="H1198">
        <v>4366.87</v>
      </c>
      <c r="I1198" t="str">
        <f t="shared" si="54"/>
        <v>順</v>
      </c>
      <c r="J1198" t="str">
        <f t="shared" si="55"/>
        <v>順</v>
      </c>
      <c r="K1198" t="str">
        <f t="shared" si="56"/>
        <v>順</v>
      </c>
    </row>
    <row r="1199" spans="1:11" hidden="1" x14ac:dyDescent="0.15">
      <c r="A1199">
        <v>20081031</v>
      </c>
      <c r="B1199">
        <v>4870.66</v>
      </c>
      <c r="C1199">
        <v>4942.72</v>
      </c>
      <c r="D1199">
        <v>4366.87</v>
      </c>
      <c r="E1199">
        <v>4942.72</v>
      </c>
      <c r="F1199">
        <v>4366.87</v>
      </c>
      <c r="G1199">
        <v>4870.66</v>
      </c>
      <c r="H1199">
        <v>4366.87</v>
      </c>
      <c r="I1199" t="str">
        <f t="shared" si="54"/>
        <v>順</v>
      </c>
      <c r="J1199" t="str">
        <f t="shared" si="55"/>
        <v>順</v>
      </c>
      <c r="K1199" t="str">
        <f t="shared" si="56"/>
        <v>順</v>
      </c>
    </row>
    <row r="1200" spans="1:11" hidden="1" x14ac:dyDescent="0.15">
      <c r="A1200">
        <v>20081103</v>
      </c>
      <c r="B1200">
        <v>4995.0600000000004</v>
      </c>
      <c r="C1200">
        <v>4942.72</v>
      </c>
      <c r="D1200">
        <v>4366.87</v>
      </c>
      <c r="E1200">
        <v>4870.66</v>
      </c>
      <c r="F1200">
        <v>4366.87</v>
      </c>
      <c r="G1200">
        <v>4995.0600000000004</v>
      </c>
      <c r="H1200">
        <v>4366.87</v>
      </c>
      <c r="I1200" t="str">
        <f t="shared" si="54"/>
        <v>順</v>
      </c>
      <c r="J1200" t="str">
        <f t="shared" si="55"/>
        <v>順</v>
      </c>
      <c r="K1200" t="str">
        <f t="shared" si="56"/>
        <v>順</v>
      </c>
    </row>
    <row r="1201" spans="1:11" hidden="1" x14ac:dyDescent="0.15">
      <c r="A1201">
        <v>20081104</v>
      </c>
      <c r="B1201">
        <v>4992.63</v>
      </c>
      <c r="C1201">
        <v>4870.66</v>
      </c>
      <c r="D1201">
        <v>4366.87</v>
      </c>
      <c r="E1201">
        <v>4995.0600000000004</v>
      </c>
      <c r="F1201">
        <v>4366.87</v>
      </c>
      <c r="G1201">
        <v>4995.0600000000004</v>
      </c>
      <c r="H1201">
        <v>4366.87</v>
      </c>
      <c r="I1201" t="str">
        <f t="shared" si="54"/>
        <v>順</v>
      </c>
      <c r="J1201" t="str">
        <f t="shared" si="55"/>
        <v>順</v>
      </c>
      <c r="K1201" t="str">
        <f t="shared" si="56"/>
        <v>順</v>
      </c>
    </row>
    <row r="1202" spans="1:11" hidden="1" x14ac:dyDescent="0.15">
      <c r="A1202">
        <v>20081105</v>
      </c>
      <c r="B1202">
        <v>4978.26</v>
      </c>
      <c r="C1202">
        <v>4995.0600000000004</v>
      </c>
      <c r="D1202">
        <v>4366.87</v>
      </c>
      <c r="E1202">
        <v>4995.0600000000004</v>
      </c>
      <c r="F1202">
        <v>4366.87</v>
      </c>
      <c r="G1202">
        <v>4995.0600000000004</v>
      </c>
      <c r="H1202">
        <v>4366.87</v>
      </c>
      <c r="I1202" t="str">
        <f t="shared" si="54"/>
        <v>順</v>
      </c>
      <c r="J1202" t="str">
        <f t="shared" si="55"/>
        <v>順</v>
      </c>
      <c r="K1202" t="str">
        <f t="shared" si="56"/>
        <v>順</v>
      </c>
    </row>
    <row r="1203" spans="1:11" hidden="1" x14ac:dyDescent="0.15">
      <c r="A1203">
        <v>20081106</v>
      </c>
      <c r="B1203">
        <v>4694.12</v>
      </c>
      <c r="C1203">
        <v>4995.0600000000004</v>
      </c>
      <c r="D1203">
        <v>4366.87</v>
      </c>
      <c r="E1203">
        <v>4995.0600000000004</v>
      </c>
      <c r="F1203">
        <v>4366.87</v>
      </c>
      <c r="G1203">
        <v>4995.0600000000004</v>
      </c>
      <c r="H1203">
        <v>4399.97</v>
      </c>
      <c r="I1203" t="str">
        <f t="shared" si="54"/>
        <v>順</v>
      </c>
      <c r="J1203" t="str">
        <f t="shared" si="55"/>
        <v>順</v>
      </c>
      <c r="K1203" t="str">
        <f t="shared" si="56"/>
        <v>順</v>
      </c>
    </row>
    <row r="1204" spans="1:11" hidden="1" x14ac:dyDescent="0.15">
      <c r="A1204">
        <v>20081107</v>
      </c>
      <c r="B1204">
        <v>4742.33</v>
      </c>
      <c r="C1204">
        <v>4995.0600000000004</v>
      </c>
      <c r="D1204">
        <v>4366.87</v>
      </c>
      <c r="E1204">
        <v>4995.0600000000004</v>
      </c>
      <c r="F1204">
        <v>4399.97</v>
      </c>
      <c r="G1204">
        <v>4995.0600000000004</v>
      </c>
      <c r="H1204">
        <v>4406.5200000000004</v>
      </c>
      <c r="I1204" t="str">
        <f t="shared" si="54"/>
        <v>順</v>
      </c>
      <c r="J1204" t="str">
        <f t="shared" si="55"/>
        <v>順</v>
      </c>
      <c r="K1204" t="str">
        <f t="shared" si="56"/>
        <v>順</v>
      </c>
    </row>
    <row r="1205" spans="1:11" hidden="1" x14ac:dyDescent="0.15">
      <c r="A1205">
        <v>20081110</v>
      </c>
      <c r="B1205">
        <v>4740.2700000000004</v>
      </c>
      <c r="C1205">
        <v>4995.0600000000004</v>
      </c>
      <c r="D1205">
        <v>4399.97</v>
      </c>
      <c r="E1205">
        <v>4995.0600000000004</v>
      </c>
      <c r="F1205">
        <v>4406.5200000000004</v>
      </c>
      <c r="G1205">
        <v>4995.0600000000004</v>
      </c>
      <c r="H1205">
        <v>4683.6400000000003</v>
      </c>
      <c r="I1205" t="str">
        <f t="shared" si="54"/>
        <v>順</v>
      </c>
      <c r="J1205" t="str">
        <f t="shared" si="55"/>
        <v>順</v>
      </c>
      <c r="K1205" t="str">
        <f t="shared" si="56"/>
        <v>順</v>
      </c>
    </row>
    <row r="1206" spans="1:11" hidden="1" x14ac:dyDescent="0.15">
      <c r="A1206">
        <v>20081111</v>
      </c>
      <c r="B1206">
        <v>4638.57</v>
      </c>
      <c r="C1206">
        <v>4995.0600000000004</v>
      </c>
      <c r="D1206">
        <v>4406.5200000000004</v>
      </c>
      <c r="E1206">
        <v>4995.0600000000004</v>
      </c>
      <c r="F1206">
        <v>4683.6400000000003</v>
      </c>
      <c r="G1206">
        <v>4995.0600000000004</v>
      </c>
      <c r="H1206">
        <v>4638.57</v>
      </c>
      <c r="I1206" t="str">
        <f t="shared" si="54"/>
        <v>順</v>
      </c>
      <c r="J1206" t="str">
        <f t="shared" si="55"/>
        <v>順</v>
      </c>
      <c r="K1206" t="str">
        <f t="shared" si="56"/>
        <v>順</v>
      </c>
    </row>
    <row r="1207" spans="1:11" hidden="1" x14ac:dyDescent="0.15">
      <c r="A1207">
        <v>20081112</v>
      </c>
      <c r="B1207">
        <v>4615.57</v>
      </c>
      <c r="C1207">
        <v>4995.0600000000004</v>
      </c>
      <c r="D1207">
        <v>4683.6400000000003</v>
      </c>
      <c r="E1207">
        <v>4995.0600000000004</v>
      </c>
      <c r="F1207">
        <v>4638.57</v>
      </c>
      <c r="G1207">
        <v>4995.0600000000004</v>
      </c>
      <c r="H1207">
        <v>4615.57</v>
      </c>
      <c r="I1207" t="str">
        <f t="shared" si="54"/>
        <v>順</v>
      </c>
      <c r="J1207" t="str">
        <f t="shared" si="55"/>
        <v>順</v>
      </c>
      <c r="K1207" t="str">
        <f t="shared" si="56"/>
        <v>順</v>
      </c>
    </row>
    <row r="1208" spans="1:11" hidden="1" x14ac:dyDescent="0.15">
      <c r="A1208">
        <v>20081113</v>
      </c>
      <c r="B1208">
        <v>4437.83</v>
      </c>
      <c r="C1208">
        <v>4995.0600000000004</v>
      </c>
      <c r="D1208">
        <v>4638.57</v>
      </c>
      <c r="E1208">
        <v>4995.0600000000004</v>
      </c>
      <c r="F1208">
        <v>4615.57</v>
      </c>
      <c r="G1208">
        <v>4992.63</v>
      </c>
      <c r="H1208">
        <v>4437.83</v>
      </c>
      <c r="I1208" t="str">
        <f t="shared" si="54"/>
        <v>順</v>
      </c>
      <c r="J1208" t="str">
        <f t="shared" si="55"/>
        <v>順</v>
      </c>
      <c r="K1208" t="str">
        <f t="shared" si="56"/>
        <v>順</v>
      </c>
    </row>
    <row r="1209" spans="1:11" hidden="1" x14ac:dyDescent="0.15">
      <c r="A1209">
        <v>20081114</v>
      </c>
      <c r="B1209">
        <v>4452.7</v>
      </c>
      <c r="C1209">
        <v>4995.0600000000004</v>
      </c>
      <c r="D1209">
        <v>4615.57</v>
      </c>
      <c r="E1209">
        <v>4992.63</v>
      </c>
      <c r="F1209">
        <v>4437.83</v>
      </c>
      <c r="G1209">
        <v>4978.26</v>
      </c>
      <c r="H1209">
        <v>4437.83</v>
      </c>
      <c r="I1209" t="str">
        <f t="shared" si="54"/>
        <v>順</v>
      </c>
      <c r="J1209" t="str">
        <f t="shared" si="55"/>
        <v>順</v>
      </c>
      <c r="K1209" t="str">
        <f t="shared" si="56"/>
        <v>順</v>
      </c>
    </row>
    <row r="1210" spans="1:11" hidden="1" x14ac:dyDescent="0.15">
      <c r="A1210">
        <v>20081117</v>
      </c>
      <c r="B1210">
        <v>4439.8</v>
      </c>
      <c r="C1210">
        <v>4992.63</v>
      </c>
      <c r="D1210">
        <v>4437.83</v>
      </c>
      <c r="E1210">
        <v>4978.26</v>
      </c>
      <c r="F1210">
        <v>4437.83</v>
      </c>
      <c r="G1210">
        <v>4742.33</v>
      </c>
      <c r="H1210">
        <v>4437.83</v>
      </c>
      <c r="I1210" t="str">
        <f t="shared" si="54"/>
        <v>順</v>
      </c>
      <c r="J1210" t="str">
        <f t="shared" si="55"/>
        <v>順</v>
      </c>
      <c r="K1210" t="str">
        <f t="shared" si="56"/>
        <v>順</v>
      </c>
    </row>
    <row r="1211" spans="1:11" hidden="1" x14ac:dyDescent="0.15">
      <c r="A1211">
        <v>20081118</v>
      </c>
      <c r="B1211">
        <v>4305.18</v>
      </c>
      <c r="C1211">
        <v>4978.26</v>
      </c>
      <c r="D1211">
        <v>4437.83</v>
      </c>
      <c r="E1211">
        <v>4742.33</v>
      </c>
      <c r="F1211">
        <v>4437.83</v>
      </c>
      <c r="G1211">
        <v>4742.33</v>
      </c>
      <c r="H1211">
        <v>4305.18</v>
      </c>
      <c r="I1211" t="str">
        <f t="shared" si="54"/>
        <v>順</v>
      </c>
      <c r="J1211" t="str">
        <f t="shared" si="55"/>
        <v>順</v>
      </c>
      <c r="K1211" t="str">
        <f t="shared" si="56"/>
        <v>順</v>
      </c>
    </row>
    <row r="1212" spans="1:11" hidden="1" x14ac:dyDescent="0.15">
      <c r="A1212">
        <v>20081119</v>
      </c>
      <c r="B1212">
        <v>4284.09</v>
      </c>
      <c r="C1212">
        <v>4742.33</v>
      </c>
      <c r="D1212">
        <v>4437.83</v>
      </c>
      <c r="E1212">
        <v>4742.33</v>
      </c>
      <c r="F1212">
        <v>4305.18</v>
      </c>
      <c r="G1212">
        <v>4740.2700000000004</v>
      </c>
      <c r="H1212">
        <v>4284.09</v>
      </c>
      <c r="I1212" t="str">
        <f t="shared" si="54"/>
        <v>順</v>
      </c>
      <c r="J1212" t="str">
        <f t="shared" si="55"/>
        <v>順</v>
      </c>
      <c r="K1212" t="str">
        <f t="shared" si="56"/>
        <v>順</v>
      </c>
    </row>
    <row r="1213" spans="1:11" hidden="1" x14ac:dyDescent="0.15">
      <c r="A1213">
        <v>20081120</v>
      </c>
      <c r="B1213">
        <v>4089.93</v>
      </c>
      <c r="C1213">
        <v>4742.33</v>
      </c>
      <c r="D1213">
        <v>4305.18</v>
      </c>
      <c r="E1213">
        <v>4740.2700000000004</v>
      </c>
      <c r="F1213">
        <v>4284.09</v>
      </c>
      <c r="G1213">
        <v>4638.57</v>
      </c>
      <c r="H1213">
        <v>4089.93</v>
      </c>
      <c r="I1213" t="str">
        <f t="shared" si="54"/>
        <v>順</v>
      </c>
      <c r="J1213" t="str">
        <f t="shared" si="55"/>
        <v>順</v>
      </c>
      <c r="K1213" t="str">
        <f t="shared" si="56"/>
        <v>順</v>
      </c>
    </row>
    <row r="1214" spans="1:11" hidden="1" x14ac:dyDescent="0.15">
      <c r="A1214">
        <v>20081121</v>
      </c>
      <c r="B1214">
        <v>4171.1000000000004</v>
      </c>
      <c r="C1214">
        <v>4740.2700000000004</v>
      </c>
      <c r="D1214">
        <v>4284.09</v>
      </c>
      <c r="E1214">
        <v>4638.57</v>
      </c>
      <c r="F1214">
        <v>4089.93</v>
      </c>
      <c r="G1214">
        <v>4615.57</v>
      </c>
      <c r="H1214">
        <v>4089.93</v>
      </c>
      <c r="I1214" t="str">
        <f t="shared" si="54"/>
        <v>順</v>
      </c>
      <c r="J1214" t="str">
        <f t="shared" si="55"/>
        <v>順</v>
      </c>
      <c r="K1214" t="str">
        <f t="shared" si="56"/>
        <v>順</v>
      </c>
    </row>
    <row r="1215" spans="1:11" hidden="1" x14ac:dyDescent="0.15">
      <c r="A1215">
        <v>20081124</v>
      </c>
      <c r="B1215">
        <v>4160.54</v>
      </c>
      <c r="C1215">
        <v>4638.57</v>
      </c>
      <c r="D1215">
        <v>4089.93</v>
      </c>
      <c r="E1215">
        <v>4615.57</v>
      </c>
      <c r="F1215">
        <v>4089.93</v>
      </c>
      <c r="G1215">
        <v>4452.7</v>
      </c>
      <c r="H1215">
        <v>4089.93</v>
      </c>
      <c r="I1215" t="str">
        <f t="shared" si="54"/>
        <v>順</v>
      </c>
      <c r="J1215" t="str">
        <f t="shared" si="55"/>
        <v>順</v>
      </c>
      <c r="K1215" t="str">
        <f t="shared" si="56"/>
        <v>順</v>
      </c>
    </row>
    <row r="1216" spans="1:11" hidden="1" x14ac:dyDescent="0.15">
      <c r="A1216">
        <v>20081125</v>
      </c>
      <c r="B1216">
        <v>4266.49</v>
      </c>
      <c r="C1216">
        <v>4615.57</v>
      </c>
      <c r="D1216">
        <v>4089.93</v>
      </c>
      <c r="E1216">
        <v>4452.7</v>
      </c>
      <c r="F1216">
        <v>4089.93</v>
      </c>
      <c r="G1216">
        <v>4452.7</v>
      </c>
      <c r="H1216">
        <v>4089.93</v>
      </c>
      <c r="I1216" t="str">
        <f t="shared" si="54"/>
        <v>順</v>
      </c>
      <c r="J1216" t="str">
        <f t="shared" si="55"/>
        <v>順</v>
      </c>
      <c r="K1216" t="str">
        <f t="shared" si="56"/>
        <v>順</v>
      </c>
    </row>
    <row r="1217" spans="1:11" hidden="1" x14ac:dyDescent="0.15">
      <c r="A1217">
        <v>20081126</v>
      </c>
      <c r="B1217">
        <v>4271.8</v>
      </c>
      <c r="C1217">
        <v>4452.7</v>
      </c>
      <c r="D1217">
        <v>4089.93</v>
      </c>
      <c r="E1217">
        <v>4452.7</v>
      </c>
      <c r="F1217">
        <v>4089.93</v>
      </c>
      <c r="G1217">
        <v>4439.8</v>
      </c>
      <c r="H1217">
        <v>4089.93</v>
      </c>
      <c r="I1217" t="str">
        <f t="shared" si="54"/>
        <v>順</v>
      </c>
      <c r="J1217" t="str">
        <f t="shared" si="55"/>
        <v>順</v>
      </c>
      <c r="K1217" t="str">
        <f t="shared" si="56"/>
        <v>順</v>
      </c>
    </row>
    <row r="1218" spans="1:11" hidden="1" x14ac:dyDescent="0.15">
      <c r="A1218">
        <v>20081127</v>
      </c>
      <c r="B1218">
        <v>4453.75</v>
      </c>
      <c r="C1218">
        <v>4452.7</v>
      </c>
      <c r="D1218">
        <v>4089.93</v>
      </c>
      <c r="E1218">
        <v>4439.8</v>
      </c>
      <c r="F1218">
        <v>4089.93</v>
      </c>
      <c r="G1218">
        <v>4453.75</v>
      </c>
      <c r="H1218">
        <v>4089.93</v>
      </c>
      <c r="I1218" t="str">
        <f t="shared" si="54"/>
        <v>順</v>
      </c>
      <c r="J1218" t="str">
        <f t="shared" si="55"/>
        <v>順</v>
      </c>
      <c r="K1218" t="str">
        <f t="shared" si="56"/>
        <v>順</v>
      </c>
    </row>
    <row r="1219" spans="1:11" hidden="1" x14ac:dyDescent="0.15">
      <c r="A1219">
        <v>20081128</v>
      </c>
      <c r="B1219">
        <v>4460.49</v>
      </c>
      <c r="C1219">
        <v>4439.8</v>
      </c>
      <c r="D1219">
        <v>4089.93</v>
      </c>
      <c r="E1219">
        <v>4453.75</v>
      </c>
      <c r="F1219">
        <v>4089.93</v>
      </c>
      <c r="G1219">
        <v>4460.49</v>
      </c>
      <c r="H1219">
        <v>4089.93</v>
      </c>
      <c r="I1219" t="str">
        <f t="shared" ref="I1219:I1282" si="57">IF(C1219-D1219&lt;=180,"盤",IF(C1219-D1219&lt;=240,"無","順"))</f>
        <v>順</v>
      </c>
      <c r="J1219" t="str">
        <f t="shared" ref="J1219:J1282" si="58">IF(E1219-F1219&lt;=180,"盤",IF(E1219-F1219&lt;=240,"無","順"))</f>
        <v>順</v>
      </c>
      <c r="K1219" t="str">
        <f t="shared" ref="K1219:K1282" si="59">IF(G1219-H1219&lt;=180,"盤",IF(G1219-H1219&lt;=240,"無","順"))</f>
        <v>順</v>
      </c>
    </row>
    <row r="1220" spans="1:11" hidden="1" x14ac:dyDescent="0.15">
      <c r="A1220">
        <v>20081201</v>
      </c>
      <c r="B1220">
        <v>4518.43</v>
      </c>
      <c r="C1220">
        <v>4453.75</v>
      </c>
      <c r="D1220">
        <v>4089.93</v>
      </c>
      <c r="E1220">
        <v>4460.49</v>
      </c>
      <c r="F1220">
        <v>4089.93</v>
      </c>
      <c r="G1220">
        <v>4518.43</v>
      </c>
      <c r="H1220">
        <v>4089.93</v>
      </c>
      <c r="I1220" t="str">
        <f t="shared" si="57"/>
        <v>順</v>
      </c>
      <c r="J1220" t="str">
        <f t="shared" si="58"/>
        <v>順</v>
      </c>
      <c r="K1220" t="str">
        <f t="shared" si="59"/>
        <v>順</v>
      </c>
    </row>
    <row r="1221" spans="1:11" hidden="1" x14ac:dyDescent="0.15">
      <c r="A1221">
        <v>20081202</v>
      </c>
      <c r="B1221">
        <v>4356.9799999999996</v>
      </c>
      <c r="C1221">
        <v>4460.49</v>
      </c>
      <c r="D1221">
        <v>4089.93</v>
      </c>
      <c r="E1221">
        <v>4518.43</v>
      </c>
      <c r="F1221">
        <v>4089.93</v>
      </c>
      <c r="G1221">
        <v>4518.43</v>
      </c>
      <c r="H1221">
        <v>4160.54</v>
      </c>
      <c r="I1221" t="str">
        <f t="shared" si="57"/>
        <v>順</v>
      </c>
      <c r="J1221" t="str">
        <f t="shared" si="58"/>
        <v>順</v>
      </c>
      <c r="K1221" t="str">
        <f t="shared" si="59"/>
        <v>順</v>
      </c>
    </row>
    <row r="1222" spans="1:11" hidden="1" x14ac:dyDescent="0.15">
      <c r="A1222">
        <v>20081203</v>
      </c>
      <c r="B1222">
        <v>4307.26</v>
      </c>
      <c r="C1222">
        <v>4518.43</v>
      </c>
      <c r="D1222">
        <v>4089.93</v>
      </c>
      <c r="E1222">
        <v>4518.43</v>
      </c>
      <c r="F1222">
        <v>4160.54</v>
      </c>
      <c r="G1222">
        <v>4518.43</v>
      </c>
      <c r="H1222">
        <v>4160.54</v>
      </c>
      <c r="I1222" t="str">
        <f t="shared" si="57"/>
        <v>順</v>
      </c>
      <c r="J1222" t="str">
        <f t="shared" si="58"/>
        <v>順</v>
      </c>
      <c r="K1222" t="str">
        <f t="shared" si="59"/>
        <v>順</v>
      </c>
    </row>
    <row r="1223" spans="1:11" hidden="1" x14ac:dyDescent="0.15">
      <c r="A1223">
        <v>20081204</v>
      </c>
      <c r="B1223">
        <v>4254.96</v>
      </c>
      <c r="C1223">
        <v>4518.43</v>
      </c>
      <c r="D1223">
        <v>4160.54</v>
      </c>
      <c r="E1223">
        <v>4518.43</v>
      </c>
      <c r="F1223">
        <v>4160.54</v>
      </c>
      <c r="G1223">
        <v>4518.43</v>
      </c>
      <c r="H1223">
        <v>4254.96</v>
      </c>
      <c r="I1223" t="str">
        <f t="shared" si="57"/>
        <v>順</v>
      </c>
      <c r="J1223" t="str">
        <f t="shared" si="58"/>
        <v>順</v>
      </c>
      <c r="K1223" t="str">
        <f t="shared" si="59"/>
        <v>順</v>
      </c>
    </row>
    <row r="1224" spans="1:11" hidden="1" x14ac:dyDescent="0.15">
      <c r="A1224">
        <v>20081205</v>
      </c>
      <c r="B1224">
        <v>4225.07</v>
      </c>
      <c r="C1224">
        <v>4518.43</v>
      </c>
      <c r="D1224">
        <v>4160.54</v>
      </c>
      <c r="E1224">
        <v>4518.43</v>
      </c>
      <c r="F1224">
        <v>4254.96</v>
      </c>
      <c r="G1224">
        <v>4518.43</v>
      </c>
      <c r="H1224">
        <v>4225.07</v>
      </c>
      <c r="I1224" t="str">
        <f t="shared" si="57"/>
        <v>順</v>
      </c>
      <c r="J1224" t="str">
        <f t="shared" si="58"/>
        <v>順</v>
      </c>
      <c r="K1224" t="str">
        <f t="shared" si="59"/>
        <v>順</v>
      </c>
    </row>
    <row r="1225" spans="1:11" hidden="1" x14ac:dyDescent="0.15">
      <c r="A1225">
        <v>20081208</v>
      </c>
      <c r="B1225">
        <v>4418.33</v>
      </c>
      <c r="C1225">
        <v>4518.43</v>
      </c>
      <c r="D1225">
        <v>4254.96</v>
      </c>
      <c r="E1225">
        <v>4518.43</v>
      </c>
      <c r="F1225">
        <v>4225.07</v>
      </c>
      <c r="G1225">
        <v>4518.43</v>
      </c>
      <c r="H1225">
        <v>4225.07</v>
      </c>
      <c r="I1225" t="str">
        <f t="shared" si="57"/>
        <v>順</v>
      </c>
      <c r="J1225" t="str">
        <f t="shared" si="58"/>
        <v>順</v>
      </c>
      <c r="K1225" t="str">
        <f t="shared" si="59"/>
        <v>順</v>
      </c>
    </row>
    <row r="1226" spans="1:11" hidden="1" x14ac:dyDescent="0.15">
      <c r="A1226">
        <v>20081209</v>
      </c>
      <c r="B1226">
        <v>4472.66</v>
      </c>
      <c r="C1226">
        <v>4518.43</v>
      </c>
      <c r="D1226">
        <v>4225.07</v>
      </c>
      <c r="E1226">
        <v>4518.43</v>
      </c>
      <c r="F1226">
        <v>4225.07</v>
      </c>
      <c r="G1226">
        <v>4518.43</v>
      </c>
      <c r="H1226">
        <v>4225.07</v>
      </c>
      <c r="I1226" t="str">
        <f t="shared" si="57"/>
        <v>順</v>
      </c>
      <c r="J1226" t="str">
        <f t="shared" si="58"/>
        <v>順</v>
      </c>
      <c r="K1226" t="str">
        <f t="shared" si="59"/>
        <v>順</v>
      </c>
    </row>
    <row r="1227" spans="1:11" hidden="1" x14ac:dyDescent="0.15">
      <c r="A1227">
        <v>20081210</v>
      </c>
      <c r="B1227">
        <v>4658.87</v>
      </c>
      <c r="C1227">
        <v>4518.43</v>
      </c>
      <c r="D1227">
        <v>4225.07</v>
      </c>
      <c r="E1227">
        <v>4518.43</v>
      </c>
      <c r="F1227">
        <v>4225.07</v>
      </c>
      <c r="G1227">
        <v>4658.87</v>
      </c>
      <c r="H1227">
        <v>4225.07</v>
      </c>
      <c r="I1227" t="str">
        <f t="shared" si="57"/>
        <v>順</v>
      </c>
      <c r="J1227" t="str">
        <f t="shared" si="58"/>
        <v>順</v>
      </c>
      <c r="K1227" t="str">
        <f t="shared" si="59"/>
        <v>順</v>
      </c>
    </row>
    <row r="1228" spans="1:11" hidden="1" x14ac:dyDescent="0.15">
      <c r="A1228">
        <v>20081211</v>
      </c>
      <c r="B1228">
        <v>4655.57</v>
      </c>
      <c r="C1228">
        <v>4518.43</v>
      </c>
      <c r="D1228">
        <v>4225.07</v>
      </c>
      <c r="E1228">
        <v>4658.87</v>
      </c>
      <c r="F1228">
        <v>4225.07</v>
      </c>
      <c r="G1228">
        <v>4658.87</v>
      </c>
      <c r="H1228">
        <v>4225.07</v>
      </c>
      <c r="I1228" t="str">
        <f t="shared" si="57"/>
        <v>順</v>
      </c>
      <c r="J1228" t="str">
        <f t="shared" si="58"/>
        <v>順</v>
      </c>
      <c r="K1228" t="str">
        <f t="shared" si="59"/>
        <v>順</v>
      </c>
    </row>
    <row r="1229" spans="1:11" hidden="1" x14ac:dyDescent="0.15">
      <c r="A1229">
        <v>20081212</v>
      </c>
      <c r="B1229">
        <v>4481.2700000000004</v>
      </c>
      <c r="C1229">
        <v>4658.87</v>
      </c>
      <c r="D1229">
        <v>4225.07</v>
      </c>
      <c r="E1229">
        <v>4658.87</v>
      </c>
      <c r="F1229">
        <v>4225.07</v>
      </c>
      <c r="G1229">
        <v>4658.87</v>
      </c>
      <c r="H1229">
        <v>4225.07</v>
      </c>
      <c r="I1229" t="str">
        <f t="shared" si="57"/>
        <v>順</v>
      </c>
      <c r="J1229" t="str">
        <f t="shared" si="58"/>
        <v>順</v>
      </c>
      <c r="K1229" t="str">
        <f t="shared" si="59"/>
        <v>順</v>
      </c>
    </row>
    <row r="1230" spans="1:11" hidden="1" x14ac:dyDescent="0.15">
      <c r="A1230">
        <v>20081215</v>
      </c>
      <c r="B1230">
        <v>4613.72</v>
      </c>
      <c r="C1230">
        <v>4658.87</v>
      </c>
      <c r="D1230">
        <v>4225.07</v>
      </c>
      <c r="E1230">
        <v>4658.87</v>
      </c>
      <c r="F1230">
        <v>4225.07</v>
      </c>
      <c r="G1230">
        <v>4658.87</v>
      </c>
      <c r="H1230">
        <v>4225.07</v>
      </c>
      <c r="I1230" t="str">
        <f t="shared" si="57"/>
        <v>順</v>
      </c>
      <c r="J1230" t="str">
        <f t="shared" si="58"/>
        <v>順</v>
      </c>
      <c r="K1230" t="str">
        <f t="shared" si="59"/>
        <v>順</v>
      </c>
    </row>
    <row r="1231" spans="1:11" hidden="1" x14ac:dyDescent="0.15">
      <c r="A1231">
        <v>20081216</v>
      </c>
      <c r="B1231">
        <v>4616.8900000000003</v>
      </c>
      <c r="C1231">
        <v>4658.87</v>
      </c>
      <c r="D1231">
        <v>4225.07</v>
      </c>
      <c r="E1231">
        <v>4658.87</v>
      </c>
      <c r="F1231">
        <v>4225.07</v>
      </c>
      <c r="G1231">
        <v>4658.87</v>
      </c>
      <c r="H1231">
        <v>4225.07</v>
      </c>
      <c r="I1231" t="str">
        <f t="shared" si="57"/>
        <v>順</v>
      </c>
      <c r="J1231" t="str">
        <f t="shared" si="58"/>
        <v>順</v>
      </c>
      <c r="K1231" t="str">
        <f t="shared" si="59"/>
        <v>順</v>
      </c>
    </row>
    <row r="1232" spans="1:11" hidden="1" x14ac:dyDescent="0.15">
      <c r="A1232">
        <v>20081217</v>
      </c>
      <c r="B1232">
        <v>4648.0200000000004</v>
      </c>
      <c r="C1232">
        <v>4658.87</v>
      </c>
      <c r="D1232">
        <v>4225.07</v>
      </c>
      <c r="E1232">
        <v>4658.87</v>
      </c>
      <c r="F1232">
        <v>4225.07</v>
      </c>
      <c r="G1232">
        <v>4658.87</v>
      </c>
      <c r="H1232">
        <v>4418.33</v>
      </c>
      <c r="I1232" t="str">
        <f t="shared" si="57"/>
        <v>順</v>
      </c>
      <c r="J1232" t="str">
        <f t="shared" si="58"/>
        <v>順</v>
      </c>
      <c r="K1232" t="str">
        <f t="shared" si="59"/>
        <v>順</v>
      </c>
    </row>
    <row r="1233" spans="1:11" hidden="1" x14ac:dyDescent="0.15">
      <c r="A1233">
        <v>20081218</v>
      </c>
      <c r="B1233">
        <v>4694.8100000000004</v>
      </c>
      <c r="C1233">
        <v>4658.87</v>
      </c>
      <c r="D1233">
        <v>4225.07</v>
      </c>
      <c r="E1233">
        <v>4658.87</v>
      </c>
      <c r="F1233">
        <v>4418.33</v>
      </c>
      <c r="G1233">
        <v>4694.8100000000004</v>
      </c>
      <c r="H1233">
        <v>4472.66</v>
      </c>
      <c r="I1233" t="str">
        <f t="shared" si="57"/>
        <v>順</v>
      </c>
      <c r="J1233" t="str">
        <f t="shared" si="58"/>
        <v>順</v>
      </c>
      <c r="K1233" t="str">
        <f t="shared" si="59"/>
        <v>無</v>
      </c>
    </row>
    <row r="1234" spans="1:11" hidden="1" x14ac:dyDescent="0.15">
      <c r="A1234">
        <v>20081219</v>
      </c>
      <c r="B1234">
        <v>4694.5200000000004</v>
      </c>
      <c r="C1234">
        <v>4658.87</v>
      </c>
      <c r="D1234">
        <v>4418.33</v>
      </c>
      <c r="E1234">
        <v>4694.8100000000004</v>
      </c>
      <c r="F1234">
        <v>4472.66</v>
      </c>
      <c r="G1234">
        <v>4694.8100000000004</v>
      </c>
      <c r="H1234">
        <v>4481.2700000000004</v>
      </c>
      <c r="I1234" t="str">
        <f t="shared" si="57"/>
        <v>順</v>
      </c>
      <c r="J1234" t="str">
        <f t="shared" si="58"/>
        <v>無</v>
      </c>
      <c r="K1234" t="str">
        <f t="shared" si="59"/>
        <v>無</v>
      </c>
    </row>
    <row r="1235" spans="1:11" hidden="1" x14ac:dyDescent="0.15">
      <c r="A1235">
        <v>20081222</v>
      </c>
      <c r="B1235">
        <v>4535.54</v>
      </c>
      <c r="C1235">
        <v>4694.8100000000004</v>
      </c>
      <c r="D1235">
        <v>4472.66</v>
      </c>
      <c r="E1235">
        <v>4694.8100000000004</v>
      </c>
      <c r="F1235">
        <v>4481.2700000000004</v>
      </c>
      <c r="G1235">
        <v>4694.8100000000004</v>
      </c>
      <c r="H1235">
        <v>4481.2700000000004</v>
      </c>
      <c r="I1235" t="str">
        <f t="shared" si="57"/>
        <v>無</v>
      </c>
      <c r="J1235" t="str">
        <f t="shared" si="58"/>
        <v>無</v>
      </c>
      <c r="K1235" t="str">
        <f t="shared" si="59"/>
        <v>無</v>
      </c>
    </row>
    <row r="1236" spans="1:11" hidden="1" x14ac:dyDescent="0.15">
      <c r="A1236">
        <v>20081223</v>
      </c>
      <c r="B1236">
        <v>4405.8599999999997</v>
      </c>
      <c r="C1236">
        <v>4694.8100000000004</v>
      </c>
      <c r="D1236">
        <v>4481.2700000000004</v>
      </c>
      <c r="E1236">
        <v>4694.8100000000004</v>
      </c>
      <c r="F1236">
        <v>4481.2700000000004</v>
      </c>
      <c r="G1236">
        <v>4694.8100000000004</v>
      </c>
      <c r="H1236">
        <v>4405.8599999999997</v>
      </c>
      <c r="I1236" t="str">
        <f t="shared" si="57"/>
        <v>無</v>
      </c>
      <c r="J1236" t="str">
        <f t="shared" si="58"/>
        <v>無</v>
      </c>
      <c r="K1236" t="str">
        <f t="shared" si="59"/>
        <v>順</v>
      </c>
    </row>
    <row r="1237" spans="1:11" hidden="1" x14ac:dyDescent="0.15">
      <c r="A1237">
        <v>20081224</v>
      </c>
      <c r="B1237">
        <v>4423.09</v>
      </c>
      <c r="C1237">
        <v>4694.8100000000004</v>
      </c>
      <c r="D1237">
        <v>4481.2700000000004</v>
      </c>
      <c r="E1237">
        <v>4694.8100000000004</v>
      </c>
      <c r="F1237">
        <v>4405.8599999999997</v>
      </c>
      <c r="G1237">
        <v>4694.8100000000004</v>
      </c>
      <c r="H1237">
        <v>4405.8599999999997</v>
      </c>
      <c r="I1237" t="str">
        <f t="shared" si="57"/>
        <v>無</v>
      </c>
      <c r="J1237" t="str">
        <f t="shared" si="58"/>
        <v>順</v>
      </c>
      <c r="K1237" t="str">
        <f t="shared" si="59"/>
        <v>順</v>
      </c>
    </row>
    <row r="1238" spans="1:11" hidden="1" x14ac:dyDescent="0.15">
      <c r="A1238">
        <v>20081225</v>
      </c>
      <c r="B1238">
        <v>4413.45</v>
      </c>
      <c r="C1238">
        <v>4694.8100000000004</v>
      </c>
      <c r="D1238">
        <v>4405.8599999999997</v>
      </c>
      <c r="E1238">
        <v>4694.8100000000004</v>
      </c>
      <c r="F1238">
        <v>4405.8599999999997</v>
      </c>
      <c r="G1238">
        <v>4694.8100000000004</v>
      </c>
      <c r="H1238">
        <v>4405.8599999999997</v>
      </c>
      <c r="I1238" t="str">
        <f t="shared" si="57"/>
        <v>順</v>
      </c>
      <c r="J1238" t="str">
        <f t="shared" si="58"/>
        <v>順</v>
      </c>
      <c r="K1238" t="str">
        <f t="shared" si="59"/>
        <v>順</v>
      </c>
    </row>
    <row r="1239" spans="1:11" hidden="1" x14ac:dyDescent="0.15">
      <c r="A1239">
        <v>20081226</v>
      </c>
      <c r="B1239">
        <v>4425.08</v>
      </c>
      <c r="C1239">
        <v>4694.8100000000004</v>
      </c>
      <c r="D1239">
        <v>4405.8599999999997</v>
      </c>
      <c r="E1239">
        <v>4694.8100000000004</v>
      </c>
      <c r="F1239">
        <v>4405.8599999999997</v>
      </c>
      <c r="G1239">
        <v>4694.8100000000004</v>
      </c>
      <c r="H1239">
        <v>4405.8599999999997</v>
      </c>
      <c r="I1239" t="str">
        <f t="shared" si="57"/>
        <v>順</v>
      </c>
      <c r="J1239" t="str">
        <f t="shared" si="58"/>
        <v>順</v>
      </c>
      <c r="K1239" t="str">
        <f t="shared" si="59"/>
        <v>順</v>
      </c>
    </row>
    <row r="1240" spans="1:11" hidden="1" x14ac:dyDescent="0.15">
      <c r="A1240">
        <v>20081229</v>
      </c>
      <c r="B1240">
        <v>4416.16</v>
      </c>
      <c r="C1240">
        <v>4694.8100000000004</v>
      </c>
      <c r="D1240">
        <v>4405.8599999999997</v>
      </c>
      <c r="E1240">
        <v>4694.8100000000004</v>
      </c>
      <c r="F1240">
        <v>4405.8599999999997</v>
      </c>
      <c r="G1240">
        <v>4694.8100000000004</v>
      </c>
      <c r="H1240">
        <v>4405.8599999999997</v>
      </c>
      <c r="I1240" t="str">
        <f t="shared" si="57"/>
        <v>順</v>
      </c>
      <c r="J1240" t="str">
        <f t="shared" si="58"/>
        <v>順</v>
      </c>
      <c r="K1240" t="str">
        <f t="shared" si="59"/>
        <v>順</v>
      </c>
    </row>
    <row r="1241" spans="1:11" hidden="1" x14ac:dyDescent="0.15">
      <c r="A1241">
        <v>20081230</v>
      </c>
      <c r="B1241">
        <v>4589.04</v>
      </c>
      <c r="C1241">
        <v>4694.8100000000004</v>
      </c>
      <c r="D1241">
        <v>4405.8599999999997</v>
      </c>
      <c r="E1241">
        <v>4694.8100000000004</v>
      </c>
      <c r="F1241">
        <v>4405.8599999999997</v>
      </c>
      <c r="G1241">
        <v>4694.5200000000004</v>
      </c>
      <c r="H1241">
        <v>4405.8599999999997</v>
      </c>
      <c r="I1241" t="str">
        <f t="shared" si="57"/>
        <v>順</v>
      </c>
      <c r="J1241" t="str">
        <f t="shared" si="58"/>
        <v>順</v>
      </c>
      <c r="K1241" t="str">
        <f t="shared" si="59"/>
        <v>順</v>
      </c>
    </row>
    <row r="1242" spans="1:11" hidden="1" x14ac:dyDescent="0.15">
      <c r="A1242">
        <v>20081231</v>
      </c>
      <c r="B1242">
        <v>4591.22</v>
      </c>
      <c r="C1242">
        <v>4694.8100000000004</v>
      </c>
      <c r="D1242">
        <v>4405.8599999999997</v>
      </c>
      <c r="E1242">
        <v>4694.5200000000004</v>
      </c>
      <c r="F1242">
        <v>4405.8599999999997</v>
      </c>
      <c r="G1242">
        <v>4591.22</v>
      </c>
      <c r="H1242">
        <v>4405.8599999999997</v>
      </c>
      <c r="I1242" t="str">
        <f t="shared" si="57"/>
        <v>順</v>
      </c>
      <c r="J1242" t="str">
        <f t="shared" si="58"/>
        <v>順</v>
      </c>
      <c r="K1242" t="str">
        <f t="shared" si="59"/>
        <v>無</v>
      </c>
    </row>
    <row r="1243" spans="1:11" hidden="1" x14ac:dyDescent="0.15">
      <c r="A1243">
        <v>20090105</v>
      </c>
      <c r="B1243">
        <v>4698.3100000000004</v>
      </c>
      <c r="C1243">
        <v>4694.5200000000004</v>
      </c>
      <c r="D1243">
        <v>4405.8599999999997</v>
      </c>
      <c r="E1243">
        <v>4591.22</v>
      </c>
      <c r="F1243">
        <v>4405.8599999999997</v>
      </c>
      <c r="G1243">
        <v>4698.3100000000004</v>
      </c>
      <c r="H1243">
        <v>4405.8599999999997</v>
      </c>
      <c r="I1243" t="str">
        <f t="shared" si="57"/>
        <v>順</v>
      </c>
      <c r="J1243" t="str">
        <f t="shared" si="58"/>
        <v>無</v>
      </c>
      <c r="K1243" t="str">
        <f t="shared" si="59"/>
        <v>順</v>
      </c>
    </row>
    <row r="1244" spans="1:11" hidden="1" x14ac:dyDescent="0.15">
      <c r="A1244">
        <v>20090106</v>
      </c>
      <c r="B1244">
        <v>4727.26</v>
      </c>
      <c r="C1244">
        <v>4591.22</v>
      </c>
      <c r="D1244">
        <v>4405.8599999999997</v>
      </c>
      <c r="E1244">
        <v>4698.3100000000004</v>
      </c>
      <c r="F1244">
        <v>4405.8599999999997</v>
      </c>
      <c r="G1244">
        <v>4727.26</v>
      </c>
      <c r="H1244">
        <v>4413.45</v>
      </c>
      <c r="I1244" t="str">
        <f t="shared" si="57"/>
        <v>無</v>
      </c>
      <c r="J1244" t="str">
        <f t="shared" si="58"/>
        <v>順</v>
      </c>
      <c r="K1244" t="str">
        <f t="shared" si="59"/>
        <v>順</v>
      </c>
    </row>
    <row r="1245" spans="1:11" hidden="1" x14ac:dyDescent="0.15">
      <c r="A1245">
        <v>20090107</v>
      </c>
      <c r="B1245">
        <v>4789.84</v>
      </c>
      <c r="C1245">
        <v>4698.3100000000004</v>
      </c>
      <c r="D1245">
        <v>4405.8599999999997</v>
      </c>
      <c r="E1245">
        <v>4727.26</v>
      </c>
      <c r="F1245">
        <v>4413.45</v>
      </c>
      <c r="G1245">
        <v>4789.84</v>
      </c>
      <c r="H1245">
        <v>4413.45</v>
      </c>
      <c r="I1245" t="str">
        <f t="shared" si="57"/>
        <v>順</v>
      </c>
      <c r="J1245" t="str">
        <f t="shared" si="58"/>
        <v>順</v>
      </c>
      <c r="K1245" t="str">
        <f t="shared" si="59"/>
        <v>順</v>
      </c>
    </row>
    <row r="1246" spans="1:11" hidden="1" x14ac:dyDescent="0.15">
      <c r="A1246">
        <v>20090108</v>
      </c>
      <c r="B1246">
        <v>4535.79</v>
      </c>
      <c r="C1246">
        <v>4727.26</v>
      </c>
      <c r="D1246">
        <v>4413.45</v>
      </c>
      <c r="E1246">
        <v>4789.84</v>
      </c>
      <c r="F1246">
        <v>4413.45</v>
      </c>
      <c r="G1246">
        <v>4789.84</v>
      </c>
      <c r="H1246">
        <v>4416.16</v>
      </c>
      <c r="I1246" t="str">
        <f t="shared" si="57"/>
        <v>順</v>
      </c>
      <c r="J1246" t="str">
        <f t="shared" si="58"/>
        <v>順</v>
      </c>
      <c r="K1246" t="str">
        <f t="shared" si="59"/>
        <v>順</v>
      </c>
    </row>
    <row r="1247" spans="1:11" hidden="1" x14ac:dyDescent="0.15">
      <c r="A1247">
        <v>20090109</v>
      </c>
      <c r="B1247">
        <v>4502.74</v>
      </c>
      <c r="C1247">
        <v>4789.84</v>
      </c>
      <c r="D1247">
        <v>4413.45</v>
      </c>
      <c r="E1247">
        <v>4789.84</v>
      </c>
      <c r="F1247">
        <v>4416.16</v>
      </c>
      <c r="G1247">
        <v>4789.84</v>
      </c>
      <c r="H1247">
        <v>4416.16</v>
      </c>
      <c r="I1247" t="str">
        <f t="shared" si="57"/>
        <v>順</v>
      </c>
      <c r="J1247" t="str">
        <f t="shared" si="58"/>
        <v>順</v>
      </c>
      <c r="K1247" t="str">
        <f t="shared" si="59"/>
        <v>順</v>
      </c>
    </row>
    <row r="1248" spans="1:11" hidden="1" x14ac:dyDescent="0.15">
      <c r="A1248">
        <v>20090110</v>
      </c>
      <c r="B1248">
        <v>4467.53</v>
      </c>
      <c r="C1248">
        <v>4789.84</v>
      </c>
      <c r="D1248">
        <v>4416.16</v>
      </c>
      <c r="E1248">
        <v>4789.84</v>
      </c>
      <c r="F1248">
        <v>4416.16</v>
      </c>
      <c r="G1248">
        <v>4789.84</v>
      </c>
      <c r="H1248">
        <v>4467.53</v>
      </c>
      <c r="I1248" t="str">
        <f t="shared" si="57"/>
        <v>順</v>
      </c>
      <c r="J1248" t="str">
        <f t="shared" si="58"/>
        <v>順</v>
      </c>
      <c r="K1248" t="str">
        <f t="shared" si="59"/>
        <v>順</v>
      </c>
    </row>
    <row r="1249" spans="1:11" hidden="1" x14ac:dyDescent="0.15">
      <c r="A1249">
        <v>20090112</v>
      </c>
      <c r="B1249">
        <v>4453.8999999999996</v>
      </c>
      <c r="C1249">
        <v>4789.84</v>
      </c>
      <c r="D1249">
        <v>4416.16</v>
      </c>
      <c r="E1249">
        <v>4789.84</v>
      </c>
      <c r="F1249">
        <v>4467.53</v>
      </c>
      <c r="G1249">
        <v>4789.84</v>
      </c>
      <c r="H1249">
        <v>4453.8999999999996</v>
      </c>
      <c r="I1249" t="str">
        <f t="shared" si="57"/>
        <v>順</v>
      </c>
      <c r="J1249" t="str">
        <f t="shared" si="58"/>
        <v>順</v>
      </c>
      <c r="K1249" t="str">
        <f t="shared" si="59"/>
        <v>順</v>
      </c>
    </row>
    <row r="1250" spans="1:11" hidden="1" x14ac:dyDescent="0.15">
      <c r="A1250">
        <v>20090113</v>
      </c>
      <c r="B1250">
        <v>4532.3599999999997</v>
      </c>
      <c r="C1250">
        <v>4789.84</v>
      </c>
      <c r="D1250">
        <v>4467.53</v>
      </c>
      <c r="E1250">
        <v>4789.84</v>
      </c>
      <c r="F1250">
        <v>4453.8999999999996</v>
      </c>
      <c r="G1250">
        <v>4789.84</v>
      </c>
      <c r="H1250">
        <v>4453.8999999999996</v>
      </c>
      <c r="I1250" t="str">
        <f t="shared" si="57"/>
        <v>順</v>
      </c>
      <c r="J1250" t="str">
        <f t="shared" si="58"/>
        <v>順</v>
      </c>
      <c r="K1250" t="str">
        <f t="shared" si="59"/>
        <v>順</v>
      </c>
    </row>
    <row r="1251" spans="1:11" hidden="1" x14ac:dyDescent="0.15">
      <c r="A1251">
        <v>20090114</v>
      </c>
      <c r="B1251">
        <v>4521.47</v>
      </c>
      <c r="C1251">
        <v>4789.84</v>
      </c>
      <c r="D1251">
        <v>4453.8999999999996</v>
      </c>
      <c r="E1251">
        <v>4789.84</v>
      </c>
      <c r="F1251">
        <v>4453.8999999999996</v>
      </c>
      <c r="G1251">
        <v>4789.84</v>
      </c>
      <c r="H1251">
        <v>4453.8999999999996</v>
      </c>
      <c r="I1251" t="str">
        <f t="shared" si="57"/>
        <v>順</v>
      </c>
      <c r="J1251" t="str">
        <f t="shared" si="58"/>
        <v>順</v>
      </c>
      <c r="K1251" t="str">
        <f t="shared" si="59"/>
        <v>順</v>
      </c>
    </row>
    <row r="1252" spans="1:11" hidden="1" x14ac:dyDescent="0.15">
      <c r="A1252">
        <v>20090115</v>
      </c>
      <c r="B1252">
        <v>4320.7700000000004</v>
      </c>
      <c r="C1252">
        <v>4789.84</v>
      </c>
      <c r="D1252">
        <v>4453.8999999999996</v>
      </c>
      <c r="E1252">
        <v>4789.84</v>
      </c>
      <c r="F1252">
        <v>4453.8999999999996</v>
      </c>
      <c r="G1252">
        <v>4789.84</v>
      </c>
      <c r="H1252">
        <v>4320.7700000000004</v>
      </c>
      <c r="I1252" t="str">
        <f t="shared" si="57"/>
        <v>順</v>
      </c>
      <c r="J1252" t="str">
        <f t="shared" si="58"/>
        <v>順</v>
      </c>
      <c r="K1252" t="str">
        <f t="shared" si="59"/>
        <v>順</v>
      </c>
    </row>
    <row r="1253" spans="1:11" hidden="1" x14ac:dyDescent="0.15">
      <c r="A1253">
        <v>20090116</v>
      </c>
      <c r="B1253">
        <v>4353.7</v>
      </c>
      <c r="C1253">
        <v>4789.84</v>
      </c>
      <c r="D1253">
        <v>4453.8999999999996</v>
      </c>
      <c r="E1253">
        <v>4789.84</v>
      </c>
      <c r="F1253">
        <v>4320.7700000000004</v>
      </c>
      <c r="G1253">
        <v>4535.79</v>
      </c>
      <c r="H1253">
        <v>4320.7700000000004</v>
      </c>
      <c r="I1253" t="str">
        <f t="shared" si="57"/>
        <v>順</v>
      </c>
      <c r="J1253" t="str">
        <f t="shared" si="58"/>
        <v>順</v>
      </c>
      <c r="K1253" t="str">
        <f t="shared" si="59"/>
        <v>無</v>
      </c>
    </row>
    <row r="1254" spans="1:11" hidden="1" x14ac:dyDescent="0.15">
      <c r="A1254">
        <v>20090117</v>
      </c>
      <c r="B1254">
        <v>4366.1000000000004</v>
      </c>
      <c r="C1254">
        <v>4789.84</v>
      </c>
      <c r="D1254">
        <v>4320.7700000000004</v>
      </c>
      <c r="E1254">
        <v>4535.79</v>
      </c>
      <c r="F1254">
        <v>4320.7700000000004</v>
      </c>
      <c r="G1254">
        <v>4532.3599999999997</v>
      </c>
      <c r="H1254">
        <v>4320.7700000000004</v>
      </c>
      <c r="I1254" t="str">
        <f t="shared" si="57"/>
        <v>順</v>
      </c>
      <c r="J1254" t="str">
        <f t="shared" si="58"/>
        <v>無</v>
      </c>
      <c r="K1254" t="str">
        <f t="shared" si="59"/>
        <v>無</v>
      </c>
    </row>
    <row r="1255" spans="1:11" hidden="1" x14ac:dyDescent="0.15">
      <c r="A1255">
        <v>20090119</v>
      </c>
      <c r="B1255">
        <v>4366.76</v>
      </c>
      <c r="C1255">
        <v>4535.79</v>
      </c>
      <c r="D1255">
        <v>4320.7700000000004</v>
      </c>
      <c r="E1255">
        <v>4532.3599999999997</v>
      </c>
      <c r="F1255">
        <v>4320.7700000000004</v>
      </c>
      <c r="G1255">
        <v>4532.3599999999997</v>
      </c>
      <c r="H1255">
        <v>4320.7700000000004</v>
      </c>
      <c r="I1255" t="str">
        <f t="shared" si="57"/>
        <v>無</v>
      </c>
      <c r="J1255" t="str">
        <f t="shared" si="58"/>
        <v>無</v>
      </c>
      <c r="K1255" t="str">
        <f t="shared" si="59"/>
        <v>無</v>
      </c>
    </row>
    <row r="1256" spans="1:11" hidden="1" x14ac:dyDescent="0.15">
      <c r="A1256">
        <v>20090120</v>
      </c>
      <c r="B1256">
        <v>4242.6099999999997</v>
      </c>
      <c r="C1256">
        <v>4532.3599999999997</v>
      </c>
      <c r="D1256">
        <v>4320.7700000000004</v>
      </c>
      <c r="E1256">
        <v>4532.3599999999997</v>
      </c>
      <c r="F1256">
        <v>4320.7700000000004</v>
      </c>
      <c r="G1256">
        <v>4532.3599999999997</v>
      </c>
      <c r="H1256">
        <v>4242.6099999999997</v>
      </c>
      <c r="I1256" t="str">
        <f t="shared" si="57"/>
        <v>無</v>
      </c>
      <c r="J1256" t="str">
        <f t="shared" si="58"/>
        <v>無</v>
      </c>
      <c r="K1256" t="str">
        <f t="shared" si="59"/>
        <v>順</v>
      </c>
    </row>
    <row r="1257" spans="1:11" hidden="1" x14ac:dyDescent="0.15">
      <c r="A1257">
        <v>20090121</v>
      </c>
      <c r="B1257">
        <v>4247.97</v>
      </c>
      <c r="C1257">
        <v>4532.3599999999997</v>
      </c>
      <c r="D1257">
        <v>4320.7700000000004</v>
      </c>
      <c r="E1257">
        <v>4532.3599999999997</v>
      </c>
      <c r="F1257">
        <v>4242.6099999999997</v>
      </c>
      <c r="G1257">
        <v>4532.3599999999997</v>
      </c>
      <c r="H1257">
        <v>4242.6099999999997</v>
      </c>
      <c r="I1257" t="str">
        <f t="shared" si="57"/>
        <v>無</v>
      </c>
      <c r="J1257" t="str">
        <f t="shared" si="58"/>
        <v>順</v>
      </c>
      <c r="K1257" t="str">
        <f t="shared" si="59"/>
        <v>順</v>
      </c>
    </row>
    <row r="1258" spans="1:11" hidden="1" x14ac:dyDescent="0.15">
      <c r="A1258">
        <v>20090202</v>
      </c>
      <c r="B1258">
        <v>4259.9799999999996</v>
      </c>
      <c r="C1258">
        <v>4532.3599999999997</v>
      </c>
      <c r="D1258">
        <v>4242.6099999999997</v>
      </c>
      <c r="E1258">
        <v>4532.3599999999997</v>
      </c>
      <c r="F1258">
        <v>4242.6099999999997</v>
      </c>
      <c r="G1258">
        <v>4521.47</v>
      </c>
      <c r="H1258">
        <v>4242.6099999999997</v>
      </c>
      <c r="I1258" t="str">
        <f t="shared" si="57"/>
        <v>順</v>
      </c>
      <c r="J1258" t="str">
        <f t="shared" si="58"/>
        <v>順</v>
      </c>
      <c r="K1258" t="str">
        <f t="shared" si="59"/>
        <v>順</v>
      </c>
    </row>
    <row r="1259" spans="1:11" hidden="1" x14ac:dyDescent="0.15">
      <c r="A1259">
        <v>20090203</v>
      </c>
      <c r="B1259">
        <v>4372.8100000000004</v>
      </c>
      <c r="C1259">
        <v>4532.3599999999997</v>
      </c>
      <c r="D1259">
        <v>4242.6099999999997</v>
      </c>
      <c r="E1259">
        <v>4521.47</v>
      </c>
      <c r="F1259">
        <v>4242.6099999999997</v>
      </c>
      <c r="G1259">
        <v>4372.8100000000004</v>
      </c>
      <c r="H1259">
        <v>4242.6099999999997</v>
      </c>
      <c r="I1259" t="str">
        <f t="shared" si="57"/>
        <v>順</v>
      </c>
      <c r="J1259" t="str">
        <f t="shared" si="58"/>
        <v>順</v>
      </c>
      <c r="K1259" t="str">
        <f t="shared" si="59"/>
        <v>盤</v>
      </c>
    </row>
    <row r="1260" spans="1:11" hidden="1" x14ac:dyDescent="0.15">
      <c r="A1260">
        <v>20090204</v>
      </c>
      <c r="B1260">
        <v>4389.97</v>
      </c>
      <c r="C1260">
        <v>4521.47</v>
      </c>
      <c r="D1260">
        <v>4242.6099999999997</v>
      </c>
      <c r="E1260">
        <v>4372.8100000000004</v>
      </c>
      <c r="F1260">
        <v>4242.6099999999997</v>
      </c>
      <c r="G1260">
        <v>4389.97</v>
      </c>
      <c r="H1260">
        <v>4242.6099999999997</v>
      </c>
      <c r="I1260" t="str">
        <f t="shared" si="57"/>
        <v>順</v>
      </c>
      <c r="J1260" t="str">
        <f t="shared" si="58"/>
        <v>盤</v>
      </c>
      <c r="K1260" t="str">
        <f t="shared" si="59"/>
        <v>盤</v>
      </c>
    </row>
    <row r="1261" spans="1:11" hidden="1" x14ac:dyDescent="0.15">
      <c r="A1261">
        <v>20090205</v>
      </c>
      <c r="B1261">
        <v>4363.25</v>
      </c>
      <c r="C1261">
        <v>4372.8100000000004</v>
      </c>
      <c r="D1261">
        <v>4242.6099999999997</v>
      </c>
      <c r="E1261">
        <v>4389.97</v>
      </c>
      <c r="F1261">
        <v>4242.6099999999997</v>
      </c>
      <c r="G1261">
        <v>4389.97</v>
      </c>
      <c r="H1261">
        <v>4242.6099999999997</v>
      </c>
      <c r="I1261" t="str">
        <f t="shared" si="57"/>
        <v>盤</v>
      </c>
      <c r="J1261" t="str">
        <f t="shared" si="58"/>
        <v>盤</v>
      </c>
      <c r="K1261" t="str">
        <f t="shared" si="59"/>
        <v>盤</v>
      </c>
    </row>
    <row r="1262" spans="1:11" hidden="1" x14ac:dyDescent="0.15">
      <c r="A1262">
        <v>20090206</v>
      </c>
      <c r="B1262">
        <v>4471.25</v>
      </c>
      <c r="C1262">
        <v>4389.97</v>
      </c>
      <c r="D1262">
        <v>4242.6099999999997</v>
      </c>
      <c r="E1262">
        <v>4389.97</v>
      </c>
      <c r="F1262">
        <v>4242.6099999999997</v>
      </c>
      <c r="G1262">
        <v>4471.25</v>
      </c>
      <c r="H1262">
        <v>4242.6099999999997</v>
      </c>
      <c r="I1262" t="str">
        <f t="shared" si="57"/>
        <v>盤</v>
      </c>
      <c r="J1262" t="str">
        <f t="shared" si="58"/>
        <v>盤</v>
      </c>
      <c r="K1262" t="str">
        <f t="shared" si="59"/>
        <v>無</v>
      </c>
    </row>
    <row r="1263" spans="1:11" hidden="1" x14ac:dyDescent="0.15">
      <c r="A1263">
        <v>20090209</v>
      </c>
      <c r="B1263">
        <v>4494.59</v>
      </c>
      <c r="C1263">
        <v>4389.97</v>
      </c>
      <c r="D1263">
        <v>4242.6099999999997</v>
      </c>
      <c r="E1263">
        <v>4471.25</v>
      </c>
      <c r="F1263">
        <v>4242.6099999999997</v>
      </c>
      <c r="G1263">
        <v>4494.59</v>
      </c>
      <c r="H1263">
        <v>4242.6099999999997</v>
      </c>
      <c r="I1263" t="str">
        <f t="shared" si="57"/>
        <v>盤</v>
      </c>
      <c r="J1263" t="str">
        <f t="shared" si="58"/>
        <v>無</v>
      </c>
      <c r="K1263" t="str">
        <f t="shared" si="59"/>
        <v>順</v>
      </c>
    </row>
    <row r="1264" spans="1:11" hidden="1" x14ac:dyDescent="0.15">
      <c r="A1264">
        <v>20090210</v>
      </c>
      <c r="B1264">
        <v>4526.1000000000004</v>
      </c>
      <c r="C1264">
        <v>4471.25</v>
      </c>
      <c r="D1264">
        <v>4242.6099999999997</v>
      </c>
      <c r="E1264">
        <v>4494.59</v>
      </c>
      <c r="F1264">
        <v>4242.6099999999997</v>
      </c>
      <c r="G1264">
        <v>4526.1000000000004</v>
      </c>
      <c r="H1264">
        <v>4247.97</v>
      </c>
      <c r="I1264" t="str">
        <f t="shared" si="57"/>
        <v>無</v>
      </c>
      <c r="J1264" t="str">
        <f t="shared" si="58"/>
        <v>順</v>
      </c>
      <c r="K1264" t="str">
        <f t="shared" si="59"/>
        <v>順</v>
      </c>
    </row>
    <row r="1265" spans="1:11" hidden="1" x14ac:dyDescent="0.15">
      <c r="A1265">
        <v>20090211</v>
      </c>
      <c r="B1265">
        <v>4575.95</v>
      </c>
      <c r="C1265">
        <v>4494.59</v>
      </c>
      <c r="D1265">
        <v>4242.6099999999997</v>
      </c>
      <c r="E1265">
        <v>4526.1000000000004</v>
      </c>
      <c r="F1265">
        <v>4247.97</v>
      </c>
      <c r="G1265">
        <v>4575.95</v>
      </c>
      <c r="H1265">
        <v>4259.9799999999996</v>
      </c>
      <c r="I1265" t="str">
        <f t="shared" si="57"/>
        <v>順</v>
      </c>
      <c r="J1265" t="str">
        <f t="shared" si="58"/>
        <v>順</v>
      </c>
      <c r="K1265" t="str">
        <f t="shared" si="59"/>
        <v>順</v>
      </c>
    </row>
    <row r="1266" spans="1:11" hidden="1" x14ac:dyDescent="0.15">
      <c r="A1266">
        <v>20090212</v>
      </c>
      <c r="B1266">
        <v>4466.42</v>
      </c>
      <c r="C1266">
        <v>4526.1000000000004</v>
      </c>
      <c r="D1266">
        <v>4247.97</v>
      </c>
      <c r="E1266">
        <v>4575.95</v>
      </c>
      <c r="F1266">
        <v>4259.9799999999996</v>
      </c>
      <c r="G1266">
        <v>4575.95</v>
      </c>
      <c r="H1266">
        <v>4363.25</v>
      </c>
      <c r="I1266" t="str">
        <f t="shared" si="57"/>
        <v>順</v>
      </c>
      <c r="J1266" t="str">
        <f t="shared" si="58"/>
        <v>順</v>
      </c>
      <c r="K1266" t="str">
        <f t="shared" si="59"/>
        <v>無</v>
      </c>
    </row>
    <row r="1267" spans="1:11" hidden="1" x14ac:dyDescent="0.15">
      <c r="A1267">
        <v>20090213</v>
      </c>
      <c r="B1267">
        <v>4592.5</v>
      </c>
      <c r="C1267">
        <v>4575.95</v>
      </c>
      <c r="D1267">
        <v>4259.9799999999996</v>
      </c>
      <c r="E1267">
        <v>4575.95</v>
      </c>
      <c r="F1267">
        <v>4363.25</v>
      </c>
      <c r="G1267">
        <v>4592.5</v>
      </c>
      <c r="H1267">
        <v>4363.25</v>
      </c>
      <c r="I1267" t="str">
        <f t="shared" si="57"/>
        <v>順</v>
      </c>
      <c r="J1267" t="str">
        <f t="shared" si="58"/>
        <v>無</v>
      </c>
      <c r="K1267" t="str">
        <f t="shared" si="59"/>
        <v>無</v>
      </c>
    </row>
    <row r="1268" spans="1:11" hidden="1" x14ac:dyDescent="0.15">
      <c r="A1268">
        <v>20090216</v>
      </c>
      <c r="B1268">
        <v>4591.26</v>
      </c>
      <c r="C1268">
        <v>4575.95</v>
      </c>
      <c r="D1268">
        <v>4363.25</v>
      </c>
      <c r="E1268">
        <v>4592.5</v>
      </c>
      <c r="F1268">
        <v>4363.25</v>
      </c>
      <c r="G1268">
        <v>4592.5</v>
      </c>
      <c r="H1268">
        <v>4363.25</v>
      </c>
      <c r="I1268" t="str">
        <f t="shared" si="57"/>
        <v>無</v>
      </c>
      <c r="J1268" t="str">
        <f t="shared" si="58"/>
        <v>無</v>
      </c>
      <c r="K1268" t="str">
        <f t="shared" si="59"/>
        <v>無</v>
      </c>
    </row>
    <row r="1269" spans="1:11" hidden="1" x14ac:dyDescent="0.15">
      <c r="A1269">
        <v>20090217</v>
      </c>
      <c r="B1269">
        <v>4491.78</v>
      </c>
      <c r="C1269">
        <v>4592.5</v>
      </c>
      <c r="D1269">
        <v>4363.25</v>
      </c>
      <c r="E1269">
        <v>4592.5</v>
      </c>
      <c r="F1269">
        <v>4363.25</v>
      </c>
      <c r="G1269">
        <v>4592.5</v>
      </c>
      <c r="H1269">
        <v>4466.42</v>
      </c>
      <c r="I1269" t="str">
        <f t="shared" si="57"/>
        <v>無</v>
      </c>
      <c r="J1269" t="str">
        <f t="shared" si="58"/>
        <v>無</v>
      </c>
      <c r="K1269" t="str">
        <f t="shared" si="59"/>
        <v>盤</v>
      </c>
    </row>
    <row r="1270" spans="1:11" hidden="1" x14ac:dyDescent="0.15">
      <c r="A1270">
        <v>20090218</v>
      </c>
      <c r="B1270">
        <v>4498.37</v>
      </c>
      <c r="C1270">
        <v>4592.5</v>
      </c>
      <c r="D1270">
        <v>4363.25</v>
      </c>
      <c r="E1270">
        <v>4592.5</v>
      </c>
      <c r="F1270">
        <v>4466.42</v>
      </c>
      <c r="G1270">
        <v>4592.5</v>
      </c>
      <c r="H1270">
        <v>4466.42</v>
      </c>
      <c r="I1270" t="str">
        <f t="shared" si="57"/>
        <v>無</v>
      </c>
      <c r="J1270" t="str">
        <f t="shared" si="58"/>
        <v>盤</v>
      </c>
      <c r="K1270" t="str">
        <f t="shared" si="59"/>
        <v>盤</v>
      </c>
    </row>
    <row r="1271" spans="1:11" hidden="1" x14ac:dyDescent="0.15">
      <c r="A1271">
        <v>20090219</v>
      </c>
      <c r="B1271">
        <v>4528.87</v>
      </c>
      <c r="C1271">
        <v>4592.5</v>
      </c>
      <c r="D1271">
        <v>4466.42</v>
      </c>
      <c r="E1271">
        <v>4592.5</v>
      </c>
      <c r="F1271">
        <v>4466.42</v>
      </c>
      <c r="G1271">
        <v>4592.5</v>
      </c>
      <c r="H1271">
        <v>4466.42</v>
      </c>
      <c r="I1271" t="str">
        <f t="shared" si="57"/>
        <v>盤</v>
      </c>
      <c r="J1271" t="str">
        <f t="shared" si="58"/>
        <v>盤</v>
      </c>
      <c r="K1271" t="str">
        <f t="shared" si="59"/>
        <v>盤</v>
      </c>
    </row>
    <row r="1272" spans="1:11" hidden="1" x14ac:dyDescent="0.15">
      <c r="A1272">
        <v>20090220</v>
      </c>
      <c r="B1272">
        <v>4436.9399999999996</v>
      </c>
      <c r="C1272">
        <v>4592.5</v>
      </c>
      <c r="D1272">
        <v>4466.42</v>
      </c>
      <c r="E1272">
        <v>4592.5</v>
      </c>
      <c r="F1272">
        <v>4466.42</v>
      </c>
      <c r="G1272">
        <v>4592.5</v>
      </c>
      <c r="H1272">
        <v>4436.9399999999996</v>
      </c>
      <c r="I1272" t="str">
        <f t="shared" si="57"/>
        <v>盤</v>
      </c>
      <c r="J1272" t="str">
        <f t="shared" si="58"/>
        <v>盤</v>
      </c>
      <c r="K1272" t="str">
        <f t="shared" si="59"/>
        <v>盤</v>
      </c>
    </row>
    <row r="1273" spans="1:11" hidden="1" x14ac:dyDescent="0.15">
      <c r="A1273">
        <v>20090223</v>
      </c>
      <c r="B1273">
        <v>4477.78</v>
      </c>
      <c r="C1273">
        <v>4592.5</v>
      </c>
      <c r="D1273">
        <v>4466.42</v>
      </c>
      <c r="E1273">
        <v>4592.5</v>
      </c>
      <c r="F1273">
        <v>4436.9399999999996</v>
      </c>
      <c r="G1273">
        <v>4592.5</v>
      </c>
      <c r="H1273">
        <v>4436.9399999999996</v>
      </c>
      <c r="I1273" t="str">
        <f t="shared" si="57"/>
        <v>盤</v>
      </c>
      <c r="J1273" t="str">
        <f t="shared" si="58"/>
        <v>盤</v>
      </c>
      <c r="K1273" t="str">
        <f t="shared" si="59"/>
        <v>盤</v>
      </c>
    </row>
    <row r="1274" spans="1:11" hidden="1" x14ac:dyDescent="0.15">
      <c r="A1274">
        <v>20090224</v>
      </c>
      <c r="B1274">
        <v>4430.18</v>
      </c>
      <c r="C1274">
        <v>4592.5</v>
      </c>
      <c r="D1274">
        <v>4436.9399999999996</v>
      </c>
      <c r="E1274">
        <v>4592.5</v>
      </c>
      <c r="F1274">
        <v>4436.9399999999996</v>
      </c>
      <c r="G1274">
        <v>4592.5</v>
      </c>
      <c r="H1274">
        <v>4430.18</v>
      </c>
      <c r="I1274" t="str">
        <f t="shared" si="57"/>
        <v>盤</v>
      </c>
      <c r="J1274" t="str">
        <f t="shared" si="58"/>
        <v>盤</v>
      </c>
      <c r="K1274" t="str">
        <f t="shared" si="59"/>
        <v>盤</v>
      </c>
    </row>
    <row r="1275" spans="1:11" hidden="1" x14ac:dyDescent="0.15">
      <c r="A1275">
        <v>20090225</v>
      </c>
      <c r="B1275">
        <v>4493.74</v>
      </c>
      <c r="C1275">
        <v>4592.5</v>
      </c>
      <c r="D1275">
        <v>4436.9399999999996</v>
      </c>
      <c r="E1275">
        <v>4592.5</v>
      </c>
      <c r="F1275">
        <v>4430.18</v>
      </c>
      <c r="G1275">
        <v>4591.26</v>
      </c>
      <c r="H1275">
        <v>4430.18</v>
      </c>
      <c r="I1275" t="str">
        <f t="shared" si="57"/>
        <v>盤</v>
      </c>
      <c r="J1275" t="str">
        <f t="shared" si="58"/>
        <v>盤</v>
      </c>
      <c r="K1275" t="str">
        <f t="shared" si="59"/>
        <v>盤</v>
      </c>
    </row>
    <row r="1276" spans="1:11" hidden="1" x14ac:dyDescent="0.15">
      <c r="A1276">
        <v>20090226</v>
      </c>
      <c r="B1276">
        <v>4518.5600000000004</v>
      </c>
      <c r="C1276">
        <v>4592.5</v>
      </c>
      <c r="D1276">
        <v>4430.18</v>
      </c>
      <c r="E1276">
        <v>4591.26</v>
      </c>
      <c r="F1276">
        <v>4430.18</v>
      </c>
      <c r="G1276">
        <v>4528.87</v>
      </c>
      <c r="H1276">
        <v>4430.18</v>
      </c>
      <c r="I1276" t="str">
        <f t="shared" si="57"/>
        <v>盤</v>
      </c>
      <c r="J1276" t="str">
        <f t="shared" si="58"/>
        <v>盤</v>
      </c>
      <c r="K1276" t="str">
        <f t="shared" si="59"/>
        <v>盤</v>
      </c>
    </row>
    <row r="1277" spans="1:11" hidden="1" x14ac:dyDescent="0.15">
      <c r="A1277">
        <v>20090227</v>
      </c>
      <c r="B1277">
        <v>4557.1499999999996</v>
      </c>
      <c r="C1277">
        <v>4591.26</v>
      </c>
      <c r="D1277">
        <v>4430.18</v>
      </c>
      <c r="E1277">
        <v>4528.87</v>
      </c>
      <c r="F1277">
        <v>4430.18</v>
      </c>
      <c r="G1277">
        <v>4557.1499999999996</v>
      </c>
      <c r="H1277">
        <v>4430.18</v>
      </c>
      <c r="I1277" t="str">
        <f t="shared" si="57"/>
        <v>盤</v>
      </c>
      <c r="J1277" t="str">
        <f t="shared" si="58"/>
        <v>盤</v>
      </c>
      <c r="K1277" t="str">
        <f t="shared" si="59"/>
        <v>盤</v>
      </c>
    </row>
    <row r="1278" spans="1:11" hidden="1" x14ac:dyDescent="0.15">
      <c r="A1278">
        <v>20090302</v>
      </c>
      <c r="B1278">
        <v>4425.83</v>
      </c>
      <c r="C1278">
        <v>4528.87</v>
      </c>
      <c r="D1278">
        <v>4430.18</v>
      </c>
      <c r="E1278">
        <v>4557.1499999999996</v>
      </c>
      <c r="F1278">
        <v>4430.18</v>
      </c>
      <c r="G1278">
        <v>4557.1499999999996</v>
      </c>
      <c r="H1278">
        <v>4425.83</v>
      </c>
      <c r="I1278" t="str">
        <f t="shared" si="57"/>
        <v>盤</v>
      </c>
      <c r="J1278" t="str">
        <f t="shared" si="58"/>
        <v>盤</v>
      </c>
      <c r="K1278" t="str">
        <f t="shared" si="59"/>
        <v>盤</v>
      </c>
    </row>
    <row r="1279" spans="1:11" hidden="1" x14ac:dyDescent="0.15">
      <c r="A1279">
        <v>20090303</v>
      </c>
      <c r="B1279">
        <v>4435.34</v>
      </c>
      <c r="C1279">
        <v>4557.1499999999996</v>
      </c>
      <c r="D1279">
        <v>4430.18</v>
      </c>
      <c r="E1279">
        <v>4557.1499999999996</v>
      </c>
      <c r="F1279">
        <v>4425.83</v>
      </c>
      <c r="G1279">
        <v>4557.1499999999996</v>
      </c>
      <c r="H1279">
        <v>4425.83</v>
      </c>
      <c r="I1279" t="str">
        <f t="shared" si="57"/>
        <v>盤</v>
      </c>
      <c r="J1279" t="str">
        <f t="shared" si="58"/>
        <v>盤</v>
      </c>
      <c r="K1279" t="str">
        <f t="shared" si="59"/>
        <v>盤</v>
      </c>
    </row>
    <row r="1280" spans="1:11" hidden="1" x14ac:dyDescent="0.15">
      <c r="A1280">
        <v>20090304</v>
      </c>
      <c r="B1280">
        <v>4541.42</v>
      </c>
      <c r="C1280">
        <v>4557.1499999999996</v>
      </c>
      <c r="D1280">
        <v>4425.83</v>
      </c>
      <c r="E1280">
        <v>4557.1499999999996</v>
      </c>
      <c r="F1280">
        <v>4425.83</v>
      </c>
      <c r="G1280">
        <v>4557.1499999999996</v>
      </c>
      <c r="H1280">
        <v>4425.83</v>
      </c>
      <c r="I1280" t="str">
        <f t="shared" si="57"/>
        <v>盤</v>
      </c>
      <c r="J1280" t="str">
        <f t="shared" si="58"/>
        <v>盤</v>
      </c>
      <c r="K1280" t="str">
        <f t="shared" si="59"/>
        <v>盤</v>
      </c>
    </row>
    <row r="1281" spans="1:11" hidden="1" x14ac:dyDescent="0.15">
      <c r="A1281">
        <v>20090305</v>
      </c>
      <c r="B1281">
        <v>4637.2</v>
      </c>
      <c r="C1281">
        <v>4557.1499999999996</v>
      </c>
      <c r="D1281">
        <v>4425.83</v>
      </c>
      <c r="E1281">
        <v>4557.1499999999996</v>
      </c>
      <c r="F1281">
        <v>4425.83</v>
      </c>
      <c r="G1281">
        <v>4637.2</v>
      </c>
      <c r="H1281">
        <v>4425.83</v>
      </c>
      <c r="I1281" t="str">
        <f t="shared" si="57"/>
        <v>盤</v>
      </c>
      <c r="J1281" t="str">
        <f t="shared" si="58"/>
        <v>盤</v>
      </c>
      <c r="K1281" t="str">
        <f t="shared" si="59"/>
        <v>無</v>
      </c>
    </row>
    <row r="1282" spans="1:11" hidden="1" x14ac:dyDescent="0.15">
      <c r="A1282">
        <v>20090306</v>
      </c>
      <c r="B1282">
        <v>4653.63</v>
      </c>
      <c r="C1282">
        <v>4557.1499999999996</v>
      </c>
      <c r="D1282">
        <v>4425.83</v>
      </c>
      <c r="E1282">
        <v>4637.2</v>
      </c>
      <c r="F1282">
        <v>4425.83</v>
      </c>
      <c r="G1282">
        <v>4653.63</v>
      </c>
      <c r="H1282">
        <v>4425.83</v>
      </c>
      <c r="I1282" t="str">
        <f t="shared" si="57"/>
        <v>盤</v>
      </c>
      <c r="J1282" t="str">
        <f t="shared" si="58"/>
        <v>無</v>
      </c>
      <c r="K1282" t="str">
        <f t="shared" si="59"/>
        <v>無</v>
      </c>
    </row>
    <row r="1283" spans="1:11" hidden="1" x14ac:dyDescent="0.15">
      <c r="A1283">
        <v>20090309</v>
      </c>
      <c r="B1283">
        <v>4628.24</v>
      </c>
      <c r="C1283">
        <v>4637.2</v>
      </c>
      <c r="D1283">
        <v>4425.83</v>
      </c>
      <c r="E1283">
        <v>4653.63</v>
      </c>
      <c r="F1283">
        <v>4425.83</v>
      </c>
      <c r="G1283">
        <v>4653.63</v>
      </c>
      <c r="H1283">
        <v>4425.83</v>
      </c>
      <c r="I1283" t="str">
        <f t="shared" ref="I1283:I1346" si="60">IF(C1283-D1283&lt;=180,"盤",IF(C1283-D1283&lt;=240,"無","順"))</f>
        <v>無</v>
      </c>
      <c r="J1283" t="str">
        <f t="shared" ref="J1283:J1346" si="61">IF(E1283-F1283&lt;=180,"盤",IF(E1283-F1283&lt;=240,"無","順"))</f>
        <v>無</v>
      </c>
      <c r="K1283" t="str">
        <f t="shared" ref="K1283:K1346" si="62">IF(G1283-H1283&lt;=180,"盤",IF(G1283-H1283&lt;=240,"無","順"))</f>
        <v>無</v>
      </c>
    </row>
    <row r="1284" spans="1:11" hidden="1" x14ac:dyDescent="0.15">
      <c r="A1284">
        <v>20090310</v>
      </c>
      <c r="B1284">
        <v>4671.0200000000004</v>
      </c>
      <c r="C1284">
        <v>4653.63</v>
      </c>
      <c r="D1284">
        <v>4425.83</v>
      </c>
      <c r="E1284">
        <v>4653.63</v>
      </c>
      <c r="F1284">
        <v>4425.83</v>
      </c>
      <c r="G1284">
        <v>4671.0200000000004</v>
      </c>
      <c r="H1284">
        <v>4425.83</v>
      </c>
      <c r="I1284" t="str">
        <f t="shared" si="60"/>
        <v>無</v>
      </c>
      <c r="J1284" t="str">
        <f t="shared" si="61"/>
        <v>無</v>
      </c>
      <c r="K1284" t="str">
        <f t="shared" si="62"/>
        <v>順</v>
      </c>
    </row>
    <row r="1285" spans="1:11" hidden="1" x14ac:dyDescent="0.15">
      <c r="A1285">
        <v>20090311</v>
      </c>
      <c r="B1285">
        <v>4759.96</v>
      </c>
      <c r="C1285">
        <v>4653.63</v>
      </c>
      <c r="D1285">
        <v>4425.83</v>
      </c>
      <c r="E1285">
        <v>4671.0200000000004</v>
      </c>
      <c r="F1285">
        <v>4425.83</v>
      </c>
      <c r="G1285">
        <v>4759.96</v>
      </c>
      <c r="H1285">
        <v>4425.83</v>
      </c>
      <c r="I1285" t="str">
        <f t="shared" si="60"/>
        <v>無</v>
      </c>
      <c r="J1285" t="str">
        <f t="shared" si="61"/>
        <v>順</v>
      </c>
      <c r="K1285" t="str">
        <f t="shared" si="62"/>
        <v>順</v>
      </c>
    </row>
    <row r="1286" spans="1:11" hidden="1" x14ac:dyDescent="0.15">
      <c r="A1286">
        <v>20090312</v>
      </c>
      <c r="B1286">
        <v>4754.6499999999996</v>
      </c>
      <c r="C1286">
        <v>4671.0200000000004</v>
      </c>
      <c r="D1286">
        <v>4425.83</v>
      </c>
      <c r="E1286">
        <v>4759.96</v>
      </c>
      <c r="F1286">
        <v>4425.83</v>
      </c>
      <c r="G1286">
        <v>4759.96</v>
      </c>
      <c r="H1286">
        <v>4435.34</v>
      </c>
      <c r="I1286" t="str">
        <f t="shared" si="60"/>
        <v>順</v>
      </c>
      <c r="J1286" t="str">
        <f t="shared" si="61"/>
        <v>順</v>
      </c>
      <c r="K1286" t="str">
        <f t="shared" si="62"/>
        <v>順</v>
      </c>
    </row>
    <row r="1287" spans="1:11" hidden="1" x14ac:dyDescent="0.15">
      <c r="A1287">
        <v>20090313</v>
      </c>
      <c r="B1287">
        <v>4897.3900000000003</v>
      </c>
      <c r="C1287">
        <v>4759.96</v>
      </c>
      <c r="D1287">
        <v>4425.83</v>
      </c>
      <c r="E1287">
        <v>4759.96</v>
      </c>
      <c r="F1287">
        <v>4435.34</v>
      </c>
      <c r="G1287">
        <v>4897.3900000000003</v>
      </c>
      <c r="H1287">
        <v>4541.42</v>
      </c>
      <c r="I1287" t="str">
        <f t="shared" si="60"/>
        <v>順</v>
      </c>
      <c r="J1287" t="str">
        <f t="shared" si="61"/>
        <v>順</v>
      </c>
      <c r="K1287" t="str">
        <f t="shared" si="62"/>
        <v>順</v>
      </c>
    </row>
    <row r="1288" spans="1:11" hidden="1" x14ac:dyDescent="0.15">
      <c r="A1288">
        <v>20090316</v>
      </c>
      <c r="B1288">
        <v>4971.32</v>
      </c>
      <c r="C1288">
        <v>4759.96</v>
      </c>
      <c r="D1288">
        <v>4435.34</v>
      </c>
      <c r="E1288">
        <v>4897.3900000000003</v>
      </c>
      <c r="F1288">
        <v>4541.42</v>
      </c>
      <c r="G1288">
        <v>4971.32</v>
      </c>
      <c r="H1288">
        <v>4628.24</v>
      </c>
      <c r="I1288" t="str">
        <f t="shared" si="60"/>
        <v>順</v>
      </c>
      <c r="J1288" t="str">
        <f t="shared" si="61"/>
        <v>順</v>
      </c>
      <c r="K1288" t="str">
        <f t="shared" si="62"/>
        <v>順</v>
      </c>
    </row>
    <row r="1289" spans="1:11" hidden="1" x14ac:dyDescent="0.15">
      <c r="A1289">
        <v>20090317</v>
      </c>
      <c r="B1289">
        <v>5041.3900000000003</v>
      </c>
      <c r="C1289">
        <v>4897.3900000000003</v>
      </c>
      <c r="D1289">
        <v>4541.42</v>
      </c>
      <c r="E1289">
        <v>4971.32</v>
      </c>
      <c r="F1289">
        <v>4628.24</v>
      </c>
      <c r="G1289">
        <v>5041.3900000000003</v>
      </c>
      <c r="H1289">
        <v>4628.24</v>
      </c>
      <c r="I1289" t="str">
        <f t="shared" si="60"/>
        <v>順</v>
      </c>
      <c r="J1289" t="str">
        <f t="shared" si="61"/>
        <v>順</v>
      </c>
      <c r="K1289" t="str">
        <f t="shared" si="62"/>
        <v>順</v>
      </c>
    </row>
    <row r="1290" spans="1:11" hidden="1" x14ac:dyDescent="0.15">
      <c r="A1290">
        <v>20090318</v>
      </c>
      <c r="B1290">
        <v>5047.54</v>
      </c>
      <c r="C1290">
        <v>4971.32</v>
      </c>
      <c r="D1290">
        <v>4628.24</v>
      </c>
      <c r="E1290">
        <v>5041.3900000000003</v>
      </c>
      <c r="F1290">
        <v>4628.24</v>
      </c>
      <c r="G1290">
        <v>5047.54</v>
      </c>
      <c r="H1290">
        <v>4628.24</v>
      </c>
      <c r="I1290" t="str">
        <f t="shared" si="60"/>
        <v>順</v>
      </c>
      <c r="J1290" t="str">
        <f t="shared" si="61"/>
        <v>順</v>
      </c>
      <c r="K1290" t="str">
        <f t="shared" si="62"/>
        <v>順</v>
      </c>
    </row>
    <row r="1291" spans="1:11" hidden="1" x14ac:dyDescent="0.15">
      <c r="A1291">
        <v>20090319</v>
      </c>
      <c r="B1291">
        <v>5035.93</v>
      </c>
      <c r="C1291">
        <v>5041.3900000000003</v>
      </c>
      <c r="D1291">
        <v>4628.24</v>
      </c>
      <c r="E1291">
        <v>5047.54</v>
      </c>
      <c r="F1291">
        <v>4628.24</v>
      </c>
      <c r="G1291">
        <v>5047.54</v>
      </c>
      <c r="H1291">
        <v>4671.0200000000004</v>
      </c>
      <c r="I1291" t="str">
        <f t="shared" si="60"/>
        <v>順</v>
      </c>
      <c r="J1291" t="str">
        <f t="shared" si="61"/>
        <v>順</v>
      </c>
      <c r="K1291" t="str">
        <f t="shared" si="62"/>
        <v>順</v>
      </c>
    </row>
    <row r="1292" spans="1:11" hidden="1" x14ac:dyDescent="0.15">
      <c r="A1292">
        <v>20090320</v>
      </c>
      <c r="B1292">
        <v>4961.62</v>
      </c>
      <c r="C1292">
        <v>5047.54</v>
      </c>
      <c r="D1292">
        <v>4628.24</v>
      </c>
      <c r="E1292">
        <v>5047.54</v>
      </c>
      <c r="F1292">
        <v>4671.0200000000004</v>
      </c>
      <c r="G1292">
        <v>5047.54</v>
      </c>
      <c r="H1292">
        <v>4754.6499999999996</v>
      </c>
      <c r="I1292" t="str">
        <f t="shared" si="60"/>
        <v>順</v>
      </c>
      <c r="J1292" t="str">
        <f t="shared" si="61"/>
        <v>順</v>
      </c>
      <c r="K1292" t="str">
        <f t="shared" si="62"/>
        <v>順</v>
      </c>
    </row>
    <row r="1293" spans="1:11" hidden="1" x14ac:dyDescent="0.15">
      <c r="A1293">
        <v>20090323</v>
      </c>
      <c r="B1293">
        <v>5124.18</v>
      </c>
      <c r="C1293">
        <v>5047.54</v>
      </c>
      <c r="D1293">
        <v>4671.0200000000004</v>
      </c>
      <c r="E1293">
        <v>5047.54</v>
      </c>
      <c r="F1293">
        <v>4754.6499999999996</v>
      </c>
      <c r="G1293">
        <v>5124.18</v>
      </c>
      <c r="H1293">
        <v>4754.6499999999996</v>
      </c>
      <c r="I1293" t="str">
        <f t="shared" si="60"/>
        <v>順</v>
      </c>
      <c r="J1293" t="str">
        <f t="shared" si="61"/>
        <v>順</v>
      </c>
      <c r="K1293" t="str">
        <f t="shared" si="62"/>
        <v>順</v>
      </c>
    </row>
    <row r="1294" spans="1:11" hidden="1" x14ac:dyDescent="0.15">
      <c r="A1294">
        <v>20090324</v>
      </c>
      <c r="B1294">
        <v>5242.18</v>
      </c>
      <c r="C1294">
        <v>5047.54</v>
      </c>
      <c r="D1294">
        <v>4754.6499999999996</v>
      </c>
      <c r="E1294">
        <v>5124.18</v>
      </c>
      <c r="F1294">
        <v>4754.6499999999996</v>
      </c>
      <c r="G1294">
        <v>5242.18</v>
      </c>
      <c r="H1294">
        <v>4897.3900000000003</v>
      </c>
      <c r="I1294" t="str">
        <f t="shared" si="60"/>
        <v>順</v>
      </c>
      <c r="J1294" t="str">
        <f t="shared" si="61"/>
        <v>順</v>
      </c>
      <c r="K1294" t="str">
        <f t="shared" si="62"/>
        <v>順</v>
      </c>
    </row>
    <row r="1295" spans="1:11" hidden="1" x14ac:dyDescent="0.15">
      <c r="A1295">
        <v>20090325</v>
      </c>
      <c r="B1295">
        <v>5346.38</v>
      </c>
      <c r="C1295">
        <v>5124.18</v>
      </c>
      <c r="D1295">
        <v>4754.6499999999996</v>
      </c>
      <c r="E1295">
        <v>5242.18</v>
      </c>
      <c r="F1295">
        <v>4897.3900000000003</v>
      </c>
      <c r="G1295">
        <v>5346.38</v>
      </c>
      <c r="H1295">
        <v>4961.62</v>
      </c>
      <c r="I1295" t="str">
        <f t="shared" si="60"/>
        <v>順</v>
      </c>
      <c r="J1295" t="str">
        <f t="shared" si="61"/>
        <v>順</v>
      </c>
      <c r="K1295" t="str">
        <f t="shared" si="62"/>
        <v>順</v>
      </c>
    </row>
    <row r="1296" spans="1:11" hidden="1" x14ac:dyDescent="0.15">
      <c r="A1296">
        <v>20090326</v>
      </c>
      <c r="B1296">
        <v>5386.56</v>
      </c>
      <c r="C1296">
        <v>5242.18</v>
      </c>
      <c r="D1296">
        <v>4897.3900000000003</v>
      </c>
      <c r="E1296">
        <v>5346.38</v>
      </c>
      <c r="F1296">
        <v>4961.62</v>
      </c>
      <c r="G1296">
        <v>5386.56</v>
      </c>
      <c r="H1296">
        <v>4961.62</v>
      </c>
      <c r="I1296" t="str">
        <f t="shared" si="60"/>
        <v>順</v>
      </c>
      <c r="J1296" t="str">
        <f t="shared" si="61"/>
        <v>順</v>
      </c>
      <c r="K1296" t="str">
        <f t="shared" si="62"/>
        <v>順</v>
      </c>
    </row>
    <row r="1297" spans="1:11" hidden="1" x14ac:dyDescent="0.15">
      <c r="A1297">
        <v>20090327</v>
      </c>
      <c r="B1297">
        <v>5390.7</v>
      </c>
      <c r="C1297">
        <v>5346.38</v>
      </c>
      <c r="D1297">
        <v>4961.62</v>
      </c>
      <c r="E1297">
        <v>5386.56</v>
      </c>
      <c r="F1297">
        <v>4961.62</v>
      </c>
      <c r="G1297">
        <v>5390.7</v>
      </c>
      <c r="H1297">
        <v>4961.62</v>
      </c>
      <c r="I1297" t="str">
        <f t="shared" si="60"/>
        <v>順</v>
      </c>
      <c r="J1297" t="str">
        <f t="shared" si="61"/>
        <v>順</v>
      </c>
      <c r="K1297" t="str">
        <f t="shared" si="62"/>
        <v>順</v>
      </c>
    </row>
    <row r="1298" spans="1:11" hidden="1" x14ac:dyDescent="0.15">
      <c r="A1298">
        <v>20090330</v>
      </c>
      <c r="B1298">
        <v>5206.05</v>
      </c>
      <c r="C1298">
        <v>5386.56</v>
      </c>
      <c r="D1298">
        <v>4961.62</v>
      </c>
      <c r="E1298">
        <v>5390.7</v>
      </c>
      <c r="F1298">
        <v>4961.62</v>
      </c>
      <c r="G1298">
        <v>5390.7</v>
      </c>
      <c r="H1298">
        <v>4961.62</v>
      </c>
      <c r="I1298" t="str">
        <f t="shared" si="60"/>
        <v>順</v>
      </c>
      <c r="J1298" t="str">
        <f t="shared" si="61"/>
        <v>順</v>
      </c>
      <c r="K1298" t="str">
        <f t="shared" si="62"/>
        <v>順</v>
      </c>
    </row>
    <row r="1299" spans="1:11" hidden="1" x14ac:dyDescent="0.15">
      <c r="A1299">
        <v>20090331</v>
      </c>
      <c r="B1299">
        <v>5210.84</v>
      </c>
      <c r="C1299">
        <v>5390.7</v>
      </c>
      <c r="D1299">
        <v>4961.62</v>
      </c>
      <c r="E1299">
        <v>5390.7</v>
      </c>
      <c r="F1299">
        <v>4961.62</v>
      </c>
      <c r="G1299">
        <v>5390.7</v>
      </c>
      <c r="H1299">
        <v>4961.62</v>
      </c>
      <c r="I1299" t="str">
        <f t="shared" si="60"/>
        <v>順</v>
      </c>
      <c r="J1299" t="str">
        <f t="shared" si="61"/>
        <v>順</v>
      </c>
      <c r="K1299" t="str">
        <f t="shared" si="62"/>
        <v>順</v>
      </c>
    </row>
    <row r="1300" spans="1:11" hidden="1" x14ac:dyDescent="0.15">
      <c r="A1300">
        <v>20090401</v>
      </c>
      <c r="B1300">
        <v>5314.45</v>
      </c>
      <c r="C1300">
        <v>5390.7</v>
      </c>
      <c r="D1300">
        <v>4961.62</v>
      </c>
      <c r="E1300">
        <v>5390.7</v>
      </c>
      <c r="F1300">
        <v>4961.62</v>
      </c>
      <c r="G1300">
        <v>5390.7</v>
      </c>
      <c r="H1300">
        <v>5124.18</v>
      </c>
      <c r="I1300" t="str">
        <f t="shared" si="60"/>
        <v>順</v>
      </c>
      <c r="J1300" t="str">
        <f t="shared" si="61"/>
        <v>順</v>
      </c>
      <c r="K1300" t="str">
        <f t="shared" si="62"/>
        <v>順</v>
      </c>
    </row>
    <row r="1301" spans="1:11" hidden="1" x14ac:dyDescent="0.15">
      <c r="A1301">
        <v>20090402</v>
      </c>
      <c r="B1301">
        <v>5473.78</v>
      </c>
      <c r="C1301">
        <v>5390.7</v>
      </c>
      <c r="D1301">
        <v>4961.62</v>
      </c>
      <c r="E1301">
        <v>5390.7</v>
      </c>
      <c r="F1301">
        <v>5124.18</v>
      </c>
      <c r="G1301">
        <v>5473.78</v>
      </c>
      <c r="H1301">
        <v>5206.05</v>
      </c>
      <c r="I1301" t="str">
        <f t="shared" si="60"/>
        <v>順</v>
      </c>
      <c r="J1301" t="str">
        <f t="shared" si="61"/>
        <v>順</v>
      </c>
      <c r="K1301" t="str">
        <f t="shared" si="62"/>
        <v>順</v>
      </c>
    </row>
    <row r="1302" spans="1:11" hidden="1" x14ac:dyDescent="0.15">
      <c r="A1302">
        <v>20090403</v>
      </c>
      <c r="B1302">
        <v>5529.63</v>
      </c>
      <c r="C1302">
        <v>5390.7</v>
      </c>
      <c r="D1302">
        <v>5124.18</v>
      </c>
      <c r="E1302">
        <v>5473.78</v>
      </c>
      <c r="F1302">
        <v>5206.05</v>
      </c>
      <c r="G1302">
        <v>5529.63</v>
      </c>
      <c r="H1302">
        <v>5206.05</v>
      </c>
      <c r="I1302" t="str">
        <f t="shared" si="60"/>
        <v>順</v>
      </c>
      <c r="J1302" t="str">
        <f t="shared" si="61"/>
        <v>順</v>
      </c>
      <c r="K1302" t="str">
        <f t="shared" si="62"/>
        <v>順</v>
      </c>
    </row>
    <row r="1303" spans="1:11" hidden="1" x14ac:dyDescent="0.15">
      <c r="A1303">
        <v>20090406</v>
      </c>
      <c r="B1303">
        <v>5556.22</v>
      </c>
      <c r="C1303">
        <v>5473.78</v>
      </c>
      <c r="D1303">
        <v>5206.05</v>
      </c>
      <c r="E1303">
        <v>5529.63</v>
      </c>
      <c r="F1303">
        <v>5206.05</v>
      </c>
      <c r="G1303">
        <v>5556.22</v>
      </c>
      <c r="H1303">
        <v>5206.05</v>
      </c>
      <c r="I1303" t="str">
        <f t="shared" si="60"/>
        <v>順</v>
      </c>
      <c r="J1303" t="str">
        <f t="shared" si="61"/>
        <v>順</v>
      </c>
      <c r="K1303" t="str">
        <f t="shared" si="62"/>
        <v>順</v>
      </c>
    </row>
    <row r="1304" spans="1:11" hidden="1" x14ac:dyDescent="0.15">
      <c r="A1304">
        <v>20090407</v>
      </c>
      <c r="B1304">
        <v>5576.85</v>
      </c>
      <c r="C1304">
        <v>5529.63</v>
      </c>
      <c r="D1304">
        <v>5206.05</v>
      </c>
      <c r="E1304">
        <v>5556.22</v>
      </c>
      <c r="F1304">
        <v>5206.05</v>
      </c>
      <c r="G1304">
        <v>5576.85</v>
      </c>
      <c r="H1304">
        <v>5206.05</v>
      </c>
      <c r="I1304" t="str">
        <f t="shared" si="60"/>
        <v>順</v>
      </c>
      <c r="J1304" t="str">
        <f t="shared" si="61"/>
        <v>順</v>
      </c>
      <c r="K1304" t="str">
        <f t="shared" si="62"/>
        <v>順</v>
      </c>
    </row>
    <row r="1305" spans="1:11" hidden="1" x14ac:dyDescent="0.15">
      <c r="A1305">
        <v>20090408</v>
      </c>
      <c r="B1305">
        <v>5443.56</v>
      </c>
      <c r="C1305">
        <v>5556.22</v>
      </c>
      <c r="D1305">
        <v>5206.05</v>
      </c>
      <c r="E1305">
        <v>5576.85</v>
      </c>
      <c r="F1305">
        <v>5206.05</v>
      </c>
      <c r="G1305">
        <v>5576.85</v>
      </c>
      <c r="H1305">
        <v>5206.05</v>
      </c>
      <c r="I1305" t="str">
        <f t="shared" si="60"/>
        <v>順</v>
      </c>
      <c r="J1305" t="str">
        <f t="shared" si="61"/>
        <v>順</v>
      </c>
      <c r="K1305" t="str">
        <f t="shared" si="62"/>
        <v>順</v>
      </c>
    </row>
    <row r="1306" spans="1:11" hidden="1" x14ac:dyDescent="0.15">
      <c r="A1306">
        <v>20090409</v>
      </c>
      <c r="B1306">
        <v>5667.8</v>
      </c>
      <c r="C1306">
        <v>5576.85</v>
      </c>
      <c r="D1306">
        <v>5206.05</v>
      </c>
      <c r="E1306">
        <v>5576.85</v>
      </c>
      <c r="F1306">
        <v>5206.05</v>
      </c>
      <c r="G1306">
        <v>5667.8</v>
      </c>
      <c r="H1306">
        <v>5210.84</v>
      </c>
      <c r="I1306" t="str">
        <f t="shared" si="60"/>
        <v>順</v>
      </c>
      <c r="J1306" t="str">
        <f t="shared" si="61"/>
        <v>順</v>
      </c>
      <c r="K1306" t="str">
        <f t="shared" si="62"/>
        <v>順</v>
      </c>
    </row>
    <row r="1307" spans="1:11" hidden="1" x14ac:dyDescent="0.15">
      <c r="A1307">
        <v>20090410</v>
      </c>
      <c r="B1307">
        <v>5781.96</v>
      </c>
      <c r="C1307">
        <v>5576.85</v>
      </c>
      <c r="D1307">
        <v>5206.05</v>
      </c>
      <c r="E1307">
        <v>5667.8</v>
      </c>
      <c r="F1307">
        <v>5210.84</v>
      </c>
      <c r="G1307">
        <v>5781.96</v>
      </c>
      <c r="H1307">
        <v>5314.45</v>
      </c>
      <c r="I1307" t="str">
        <f t="shared" si="60"/>
        <v>順</v>
      </c>
      <c r="J1307" t="str">
        <f t="shared" si="61"/>
        <v>順</v>
      </c>
      <c r="K1307" t="str">
        <f t="shared" si="62"/>
        <v>順</v>
      </c>
    </row>
    <row r="1308" spans="1:11" hidden="1" x14ac:dyDescent="0.15">
      <c r="A1308">
        <v>20090413</v>
      </c>
      <c r="B1308">
        <v>5857.64</v>
      </c>
      <c r="C1308">
        <v>5667.8</v>
      </c>
      <c r="D1308">
        <v>5210.84</v>
      </c>
      <c r="E1308">
        <v>5781.96</v>
      </c>
      <c r="F1308">
        <v>5314.45</v>
      </c>
      <c r="G1308">
        <v>5857.64</v>
      </c>
      <c r="H1308">
        <v>5443.56</v>
      </c>
      <c r="I1308" t="str">
        <f t="shared" si="60"/>
        <v>順</v>
      </c>
      <c r="J1308" t="str">
        <f t="shared" si="61"/>
        <v>順</v>
      </c>
      <c r="K1308" t="str">
        <f t="shared" si="62"/>
        <v>順</v>
      </c>
    </row>
    <row r="1309" spans="1:11" hidden="1" x14ac:dyDescent="0.15">
      <c r="A1309">
        <v>20090414</v>
      </c>
      <c r="B1309">
        <v>5892.68</v>
      </c>
      <c r="C1309">
        <v>5781.96</v>
      </c>
      <c r="D1309">
        <v>5314.45</v>
      </c>
      <c r="E1309">
        <v>5857.64</v>
      </c>
      <c r="F1309">
        <v>5443.56</v>
      </c>
      <c r="G1309">
        <v>5892.68</v>
      </c>
      <c r="H1309">
        <v>5443.56</v>
      </c>
      <c r="I1309" t="str">
        <f t="shared" si="60"/>
        <v>順</v>
      </c>
      <c r="J1309" t="str">
        <f t="shared" si="61"/>
        <v>順</v>
      </c>
      <c r="K1309" t="str">
        <f t="shared" si="62"/>
        <v>順</v>
      </c>
    </row>
    <row r="1310" spans="1:11" hidden="1" x14ac:dyDescent="0.15">
      <c r="A1310">
        <v>20090415</v>
      </c>
      <c r="B1310">
        <v>5875.19</v>
      </c>
      <c r="C1310">
        <v>5857.64</v>
      </c>
      <c r="D1310">
        <v>5443.56</v>
      </c>
      <c r="E1310">
        <v>5892.68</v>
      </c>
      <c r="F1310">
        <v>5443.56</v>
      </c>
      <c r="G1310">
        <v>5892.68</v>
      </c>
      <c r="H1310">
        <v>5443.56</v>
      </c>
      <c r="I1310" t="str">
        <f t="shared" si="60"/>
        <v>順</v>
      </c>
      <c r="J1310" t="str">
        <f t="shared" si="61"/>
        <v>順</v>
      </c>
      <c r="K1310" t="str">
        <f t="shared" si="62"/>
        <v>順</v>
      </c>
    </row>
    <row r="1311" spans="1:11" hidden="1" x14ac:dyDescent="0.15">
      <c r="A1311">
        <v>20090416</v>
      </c>
      <c r="B1311">
        <v>5997.17</v>
      </c>
      <c r="C1311">
        <v>5892.68</v>
      </c>
      <c r="D1311">
        <v>5443.56</v>
      </c>
      <c r="E1311">
        <v>5892.68</v>
      </c>
      <c r="F1311">
        <v>5443.56</v>
      </c>
      <c r="G1311">
        <v>5997.17</v>
      </c>
      <c r="H1311">
        <v>5443.56</v>
      </c>
      <c r="I1311" t="str">
        <f t="shared" si="60"/>
        <v>順</v>
      </c>
      <c r="J1311" t="str">
        <f t="shared" si="61"/>
        <v>順</v>
      </c>
      <c r="K1311" t="str">
        <f t="shared" si="62"/>
        <v>順</v>
      </c>
    </row>
    <row r="1312" spans="1:11" hidden="1" x14ac:dyDescent="0.15">
      <c r="A1312">
        <v>20090417</v>
      </c>
      <c r="B1312">
        <v>5755.38</v>
      </c>
      <c r="C1312">
        <v>5892.68</v>
      </c>
      <c r="D1312">
        <v>5443.56</v>
      </c>
      <c r="E1312">
        <v>5997.17</v>
      </c>
      <c r="F1312">
        <v>5443.56</v>
      </c>
      <c r="G1312">
        <v>5997.17</v>
      </c>
      <c r="H1312">
        <v>5443.56</v>
      </c>
      <c r="I1312" t="str">
        <f t="shared" si="60"/>
        <v>順</v>
      </c>
      <c r="J1312" t="str">
        <f t="shared" si="61"/>
        <v>順</v>
      </c>
      <c r="K1312" t="str">
        <f t="shared" si="62"/>
        <v>順</v>
      </c>
    </row>
    <row r="1313" spans="1:11" hidden="1" x14ac:dyDescent="0.15">
      <c r="A1313">
        <v>20090420</v>
      </c>
      <c r="B1313">
        <v>5781.66</v>
      </c>
      <c r="C1313">
        <v>5997.17</v>
      </c>
      <c r="D1313">
        <v>5443.56</v>
      </c>
      <c r="E1313">
        <v>5997.17</v>
      </c>
      <c r="F1313">
        <v>5443.56</v>
      </c>
      <c r="G1313">
        <v>5997.17</v>
      </c>
      <c r="H1313">
        <v>5667.8</v>
      </c>
      <c r="I1313" t="str">
        <f t="shared" si="60"/>
        <v>順</v>
      </c>
      <c r="J1313" t="str">
        <f t="shared" si="61"/>
        <v>順</v>
      </c>
      <c r="K1313" t="str">
        <f t="shared" si="62"/>
        <v>順</v>
      </c>
    </row>
    <row r="1314" spans="1:11" hidden="1" x14ac:dyDescent="0.15">
      <c r="A1314">
        <v>20090421</v>
      </c>
      <c r="B1314">
        <v>5881.41</v>
      </c>
      <c r="C1314">
        <v>5997.17</v>
      </c>
      <c r="D1314">
        <v>5443.56</v>
      </c>
      <c r="E1314">
        <v>5997.17</v>
      </c>
      <c r="F1314">
        <v>5667.8</v>
      </c>
      <c r="G1314">
        <v>5997.17</v>
      </c>
      <c r="H1314">
        <v>5755.38</v>
      </c>
      <c r="I1314" t="str">
        <f t="shared" si="60"/>
        <v>順</v>
      </c>
      <c r="J1314" t="str">
        <f t="shared" si="61"/>
        <v>順</v>
      </c>
      <c r="K1314" t="str">
        <f t="shared" si="62"/>
        <v>順</v>
      </c>
    </row>
    <row r="1315" spans="1:11" hidden="1" x14ac:dyDescent="0.15">
      <c r="A1315">
        <v>20090422</v>
      </c>
      <c r="B1315">
        <v>5886.11</v>
      </c>
      <c r="C1315">
        <v>5997.17</v>
      </c>
      <c r="D1315">
        <v>5667.8</v>
      </c>
      <c r="E1315">
        <v>5997.17</v>
      </c>
      <c r="F1315">
        <v>5755.38</v>
      </c>
      <c r="G1315">
        <v>5997.17</v>
      </c>
      <c r="H1315">
        <v>5755.38</v>
      </c>
      <c r="I1315" t="str">
        <f t="shared" si="60"/>
        <v>順</v>
      </c>
      <c r="J1315" t="str">
        <f t="shared" si="61"/>
        <v>順</v>
      </c>
      <c r="K1315" t="str">
        <f t="shared" si="62"/>
        <v>順</v>
      </c>
    </row>
    <row r="1316" spans="1:11" hidden="1" x14ac:dyDescent="0.15">
      <c r="A1316">
        <v>20090423</v>
      </c>
      <c r="B1316">
        <v>5875.24</v>
      </c>
      <c r="C1316">
        <v>5997.17</v>
      </c>
      <c r="D1316">
        <v>5755.38</v>
      </c>
      <c r="E1316">
        <v>5997.17</v>
      </c>
      <c r="F1316">
        <v>5755.38</v>
      </c>
      <c r="G1316">
        <v>5997.17</v>
      </c>
      <c r="H1316">
        <v>5755.38</v>
      </c>
      <c r="I1316" t="str">
        <f t="shared" si="60"/>
        <v>順</v>
      </c>
      <c r="J1316" t="str">
        <f t="shared" si="61"/>
        <v>順</v>
      </c>
      <c r="K1316" t="str">
        <f t="shared" si="62"/>
        <v>順</v>
      </c>
    </row>
    <row r="1317" spans="1:11" hidden="1" x14ac:dyDescent="0.15">
      <c r="A1317">
        <v>20090424</v>
      </c>
      <c r="B1317">
        <v>5880.77</v>
      </c>
      <c r="C1317">
        <v>5997.17</v>
      </c>
      <c r="D1317">
        <v>5755.38</v>
      </c>
      <c r="E1317">
        <v>5997.17</v>
      </c>
      <c r="F1317">
        <v>5755.38</v>
      </c>
      <c r="G1317">
        <v>5997.17</v>
      </c>
      <c r="H1317">
        <v>5755.38</v>
      </c>
      <c r="I1317" t="str">
        <f t="shared" si="60"/>
        <v>順</v>
      </c>
      <c r="J1317" t="str">
        <f t="shared" si="61"/>
        <v>順</v>
      </c>
      <c r="K1317" t="str">
        <f t="shared" si="62"/>
        <v>順</v>
      </c>
    </row>
    <row r="1318" spans="1:11" hidden="1" x14ac:dyDescent="0.15">
      <c r="A1318">
        <v>20090427</v>
      </c>
      <c r="B1318">
        <v>5705.05</v>
      </c>
      <c r="C1318">
        <v>5997.17</v>
      </c>
      <c r="D1318">
        <v>5755.38</v>
      </c>
      <c r="E1318">
        <v>5997.17</v>
      </c>
      <c r="F1318">
        <v>5755.38</v>
      </c>
      <c r="G1318">
        <v>5997.17</v>
      </c>
      <c r="H1318">
        <v>5705.05</v>
      </c>
      <c r="I1318" t="str">
        <f t="shared" si="60"/>
        <v>順</v>
      </c>
      <c r="J1318" t="str">
        <f t="shared" si="61"/>
        <v>順</v>
      </c>
      <c r="K1318" t="str">
        <f t="shared" si="62"/>
        <v>順</v>
      </c>
    </row>
    <row r="1319" spans="1:11" hidden="1" x14ac:dyDescent="0.15">
      <c r="A1319">
        <v>20090428</v>
      </c>
      <c r="B1319">
        <v>5596.73</v>
      </c>
      <c r="C1319">
        <v>5997.17</v>
      </c>
      <c r="D1319">
        <v>5755.38</v>
      </c>
      <c r="E1319">
        <v>5997.17</v>
      </c>
      <c r="F1319">
        <v>5705.05</v>
      </c>
      <c r="G1319">
        <v>5886.11</v>
      </c>
      <c r="H1319">
        <v>5596.73</v>
      </c>
      <c r="I1319" t="str">
        <f t="shared" si="60"/>
        <v>順</v>
      </c>
      <c r="J1319" t="str">
        <f t="shared" si="61"/>
        <v>順</v>
      </c>
      <c r="K1319" t="str">
        <f t="shared" si="62"/>
        <v>順</v>
      </c>
    </row>
    <row r="1320" spans="1:11" hidden="1" x14ac:dyDescent="0.15">
      <c r="A1320">
        <v>20090429</v>
      </c>
      <c r="B1320">
        <v>5614.06</v>
      </c>
      <c r="C1320">
        <v>5997.17</v>
      </c>
      <c r="D1320">
        <v>5705.05</v>
      </c>
      <c r="E1320">
        <v>5886.11</v>
      </c>
      <c r="F1320">
        <v>5596.73</v>
      </c>
      <c r="G1320">
        <v>5886.11</v>
      </c>
      <c r="H1320">
        <v>5596.73</v>
      </c>
      <c r="I1320" t="str">
        <f t="shared" si="60"/>
        <v>順</v>
      </c>
      <c r="J1320" t="str">
        <f t="shared" si="61"/>
        <v>順</v>
      </c>
      <c r="K1320" t="str">
        <f t="shared" si="62"/>
        <v>順</v>
      </c>
    </row>
    <row r="1321" spans="1:11" hidden="1" x14ac:dyDescent="0.15">
      <c r="A1321">
        <v>20090430</v>
      </c>
      <c r="B1321">
        <v>5992.57</v>
      </c>
      <c r="C1321">
        <v>5886.11</v>
      </c>
      <c r="D1321">
        <v>5596.73</v>
      </c>
      <c r="E1321">
        <v>5886.11</v>
      </c>
      <c r="F1321">
        <v>5596.73</v>
      </c>
      <c r="G1321">
        <v>5992.57</v>
      </c>
      <c r="H1321">
        <v>5596.73</v>
      </c>
      <c r="I1321" t="str">
        <f t="shared" si="60"/>
        <v>順</v>
      </c>
      <c r="J1321" t="str">
        <f t="shared" si="61"/>
        <v>順</v>
      </c>
      <c r="K1321" t="str">
        <f t="shared" si="62"/>
        <v>順</v>
      </c>
    </row>
    <row r="1322" spans="1:11" hidden="1" x14ac:dyDescent="0.15">
      <c r="A1322">
        <v>20090504</v>
      </c>
      <c r="B1322">
        <v>6330.4</v>
      </c>
      <c r="C1322">
        <v>5886.11</v>
      </c>
      <c r="D1322">
        <v>5596.73</v>
      </c>
      <c r="E1322">
        <v>5992.57</v>
      </c>
      <c r="F1322">
        <v>5596.73</v>
      </c>
      <c r="G1322">
        <v>6330.4</v>
      </c>
      <c r="H1322">
        <v>5596.73</v>
      </c>
      <c r="I1322" t="str">
        <f t="shared" si="60"/>
        <v>順</v>
      </c>
      <c r="J1322" t="str">
        <f t="shared" si="61"/>
        <v>順</v>
      </c>
      <c r="K1322" t="str">
        <f t="shared" si="62"/>
        <v>順</v>
      </c>
    </row>
    <row r="1323" spans="1:11" hidden="1" x14ac:dyDescent="0.15">
      <c r="A1323">
        <v>20090505</v>
      </c>
      <c r="B1323">
        <v>6379.94</v>
      </c>
      <c r="C1323">
        <v>5992.57</v>
      </c>
      <c r="D1323">
        <v>5596.73</v>
      </c>
      <c r="E1323">
        <v>6330.4</v>
      </c>
      <c r="F1323">
        <v>5596.73</v>
      </c>
      <c r="G1323">
        <v>6379.94</v>
      </c>
      <c r="H1323">
        <v>5596.73</v>
      </c>
      <c r="I1323" t="str">
        <f t="shared" si="60"/>
        <v>順</v>
      </c>
      <c r="J1323" t="str">
        <f t="shared" si="61"/>
        <v>順</v>
      </c>
      <c r="K1323" t="str">
        <f t="shared" si="62"/>
        <v>順</v>
      </c>
    </row>
    <row r="1324" spans="1:11" hidden="1" x14ac:dyDescent="0.15">
      <c r="A1324">
        <v>20090506</v>
      </c>
      <c r="B1324">
        <v>6566.7</v>
      </c>
      <c r="C1324">
        <v>6330.4</v>
      </c>
      <c r="D1324">
        <v>5596.73</v>
      </c>
      <c r="E1324">
        <v>6379.94</v>
      </c>
      <c r="F1324">
        <v>5596.73</v>
      </c>
      <c r="G1324">
        <v>6566.7</v>
      </c>
      <c r="H1324">
        <v>5596.73</v>
      </c>
      <c r="I1324" t="str">
        <f t="shared" si="60"/>
        <v>順</v>
      </c>
      <c r="J1324" t="str">
        <f t="shared" si="61"/>
        <v>順</v>
      </c>
      <c r="K1324" t="str">
        <f t="shared" si="62"/>
        <v>順</v>
      </c>
    </row>
    <row r="1325" spans="1:11" hidden="1" x14ac:dyDescent="0.15">
      <c r="A1325">
        <v>20090507</v>
      </c>
      <c r="B1325">
        <v>6572.87</v>
      </c>
      <c r="C1325">
        <v>6379.94</v>
      </c>
      <c r="D1325">
        <v>5596.73</v>
      </c>
      <c r="E1325">
        <v>6566.7</v>
      </c>
      <c r="F1325">
        <v>5596.73</v>
      </c>
      <c r="G1325">
        <v>6572.87</v>
      </c>
      <c r="H1325">
        <v>5596.73</v>
      </c>
      <c r="I1325" t="str">
        <f t="shared" si="60"/>
        <v>順</v>
      </c>
      <c r="J1325" t="str">
        <f t="shared" si="61"/>
        <v>順</v>
      </c>
      <c r="K1325" t="str">
        <f t="shared" si="62"/>
        <v>順</v>
      </c>
    </row>
    <row r="1326" spans="1:11" hidden="1" x14ac:dyDescent="0.15">
      <c r="A1326">
        <v>20090508</v>
      </c>
      <c r="B1326">
        <v>6583.87</v>
      </c>
      <c r="C1326">
        <v>6566.7</v>
      </c>
      <c r="D1326">
        <v>5596.73</v>
      </c>
      <c r="E1326">
        <v>6572.87</v>
      </c>
      <c r="F1326">
        <v>5596.73</v>
      </c>
      <c r="G1326">
        <v>6583.87</v>
      </c>
      <c r="H1326">
        <v>5596.73</v>
      </c>
      <c r="I1326" t="str">
        <f t="shared" si="60"/>
        <v>順</v>
      </c>
      <c r="J1326" t="str">
        <f t="shared" si="61"/>
        <v>順</v>
      </c>
      <c r="K1326" t="str">
        <f t="shared" si="62"/>
        <v>順</v>
      </c>
    </row>
    <row r="1327" spans="1:11" hidden="1" x14ac:dyDescent="0.15">
      <c r="A1327">
        <v>20090511</v>
      </c>
      <c r="B1327">
        <v>6647.5</v>
      </c>
      <c r="C1327">
        <v>6572.87</v>
      </c>
      <c r="D1327">
        <v>5596.73</v>
      </c>
      <c r="E1327">
        <v>6583.87</v>
      </c>
      <c r="F1327">
        <v>5596.73</v>
      </c>
      <c r="G1327">
        <v>6647.5</v>
      </c>
      <c r="H1327">
        <v>5614.06</v>
      </c>
      <c r="I1327" t="str">
        <f t="shared" si="60"/>
        <v>順</v>
      </c>
      <c r="J1327" t="str">
        <f t="shared" si="61"/>
        <v>順</v>
      </c>
      <c r="K1327" t="str">
        <f t="shared" si="62"/>
        <v>順</v>
      </c>
    </row>
    <row r="1328" spans="1:11" hidden="1" x14ac:dyDescent="0.15">
      <c r="A1328">
        <v>20090512</v>
      </c>
      <c r="B1328">
        <v>6432.55</v>
      </c>
      <c r="C1328">
        <v>6583.87</v>
      </c>
      <c r="D1328">
        <v>5596.73</v>
      </c>
      <c r="E1328">
        <v>6647.5</v>
      </c>
      <c r="F1328">
        <v>5614.06</v>
      </c>
      <c r="G1328">
        <v>6647.5</v>
      </c>
      <c r="H1328">
        <v>5992.57</v>
      </c>
      <c r="I1328" t="str">
        <f t="shared" si="60"/>
        <v>順</v>
      </c>
      <c r="J1328" t="str">
        <f t="shared" si="61"/>
        <v>順</v>
      </c>
      <c r="K1328" t="str">
        <f t="shared" si="62"/>
        <v>順</v>
      </c>
    </row>
    <row r="1329" spans="1:11" hidden="1" x14ac:dyDescent="0.15">
      <c r="A1329">
        <v>20090513</v>
      </c>
      <c r="B1329">
        <v>6485.14</v>
      </c>
      <c r="C1329">
        <v>6647.5</v>
      </c>
      <c r="D1329">
        <v>5614.06</v>
      </c>
      <c r="E1329">
        <v>6647.5</v>
      </c>
      <c r="F1329">
        <v>5992.57</v>
      </c>
      <c r="G1329">
        <v>6647.5</v>
      </c>
      <c r="H1329">
        <v>6330.4</v>
      </c>
      <c r="I1329" t="str">
        <f t="shared" si="60"/>
        <v>順</v>
      </c>
      <c r="J1329" t="str">
        <f t="shared" si="61"/>
        <v>順</v>
      </c>
      <c r="K1329" t="str">
        <f t="shared" si="62"/>
        <v>順</v>
      </c>
    </row>
    <row r="1330" spans="1:11" hidden="1" x14ac:dyDescent="0.15">
      <c r="A1330">
        <v>20090514</v>
      </c>
      <c r="B1330">
        <v>6364.17</v>
      </c>
      <c r="C1330">
        <v>6647.5</v>
      </c>
      <c r="D1330">
        <v>5992.57</v>
      </c>
      <c r="E1330">
        <v>6647.5</v>
      </c>
      <c r="F1330">
        <v>6330.4</v>
      </c>
      <c r="G1330">
        <v>6647.5</v>
      </c>
      <c r="H1330">
        <v>6364.17</v>
      </c>
      <c r="I1330" t="str">
        <f t="shared" si="60"/>
        <v>順</v>
      </c>
      <c r="J1330" t="str">
        <f t="shared" si="61"/>
        <v>順</v>
      </c>
      <c r="K1330" t="str">
        <f t="shared" si="62"/>
        <v>順</v>
      </c>
    </row>
    <row r="1331" spans="1:11" hidden="1" x14ac:dyDescent="0.15">
      <c r="A1331">
        <v>20090515</v>
      </c>
      <c r="B1331">
        <v>6489.09</v>
      </c>
      <c r="C1331">
        <v>6647.5</v>
      </c>
      <c r="D1331">
        <v>6330.4</v>
      </c>
      <c r="E1331">
        <v>6647.5</v>
      </c>
      <c r="F1331">
        <v>6364.17</v>
      </c>
      <c r="G1331">
        <v>6647.5</v>
      </c>
      <c r="H1331">
        <v>6364.17</v>
      </c>
      <c r="I1331" t="str">
        <f t="shared" si="60"/>
        <v>順</v>
      </c>
      <c r="J1331" t="str">
        <f t="shared" si="61"/>
        <v>順</v>
      </c>
      <c r="K1331" t="str">
        <f t="shared" si="62"/>
        <v>順</v>
      </c>
    </row>
    <row r="1332" spans="1:11" hidden="1" x14ac:dyDescent="0.15">
      <c r="A1332">
        <v>20090518</v>
      </c>
      <c r="B1332">
        <v>6577.81</v>
      </c>
      <c r="C1332">
        <v>6647.5</v>
      </c>
      <c r="D1332">
        <v>6364.17</v>
      </c>
      <c r="E1332">
        <v>6647.5</v>
      </c>
      <c r="F1332">
        <v>6364.17</v>
      </c>
      <c r="G1332">
        <v>6647.5</v>
      </c>
      <c r="H1332">
        <v>6364.17</v>
      </c>
      <c r="I1332" t="str">
        <f t="shared" si="60"/>
        <v>順</v>
      </c>
      <c r="J1332" t="str">
        <f t="shared" si="61"/>
        <v>順</v>
      </c>
      <c r="K1332" t="str">
        <f t="shared" si="62"/>
        <v>順</v>
      </c>
    </row>
    <row r="1333" spans="1:11" hidden="1" x14ac:dyDescent="0.15">
      <c r="A1333">
        <v>20090519</v>
      </c>
      <c r="B1333">
        <v>6655.59</v>
      </c>
      <c r="C1333">
        <v>6647.5</v>
      </c>
      <c r="D1333">
        <v>6364.17</v>
      </c>
      <c r="E1333">
        <v>6647.5</v>
      </c>
      <c r="F1333">
        <v>6364.17</v>
      </c>
      <c r="G1333">
        <v>6655.59</v>
      </c>
      <c r="H1333">
        <v>6364.17</v>
      </c>
      <c r="I1333" t="str">
        <f t="shared" si="60"/>
        <v>順</v>
      </c>
      <c r="J1333" t="str">
        <f t="shared" si="61"/>
        <v>順</v>
      </c>
      <c r="K1333" t="str">
        <f t="shared" si="62"/>
        <v>順</v>
      </c>
    </row>
    <row r="1334" spans="1:11" hidden="1" x14ac:dyDescent="0.15">
      <c r="A1334">
        <v>20090520</v>
      </c>
      <c r="B1334">
        <v>6703.62</v>
      </c>
      <c r="C1334">
        <v>6647.5</v>
      </c>
      <c r="D1334">
        <v>6364.17</v>
      </c>
      <c r="E1334">
        <v>6655.59</v>
      </c>
      <c r="F1334">
        <v>6364.17</v>
      </c>
      <c r="G1334">
        <v>6703.62</v>
      </c>
      <c r="H1334">
        <v>6364.17</v>
      </c>
      <c r="I1334" t="str">
        <f t="shared" si="60"/>
        <v>順</v>
      </c>
      <c r="J1334" t="str">
        <f t="shared" si="61"/>
        <v>順</v>
      </c>
      <c r="K1334" t="str">
        <f t="shared" si="62"/>
        <v>順</v>
      </c>
    </row>
    <row r="1335" spans="1:11" hidden="1" x14ac:dyDescent="0.15">
      <c r="A1335">
        <v>20090521</v>
      </c>
      <c r="B1335">
        <v>6718.81</v>
      </c>
      <c r="C1335">
        <v>6655.59</v>
      </c>
      <c r="D1335">
        <v>6364.17</v>
      </c>
      <c r="E1335">
        <v>6703.62</v>
      </c>
      <c r="F1335">
        <v>6364.17</v>
      </c>
      <c r="G1335">
        <v>6718.81</v>
      </c>
      <c r="H1335">
        <v>6364.17</v>
      </c>
      <c r="I1335" t="str">
        <f t="shared" si="60"/>
        <v>順</v>
      </c>
      <c r="J1335" t="str">
        <f t="shared" si="61"/>
        <v>順</v>
      </c>
      <c r="K1335" t="str">
        <f t="shared" si="62"/>
        <v>順</v>
      </c>
    </row>
    <row r="1336" spans="1:11" hidden="1" x14ac:dyDescent="0.15">
      <c r="A1336">
        <v>20090522</v>
      </c>
      <c r="B1336">
        <v>6737.29</v>
      </c>
      <c r="C1336">
        <v>6703.62</v>
      </c>
      <c r="D1336">
        <v>6364.17</v>
      </c>
      <c r="E1336">
        <v>6718.81</v>
      </c>
      <c r="F1336">
        <v>6364.17</v>
      </c>
      <c r="G1336">
        <v>6737.29</v>
      </c>
      <c r="H1336">
        <v>6364.17</v>
      </c>
      <c r="I1336" t="str">
        <f t="shared" si="60"/>
        <v>順</v>
      </c>
      <c r="J1336" t="str">
        <f t="shared" si="61"/>
        <v>順</v>
      </c>
      <c r="K1336" t="str">
        <f t="shared" si="62"/>
        <v>順</v>
      </c>
    </row>
    <row r="1337" spans="1:11" hidden="1" x14ac:dyDescent="0.15">
      <c r="A1337">
        <v>20090525</v>
      </c>
      <c r="B1337">
        <v>6734.46</v>
      </c>
      <c r="C1337">
        <v>6718.81</v>
      </c>
      <c r="D1337">
        <v>6364.17</v>
      </c>
      <c r="E1337">
        <v>6737.29</v>
      </c>
      <c r="F1337">
        <v>6364.17</v>
      </c>
      <c r="G1337">
        <v>6737.29</v>
      </c>
      <c r="H1337">
        <v>6364.17</v>
      </c>
      <c r="I1337" t="str">
        <f t="shared" si="60"/>
        <v>順</v>
      </c>
      <c r="J1337" t="str">
        <f t="shared" si="61"/>
        <v>順</v>
      </c>
      <c r="K1337" t="str">
        <f t="shared" si="62"/>
        <v>順</v>
      </c>
    </row>
    <row r="1338" spans="1:11" hidden="1" x14ac:dyDescent="0.15">
      <c r="A1338">
        <v>20090526</v>
      </c>
      <c r="B1338">
        <v>6683.11</v>
      </c>
      <c r="C1338">
        <v>6737.29</v>
      </c>
      <c r="D1338">
        <v>6364.17</v>
      </c>
      <c r="E1338">
        <v>6737.29</v>
      </c>
      <c r="F1338">
        <v>6364.17</v>
      </c>
      <c r="G1338">
        <v>6737.29</v>
      </c>
      <c r="H1338">
        <v>6489.09</v>
      </c>
      <c r="I1338" t="str">
        <f t="shared" si="60"/>
        <v>順</v>
      </c>
      <c r="J1338" t="str">
        <f t="shared" si="61"/>
        <v>順</v>
      </c>
      <c r="K1338" t="str">
        <f t="shared" si="62"/>
        <v>順</v>
      </c>
    </row>
    <row r="1339" spans="1:11" hidden="1" x14ac:dyDescent="0.15">
      <c r="A1339">
        <v>20090527</v>
      </c>
      <c r="B1339">
        <v>6890.44</v>
      </c>
      <c r="C1339">
        <v>6737.29</v>
      </c>
      <c r="D1339">
        <v>6364.17</v>
      </c>
      <c r="E1339">
        <v>6737.29</v>
      </c>
      <c r="F1339">
        <v>6489.09</v>
      </c>
      <c r="G1339">
        <v>6890.44</v>
      </c>
      <c r="H1339">
        <v>6577.81</v>
      </c>
      <c r="I1339" t="str">
        <f t="shared" si="60"/>
        <v>順</v>
      </c>
      <c r="J1339" t="str">
        <f t="shared" si="61"/>
        <v>順</v>
      </c>
      <c r="K1339" t="str">
        <f t="shared" si="62"/>
        <v>順</v>
      </c>
    </row>
    <row r="1340" spans="1:11" hidden="1" x14ac:dyDescent="0.15">
      <c r="A1340">
        <v>20090601</v>
      </c>
      <c r="B1340">
        <v>6954.1</v>
      </c>
      <c r="C1340">
        <v>6737.29</v>
      </c>
      <c r="D1340">
        <v>6489.09</v>
      </c>
      <c r="E1340">
        <v>6890.44</v>
      </c>
      <c r="F1340">
        <v>6577.81</v>
      </c>
      <c r="G1340">
        <v>6954.1</v>
      </c>
      <c r="H1340">
        <v>6655.59</v>
      </c>
      <c r="I1340" t="str">
        <f t="shared" si="60"/>
        <v>順</v>
      </c>
      <c r="J1340" t="str">
        <f t="shared" si="61"/>
        <v>順</v>
      </c>
      <c r="K1340" t="str">
        <f t="shared" si="62"/>
        <v>順</v>
      </c>
    </row>
    <row r="1341" spans="1:11" hidden="1" x14ac:dyDescent="0.15">
      <c r="A1341">
        <v>20090602</v>
      </c>
      <c r="B1341">
        <v>6949.08</v>
      </c>
      <c r="C1341">
        <v>6890.44</v>
      </c>
      <c r="D1341">
        <v>6577.81</v>
      </c>
      <c r="E1341">
        <v>6954.1</v>
      </c>
      <c r="F1341">
        <v>6655.59</v>
      </c>
      <c r="G1341">
        <v>6954.1</v>
      </c>
      <c r="H1341">
        <v>6683.11</v>
      </c>
      <c r="I1341" t="str">
        <f t="shared" si="60"/>
        <v>順</v>
      </c>
      <c r="J1341" t="str">
        <f t="shared" si="61"/>
        <v>順</v>
      </c>
      <c r="K1341" t="str">
        <f t="shared" si="62"/>
        <v>順</v>
      </c>
    </row>
    <row r="1342" spans="1:11" hidden="1" x14ac:dyDescent="0.15">
      <c r="A1342">
        <v>20090603</v>
      </c>
      <c r="B1342">
        <v>6893.14</v>
      </c>
      <c r="C1342">
        <v>6954.1</v>
      </c>
      <c r="D1342">
        <v>6655.59</v>
      </c>
      <c r="E1342">
        <v>6954.1</v>
      </c>
      <c r="F1342">
        <v>6683.11</v>
      </c>
      <c r="G1342">
        <v>6954.1</v>
      </c>
      <c r="H1342">
        <v>6683.11</v>
      </c>
      <c r="I1342" t="str">
        <f t="shared" si="60"/>
        <v>順</v>
      </c>
      <c r="J1342" t="str">
        <f t="shared" si="61"/>
        <v>順</v>
      </c>
      <c r="K1342" t="str">
        <f t="shared" si="62"/>
        <v>順</v>
      </c>
    </row>
    <row r="1343" spans="1:11" hidden="1" x14ac:dyDescent="0.15">
      <c r="A1343">
        <v>20090604</v>
      </c>
      <c r="B1343">
        <v>6786.06</v>
      </c>
      <c r="C1343">
        <v>6954.1</v>
      </c>
      <c r="D1343">
        <v>6683.11</v>
      </c>
      <c r="E1343">
        <v>6954.1</v>
      </c>
      <c r="F1343">
        <v>6683.11</v>
      </c>
      <c r="G1343">
        <v>6954.1</v>
      </c>
      <c r="H1343">
        <v>6683.11</v>
      </c>
      <c r="I1343" t="str">
        <f t="shared" si="60"/>
        <v>順</v>
      </c>
      <c r="J1343" t="str">
        <f t="shared" si="61"/>
        <v>順</v>
      </c>
      <c r="K1343" t="str">
        <f t="shared" si="62"/>
        <v>順</v>
      </c>
    </row>
    <row r="1344" spans="1:11" hidden="1" x14ac:dyDescent="0.15">
      <c r="A1344">
        <v>20090605</v>
      </c>
      <c r="B1344">
        <v>6767.1</v>
      </c>
      <c r="C1344">
        <v>6954.1</v>
      </c>
      <c r="D1344">
        <v>6683.11</v>
      </c>
      <c r="E1344">
        <v>6954.1</v>
      </c>
      <c r="F1344">
        <v>6683.11</v>
      </c>
      <c r="G1344">
        <v>6954.1</v>
      </c>
      <c r="H1344">
        <v>6683.11</v>
      </c>
      <c r="I1344" t="str">
        <f t="shared" si="60"/>
        <v>順</v>
      </c>
      <c r="J1344" t="str">
        <f t="shared" si="61"/>
        <v>順</v>
      </c>
      <c r="K1344" t="str">
        <f t="shared" si="62"/>
        <v>順</v>
      </c>
    </row>
    <row r="1345" spans="1:11" hidden="1" x14ac:dyDescent="0.15">
      <c r="A1345">
        <v>20090606</v>
      </c>
      <c r="B1345">
        <v>6856.74</v>
      </c>
      <c r="C1345">
        <v>6954.1</v>
      </c>
      <c r="D1345">
        <v>6683.11</v>
      </c>
      <c r="E1345">
        <v>6954.1</v>
      </c>
      <c r="F1345">
        <v>6683.11</v>
      </c>
      <c r="G1345">
        <v>6954.1</v>
      </c>
      <c r="H1345">
        <v>6683.11</v>
      </c>
      <c r="I1345" t="str">
        <f t="shared" si="60"/>
        <v>順</v>
      </c>
      <c r="J1345" t="str">
        <f t="shared" si="61"/>
        <v>順</v>
      </c>
      <c r="K1345" t="str">
        <f t="shared" si="62"/>
        <v>順</v>
      </c>
    </row>
    <row r="1346" spans="1:11" hidden="1" x14ac:dyDescent="0.15">
      <c r="A1346">
        <v>20090608</v>
      </c>
      <c r="B1346">
        <v>6628.02</v>
      </c>
      <c r="C1346">
        <v>6954.1</v>
      </c>
      <c r="D1346">
        <v>6683.11</v>
      </c>
      <c r="E1346">
        <v>6954.1</v>
      </c>
      <c r="F1346">
        <v>6683.11</v>
      </c>
      <c r="G1346">
        <v>6954.1</v>
      </c>
      <c r="H1346">
        <v>6628.02</v>
      </c>
      <c r="I1346" t="str">
        <f t="shared" si="60"/>
        <v>順</v>
      </c>
      <c r="J1346" t="str">
        <f t="shared" si="61"/>
        <v>順</v>
      </c>
      <c r="K1346" t="str">
        <f t="shared" si="62"/>
        <v>順</v>
      </c>
    </row>
    <row r="1347" spans="1:11" hidden="1" x14ac:dyDescent="0.15">
      <c r="A1347">
        <v>20090609</v>
      </c>
      <c r="B1347">
        <v>6414.39</v>
      </c>
      <c r="C1347">
        <v>6954.1</v>
      </c>
      <c r="D1347">
        <v>6683.11</v>
      </c>
      <c r="E1347">
        <v>6954.1</v>
      </c>
      <c r="F1347">
        <v>6628.02</v>
      </c>
      <c r="G1347">
        <v>6954.1</v>
      </c>
      <c r="H1347">
        <v>6414.39</v>
      </c>
      <c r="I1347" t="str">
        <f t="shared" ref="I1347:I1410" si="63">IF(C1347-D1347&lt;=180,"盤",IF(C1347-D1347&lt;=240,"無","順"))</f>
        <v>順</v>
      </c>
      <c r="J1347" t="str">
        <f t="shared" ref="J1347:J1410" si="64">IF(E1347-F1347&lt;=180,"盤",IF(E1347-F1347&lt;=240,"無","順"))</f>
        <v>順</v>
      </c>
      <c r="K1347" t="str">
        <f t="shared" ref="K1347:K1410" si="65">IF(G1347-H1347&lt;=180,"盤",IF(G1347-H1347&lt;=240,"無","順"))</f>
        <v>順</v>
      </c>
    </row>
    <row r="1348" spans="1:11" hidden="1" x14ac:dyDescent="0.15">
      <c r="A1348">
        <v>20090610</v>
      </c>
      <c r="B1348">
        <v>6462.27</v>
      </c>
      <c r="C1348">
        <v>6954.1</v>
      </c>
      <c r="D1348">
        <v>6628.02</v>
      </c>
      <c r="E1348">
        <v>6954.1</v>
      </c>
      <c r="F1348">
        <v>6414.39</v>
      </c>
      <c r="G1348">
        <v>6949.08</v>
      </c>
      <c r="H1348">
        <v>6414.39</v>
      </c>
      <c r="I1348" t="str">
        <f t="shared" si="63"/>
        <v>順</v>
      </c>
      <c r="J1348" t="str">
        <f t="shared" si="64"/>
        <v>順</v>
      </c>
      <c r="K1348" t="str">
        <f t="shared" si="65"/>
        <v>順</v>
      </c>
    </row>
    <row r="1349" spans="1:11" hidden="1" x14ac:dyDescent="0.15">
      <c r="A1349">
        <v>20090611</v>
      </c>
      <c r="B1349">
        <v>6567.37</v>
      </c>
      <c r="C1349">
        <v>6954.1</v>
      </c>
      <c r="D1349">
        <v>6414.39</v>
      </c>
      <c r="E1349">
        <v>6949.08</v>
      </c>
      <c r="F1349">
        <v>6414.39</v>
      </c>
      <c r="G1349">
        <v>6893.14</v>
      </c>
      <c r="H1349">
        <v>6414.39</v>
      </c>
      <c r="I1349" t="str">
        <f t="shared" si="63"/>
        <v>順</v>
      </c>
      <c r="J1349" t="str">
        <f t="shared" si="64"/>
        <v>順</v>
      </c>
      <c r="K1349" t="str">
        <f t="shared" si="65"/>
        <v>順</v>
      </c>
    </row>
    <row r="1350" spans="1:11" hidden="1" x14ac:dyDescent="0.15">
      <c r="A1350">
        <v>20090612</v>
      </c>
      <c r="B1350">
        <v>6448.23</v>
      </c>
      <c r="C1350">
        <v>6949.08</v>
      </c>
      <c r="D1350">
        <v>6414.39</v>
      </c>
      <c r="E1350">
        <v>6893.14</v>
      </c>
      <c r="F1350">
        <v>6414.39</v>
      </c>
      <c r="G1350">
        <v>6856.74</v>
      </c>
      <c r="H1350">
        <v>6414.39</v>
      </c>
      <c r="I1350" t="str">
        <f t="shared" si="63"/>
        <v>順</v>
      </c>
      <c r="J1350" t="str">
        <f t="shared" si="64"/>
        <v>順</v>
      </c>
      <c r="K1350" t="str">
        <f t="shared" si="65"/>
        <v>順</v>
      </c>
    </row>
    <row r="1351" spans="1:11" hidden="1" x14ac:dyDescent="0.15">
      <c r="A1351">
        <v>20090615</v>
      </c>
      <c r="B1351">
        <v>6225.56</v>
      </c>
      <c r="C1351">
        <v>6893.14</v>
      </c>
      <c r="D1351">
        <v>6414.39</v>
      </c>
      <c r="E1351">
        <v>6856.74</v>
      </c>
      <c r="F1351">
        <v>6414.39</v>
      </c>
      <c r="G1351">
        <v>6856.74</v>
      </c>
      <c r="H1351">
        <v>6225.56</v>
      </c>
      <c r="I1351" t="str">
        <f t="shared" si="63"/>
        <v>順</v>
      </c>
      <c r="J1351" t="str">
        <f t="shared" si="64"/>
        <v>順</v>
      </c>
      <c r="K1351" t="str">
        <f t="shared" si="65"/>
        <v>順</v>
      </c>
    </row>
    <row r="1352" spans="1:11" hidden="1" x14ac:dyDescent="0.15">
      <c r="A1352">
        <v>20090616</v>
      </c>
      <c r="B1352">
        <v>6220.81</v>
      </c>
      <c r="C1352">
        <v>6856.74</v>
      </c>
      <c r="D1352">
        <v>6414.39</v>
      </c>
      <c r="E1352">
        <v>6856.74</v>
      </c>
      <c r="F1352">
        <v>6225.56</v>
      </c>
      <c r="G1352">
        <v>6856.74</v>
      </c>
      <c r="H1352">
        <v>6220.81</v>
      </c>
      <c r="I1352" t="str">
        <f t="shared" si="63"/>
        <v>順</v>
      </c>
      <c r="J1352" t="str">
        <f t="shared" si="64"/>
        <v>順</v>
      </c>
      <c r="K1352" t="str">
        <f t="shared" si="65"/>
        <v>順</v>
      </c>
    </row>
    <row r="1353" spans="1:11" hidden="1" x14ac:dyDescent="0.15">
      <c r="A1353">
        <v>20090617</v>
      </c>
      <c r="B1353">
        <v>6195.91</v>
      </c>
      <c r="C1353">
        <v>6856.74</v>
      </c>
      <c r="D1353">
        <v>6225.56</v>
      </c>
      <c r="E1353">
        <v>6856.74</v>
      </c>
      <c r="F1353">
        <v>6220.81</v>
      </c>
      <c r="G1353">
        <v>6628.02</v>
      </c>
      <c r="H1353">
        <v>6195.91</v>
      </c>
      <c r="I1353" t="str">
        <f t="shared" si="63"/>
        <v>順</v>
      </c>
      <c r="J1353" t="str">
        <f t="shared" si="64"/>
        <v>順</v>
      </c>
      <c r="K1353" t="str">
        <f t="shared" si="65"/>
        <v>順</v>
      </c>
    </row>
    <row r="1354" spans="1:11" hidden="1" x14ac:dyDescent="0.15">
      <c r="A1354">
        <v>20090618</v>
      </c>
      <c r="B1354">
        <v>6144.53</v>
      </c>
      <c r="C1354">
        <v>6856.74</v>
      </c>
      <c r="D1354">
        <v>6220.81</v>
      </c>
      <c r="E1354">
        <v>6628.02</v>
      </c>
      <c r="F1354">
        <v>6195.91</v>
      </c>
      <c r="G1354">
        <v>6567.37</v>
      </c>
      <c r="H1354">
        <v>6144.53</v>
      </c>
      <c r="I1354" t="str">
        <f t="shared" si="63"/>
        <v>順</v>
      </c>
      <c r="J1354" t="str">
        <f t="shared" si="64"/>
        <v>順</v>
      </c>
      <c r="K1354" t="str">
        <f t="shared" si="65"/>
        <v>順</v>
      </c>
    </row>
    <row r="1355" spans="1:11" hidden="1" x14ac:dyDescent="0.15">
      <c r="A1355">
        <v>20090619</v>
      </c>
      <c r="B1355">
        <v>6231.15</v>
      </c>
      <c r="C1355">
        <v>6628.02</v>
      </c>
      <c r="D1355">
        <v>6195.91</v>
      </c>
      <c r="E1355">
        <v>6567.37</v>
      </c>
      <c r="F1355">
        <v>6144.53</v>
      </c>
      <c r="G1355">
        <v>6567.37</v>
      </c>
      <c r="H1355">
        <v>6144.53</v>
      </c>
      <c r="I1355" t="str">
        <f t="shared" si="63"/>
        <v>順</v>
      </c>
      <c r="J1355" t="str">
        <f t="shared" si="64"/>
        <v>順</v>
      </c>
      <c r="K1355" t="str">
        <f t="shared" si="65"/>
        <v>順</v>
      </c>
    </row>
    <row r="1356" spans="1:11" hidden="1" x14ac:dyDescent="0.15">
      <c r="A1356">
        <v>20090622</v>
      </c>
      <c r="B1356">
        <v>6341.21</v>
      </c>
      <c r="C1356">
        <v>6567.37</v>
      </c>
      <c r="D1356">
        <v>6144.53</v>
      </c>
      <c r="E1356">
        <v>6567.37</v>
      </c>
      <c r="F1356">
        <v>6144.53</v>
      </c>
      <c r="G1356">
        <v>6567.37</v>
      </c>
      <c r="H1356">
        <v>6144.53</v>
      </c>
      <c r="I1356" t="str">
        <f t="shared" si="63"/>
        <v>順</v>
      </c>
      <c r="J1356" t="str">
        <f t="shared" si="64"/>
        <v>順</v>
      </c>
      <c r="K1356" t="str">
        <f t="shared" si="65"/>
        <v>順</v>
      </c>
    </row>
    <row r="1357" spans="1:11" hidden="1" x14ac:dyDescent="0.15">
      <c r="A1357">
        <v>20090623</v>
      </c>
      <c r="B1357">
        <v>6197.47</v>
      </c>
      <c r="C1357">
        <v>6567.37</v>
      </c>
      <c r="D1357">
        <v>6144.53</v>
      </c>
      <c r="E1357">
        <v>6567.37</v>
      </c>
      <c r="F1357">
        <v>6144.53</v>
      </c>
      <c r="G1357">
        <v>6448.23</v>
      </c>
      <c r="H1357">
        <v>6144.53</v>
      </c>
      <c r="I1357" t="str">
        <f t="shared" si="63"/>
        <v>順</v>
      </c>
      <c r="J1357" t="str">
        <f t="shared" si="64"/>
        <v>順</v>
      </c>
      <c r="K1357" t="str">
        <f t="shared" si="65"/>
        <v>順</v>
      </c>
    </row>
    <row r="1358" spans="1:11" hidden="1" x14ac:dyDescent="0.15">
      <c r="A1358">
        <v>20090624</v>
      </c>
      <c r="B1358">
        <v>6380.08</v>
      </c>
      <c r="C1358">
        <v>6567.37</v>
      </c>
      <c r="D1358">
        <v>6144.53</v>
      </c>
      <c r="E1358">
        <v>6448.23</v>
      </c>
      <c r="F1358">
        <v>6144.53</v>
      </c>
      <c r="G1358">
        <v>6380.08</v>
      </c>
      <c r="H1358">
        <v>6144.53</v>
      </c>
      <c r="I1358" t="str">
        <f t="shared" si="63"/>
        <v>順</v>
      </c>
      <c r="J1358" t="str">
        <f t="shared" si="64"/>
        <v>順</v>
      </c>
      <c r="K1358" t="str">
        <f t="shared" si="65"/>
        <v>無</v>
      </c>
    </row>
    <row r="1359" spans="1:11" hidden="1" x14ac:dyDescent="0.15">
      <c r="A1359">
        <v>20090625</v>
      </c>
      <c r="B1359">
        <v>6457.61</v>
      </c>
      <c r="C1359">
        <v>6448.23</v>
      </c>
      <c r="D1359">
        <v>6144.53</v>
      </c>
      <c r="E1359">
        <v>6380.08</v>
      </c>
      <c r="F1359">
        <v>6144.53</v>
      </c>
      <c r="G1359">
        <v>6457.61</v>
      </c>
      <c r="H1359">
        <v>6144.53</v>
      </c>
      <c r="I1359" t="str">
        <f t="shared" si="63"/>
        <v>順</v>
      </c>
      <c r="J1359" t="str">
        <f t="shared" si="64"/>
        <v>無</v>
      </c>
      <c r="K1359" t="str">
        <f t="shared" si="65"/>
        <v>順</v>
      </c>
    </row>
    <row r="1360" spans="1:11" hidden="1" x14ac:dyDescent="0.15">
      <c r="A1360">
        <v>20090626</v>
      </c>
      <c r="B1360">
        <v>6463.56</v>
      </c>
      <c r="C1360">
        <v>6380.08</v>
      </c>
      <c r="D1360">
        <v>6144.53</v>
      </c>
      <c r="E1360">
        <v>6457.61</v>
      </c>
      <c r="F1360">
        <v>6144.53</v>
      </c>
      <c r="G1360">
        <v>6463.56</v>
      </c>
      <c r="H1360">
        <v>6144.53</v>
      </c>
      <c r="I1360" t="str">
        <f t="shared" si="63"/>
        <v>無</v>
      </c>
      <c r="J1360" t="str">
        <f t="shared" si="64"/>
        <v>順</v>
      </c>
      <c r="K1360" t="str">
        <f t="shared" si="65"/>
        <v>順</v>
      </c>
    </row>
    <row r="1361" spans="1:11" hidden="1" x14ac:dyDescent="0.15">
      <c r="A1361">
        <v>20090629</v>
      </c>
      <c r="B1361">
        <v>6391.15</v>
      </c>
      <c r="C1361">
        <v>6457.61</v>
      </c>
      <c r="D1361">
        <v>6144.53</v>
      </c>
      <c r="E1361">
        <v>6463.56</v>
      </c>
      <c r="F1361">
        <v>6144.53</v>
      </c>
      <c r="G1361">
        <v>6463.56</v>
      </c>
      <c r="H1361">
        <v>6144.53</v>
      </c>
      <c r="I1361" t="str">
        <f t="shared" si="63"/>
        <v>順</v>
      </c>
      <c r="J1361" t="str">
        <f t="shared" si="64"/>
        <v>順</v>
      </c>
      <c r="K1361" t="str">
        <f t="shared" si="65"/>
        <v>順</v>
      </c>
    </row>
    <row r="1362" spans="1:11" hidden="1" x14ac:dyDescent="0.15">
      <c r="A1362">
        <v>20090630</v>
      </c>
      <c r="B1362">
        <v>6432.16</v>
      </c>
      <c r="C1362">
        <v>6463.56</v>
      </c>
      <c r="D1362">
        <v>6144.53</v>
      </c>
      <c r="E1362">
        <v>6463.56</v>
      </c>
      <c r="F1362">
        <v>6144.53</v>
      </c>
      <c r="G1362">
        <v>6463.56</v>
      </c>
      <c r="H1362">
        <v>6197.47</v>
      </c>
      <c r="I1362" t="str">
        <f t="shared" si="63"/>
        <v>順</v>
      </c>
      <c r="J1362" t="str">
        <f t="shared" si="64"/>
        <v>順</v>
      </c>
      <c r="K1362" t="str">
        <f t="shared" si="65"/>
        <v>順</v>
      </c>
    </row>
    <row r="1363" spans="1:11" hidden="1" x14ac:dyDescent="0.15">
      <c r="A1363">
        <v>20090701</v>
      </c>
      <c r="B1363">
        <v>6578.97</v>
      </c>
      <c r="C1363">
        <v>6463.56</v>
      </c>
      <c r="D1363">
        <v>6144.53</v>
      </c>
      <c r="E1363">
        <v>6463.56</v>
      </c>
      <c r="F1363">
        <v>6197.47</v>
      </c>
      <c r="G1363">
        <v>6578.97</v>
      </c>
      <c r="H1363">
        <v>6197.47</v>
      </c>
      <c r="I1363" t="str">
        <f t="shared" si="63"/>
        <v>順</v>
      </c>
      <c r="J1363" t="str">
        <f t="shared" si="64"/>
        <v>順</v>
      </c>
      <c r="K1363" t="str">
        <f t="shared" si="65"/>
        <v>順</v>
      </c>
    </row>
    <row r="1364" spans="1:11" hidden="1" x14ac:dyDescent="0.15">
      <c r="A1364">
        <v>20090702</v>
      </c>
      <c r="B1364">
        <v>6667.53</v>
      </c>
      <c r="C1364">
        <v>6463.56</v>
      </c>
      <c r="D1364">
        <v>6197.47</v>
      </c>
      <c r="E1364">
        <v>6578.97</v>
      </c>
      <c r="F1364">
        <v>6197.47</v>
      </c>
      <c r="G1364">
        <v>6667.53</v>
      </c>
      <c r="H1364">
        <v>6197.47</v>
      </c>
      <c r="I1364" t="str">
        <f t="shared" si="63"/>
        <v>順</v>
      </c>
      <c r="J1364" t="str">
        <f t="shared" si="64"/>
        <v>順</v>
      </c>
      <c r="K1364" t="str">
        <f t="shared" si="65"/>
        <v>順</v>
      </c>
    </row>
    <row r="1365" spans="1:11" hidden="1" x14ac:dyDescent="0.15">
      <c r="A1365">
        <v>20090703</v>
      </c>
      <c r="B1365">
        <v>6665.4</v>
      </c>
      <c r="C1365">
        <v>6578.97</v>
      </c>
      <c r="D1365">
        <v>6197.47</v>
      </c>
      <c r="E1365">
        <v>6667.53</v>
      </c>
      <c r="F1365">
        <v>6197.47</v>
      </c>
      <c r="G1365">
        <v>6667.53</v>
      </c>
      <c r="H1365">
        <v>6380.08</v>
      </c>
      <c r="I1365" t="str">
        <f t="shared" si="63"/>
        <v>順</v>
      </c>
      <c r="J1365" t="str">
        <f t="shared" si="64"/>
        <v>順</v>
      </c>
      <c r="K1365" t="str">
        <f t="shared" si="65"/>
        <v>順</v>
      </c>
    </row>
    <row r="1366" spans="1:11" hidden="1" x14ac:dyDescent="0.15">
      <c r="A1366">
        <v>20090706</v>
      </c>
      <c r="B1366">
        <v>6649.91</v>
      </c>
      <c r="C1366">
        <v>6667.53</v>
      </c>
      <c r="D1366">
        <v>6197.47</v>
      </c>
      <c r="E1366">
        <v>6667.53</v>
      </c>
      <c r="F1366">
        <v>6380.08</v>
      </c>
      <c r="G1366">
        <v>6667.53</v>
      </c>
      <c r="H1366">
        <v>6391.15</v>
      </c>
      <c r="I1366" t="str">
        <f t="shared" si="63"/>
        <v>順</v>
      </c>
      <c r="J1366" t="str">
        <f t="shared" si="64"/>
        <v>順</v>
      </c>
      <c r="K1366" t="str">
        <f t="shared" si="65"/>
        <v>順</v>
      </c>
    </row>
    <row r="1367" spans="1:11" hidden="1" x14ac:dyDescent="0.15">
      <c r="A1367">
        <v>20090707</v>
      </c>
      <c r="B1367">
        <v>6715.22</v>
      </c>
      <c r="C1367">
        <v>6667.53</v>
      </c>
      <c r="D1367">
        <v>6380.08</v>
      </c>
      <c r="E1367">
        <v>6667.53</v>
      </c>
      <c r="F1367">
        <v>6391.15</v>
      </c>
      <c r="G1367">
        <v>6715.22</v>
      </c>
      <c r="H1367">
        <v>6391.15</v>
      </c>
      <c r="I1367" t="str">
        <f t="shared" si="63"/>
        <v>順</v>
      </c>
      <c r="J1367" t="str">
        <f t="shared" si="64"/>
        <v>順</v>
      </c>
      <c r="K1367" t="str">
        <f t="shared" si="65"/>
        <v>順</v>
      </c>
    </row>
    <row r="1368" spans="1:11" hidden="1" x14ac:dyDescent="0.15">
      <c r="A1368">
        <v>20090708</v>
      </c>
      <c r="B1368">
        <v>6668.14</v>
      </c>
      <c r="C1368">
        <v>6667.53</v>
      </c>
      <c r="D1368">
        <v>6391.15</v>
      </c>
      <c r="E1368">
        <v>6715.22</v>
      </c>
      <c r="F1368">
        <v>6391.15</v>
      </c>
      <c r="G1368">
        <v>6715.22</v>
      </c>
      <c r="H1368">
        <v>6391.15</v>
      </c>
      <c r="I1368" t="str">
        <f t="shared" si="63"/>
        <v>順</v>
      </c>
      <c r="J1368" t="str">
        <f t="shared" si="64"/>
        <v>順</v>
      </c>
      <c r="K1368" t="str">
        <f t="shared" si="65"/>
        <v>順</v>
      </c>
    </row>
    <row r="1369" spans="1:11" hidden="1" x14ac:dyDescent="0.15">
      <c r="A1369">
        <v>20090709</v>
      </c>
      <c r="B1369">
        <v>6748.18</v>
      </c>
      <c r="C1369">
        <v>6715.22</v>
      </c>
      <c r="D1369">
        <v>6391.15</v>
      </c>
      <c r="E1369">
        <v>6715.22</v>
      </c>
      <c r="F1369">
        <v>6391.15</v>
      </c>
      <c r="G1369">
        <v>6748.18</v>
      </c>
      <c r="H1369">
        <v>6432.16</v>
      </c>
      <c r="I1369" t="str">
        <f t="shared" si="63"/>
        <v>順</v>
      </c>
      <c r="J1369" t="str">
        <f t="shared" si="64"/>
        <v>順</v>
      </c>
      <c r="K1369" t="str">
        <f t="shared" si="65"/>
        <v>順</v>
      </c>
    </row>
    <row r="1370" spans="1:11" hidden="1" x14ac:dyDescent="0.15">
      <c r="A1370">
        <v>20090710</v>
      </c>
      <c r="B1370">
        <v>6769.86</v>
      </c>
      <c r="C1370">
        <v>6715.22</v>
      </c>
      <c r="D1370">
        <v>6391.15</v>
      </c>
      <c r="E1370">
        <v>6748.18</v>
      </c>
      <c r="F1370">
        <v>6432.16</v>
      </c>
      <c r="G1370">
        <v>6769.86</v>
      </c>
      <c r="H1370">
        <v>6578.97</v>
      </c>
      <c r="I1370" t="str">
        <f t="shared" si="63"/>
        <v>順</v>
      </c>
      <c r="J1370" t="str">
        <f t="shared" si="64"/>
        <v>順</v>
      </c>
      <c r="K1370" t="str">
        <f t="shared" si="65"/>
        <v>無</v>
      </c>
    </row>
    <row r="1371" spans="1:11" hidden="1" x14ac:dyDescent="0.15">
      <c r="A1371">
        <v>20090713</v>
      </c>
      <c r="B1371">
        <v>6530.82</v>
      </c>
      <c r="C1371">
        <v>6748.18</v>
      </c>
      <c r="D1371">
        <v>6432.16</v>
      </c>
      <c r="E1371">
        <v>6769.86</v>
      </c>
      <c r="F1371">
        <v>6578.97</v>
      </c>
      <c r="G1371">
        <v>6769.86</v>
      </c>
      <c r="H1371">
        <v>6530.82</v>
      </c>
      <c r="I1371" t="str">
        <f t="shared" si="63"/>
        <v>順</v>
      </c>
      <c r="J1371" t="str">
        <f t="shared" si="64"/>
        <v>無</v>
      </c>
      <c r="K1371" t="str">
        <f t="shared" si="65"/>
        <v>無</v>
      </c>
    </row>
    <row r="1372" spans="1:11" hidden="1" x14ac:dyDescent="0.15">
      <c r="A1372">
        <v>20090714</v>
      </c>
      <c r="B1372">
        <v>6639.41</v>
      </c>
      <c r="C1372">
        <v>6769.86</v>
      </c>
      <c r="D1372">
        <v>6578.97</v>
      </c>
      <c r="E1372">
        <v>6769.86</v>
      </c>
      <c r="F1372">
        <v>6530.82</v>
      </c>
      <c r="G1372">
        <v>6769.86</v>
      </c>
      <c r="H1372">
        <v>6530.82</v>
      </c>
      <c r="I1372" t="str">
        <f t="shared" si="63"/>
        <v>無</v>
      </c>
      <c r="J1372" t="str">
        <f t="shared" si="64"/>
        <v>無</v>
      </c>
      <c r="K1372" t="str">
        <f t="shared" si="65"/>
        <v>無</v>
      </c>
    </row>
    <row r="1373" spans="1:11" hidden="1" x14ac:dyDescent="0.15">
      <c r="A1373">
        <v>20090715</v>
      </c>
      <c r="B1373">
        <v>6738.6</v>
      </c>
      <c r="C1373">
        <v>6769.86</v>
      </c>
      <c r="D1373">
        <v>6530.82</v>
      </c>
      <c r="E1373">
        <v>6769.86</v>
      </c>
      <c r="F1373">
        <v>6530.82</v>
      </c>
      <c r="G1373">
        <v>6769.86</v>
      </c>
      <c r="H1373">
        <v>6530.82</v>
      </c>
      <c r="I1373" t="str">
        <f t="shared" si="63"/>
        <v>無</v>
      </c>
      <c r="J1373" t="str">
        <f t="shared" si="64"/>
        <v>無</v>
      </c>
      <c r="K1373" t="str">
        <f t="shared" si="65"/>
        <v>無</v>
      </c>
    </row>
    <row r="1374" spans="1:11" hidden="1" x14ac:dyDescent="0.15">
      <c r="A1374">
        <v>20090716</v>
      </c>
      <c r="B1374">
        <v>6780.3</v>
      </c>
      <c r="C1374">
        <v>6769.86</v>
      </c>
      <c r="D1374">
        <v>6530.82</v>
      </c>
      <c r="E1374">
        <v>6769.86</v>
      </c>
      <c r="F1374">
        <v>6530.82</v>
      </c>
      <c r="G1374">
        <v>6780.3</v>
      </c>
      <c r="H1374">
        <v>6530.82</v>
      </c>
      <c r="I1374" t="str">
        <f t="shared" si="63"/>
        <v>無</v>
      </c>
      <c r="J1374" t="str">
        <f t="shared" si="64"/>
        <v>無</v>
      </c>
      <c r="K1374" t="str">
        <f t="shared" si="65"/>
        <v>順</v>
      </c>
    </row>
    <row r="1375" spans="1:11" hidden="1" x14ac:dyDescent="0.15">
      <c r="A1375">
        <v>20090717</v>
      </c>
      <c r="B1375">
        <v>6850.99</v>
      </c>
      <c r="C1375">
        <v>6769.86</v>
      </c>
      <c r="D1375">
        <v>6530.82</v>
      </c>
      <c r="E1375">
        <v>6780.3</v>
      </c>
      <c r="F1375">
        <v>6530.82</v>
      </c>
      <c r="G1375">
        <v>6850.99</v>
      </c>
      <c r="H1375">
        <v>6530.82</v>
      </c>
      <c r="I1375" t="str">
        <f t="shared" si="63"/>
        <v>無</v>
      </c>
      <c r="J1375" t="str">
        <f t="shared" si="64"/>
        <v>順</v>
      </c>
      <c r="K1375" t="str">
        <f t="shared" si="65"/>
        <v>順</v>
      </c>
    </row>
    <row r="1376" spans="1:11" hidden="1" x14ac:dyDescent="0.15">
      <c r="A1376">
        <v>20090720</v>
      </c>
      <c r="B1376">
        <v>6938.86</v>
      </c>
      <c r="C1376">
        <v>6780.3</v>
      </c>
      <c r="D1376">
        <v>6530.82</v>
      </c>
      <c r="E1376">
        <v>6850.99</v>
      </c>
      <c r="F1376">
        <v>6530.82</v>
      </c>
      <c r="G1376">
        <v>6938.86</v>
      </c>
      <c r="H1376">
        <v>6530.82</v>
      </c>
      <c r="I1376" t="str">
        <f t="shared" si="63"/>
        <v>順</v>
      </c>
      <c r="J1376" t="str">
        <f t="shared" si="64"/>
        <v>順</v>
      </c>
      <c r="K1376" t="str">
        <f t="shared" si="65"/>
        <v>順</v>
      </c>
    </row>
    <row r="1377" spans="1:11" hidden="1" x14ac:dyDescent="0.15">
      <c r="A1377">
        <v>20090721</v>
      </c>
      <c r="B1377">
        <v>6953.34</v>
      </c>
      <c r="C1377">
        <v>6850.99</v>
      </c>
      <c r="D1377">
        <v>6530.82</v>
      </c>
      <c r="E1377">
        <v>6938.86</v>
      </c>
      <c r="F1377">
        <v>6530.82</v>
      </c>
      <c r="G1377">
        <v>6953.34</v>
      </c>
      <c r="H1377">
        <v>6530.82</v>
      </c>
      <c r="I1377" t="str">
        <f t="shared" si="63"/>
        <v>順</v>
      </c>
      <c r="J1377" t="str">
        <f t="shared" si="64"/>
        <v>順</v>
      </c>
      <c r="K1377" t="str">
        <f t="shared" si="65"/>
        <v>順</v>
      </c>
    </row>
    <row r="1378" spans="1:11" hidden="1" x14ac:dyDescent="0.15">
      <c r="A1378">
        <v>20090722</v>
      </c>
      <c r="B1378">
        <v>6985.32</v>
      </c>
      <c r="C1378">
        <v>6938.86</v>
      </c>
      <c r="D1378">
        <v>6530.82</v>
      </c>
      <c r="E1378">
        <v>6953.34</v>
      </c>
      <c r="F1378">
        <v>6530.82</v>
      </c>
      <c r="G1378">
        <v>6985.32</v>
      </c>
      <c r="H1378">
        <v>6530.82</v>
      </c>
      <c r="I1378" t="str">
        <f t="shared" si="63"/>
        <v>順</v>
      </c>
      <c r="J1378" t="str">
        <f t="shared" si="64"/>
        <v>順</v>
      </c>
      <c r="K1378" t="str">
        <f t="shared" si="65"/>
        <v>順</v>
      </c>
    </row>
    <row r="1379" spans="1:11" hidden="1" x14ac:dyDescent="0.15">
      <c r="A1379">
        <v>20090723</v>
      </c>
      <c r="B1379">
        <v>6980.88</v>
      </c>
      <c r="C1379">
        <v>6953.34</v>
      </c>
      <c r="D1379">
        <v>6530.82</v>
      </c>
      <c r="E1379">
        <v>6985.32</v>
      </c>
      <c r="F1379">
        <v>6530.82</v>
      </c>
      <c r="G1379">
        <v>6985.32</v>
      </c>
      <c r="H1379">
        <v>6639.41</v>
      </c>
      <c r="I1379" t="str">
        <f t="shared" si="63"/>
        <v>順</v>
      </c>
      <c r="J1379" t="str">
        <f t="shared" si="64"/>
        <v>順</v>
      </c>
      <c r="K1379" t="str">
        <f t="shared" si="65"/>
        <v>順</v>
      </c>
    </row>
    <row r="1380" spans="1:11" hidden="1" x14ac:dyDescent="0.15">
      <c r="A1380">
        <v>20090724</v>
      </c>
      <c r="B1380">
        <v>6973.28</v>
      </c>
      <c r="C1380">
        <v>6985.32</v>
      </c>
      <c r="D1380">
        <v>6530.82</v>
      </c>
      <c r="E1380">
        <v>6985.32</v>
      </c>
      <c r="F1380">
        <v>6639.41</v>
      </c>
      <c r="G1380">
        <v>6985.32</v>
      </c>
      <c r="H1380">
        <v>6738.6</v>
      </c>
      <c r="I1380" t="str">
        <f t="shared" si="63"/>
        <v>順</v>
      </c>
      <c r="J1380" t="str">
        <f t="shared" si="64"/>
        <v>順</v>
      </c>
      <c r="K1380" t="str">
        <f t="shared" si="65"/>
        <v>順</v>
      </c>
    </row>
    <row r="1381" spans="1:11" hidden="1" x14ac:dyDescent="0.15">
      <c r="A1381">
        <v>20090727</v>
      </c>
      <c r="B1381">
        <v>7028.43</v>
      </c>
      <c r="C1381">
        <v>6985.32</v>
      </c>
      <c r="D1381">
        <v>6639.41</v>
      </c>
      <c r="E1381">
        <v>6985.32</v>
      </c>
      <c r="F1381">
        <v>6738.6</v>
      </c>
      <c r="G1381">
        <v>7028.43</v>
      </c>
      <c r="H1381">
        <v>6780.3</v>
      </c>
      <c r="I1381" t="str">
        <f t="shared" si="63"/>
        <v>順</v>
      </c>
      <c r="J1381" t="str">
        <f t="shared" si="64"/>
        <v>順</v>
      </c>
      <c r="K1381" t="str">
        <f t="shared" si="65"/>
        <v>順</v>
      </c>
    </row>
    <row r="1382" spans="1:11" hidden="1" x14ac:dyDescent="0.15">
      <c r="A1382">
        <v>20090728</v>
      </c>
      <c r="B1382">
        <v>7142.63</v>
      </c>
      <c r="C1382">
        <v>6985.32</v>
      </c>
      <c r="D1382">
        <v>6738.6</v>
      </c>
      <c r="E1382">
        <v>7028.43</v>
      </c>
      <c r="F1382">
        <v>6780.3</v>
      </c>
      <c r="G1382">
        <v>7142.63</v>
      </c>
      <c r="H1382">
        <v>6850.99</v>
      </c>
      <c r="I1382" t="str">
        <f t="shared" si="63"/>
        <v>順</v>
      </c>
      <c r="J1382" t="str">
        <f t="shared" si="64"/>
        <v>順</v>
      </c>
      <c r="K1382" t="str">
        <f t="shared" si="65"/>
        <v>順</v>
      </c>
    </row>
    <row r="1383" spans="1:11" hidden="1" x14ac:dyDescent="0.15">
      <c r="A1383">
        <v>20090729</v>
      </c>
      <c r="B1383">
        <v>7083.63</v>
      </c>
      <c r="C1383">
        <v>7028.43</v>
      </c>
      <c r="D1383">
        <v>6780.3</v>
      </c>
      <c r="E1383">
        <v>7142.63</v>
      </c>
      <c r="F1383">
        <v>6850.99</v>
      </c>
      <c r="G1383">
        <v>7142.63</v>
      </c>
      <c r="H1383">
        <v>6938.86</v>
      </c>
      <c r="I1383" t="str">
        <f t="shared" si="63"/>
        <v>順</v>
      </c>
      <c r="J1383" t="str">
        <f t="shared" si="64"/>
        <v>順</v>
      </c>
      <c r="K1383" t="str">
        <f t="shared" si="65"/>
        <v>無</v>
      </c>
    </row>
    <row r="1384" spans="1:11" hidden="1" x14ac:dyDescent="0.15">
      <c r="A1384">
        <v>20090730</v>
      </c>
      <c r="B1384">
        <v>7027.11</v>
      </c>
      <c r="C1384">
        <v>7142.63</v>
      </c>
      <c r="D1384">
        <v>6850.99</v>
      </c>
      <c r="E1384">
        <v>7142.63</v>
      </c>
      <c r="F1384">
        <v>6938.86</v>
      </c>
      <c r="G1384">
        <v>7142.63</v>
      </c>
      <c r="H1384">
        <v>6953.34</v>
      </c>
      <c r="I1384" t="str">
        <f t="shared" si="63"/>
        <v>順</v>
      </c>
      <c r="J1384" t="str">
        <f t="shared" si="64"/>
        <v>無</v>
      </c>
      <c r="K1384" t="str">
        <f t="shared" si="65"/>
        <v>無</v>
      </c>
    </row>
    <row r="1385" spans="1:11" hidden="1" x14ac:dyDescent="0.15">
      <c r="A1385">
        <v>20090731</v>
      </c>
      <c r="B1385">
        <v>7077.71</v>
      </c>
      <c r="C1385">
        <v>7142.63</v>
      </c>
      <c r="D1385">
        <v>6938.86</v>
      </c>
      <c r="E1385">
        <v>7142.63</v>
      </c>
      <c r="F1385">
        <v>6953.34</v>
      </c>
      <c r="G1385">
        <v>7142.63</v>
      </c>
      <c r="H1385">
        <v>6973.28</v>
      </c>
      <c r="I1385" t="str">
        <f t="shared" si="63"/>
        <v>無</v>
      </c>
      <c r="J1385" t="str">
        <f t="shared" si="64"/>
        <v>無</v>
      </c>
      <c r="K1385" t="str">
        <f t="shared" si="65"/>
        <v>盤</v>
      </c>
    </row>
    <row r="1386" spans="1:11" hidden="1" x14ac:dyDescent="0.15">
      <c r="A1386">
        <v>20090803</v>
      </c>
      <c r="B1386">
        <v>7056.71</v>
      </c>
      <c r="C1386">
        <v>7142.63</v>
      </c>
      <c r="D1386">
        <v>6953.34</v>
      </c>
      <c r="E1386">
        <v>7142.63</v>
      </c>
      <c r="F1386">
        <v>6973.28</v>
      </c>
      <c r="G1386">
        <v>7142.63</v>
      </c>
      <c r="H1386">
        <v>6973.28</v>
      </c>
      <c r="I1386" t="str">
        <f t="shared" si="63"/>
        <v>無</v>
      </c>
      <c r="J1386" t="str">
        <f t="shared" si="64"/>
        <v>盤</v>
      </c>
      <c r="K1386" t="str">
        <f t="shared" si="65"/>
        <v>盤</v>
      </c>
    </row>
    <row r="1387" spans="1:11" hidden="1" x14ac:dyDescent="0.15">
      <c r="A1387">
        <v>20090804</v>
      </c>
      <c r="B1387">
        <v>6955.87</v>
      </c>
      <c r="C1387">
        <v>7142.63</v>
      </c>
      <c r="D1387">
        <v>6973.28</v>
      </c>
      <c r="E1387">
        <v>7142.63</v>
      </c>
      <c r="F1387">
        <v>6973.28</v>
      </c>
      <c r="G1387">
        <v>7142.63</v>
      </c>
      <c r="H1387">
        <v>6955.87</v>
      </c>
      <c r="I1387" t="str">
        <f t="shared" si="63"/>
        <v>盤</v>
      </c>
      <c r="J1387" t="str">
        <f t="shared" si="64"/>
        <v>盤</v>
      </c>
      <c r="K1387" t="str">
        <f t="shared" si="65"/>
        <v>無</v>
      </c>
    </row>
    <row r="1388" spans="1:11" hidden="1" x14ac:dyDescent="0.15">
      <c r="A1388">
        <v>20090805</v>
      </c>
      <c r="B1388">
        <v>6848.24</v>
      </c>
      <c r="C1388">
        <v>7142.63</v>
      </c>
      <c r="D1388">
        <v>6973.28</v>
      </c>
      <c r="E1388">
        <v>7142.63</v>
      </c>
      <c r="F1388">
        <v>6955.87</v>
      </c>
      <c r="G1388">
        <v>7142.63</v>
      </c>
      <c r="H1388">
        <v>6848.24</v>
      </c>
      <c r="I1388" t="str">
        <f t="shared" si="63"/>
        <v>盤</v>
      </c>
      <c r="J1388" t="str">
        <f t="shared" si="64"/>
        <v>無</v>
      </c>
      <c r="K1388" t="str">
        <f t="shared" si="65"/>
        <v>順</v>
      </c>
    </row>
    <row r="1389" spans="1:11" hidden="1" x14ac:dyDescent="0.15">
      <c r="A1389">
        <v>20090806</v>
      </c>
      <c r="B1389">
        <v>6868.65</v>
      </c>
      <c r="C1389">
        <v>7142.63</v>
      </c>
      <c r="D1389">
        <v>6955.87</v>
      </c>
      <c r="E1389">
        <v>7142.63</v>
      </c>
      <c r="F1389">
        <v>6848.24</v>
      </c>
      <c r="G1389">
        <v>7142.63</v>
      </c>
      <c r="H1389">
        <v>6848.24</v>
      </c>
      <c r="I1389" t="str">
        <f t="shared" si="63"/>
        <v>無</v>
      </c>
      <c r="J1389" t="str">
        <f t="shared" si="64"/>
        <v>順</v>
      </c>
      <c r="K1389" t="str">
        <f t="shared" si="65"/>
        <v>順</v>
      </c>
    </row>
    <row r="1390" spans="1:11" hidden="1" x14ac:dyDescent="0.15">
      <c r="A1390">
        <v>20090810</v>
      </c>
      <c r="B1390">
        <v>6882.87</v>
      </c>
      <c r="C1390">
        <v>7142.63</v>
      </c>
      <c r="D1390">
        <v>6848.24</v>
      </c>
      <c r="E1390">
        <v>7142.63</v>
      </c>
      <c r="F1390">
        <v>6848.24</v>
      </c>
      <c r="G1390">
        <v>7083.63</v>
      </c>
      <c r="H1390">
        <v>6848.24</v>
      </c>
      <c r="I1390" t="str">
        <f t="shared" si="63"/>
        <v>順</v>
      </c>
      <c r="J1390" t="str">
        <f t="shared" si="64"/>
        <v>順</v>
      </c>
      <c r="K1390" t="str">
        <f t="shared" si="65"/>
        <v>無</v>
      </c>
    </row>
    <row r="1391" spans="1:11" hidden="1" x14ac:dyDescent="0.15">
      <c r="A1391">
        <v>20090811</v>
      </c>
      <c r="B1391">
        <v>6909.02</v>
      </c>
      <c r="C1391">
        <v>7142.63</v>
      </c>
      <c r="D1391">
        <v>6848.24</v>
      </c>
      <c r="E1391">
        <v>7083.63</v>
      </c>
      <c r="F1391">
        <v>6848.24</v>
      </c>
      <c r="G1391">
        <v>7077.71</v>
      </c>
      <c r="H1391">
        <v>6848.24</v>
      </c>
      <c r="I1391" t="str">
        <f t="shared" si="63"/>
        <v>順</v>
      </c>
      <c r="J1391" t="str">
        <f t="shared" si="64"/>
        <v>無</v>
      </c>
      <c r="K1391" t="str">
        <f t="shared" si="65"/>
        <v>無</v>
      </c>
    </row>
    <row r="1392" spans="1:11" hidden="1" x14ac:dyDescent="0.15">
      <c r="A1392">
        <v>20090812</v>
      </c>
      <c r="B1392">
        <v>6898.9</v>
      </c>
      <c r="C1392">
        <v>7083.63</v>
      </c>
      <c r="D1392">
        <v>6848.24</v>
      </c>
      <c r="E1392">
        <v>7077.71</v>
      </c>
      <c r="F1392">
        <v>6848.24</v>
      </c>
      <c r="G1392">
        <v>7077.71</v>
      </c>
      <c r="H1392">
        <v>6848.24</v>
      </c>
      <c r="I1392" t="str">
        <f t="shared" si="63"/>
        <v>無</v>
      </c>
      <c r="J1392" t="str">
        <f t="shared" si="64"/>
        <v>無</v>
      </c>
      <c r="K1392" t="str">
        <f t="shared" si="65"/>
        <v>無</v>
      </c>
    </row>
    <row r="1393" spans="1:11" hidden="1" x14ac:dyDescent="0.15">
      <c r="A1393">
        <v>20090813</v>
      </c>
      <c r="B1393">
        <v>7034.96</v>
      </c>
      <c r="C1393">
        <v>7077.71</v>
      </c>
      <c r="D1393">
        <v>6848.24</v>
      </c>
      <c r="E1393">
        <v>7077.71</v>
      </c>
      <c r="F1393">
        <v>6848.24</v>
      </c>
      <c r="G1393">
        <v>7056.71</v>
      </c>
      <c r="H1393">
        <v>6848.24</v>
      </c>
      <c r="I1393" t="str">
        <f t="shared" si="63"/>
        <v>無</v>
      </c>
      <c r="J1393" t="str">
        <f t="shared" si="64"/>
        <v>無</v>
      </c>
      <c r="K1393" t="str">
        <f t="shared" si="65"/>
        <v>無</v>
      </c>
    </row>
    <row r="1394" spans="1:11" hidden="1" x14ac:dyDescent="0.15">
      <c r="A1394">
        <v>20090814</v>
      </c>
      <c r="B1394">
        <v>7069.51</v>
      </c>
      <c r="C1394">
        <v>7077.71</v>
      </c>
      <c r="D1394">
        <v>6848.24</v>
      </c>
      <c r="E1394">
        <v>7056.71</v>
      </c>
      <c r="F1394">
        <v>6848.24</v>
      </c>
      <c r="G1394">
        <v>7069.51</v>
      </c>
      <c r="H1394">
        <v>6848.24</v>
      </c>
      <c r="I1394" t="str">
        <f t="shared" si="63"/>
        <v>無</v>
      </c>
      <c r="J1394" t="str">
        <f t="shared" si="64"/>
        <v>無</v>
      </c>
      <c r="K1394" t="str">
        <f t="shared" si="65"/>
        <v>無</v>
      </c>
    </row>
    <row r="1395" spans="1:11" hidden="1" x14ac:dyDescent="0.15">
      <c r="A1395">
        <v>20090817</v>
      </c>
      <c r="B1395">
        <v>6931.8</v>
      </c>
      <c r="C1395">
        <v>7056.71</v>
      </c>
      <c r="D1395">
        <v>6848.24</v>
      </c>
      <c r="E1395">
        <v>7069.51</v>
      </c>
      <c r="F1395">
        <v>6848.24</v>
      </c>
      <c r="G1395">
        <v>7069.51</v>
      </c>
      <c r="H1395">
        <v>6848.24</v>
      </c>
      <c r="I1395" t="str">
        <f t="shared" si="63"/>
        <v>無</v>
      </c>
      <c r="J1395" t="str">
        <f t="shared" si="64"/>
        <v>無</v>
      </c>
      <c r="K1395" t="str">
        <f t="shared" si="65"/>
        <v>無</v>
      </c>
    </row>
    <row r="1396" spans="1:11" hidden="1" x14ac:dyDescent="0.15">
      <c r="A1396">
        <v>20090818</v>
      </c>
      <c r="B1396">
        <v>6789.77</v>
      </c>
      <c r="C1396">
        <v>7069.51</v>
      </c>
      <c r="D1396">
        <v>6848.24</v>
      </c>
      <c r="E1396">
        <v>7069.51</v>
      </c>
      <c r="F1396">
        <v>6848.24</v>
      </c>
      <c r="G1396">
        <v>7069.51</v>
      </c>
      <c r="H1396">
        <v>6789.77</v>
      </c>
      <c r="I1396" t="str">
        <f t="shared" si="63"/>
        <v>無</v>
      </c>
      <c r="J1396" t="str">
        <f t="shared" si="64"/>
        <v>無</v>
      </c>
      <c r="K1396" t="str">
        <f t="shared" si="65"/>
        <v>順</v>
      </c>
    </row>
    <row r="1397" spans="1:11" hidden="1" x14ac:dyDescent="0.15">
      <c r="A1397">
        <v>20090819</v>
      </c>
      <c r="B1397">
        <v>6788.58</v>
      </c>
      <c r="C1397">
        <v>7069.51</v>
      </c>
      <c r="D1397">
        <v>6848.24</v>
      </c>
      <c r="E1397">
        <v>7069.51</v>
      </c>
      <c r="F1397">
        <v>6789.77</v>
      </c>
      <c r="G1397">
        <v>7069.51</v>
      </c>
      <c r="H1397">
        <v>6788.58</v>
      </c>
      <c r="I1397" t="str">
        <f t="shared" si="63"/>
        <v>無</v>
      </c>
      <c r="J1397" t="str">
        <f t="shared" si="64"/>
        <v>順</v>
      </c>
      <c r="K1397" t="str">
        <f t="shared" si="65"/>
        <v>順</v>
      </c>
    </row>
    <row r="1398" spans="1:11" hidden="1" x14ac:dyDescent="0.15">
      <c r="A1398">
        <v>20090820</v>
      </c>
      <c r="B1398">
        <v>6733.23</v>
      </c>
      <c r="C1398">
        <v>7069.51</v>
      </c>
      <c r="D1398">
        <v>6789.77</v>
      </c>
      <c r="E1398">
        <v>7069.51</v>
      </c>
      <c r="F1398">
        <v>6788.58</v>
      </c>
      <c r="G1398">
        <v>7069.51</v>
      </c>
      <c r="H1398">
        <v>6733.23</v>
      </c>
      <c r="I1398" t="str">
        <f t="shared" si="63"/>
        <v>順</v>
      </c>
      <c r="J1398" t="str">
        <f t="shared" si="64"/>
        <v>順</v>
      </c>
      <c r="K1398" t="str">
        <f t="shared" si="65"/>
        <v>順</v>
      </c>
    </row>
    <row r="1399" spans="1:11" hidden="1" x14ac:dyDescent="0.15">
      <c r="A1399">
        <v>20090821</v>
      </c>
      <c r="B1399">
        <v>6654.8</v>
      </c>
      <c r="C1399">
        <v>7069.51</v>
      </c>
      <c r="D1399">
        <v>6788.58</v>
      </c>
      <c r="E1399">
        <v>7069.51</v>
      </c>
      <c r="F1399">
        <v>6733.23</v>
      </c>
      <c r="G1399">
        <v>7069.51</v>
      </c>
      <c r="H1399">
        <v>6654.8</v>
      </c>
      <c r="I1399" t="str">
        <f t="shared" si="63"/>
        <v>順</v>
      </c>
      <c r="J1399" t="str">
        <f t="shared" si="64"/>
        <v>順</v>
      </c>
      <c r="K1399" t="str">
        <f t="shared" si="65"/>
        <v>順</v>
      </c>
    </row>
    <row r="1400" spans="1:11" hidden="1" x14ac:dyDescent="0.15">
      <c r="A1400">
        <v>20090824</v>
      </c>
      <c r="B1400">
        <v>6838.25</v>
      </c>
      <c r="C1400">
        <v>7069.51</v>
      </c>
      <c r="D1400">
        <v>6733.23</v>
      </c>
      <c r="E1400">
        <v>7069.51</v>
      </c>
      <c r="F1400">
        <v>6654.8</v>
      </c>
      <c r="G1400">
        <v>7069.51</v>
      </c>
      <c r="H1400">
        <v>6654.8</v>
      </c>
      <c r="I1400" t="str">
        <f t="shared" si="63"/>
        <v>順</v>
      </c>
      <c r="J1400" t="str">
        <f t="shared" si="64"/>
        <v>順</v>
      </c>
      <c r="K1400" t="str">
        <f t="shared" si="65"/>
        <v>順</v>
      </c>
    </row>
    <row r="1401" spans="1:11" hidden="1" x14ac:dyDescent="0.15">
      <c r="A1401">
        <v>20090825</v>
      </c>
      <c r="B1401">
        <v>6809.41</v>
      </c>
      <c r="C1401">
        <v>7069.51</v>
      </c>
      <c r="D1401">
        <v>6654.8</v>
      </c>
      <c r="E1401">
        <v>7069.51</v>
      </c>
      <c r="F1401">
        <v>6654.8</v>
      </c>
      <c r="G1401">
        <v>7069.51</v>
      </c>
      <c r="H1401">
        <v>6654.8</v>
      </c>
      <c r="I1401" t="str">
        <f t="shared" si="63"/>
        <v>順</v>
      </c>
      <c r="J1401" t="str">
        <f t="shared" si="64"/>
        <v>順</v>
      </c>
      <c r="K1401" t="str">
        <f t="shared" si="65"/>
        <v>順</v>
      </c>
    </row>
    <row r="1402" spans="1:11" hidden="1" x14ac:dyDescent="0.15">
      <c r="A1402">
        <v>20090826</v>
      </c>
      <c r="B1402">
        <v>6719.21</v>
      </c>
      <c r="C1402">
        <v>7069.51</v>
      </c>
      <c r="D1402">
        <v>6654.8</v>
      </c>
      <c r="E1402">
        <v>7069.51</v>
      </c>
      <c r="F1402">
        <v>6654.8</v>
      </c>
      <c r="G1402">
        <v>6931.8</v>
      </c>
      <c r="H1402">
        <v>6654.8</v>
      </c>
      <c r="I1402" t="str">
        <f t="shared" si="63"/>
        <v>順</v>
      </c>
      <c r="J1402" t="str">
        <f t="shared" si="64"/>
        <v>順</v>
      </c>
      <c r="K1402" t="str">
        <f t="shared" si="65"/>
        <v>順</v>
      </c>
    </row>
    <row r="1403" spans="1:11" hidden="1" x14ac:dyDescent="0.15">
      <c r="A1403">
        <v>20090827</v>
      </c>
      <c r="B1403">
        <v>6690.75</v>
      </c>
      <c r="C1403">
        <v>7069.51</v>
      </c>
      <c r="D1403">
        <v>6654.8</v>
      </c>
      <c r="E1403">
        <v>6931.8</v>
      </c>
      <c r="F1403">
        <v>6654.8</v>
      </c>
      <c r="G1403">
        <v>6838.25</v>
      </c>
      <c r="H1403">
        <v>6654.8</v>
      </c>
      <c r="I1403" t="str">
        <f t="shared" si="63"/>
        <v>順</v>
      </c>
      <c r="J1403" t="str">
        <f t="shared" si="64"/>
        <v>順</v>
      </c>
      <c r="K1403" t="str">
        <f t="shared" si="65"/>
        <v>無</v>
      </c>
    </row>
    <row r="1404" spans="1:11" hidden="1" x14ac:dyDescent="0.15">
      <c r="A1404">
        <v>20090828</v>
      </c>
      <c r="B1404">
        <v>6809.86</v>
      </c>
      <c r="C1404">
        <v>6931.8</v>
      </c>
      <c r="D1404">
        <v>6654.8</v>
      </c>
      <c r="E1404">
        <v>6838.25</v>
      </c>
      <c r="F1404">
        <v>6654.8</v>
      </c>
      <c r="G1404">
        <v>6838.25</v>
      </c>
      <c r="H1404">
        <v>6654.8</v>
      </c>
      <c r="I1404" t="str">
        <f t="shared" si="63"/>
        <v>順</v>
      </c>
      <c r="J1404" t="str">
        <f t="shared" si="64"/>
        <v>無</v>
      </c>
      <c r="K1404" t="str">
        <f t="shared" si="65"/>
        <v>無</v>
      </c>
    </row>
    <row r="1405" spans="1:11" hidden="1" x14ac:dyDescent="0.15">
      <c r="A1405">
        <v>20090831</v>
      </c>
      <c r="B1405">
        <v>6825.95</v>
      </c>
      <c r="C1405">
        <v>6838.25</v>
      </c>
      <c r="D1405">
        <v>6654.8</v>
      </c>
      <c r="E1405">
        <v>6838.25</v>
      </c>
      <c r="F1405">
        <v>6654.8</v>
      </c>
      <c r="G1405">
        <v>6838.25</v>
      </c>
      <c r="H1405">
        <v>6654.8</v>
      </c>
      <c r="I1405" t="str">
        <f t="shared" si="63"/>
        <v>無</v>
      </c>
      <c r="J1405" t="str">
        <f t="shared" si="64"/>
        <v>無</v>
      </c>
      <c r="K1405" t="str">
        <f t="shared" si="65"/>
        <v>無</v>
      </c>
    </row>
    <row r="1406" spans="1:11" hidden="1" x14ac:dyDescent="0.15">
      <c r="A1406">
        <v>20090901</v>
      </c>
      <c r="B1406">
        <v>7019.75</v>
      </c>
      <c r="C1406">
        <v>6838.25</v>
      </c>
      <c r="D1406">
        <v>6654.8</v>
      </c>
      <c r="E1406">
        <v>6838.25</v>
      </c>
      <c r="F1406">
        <v>6654.8</v>
      </c>
      <c r="G1406">
        <v>7019.75</v>
      </c>
      <c r="H1406">
        <v>6654.8</v>
      </c>
      <c r="I1406" t="str">
        <f t="shared" si="63"/>
        <v>無</v>
      </c>
      <c r="J1406" t="str">
        <f t="shared" si="64"/>
        <v>無</v>
      </c>
      <c r="K1406" t="str">
        <f t="shared" si="65"/>
        <v>順</v>
      </c>
    </row>
    <row r="1407" spans="1:11" hidden="1" x14ac:dyDescent="0.15">
      <c r="A1407">
        <v>20090902</v>
      </c>
      <c r="B1407">
        <v>7039.77</v>
      </c>
      <c r="C1407">
        <v>6838.25</v>
      </c>
      <c r="D1407">
        <v>6654.8</v>
      </c>
      <c r="E1407">
        <v>7019.75</v>
      </c>
      <c r="F1407">
        <v>6654.8</v>
      </c>
      <c r="G1407">
        <v>7039.77</v>
      </c>
      <c r="H1407">
        <v>6690.75</v>
      </c>
      <c r="I1407" t="str">
        <f t="shared" si="63"/>
        <v>無</v>
      </c>
      <c r="J1407" t="str">
        <f t="shared" si="64"/>
        <v>順</v>
      </c>
      <c r="K1407" t="str">
        <f t="shared" si="65"/>
        <v>順</v>
      </c>
    </row>
    <row r="1408" spans="1:11" hidden="1" x14ac:dyDescent="0.15">
      <c r="A1408">
        <v>20090903</v>
      </c>
      <c r="B1408">
        <v>7104.65</v>
      </c>
      <c r="C1408">
        <v>7019.75</v>
      </c>
      <c r="D1408">
        <v>6654.8</v>
      </c>
      <c r="E1408">
        <v>7039.77</v>
      </c>
      <c r="F1408">
        <v>6690.75</v>
      </c>
      <c r="G1408">
        <v>7104.65</v>
      </c>
      <c r="H1408">
        <v>6690.75</v>
      </c>
      <c r="I1408" t="str">
        <f t="shared" si="63"/>
        <v>順</v>
      </c>
      <c r="J1408" t="str">
        <f t="shared" si="64"/>
        <v>順</v>
      </c>
      <c r="K1408" t="str">
        <f t="shared" si="65"/>
        <v>順</v>
      </c>
    </row>
    <row r="1409" spans="1:11" hidden="1" x14ac:dyDescent="0.15">
      <c r="A1409">
        <v>20090904</v>
      </c>
      <c r="B1409">
        <v>7153.13</v>
      </c>
      <c r="C1409">
        <v>7039.77</v>
      </c>
      <c r="D1409">
        <v>6690.75</v>
      </c>
      <c r="E1409">
        <v>7104.65</v>
      </c>
      <c r="F1409">
        <v>6690.75</v>
      </c>
      <c r="G1409">
        <v>7153.13</v>
      </c>
      <c r="H1409">
        <v>6690.75</v>
      </c>
      <c r="I1409" t="str">
        <f t="shared" si="63"/>
        <v>順</v>
      </c>
      <c r="J1409" t="str">
        <f t="shared" si="64"/>
        <v>順</v>
      </c>
      <c r="K1409" t="str">
        <f t="shared" si="65"/>
        <v>順</v>
      </c>
    </row>
    <row r="1410" spans="1:11" hidden="1" x14ac:dyDescent="0.15">
      <c r="A1410">
        <v>20090907</v>
      </c>
      <c r="B1410">
        <v>7224.59</v>
      </c>
      <c r="C1410">
        <v>7104.65</v>
      </c>
      <c r="D1410">
        <v>6690.75</v>
      </c>
      <c r="E1410">
        <v>7153.13</v>
      </c>
      <c r="F1410">
        <v>6690.75</v>
      </c>
      <c r="G1410">
        <v>7224.59</v>
      </c>
      <c r="H1410">
        <v>6690.75</v>
      </c>
      <c r="I1410" t="str">
        <f t="shared" si="63"/>
        <v>順</v>
      </c>
      <c r="J1410" t="str">
        <f t="shared" si="64"/>
        <v>順</v>
      </c>
      <c r="K1410" t="str">
        <f t="shared" si="65"/>
        <v>順</v>
      </c>
    </row>
    <row r="1411" spans="1:11" hidden="1" x14ac:dyDescent="0.15">
      <c r="A1411">
        <v>20090908</v>
      </c>
      <c r="B1411">
        <v>7313.99</v>
      </c>
      <c r="C1411">
        <v>7153.13</v>
      </c>
      <c r="D1411">
        <v>6690.75</v>
      </c>
      <c r="E1411">
        <v>7224.59</v>
      </c>
      <c r="F1411">
        <v>6690.75</v>
      </c>
      <c r="G1411">
        <v>7313.99</v>
      </c>
      <c r="H1411">
        <v>6809.86</v>
      </c>
      <c r="I1411" t="str">
        <f t="shared" ref="I1411:I1474" si="66">IF(C1411-D1411&lt;=180,"盤",IF(C1411-D1411&lt;=240,"無","順"))</f>
        <v>順</v>
      </c>
      <c r="J1411" t="str">
        <f t="shared" ref="J1411:J1474" si="67">IF(E1411-F1411&lt;=180,"盤",IF(E1411-F1411&lt;=240,"無","順"))</f>
        <v>順</v>
      </c>
      <c r="K1411" t="str">
        <f t="shared" ref="K1411:K1474" si="68">IF(G1411-H1411&lt;=180,"盤",IF(G1411-H1411&lt;=240,"無","順"))</f>
        <v>順</v>
      </c>
    </row>
    <row r="1412" spans="1:11" hidden="1" x14ac:dyDescent="0.15">
      <c r="A1412">
        <v>20090909</v>
      </c>
      <c r="B1412">
        <v>7250.72</v>
      </c>
      <c r="C1412">
        <v>7224.59</v>
      </c>
      <c r="D1412">
        <v>6690.75</v>
      </c>
      <c r="E1412">
        <v>7313.99</v>
      </c>
      <c r="F1412">
        <v>6809.86</v>
      </c>
      <c r="G1412">
        <v>7313.99</v>
      </c>
      <c r="H1412">
        <v>6825.95</v>
      </c>
      <c r="I1412" t="str">
        <f t="shared" si="66"/>
        <v>順</v>
      </c>
      <c r="J1412" t="str">
        <f t="shared" si="67"/>
        <v>順</v>
      </c>
      <c r="K1412" t="str">
        <f t="shared" si="68"/>
        <v>順</v>
      </c>
    </row>
    <row r="1413" spans="1:11" hidden="1" x14ac:dyDescent="0.15">
      <c r="A1413">
        <v>20090910</v>
      </c>
      <c r="B1413">
        <v>7332.08</v>
      </c>
      <c r="C1413">
        <v>7313.99</v>
      </c>
      <c r="D1413">
        <v>6809.86</v>
      </c>
      <c r="E1413">
        <v>7313.99</v>
      </c>
      <c r="F1413">
        <v>6825.95</v>
      </c>
      <c r="G1413">
        <v>7332.08</v>
      </c>
      <c r="H1413">
        <v>7019.75</v>
      </c>
      <c r="I1413" t="str">
        <f t="shared" si="66"/>
        <v>順</v>
      </c>
      <c r="J1413" t="str">
        <f t="shared" si="67"/>
        <v>順</v>
      </c>
      <c r="K1413" t="str">
        <f t="shared" si="68"/>
        <v>順</v>
      </c>
    </row>
    <row r="1414" spans="1:11" hidden="1" x14ac:dyDescent="0.15">
      <c r="A1414">
        <v>20090911</v>
      </c>
      <c r="B1414">
        <v>7337.14</v>
      </c>
      <c r="C1414">
        <v>7313.99</v>
      </c>
      <c r="D1414">
        <v>6825.95</v>
      </c>
      <c r="E1414">
        <v>7332.08</v>
      </c>
      <c r="F1414">
        <v>7019.75</v>
      </c>
      <c r="G1414">
        <v>7337.14</v>
      </c>
      <c r="H1414">
        <v>7039.77</v>
      </c>
      <c r="I1414" t="str">
        <f t="shared" si="66"/>
        <v>順</v>
      </c>
      <c r="J1414" t="str">
        <f t="shared" si="67"/>
        <v>順</v>
      </c>
      <c r="K1414" t="str">
        <f t="shared" si="68"/>
        <v>順</v>
      </c>
    </row>
    <row r="1415" spans="1:11" hidden="1" x14ac:dyDescent="0.15">
      <c r="A1415">
        <v>20090914</v>
      </c>
      <c r="B1415">
        <v>7256.95</v>
      </c>
      <c r="C1415">
        <v>7332.08</v>
      </c>
      <c r="D1415">
        <v>7019.75</v>
      </c>
      <c r="E1415">
        <v>7337.14</v>
      </c>
      <c r="F1415">
        <v>7039.77</v>
      </c>
      <c r="G1415">
        <v>7337.14</v>
      </c>
      <c r="H1415">
        <v>7104.65</v>
      </c>
      <c r="I1415" t="str">
        <f t="shared" si="66"/>
        <v>順</v>
      </c>
      <c r="J1415" t="str">
        <f t="shared" si="67"/>
        <v>順</v>
      </c>
      <c r="K1415" t="str">
        <f t="shared" si="68"/>
        <v>無</v>
      </c>
    </row>
    <row r="1416" spans="1:11" hidden="1" x14ac:dyDescent="0.15">
      <c r="A1416">
        <v>20090915</v>
      </c>
      <c r="B1416">
        <v>7346.26</v>
      </c>
      <c r="C1416">
        <v>7337.14</v>
      </c>
      <c r="D1416">
        <v>7039.77</v>
      </c>
      <c r="E1416">
        <v>7337.14</v>
      </c>
      <c r="F1416">
        <v>7104.65</v>
      </c>
      <c r="G1416">
        <v>7346.26</v>
      </c>
      <c r="H1416">
        <v>7153.13</v>
      </c>
      <c r="I1416" t="str">
        <f t="shared" si="66"/>
        <v>順</v>
      </c>
      <c r="J1416" t="str">
        <f t="shared" si="67"/>
        <v>無</v>
      </c>
      <c r="K1416" t="str">
        <f t="shared" si="68"/>
        <v>無</v>
      </c>
    </row>
    <row r="1417" spans="1:11" hidden="1" x14ac:dyDescent="0.15">
      <c r="A1417">
        <v>20090916</v>
      </c>
      <c r="B1417">
        <v>7440.24</v>
      </c>
      <c r="C1417">
        <v>7337.14</v>
      </c>
      <c r="D1417">
        <v>7104.65</v>
      </c>
      <c r="E1417">
        <v>7346.26</v>
      </c>
      <c r="F1417">
        <v>7153.13</v>
      </c>
      <c r="G1417">
        <v>7440.24</v>
      </c>
      <c r="H1417">
        <v>7224.59</v>
      </c>
      <c r="I1417" t="str">
        <f t="shared" si="66"/>
        <v>無</v>
      </c>
      <c r="J1417" t="str">
        <f t="shared" si="67"/>
        <v>無</v>
      </c>
      <c r="K1417" t="str">
        <f t="shared" si="68"/>
        <v>無</v>
      </c>
    </row>
    <row r="1418" spans="1:11" hidden="1" x14ac:dyDescent="0.15">
      <c r="A1418">
        <v>20090917</v>
      </c>
      <c r="B1418">
        <v>7477.3</v>
      </c>
      <c r="C1418">
        <v>7346.26</v>
      </c>
      <c r="D1418">
        <v>7153.13</v>
      </c>
      <c r="E1418">
        <v>7440.24</v>
      </c>
      <c r="F1418">
        <v>7224.59</v>
      </c>
      <c r="G1418">
        <v>7477.3</v>
      </c>
      <c r="H1418">
        <v>7250.72</v>
      </c>
      <c r="I1418" t="str">
        <f t="shared" si="66"/>
        <v>無</v>
      </c>
      <c r="J1418" t="str">
        <f t="shared" si="67"/>
        <v>無</v>
      </c>
      <c r="K1418" t="str">
        <f t="shared" si="68"/>
        <v>無</v>
      </c>
    </row>
    <row r="1419" spans="1:11" hidden="1" x14ac:dyDescent="0.15">
      <c r="A1419">
        <v>20090918</v>
      </c>
      <c r="B1419">
        <v>7526.55</v>
      </c>
      <c r="C1419">
        <v>7440.24</v>
      </c>
      <c r="D1419">
        <v>7224.59</v>
      </c>
      <c r="E1419">
        <v>7477.3</v>
      </c>
      <c r="F1419">
        <v>7250.72</v>
      </c>
      <c r="G1419">
        <v>7526.55</v>
      </c>
      <c r="H1419">
        <v>7250.72</v>
      </c>
      <c r="I1419" t="str">
        <f t="shared" si="66"/>
        <v>無</v>
      </c>
      <c r="J1419" t="str">
        <f t="shared" si="67"/>
        <v>無</v>
      </c>
      <c r="K1419" t="str">
        <f t="shared" si="68"/>
        <v>順</v>
      </c>
    </row>
    <row r="1420" spans="1:11" hidden="1" x14ac:dyDescent="0.15">
      <c r="A1420">
        <v>20090921</v>
      </c>
      <c r="B1420">
        <v>7502.46</v>
      </c>
      <c r="C1420">
        <v>7477.3</v>
      </c>
      <c r="D1420">
        <v>7250.72</v>
      </c>
      <c r="E1420">
        <v>7526.55</v>
      </c>
      <c r="F1420">
        <v>7250.72</v>
      </c>
      <c r="G1420">
        <v>7526.55</v>
      </c>
      <c r="H1420">
        <v>7256.95</v>
      </c>
      <c r="I1420" t="str">
        <f t="shared" si="66"/>
        <v>無</v>
      </c>
      <c r="J1420" t="str">
        <f t="shared" si="67"/>
        <v>順</v>
      </c>
      <c r="K1420" t="str">
        <f t="shared" si="68"/>
        <v>順</v>
      </c>
    </row>
    <row r="1421" spans="1:11" hidden="1" x14ac:dyDescent="0.15">
      <c r="A1421">
        <v>20090922</v>
      </c>
      <c r="B1421">
        <v>7469.03</v>
      </c>
      <c r="C1421">
        <v>7526.55</v>
      </c>
      <c r="D1421">
        <v>7250.72</v>
      </c>
      <c r="E1421">
        <v>7526.55</v>
      </c>
      <c r="F1421">
        <v>7256.95</v>
      </c>
      <c r="G1421">
        <v>7526.55</v>
      </c>
      <c r="H1421">
        <v>7256.95</v>
      </c>
      <c r="I1421" t="str">
        <f t="shared" si="66"/>
        <v>順</v>
      </c>
      <c r="J1421" t="str">
        <f t="shared" si="67"/>
        <v>順</v>
      </c>
      <c r="K1421" t="str">
        <f t="shared" si="68"/>
        <v>順</v>
      </c>
    </row>
    <row r="1422" spans="1:11" hidden="1" x14ac:dyDescent="0.15">
      <c r="A1422">
        <v>20090923</v>
      </c>
      <c r="B1422">
        <v>7376.76</v>
      </c>
      <c r="C1422">
        <v>7526.55</v>
      </c>
      <c r="D1422">
        <v>7256.95</v>
      </c>
      <c r="E1422">
        <v>7526.55</v>
      </c>
      <c r="F1422">
        <v>7256.95</v>
      </c>
      <c r="G1422">
        <v>7526.55</v>
      </c>
      <c r="H1422">
        <v>7256.95</v>
      </c>
      <c r="I1422" t="str">
        <f t="shared" si="66"/>
        <v>順</v>
      </c>
      <c r="J1422" t="str">
        <f t="shared" si="67"/>
        <v>順</v>
      </c>
      <c r="K1422" t="str">
        <f t="shared" si="68"/>
        <v>順</v>
      </c>
    </row>
    <row r="1423" spans="1:11" hidden="1" x14ac:dyDescent="0.15">
      <c r="A1423">
        <v>20090924</v>
      </c>
      <c r="B1423">
        <v>7324.22</v>
      </c>
      <c r="C1423">
        <v>7526.55</v>
      </c>
      <c r="D1423">
        <v>7256.95</v>
      </c>
      <c r="E1423">
        <v>7526.55</v>
      </c>
      <c r="F1423">
        <v>7256.95</v>
      </c>
      <c r="G1423">
        <v>7526.55</v>
      </c>
      <c r="H1423">
        <v>7324.22</v>
      </c>
      <c r="I1423" t="str">
        <f t="shared" si="66"/>
        <v>順</v>
      </c>
      <c r="J1423" t="str">
        <f t="shared" si="67"/>
        <v>順</v>
      </c>
      <c r="K1423" t="str">
        <f t="shared" si="68"/>
        <v>無</v>
      </c>
    </row>
    <row r="1424" spans="1:11" hidden="1" x14ac:dyDescent="0.15">
      <c r="A1424">
        <v>20090925</v>
      </c>
      <c r="B1424">
        <v>7345.22</v>
      </c>
      <c r="C1424">
        <v>7526.55</v>
      </c>
      <c r="D1424">
        <v>7256.95</v>
      </c>
      <c r="E1424">
        <v>7526.55</v>
      </c>
      <c r="F1424">
        <v>7324.22</v>
      </c>
      <c r="G1424">
        <v>7526.55</v>
      </c>
      <c r="H1424">
        <v>7324.22</v>
      </c>
      <c r="I1424" t="str">
        <f t="shared" si="66"/>
        <v>順</v>
      </c>
      <c r="J1424" t="str">
        <f t="shared" si="67"/>
        <v>無</v>
      </c>
      <c r="K1424" t="str">
        <f t="shared" si="68"/>
        <v>無</v>
      </c>
    </row>
    <row r="1425" spans="1:11" hidden="1" x14ac:dyDescent="0.15">
      <c r="A1425">
        <v>20090928</v>
      </c>
      <c r="B1425">
        <v>7284.61</v>
      </c>
      <c r="C1425">
        <v>7526.55</v>
      </c>
      <c r="D1425">
        <v>7324.22</v>
      </c>
      <c r="E1425">
        <v>7526.55</v>
      </c>
      <c r="F1425">
        <v>7324.22</v>
      </c>
      <c r="G1425">
        <v>7526.55</v>
      </c>
      <c r="H1425">
        <v>7284.61</v>
      </c>
      <c r="I1425" t="str">
        <f t="shared" si="66"/>
        <v>無</v>
      </c>
      <c r="J1425" t="str">
        <f t="shared" si="67"/>
        <v>無</v>
      </c>
      <c r="K1425" t="str">
        <f t="shared" si="68"/>
        <v>順</v>
      </c>
    </row>
    <row r="1426" spans="1:11" hidden="1" x14ac:dyDescent="0.15">
      <c r="A1426">
        <v>20090929</v>
      </c>
      <c r="B1426">
        <v>7429.98</v>
      </c>
      <c r="C1426">
        <v>7526.55</v>
      </c>
      <c r="D1426">
        <v>7324.22</v>
      </c>
      <c r="E1426">
        <v>7526.55</v>
      </c>
      <c r="F1426">
        <v>7284.61</v>
      </c>
      <c r="G1426">
        <v>7526.55</v>
      </c>
      <c r="H1426">
        <v>7284.61</v>
      </c>
      <c r="I1426" t="str">
        <f t="shared" si="66"/>
        <v>無</v>
      </c>
      <c r="J1426" t="str">
        <f t="shared" si="67"/>
        <v>順</v>
      </c>
      <c r="K1426" t="str">
        <f t="shared" si="68"/>
        <v>順</v>
      </c>
    </row>
    <row r="1427" spans="1:11" hidden="1" x14ac:dyDescent="0.15">
      <c r="A1427">
        <v>20090930</v>
      </c>
      <c r="B1427">
        <v>7509.17</v>
      </c>
      <c r="C1427">
        <v>7526.55</v>
      </c>
      <c r="D1427">
        <v>7284.61</v>
      </c>
      <c r="E1427">
        <v>7526.55</v>
      </c>
      <c r="F1427">
        <v>7284.61</v>
      </c>
      <c r="G1427">
        <v>7509.17</v>
      </c>
      <c r="H1427">
        <v>7284.61</v>
      </c>
      <c r="I1427" t="str">
        <f t="shared" si="66"/>
        <v>順</v>
      </c>
      <c r="J1427" t="str">
        <f t="shared" si="67"/>
        <v>順</v>
      </c>
      <c r="K1427" t="str">
        <f t="shared" si="68"/>
        <v>無</v>
      </c>
    </row>
    <row r="1428" spans="1:11" hidden="1" x14ac:dyDescent="0.15">
      <c r="A1428">
        <v>20091001</v>
      </c>
      <c r="B1428">
        <v>7545.29</v>
      </c>
      <c r="C1428">
        <v>7526.55</v>
      </c>
      <c r="D1428">
        <v>7284.61</v>
      </c>
      <c r="E1428">
        <v>7509.17</v>
      </c>
      <c r="F1428">
        <v>7284.61</v>
      </c>
      <c r="G1428">
        <v>7545.29</v>
      </c>
      <c r="H1428">
        <v>7284.61</v>
      </c>
      <c r="I1428" t="str">
        <f t="shared" si="66"/>
        <v>順</v>
      </c>
      <c r="J1428" t="str">
        <f t="shared" si="67"/>
        <v>無</v>
      </c>
      <c r="K1428" t="str">
        <f t="shared" si="68"/>
        <v>順</v>
      </c>
    </row>
    <row r="1429" spans="1:11" hidden="1" x14ac:dyDescent="0.15">
      <c r="A1429">
        <v>20091002</v>
      </c>
      <c r="B1429">
        <v>7411.88</v>
      </c>
      <c r="C1429">
        <v>7509.17</v>
      </c>
      <c r="D1429">
        <v>7284.61</v>
      </c>
      <c r="E1429">
        <v>7545.29</v>
      </c>
      <c r="F1429">
        <v>7284.61</v>
      </c>
      <c r="G1429">
        <v>7545.29</v>
      </c>
      <c r="H1429">
        <v>7284.61</v>
      </c>
      <c r="I1429" t="str">
        <f t="shared" si="66"/>
        <v>無</v>
      </c>
      <c r="J1429" t="str">
        <f t="shared" si="67"/>
        <v>順</v>
      </c>
      <c r="K1429" t="str">
        <f t="shared" si="68"/>
        <v>順</v>
      </c>
    </row>
    <row r="1430" spans="1:11" hidden="1" x14ac:dyDescent="0.15">
      <c r="A1430">
        <v>20091005</v>
      </c>
      <c r="B1430">
        <v>7437.98</v>
      </c>
      <c r="C1430">
        <v>7545.29</v>
      </c>
      <c r="D1430">
        <v>7284.61</v>
      </c>
      <c r="E1430">
        <v>7545.29</v>
      </c>
      <c r="F1430">
        <v>7284.61</v>
      </c>
      <c r="G1430">
        <v>7545.29</v>
      </c>
      <c r="H1430">
        <v>7284.61</v>
      </c>
      <c r="I1430" t="str">
        <f t="shared" si="66"/>
        <v>順</v>
      </c>
      <c r="J1430" t="str">
        <f t="shared" si="67"/>
        <v>順</v>
      </c>
      <c r="K1430" t="str">
        <f t="shared" si="68"/>
        <v>順</v>
      </c>
    </row>
    <row r="1431" spans="1:11" hidden="1" x14ac:dyDescent="0.15">
      <c r="A1431">
        <v>20091006</v>
      </c>
      <c r="B1431">
        <v>7536.05</v>
      </c>
      <c r="C1431">
        <v>7545.29</v>
      </c>
      <c r="D1431">
        <v>7284.61</v>
      </c>
      <c r="E1431">
        <v>7545.29</v>
      </c>
      <c r="F1431">
        <v>7284.61</v>
      </c>
      <c r="G1431">
        <v>7545.29</v>
      </c>
      <c r="H1431">
        <v>7284.61</v>
      </c>
      <c r="I1431" t="str">
        <f t="shared" si="66"/>
        <v>順</v>
      </c>
      <c r="J1431" t="str">
        <f t="shared" si="67"/>
        <v>順</v>
      </c>
      <c r="K1431" t="str">
        <f t="shared" si="68"/>
        <v>順</v>
      </c>
    </row>
    <row r="1432" spans="1:11" hidden="1" x14ac:dyDescent="0.15">
      <c r="A1432">
        <v>20091007</v>
      </c>
      <c r="B1432">
        <v>7608.66</v>
      </c>
      <c r="C1432">
        <v>7545.29</v>
      </c>
      <c r="D1432">
        <v>7284.61</v>
      </c>
      <c r="E1432">
        <v>7545.29</v>
      </c>
      <c r="F1432">
        <v>7284.61</v>
      </c>
      <c r="G1432">
        <v>7608.66</v>
      </c>
      <c r="H1432">
        <v>7284.61</v>
      </c>
      <c r="I1432" t="str">
        <f t="shared" si="66"/>
        <v>順</v>
      </c>
      <c r="J1432" t="str">
        <f t="shared" si="67"/>
        <v>順</v>
      </c>
      <c r="K1432" t="str">
        <f t="shared" si="68"/>
        <v>順</v>
      </c>
    </row>
    <row r="1433" spans="1:11" hidden="1" x14ac:dyDescent="0.15">
      <c r="A1433">
        <v>20091008</v>
      </c>
      <c r="B1433">
        <v>7503.31</v>
      </c>
      <c r="C1433">
        <v>7545.29</v>
      </c>
      <c r="D1433">
        <v>7284.61</v>
      </c>
      <c r="E1433">
        <v>7608.66</v>
      </c>
      <c r="F1433">
        <v>7284.61</v>
      </c>
      <c r="G1433">
        <v>7608.66</v>
      </c>
      <c r="H1433">
        <v>7411.88</v>
      </c>
      <c r="I1433" t="str">
        <f t="shared" si="66"/>
        <v>順</v>
      </c>
      <c r="J1433" t="str">
        <f t="shared" si="67"/>
        <v>順</v>
      </c>
      <c r="K1433" t="str">
        <f t="shared" si="68"/>
        <v>無</v>
      </c>
    </row>
    <row r="1434" spans="1:11" hidden="1" x14ac:dyDescent="0.15">
      <c r="A1434">
        <v>20091009</v>
      </c>
      <c r="B1434">
        <v>7571.96</v>
      </c>
      <c r="C1434">
        <v>7608.66</v>
      </c>
      <c r="D1434">
        <v>7284.61</v>
      </c>
      <c r="E1434">
        <v>7608.66</v>
      </c>
      <c r="F1434">
        <v>7411.88</v>
      </c>
      <c r="G1434">
        <v>7608.66</v>
      </c>
      <c r="H1434">
        <v>7411.88</v>
      </c>
      <c r="I1434" t="str">
        <f t="shared" si="66"/>
        <v>順</v>
      </c>
      <c r="J1434" t="str">
        <f t="shared" si="67"/>
        <v>無</v>
      </c>
      <c r="K1434" t="str">
        <f t="shared" si="68"/>
        <v>無</v>
      </c>
    </row>
    <row r="1435" spans="1:11" hidden="1" x14ac:dyDescent="0.15">
      <c r="A1435">
        <v>20091012</v>
      </c>
      <c r="B1435">
        <v>7599.88</v>
      </c>
      <c r="C1435">
        <v>7608.66</v>
      </c>
      <c r="D1435">
        <v>7411.88</v>
      </c>
      <c r="E1435">
        <v>7608.66</v>
      </c>
      <c r="F1435">
        <v>7411.88</v>
      </c>
      <c r="G1435">
        <v>7608.66</v>
      </c>
      <c r="H1435">
        <v>7411.88</v>
      </c>
      <c r="I1435" t="str">
        <f t="shared" si="66"/>
        <v>無</v>
      </c>
      <c r="J1435" t="str">
        <f t="shared" si="67"/>
        <v>無</v>
      </c>
      <c r="K1435" t="str">
        <f t="shared" si="68"/>
        <v>無</v>
      </c>
    </row>
    <row r="1436" spans="1:11" hidden="1" x14ac:dyDescent="0.15">
      <c r="A1436">
        <v>20091013</v>
      </c>
      <c r="B1436">
        <v>7596.6</v>
      </c>
      <c r="C1436">
        <v>7608.66</v>
      </c>
      <c r="D1436">
        <v>7411.88</v>
      </c>
      <c r="E1436">
        <v>7608.66</v>
      </c>
      <c r="F1436">
        <v>7411.88</v>
      </c>
      <c r="G1436">
        <v>7608.66</v>
      </c>
      <c r="H1436">
        <v>7411.88</v>
      </c>
      <c r="I1436" t="str">
        <f t="shared" si="66"/>
        <v>無</v>
      </c>
      <c r="J1436" t="str">
        <f t="shared" si="67"/>
        <v>無</v>
      </c>
      <c r="K1436" t="str">
        <f t="shared" si="68"/>
        <v>無</v>
      </c>
    </row>
    <row r="1437" spans="1:11" hidden="1" x14ac:dyDescent="0.15">
      <c r="A1437">
        <v>20091014</v>
      </c>
      <c r="B1437">
        <v>7695.75</v>
      </c>
      <c r="C1437">
        <v>7608.66</v>
      </c>
      <c r="D1437">
        <v>7411.88</v>
      </c>
      <c r="E1437">
        <v>7608.66</v>
      </c>
      <c r="F1437">
        <v>7411.88</v>
      </c>
      <c r="G1437">
        <v>7695.75</v>
      </c>
      <c r="H1437">
        <v>7437.98</v>
      </c>
      <c r="I1437" t="str">
        <f t="shared" si="66"/>
        <v>無</v>
      </c>
      <c r="J1437" t="str">
        <f t="shared" si="67"/>
        <v>無</v>
      </c>
      <c r="K1437" t="str">
        <f t="shared" si="68"/>
        <v>順</v>
      </c>
    </row>
    <row r="1438" spans="1:11" hidden="1" x14ac:dyDescent="0.15">
      <c r="A1438">
        <v>20091015</v>
      </c>
      <c r="B1438">
        <v>7710.4</v>
      </c>
      <c r="C1438">
        <v>7608.66</v>
      </c>
      <c r="D1438">
        <v>7411.88</v>
      </c>
      <c r="E1438">
        <v>7695.75</v>
      </c>
      <c r="F1438">
        <v>7437.98</v>
      </c>
      <c r="G1438">
        <v>7710.4</v>
      </c>
      <c r="H1438">
        <v>7503.31</v>
      </c>
      <c r="I1438" t="str">
        <f t="shared" si="66"/>
        <v>無</v>
      </c>
      <c r="J1438" t="str">
        <f t="shared" si="67"/>
        <v>順</v>
      </c>
      <c r="K1438" t="str">
        <f t="shared" si="68"/>
        <v>無</v>
      </c>
    </row>
    <row r="1439" spans="1:11" hidden="1" x14ac:dyDescent="0.15">
      <c r="A1439">
        <v>20091016</v>
      </c>
      <c r="B1439">
        <v>7715.1</v>
      </c>
      <c r="C1439">
        <v>7695.75</v>
      </c>
      <c r="D1439">
        <v>7437.98</v>
      </c>
      <c r="E1439">
        <v>7710.4</v>
      </c>
      <c r="F1439">
        <v>7503.31</v>
      </c>
      <c r="G1439">
        <v>7715.1</v>
      </c>
      <c r="H1439">
        <v>7503.31</v>
      </c>
      <c r="I1439" t="str">
        <f t="shared" si="66"/>
        <v>順</v>
      </c>
      <c r="J1439" t="str">
        <f t="shared" si="67"/>
        <v>無</v>
      </c>
      <c r="K1439" t="str">
        <f t="shared" si="68"/>
        <v>無</v>
      </c>
    </row>
    <row r="1440" spans="1:11" hidden="1" x14ac:dyDescent="0.15">
      <c r="A1440">
        <v>20091019</v>
      </c>
      <c r="B1440">
        <v>7751.32</v>
      </c>
      <c r="C1440">
        <v>7710.4</v>
      </c>
      <c r="D1440">
        <v>7503.31</v>
      </c>
      <c r="E1440">
        <v>7715.1</v>
      </c>
      <c r="F1440">
        <v>7503.31</v>
      </c>
      <c r="G1440">
        <v>7751.32</v>
      </c>
      <c r="H1440">
        <v>7503.31</v>
      </c>
      <c r="I1440" t="str">
        <f t="shared" si="66"/>
        <v>無</v>
      </c>
      <c r="J1440" t="str">
        <f t="shared" si="67"/>
        <v>無</v>
      </c>
      <c r="K1440" t="str">
        <f t="shared" si="68"/>
        <v>順</v>
      </c>
    </row>
    <row r="1441" spans="1:11" hidden="1" x14ac:dyDescent="0.15">
      <c r="A1441">
        <v>20091020</v>
      </c>
      <c r="B1441">
        <v>7753.52</v>
      </c>
      <c r="C1441">
        <v>7715.1</v>
      </c>
      <c r="D1441">
        <v>7503.31</v>
      </c>
      <c r="E1441">
        <v>7751.32</v>
      </c>
      <c r="F1441">
        <v>7503.31</v>
      </c>
      <c r="G1441">
        <v>7753.52</v>
      </c>
      <c r="H1441">
        <v>7571.96</v>
      </c>
      <c r="I1441" t="str">
        <f t="shared" si="66"/>
        <v>無</v>
      </c>
      <c r="J1441" t="str">
        <f t="shared" si="67"/>
        <v>順</v>
      </c>
      <c r="K1441" t="str">
        <f t="shared" si="68"/>
        <v>無</v>
      </c>
    </row>
    <row r="1442" spans="1:11" hidden="1" x14ac:dyDescent="0.15">
      <c r="A1442">
        <v>20091021</v>
      </c>
      <c r="B1442">
        <v>7701.5</v>
      </c>
      <c r="C1442">
        <v>7751.32</v>
      </c>
      <c r="D1442">
        <v>7503.31</v>
      </c>
      <c r="E1442">
        <v>7753.52</v>
      </c>
      <c r="F1442">
        <v>7571.96</v>
      </c>
      <c r="G1442">
        <v>7753.52</v>
      </c>
      <c r="H1442">
        <v>7596.6</v>
      </c>
      <c r="I1442" t="str">
        <f t="shared" si="66"/>
        <v>順</v>
      </c>
      <c r="J1442" t="str">
        <f t="shared" si="67"/>
        <v>無</v>
      </c>
      <c r="K1442" t="str">
        <f t="shared" si="68"/>
        <v>盤</v>
      </c>
    </row>
    <row r="1443" spans="1:11" hidden="1" x14ac:dyDescent="0.15">
      <c r="A1443">
        <v>20091022</v>
      </c>
      <c r="B1443">
        <v>7607.93</v>
      </c>
      <c r="C1443">
        <v>7753.52</v>
      </c>
      <c r="D1443">
        <v>7571.96</v>
      </c>
      <c r="E1443">
        <v>7753.52</v>
      </c>
      <c r="F1443">
        <v>7596.6</v>
      </c>
      <c r="G1443">
        <v>7753.52</v>
      </c>
      <c r="H1443">
        <v>7596.6</v>
      </c>
      <c r="I1443" t="str">
        <f t="shared" si="66"/>
        <v>無</v>
      </c>
      <c r="J1443" t="str">
        <f t="shared" si="67"/>
        <v>盤</v>
      </c>
      <c r="K1443" t="str">
        <f t="shared" si="68"/>
        <v>盤</v>
      </c>
    </row>
    <row r="1444" spans="1:11" hidden="1" x14ac:dyDescent="0.15">
      <c r="A1444">
        <v>20091023</v>
      </c>
      <c r="B1444">
        <v>7649.28</v>
      </c>
      <c r="C1444">
        <v>7753.52</v>
      </c>
      <c r="D1444">
        <v>7596.6</v>
      </c>
      <c r="E1444">
        <v>7753.52</v>
      </c>
      <c r="F1444">
        <v>7596.6</v>
      </c>
      <c r="G1444">
        <v>7753.52</v>
      </c>
      <c r="H1444">
        <v>7607.93</v>
      </c>
      <c r="I1444" t="str">
        <f t="shared" si="66"/>
        <v>盤</v>
      </c>
      <c r="J1444" t="str">
        <f t="shared" si="67"/>
        <v>盤</v>
      </c>
      <c r="K1444" t="str">
        <f t="shared" si="68"/>
        <v>盤</v>
      </c>
    </row>
    <row r="1445" spans="1:11" hidden="1" x14ac:dyDescent="0.15">
      <c r="A1445">
        <v>20091026</v>
      </c>
      <c r="B1445">
        <v>7668.4</v>
      </c>
      <c r="C1445">
        <v>7753.52</v>
      </c>
      <c r="D1445">
        <v>7596.6</v>
      </c>
      <c r="E1445">
        <v>7753.52</v>
      </c>
      <c r="F1445">
        <v>7607.93</v>
      </c>
      <c r="G1445">
        <v>7753.52</v>
      </c>
      <c r="H1445">
        <v>7607.93</v>
      </c>
      <c r="I1445" t="str">
        <f t="shared" si="66"/>
        <v>盤</v>
      </c>
      <c r="J1445" t="str">
        <f t="shared" si="67"/>
        <v>盤</v>
      </c>
      <c r="K1445" t="str">
        <f t="shared" si="68"/>
        <v>盤</v>
      </c>
    </row>
    <row r="1446" spans="1:11" hidden="1" x14ac:dyDescent="0.15">
      <c r="A1446">
        <v>20091027</v>
      </c>
      <c r="B1446">
        <v>7657.34</v>
      </c>
      <c r="C1446">
        <v>7753.52</v>
      </c>
      <c r="D1446">
        <v>7607.93</v>
      </c>
      <c r="E1446">
        <v>7753.52</v>
      </c>
      <c r="F1446">
        <v>7607.93</v>
      </c>
      <c r="G1446">
        <v>7753.52</v>
      </c>
      <c r="H1446">
        <v>7607.93</v>
      </c>
      <c r="I1446" t="str">
        <f t="shared" si="66"/>
        <v>盤</v>
      </c>
      <c r="J1446" t="str">
        <f t="shared" si="67"/>
        <v>盤</v>
      </c>
      <c r="K1446" t="str">
        <f t="shared" si="68"/>
        <v>盤</v>
      </c>
    </row>
    <row r="1447" spans="1:11" hidden="1" x14ac:dyDescent="0.15">
      <c r="A1447">
        <v>20091028</v>
      </c>
      <c r="B1447">
        <v>7533.95</v>
      </c>
      <c r="C1447">
        <v>7753.52</v>
      </c>
      <c r="D1447">
        <v>7607.93</v>
      </c>
      <c r="E1447">
        <v>7753.52</v>
      </c>
      <c r="F1447">
        <v>7607.93</v>
      </c>
      <c r="G1447">
        <v>7753.52</v>
      </c>
      <c r="H1447">
        <v>7533.95</v>
      </c>
      <c r="I1447" t="str">
        <f t="shared" si="66"/>
        <v>盤</v>
      </c>
      <c r="J1447" t="str">
        <f t="shared" si="67"/>
        <v>盤</v>
      </c>
      <c r="K1447" t="str">
        <f t="shared" si="68"/>
        <v>無</v>
      </c>
    </row>
    <row r="1448" spans="1:11" hidden="1" x14ac:dyDescent="0.15">
      <c r="A1448">
        <v>20091029</v>
      </c>
      <c r="B1448">
        <v>7355.69</v>
      </c>
      <c r="C1448">
        <v>7753.52</v>
      </c>
      <c r="D1448">
        <v>7607.93</v>
      </c>
      <c r="E1448">
        <v>7753.52</v>
      </c>
      <c r="F1448">
        <v>7533.95</v>
      </c>
      <c r="G1448">
        <v>7753.52</v>
      </c>
      <c r="H1448">
        <v>7355.69</v>
      </c>
      <c r="I1448" t="str">
        <f t="shared" si="66"/>
        <v>盤</v>
      </c>
      <c r="J1448" t="str">
        <f t="shared" si="67"/>
        <v>無</v>
      </c>
      <c r="K1448" t="str">
        <f t="shared" si="68"/>
        <v>順</v>
      </c>
    </row>
    <row r="1449" spans="1:11" hidden="1" x14ac:dyDescent="0.15">
      <c r="A1449">
        <v>20091030</v>
      </c>
      <c r="B1449">
        <v>7340.08</v>
      </c>
      <c r="C1449">
        <v>7753.52</v>
      </c>
      <c r="D1449">
        <v>7533.95</v>
      </c>
      <c r="E1449">
        <v>7753.52</v>
      </c>
      <c r="F1449">
        <v>7355.69</v>
      </c>
      <c r="G1449">
        <v>7701.5</v>
      </c>
      <c r="H1449">
        <v>7340.08</v>
      </c>
      <c r="I1449" t="str">
        <f t="shared" si="66"/>
        <v>無</v>
      </c>
      <c r="J1449" t="str">
        <f t="shared" si="67"/>
        <v>順</v>
      </c>
      <c r="K1449" t="str">
        <f t="shared" si="68"/>
        <v>順</v>
      </c>
    </row>
    <row r="1450" spans="1:11" hidden="1" x14ac:dyDescent="0.15">
      <c r="A1450">
        <v>20091102</v>
      </c>
      <c r="B1450">
        <v>7335.18</v>
      </c>
      <c r="C1450">
        <v>7753.52</v>
      </c>
      <c r="D1450">
        <v>7355.69</v>
      </c>
      <c r="E1450">
        <v>7701.5</v>
      </c>
      <c r="F1450">
        <v>7340.08</v>
      </c>
      <c r="G1450">
        <v>7668.4</v>
      </c>
      <c r="H1450">
        <v>7335.18</v>
      </c>
      <c r="I1450" t="str">
        <f t="shared" si="66"/>
        <v>順</v>
      </c>
      <c r="J1450" t="str">
        <f t="shared" si="67"/>
        <v>順</v>
      </c>
      <c r="K1450" t="str">
        <f t="shared" si="68"/>
        <v>順</v>
      </c>
    </row>
    <row r="1451" spans="1:11" hidden="1" x14ac:dyDescent="0.15">
      <c r="A1451">
        <v>20091103</v>
      </c>
      <c r="B1451">
        <v>7322.93</v>
      </c>
      <c r="C1451">
        <v>7701.5</v>
      </c>
      <c r="D1451">
        <v>7340.08</v>
      </c>
      <c r="E1451">
        <v>7668.4</v>
      </c>
      <c r="F1451">
        <v>7335.18</v>
      </c>
      <c r="G1451">
        <v>7668.4</v>
      </c>
      <c r="H1451">
        <v>7322.93</v>
      </c>
      <c r="I1451" t="str">
        <f t="shared" si="66"/>
        <v>順</v>
      </c>
      <c r="J1451" t="str">
        <f t="shared" si="67"/>
        <v>順</v>
      </c>
      <c r="K1451" t="str">
        <f t="shared" si="68"/>
        <v>順</v>
      </c>
    </row>
    <row r="1452" spans="1:11" hidden="1" x14ac:dyDescent="0.15">
      <c r="A1452">
        <v>20091104</v>
      </c>
      <c r="B1452">
        <v>7467.04</v>
      </c>
      <c r="C1452">
        <v>7668.4</v>
      </c>
      <c r="D1452">
        <v>7335.18</v>
      </c>
      <c r="E1452">
        <v>7668.4</v>
      </c>
      <c r="F1452">
        <v>7322.93</v>
      </c>
      <c r="G1452">
        <v>7668.4</v>
      </c>
      <c r="H1452">
        <v>7322.93</v>
      </c>
      <c r="I1452" t="str">
        <f t="shared" si="66"/>
        <v>順</v>
      </c>
      <c r="J1452" t="str">
        <f t="shared" si="67"/>
        <v>順</v>
      </c>
      <c r="K1452" t="str">
        <f t="shared" si="68"/>
        <v>順</v>
      </c>
    </row>
    <row r="1453" spans="1:11" hidden="1" x14ac:dyDescent="0.15">
      <c r="A1453">
        <v>20091105</v>
      </c>
      <c r="B1453">
        <v>7417.46</v>
      </c>
      <c r="C1453">
        <v>7668.4</v>
      </c>
      <c r="D1453">
        <v>7322.93</v>
      </c>
      <c r="E1453">
        <v>7668.4</v>
      </c>
      <c r="F1453">
        <v>7322.93</v>
      </c>
      <c r="G1453">
        <v>7657.34</v>
      </c>
      <c r="H1453">
        <v>7322.93</v>
      </c>
      <c r="I1453" t="str">
        <f t="shared" si="66"/>
        <v>順</v>
      </c>
      <c r="J1453" t="str">
        <f t="shared" si="67"/>
        <v>順</v>
      </c>
      <c r="K1453" t="str">
        <f t="shared" si="68"/>
        <v>順</v>
      </c>
    </row>
    <row r="1454" spans="1:11" hidden="1" x14ac:dyDescent="0.15">
      <c r="A1454">
        <v>20091106</v>
      </c>
      <c r="B1454">
        <v>7463.05</v>
      </c>
      <c r="C1454">
        <v>7668.4</v>
      </c>
      <c r="D1454">
        <v>7322.93</v>
      </c>
      <c r="E1454">
        <v>7657.34</v>
      </c>
      <c r="F1454">
        <v>7322.93</v>
      </c>
      <c r="G1454">
        <v>7533.95</v>
      </c>
      <c r="H1454">
        <v>7322.93</v>
      </c>
      <c r="I1454" t="str">
        <f t="shared" si="66"/>
        <v>順</v>
      </c>
      <c r="J1454" t="str">
        <f t="shared" si="67"/>
        <v>順</v>
      </c>
      <c r="K1454" t="str">
        <f t="shared" si="68"/>
        <v>無</v>
      </c>
    </row>
    <row r="1455" spans="1:11" hidden="1" x14ac:dyDescent="0.15">
      <c r="A1455">
        <v>20091109</v>
      </c>
      <c r="B1455">
        <v>7536.7</v>
      </c>
      <c r="C1455">
        <v>7657.34</v>
      </c>
      <c r="D1455">
        <v>7322.93</v>
      </c>
      <c r="E1455">
        <v>7533.95</v>
      </c>
      <c r="F1455">
        <v>7322.93</v>
      </c>
      <c r="G1455">
        <v>7536.7</v>
      </c>
      <c r="H1455">
        <v>7322.93</v>
      </c>
      <c r="I1455" t="str">
        <f t="shared" si="66"/>
        <v>順</v>
      </c>
      <c r="J1455" t="str">
        <f t="shared" si="67"/>
        <v>無</v>
      </c>
      <c r="K1455" t="str">
        <f t="shared" si="68"/>
        <v>無</v>
      </c>
    </row>
    <row r="1456" spans="1:11" hidden="1" x14ac:dyDescent="0.15">
      <c r="A1456">
        <v>20091110</v>
      </c>
      <c r="B1456">
        <v>7593.49</v>
      </c>
      <c r="C1456">
        <v>7533.95</v>
      </c>
      <c r="D1456">
        <v>7322.93</v>
      </c>
      <c r="E1456">
        <v>7536.7</v>
      </c>
      <c r="F1456">
        <v>7322.93</v>
      </c>
      <c r="G1456">
        <v>7593.49</v>
      </c>
      <c r="H1456">
        <v>7322.93</v>
      </c>
      <c r="I1456" t="str">
        <f t="shared" si="66"/>
        <v>無</v>
      </c>
      <c r="J1456" t="str">
        <f t="shared" si="67"/>
        <v>無</v>
      </c>
      <c r="K1456" t="str">
        <f t="shared" si="68"/>
        <v>順</v>
      </c>
    </row>
    <row r="1457" spans="1:11" hidden="1" x14ac:dyDescent="0.15">
      <c r="A1457">
        <v>20091111</v>
      </c>
      <c r="B1457">
        <v>7668.06</v>
      </c>
      <c r="C1457">
        <v>7536.7</v>
      </c>
      <c r="D1457">
        <v>7322.93</v>
      </c>
      <c r="E1457">
        <v>7593.49</v>
      </c>
      <c r="F1457">
        <v>7322.93</v>
      </c>
      <c r="G1457">
        <v>7668.06</v>
      </c>
      <c r="H1457">
        <v>7322.93</v>
      </c>
      <c r="I1457" t="str">
        <f t="shared" si="66"/>
        <v>無</v>
      </c>
      <c r="J1457" t="str">
        <f t="shared" si="67"/>
        <v>順</v>
      </c>
      <c r="K1457" t="str">
        <f t="shared" si="68"/>
        <v>順</v>
      </c>
    </row>
    <row r="1458" spans="1:11" hidden="1" x14ac:dyDescent="0.15">
      <c r="A1458">
        <v>20091112</v>
      </c>
      <c r="B1458">
        <v>7670.93</v>
      </c>
      <c r="C1458">
        <v>7593.49</v>
      </c>
      <c r="D1458">
        <v>7322.93</v>
      </c>
      <c r="E1458">
        <v>7668.06</v>
      </c>
      <c r="F1458">
        <v>7322.93</v>
      </c>
      <c r="G1458">
        <v>7670.93</v>
      </c>
      <c r="H1458">
        <v>7322.93</v>
      </c>
      <c r="I1458" t="str">
        <f t="shared" si="66"/>
        <v>順</v>
      </c>
      <c r="J1458" t="str">
        <f t="shared" si="67"/>
        <v>順</v>
      </c>
      <c r="K1458" t="str">
        <f t="shared" si="68"/>
        <v>順</v>
      </c>
    </row>
    <row r="1459" spans="1:11" hidden="1" x14ac:dyDescent="0.15">
      <c r="A1459">
        <v>20091113</v>
      </c>
      <c r="B1459">
        <v>7665.63</v>
      </c>
      <c r="C1459">
        <v>7668.06</v>
      </c>
      <c r="D1459">
        <v>7322.93</v>
      </c>
      <c r="E1459">
        <v>7670.93</v>
      </c>
      <c r="F1459">
        <v>7322.93</v>
      </c>
      <c r="G1459">
        <v>7670.93</v>
      </c>
      <c r="H1459">
        <v>7417.46</v>
      </c>
      <c r="I1459" t="str">
        <f t="shared" si="66"/>
        <v>順</v>
      </c>
      <c r="J1459" t="str">
        <f t="shared" si="67"/>
        <v>順</v>
      </c>
      <c r="K1459" t="str">
        <f t="shared" si="68"/>
        <v>順</v>
      </c>
    </row>
    <row r="1460" spans="1:11" hidden="1" x14ac:dyDescent="0.15">
      <c r="A1460">
        <v>20091116</v>
      </c>
      <c r="B1460">
        <v>7792.68</v>
      </c>
      <c r="C1460">
        <v>7670.93</v>
      </c>
      <c r="D1460">
        <v>7322.93</v>
      </c>
      <c r="E1460">
        <v>7670.93</v>
      </c>
      <c r="F1460">
        <v>7417.46</v>
      </c>
      <c r="G1460">
        <v>7792.68</v>
      </c>
      <c r="H1460">
        <v>7417.46</v>
      </c>
      <c r="I1460" t="str">
        <f t="shared" si="66"/>
        <v>順</v>
      </c>
      <c r="J1460" t="str">
        <f t="shared" si="67"/>
        <v>順</v>
      </c>
      <c r="K1460" t="str">
        <f t="shared" si="68"/>
        <v>順</v>
      </c>
    </row>
    <row r="1461" spans="1:11" hidden="1" x14ac:dyDescent="0.15">
      <c r="A1461">
        <v>20091117</v>
      </c>
      <c r="B1461">
        <v>7733.21</v>
      </c>
      <c r="C1461">
        <v>7670.93</v>
      </c>
      <c r="D1461">
        <v>7417.46</v>
      </c>
      <c r="E1461">
        <v>7792.68</v>
      </c>
      <c r="F1461">
        <v>7417.46</v>
      </c>
      <c r="G1461">
        <v>7792.68</v>
      </c>
      <c r="H1461">
        <v>7463.05</v>
      </c>
      <c r="I1461" t="str">
        <f t="shared" si="66"/>
        <v>順</v>
      </c>
      <c r="J1461" t="str">
        <f t="shared" si="67"/>
        <v>順</v>
      </c>
      <c r="K1461" t="str">
        <f t="shared" si="68"/>
        <v>順</v>
      </c>
    </row>
    <row r="1462" spans="1:11" hidden="1" x14ac:dyDescent="0.15">
      <c r="A1462">
        <v>20091118</v>
      </c>
      <c r="B1462">
        <v>7766.69</v>
      </c>
      <c r="C1462">
        <v>7792.68</v>
      </c>
      <c r="D1462">
        <v>7417.46</v>
      </c>
      <c r="E1462">
        <v>7792.68</v>
      </c>
      <c r="F1462">
        <v>7463.05</v>
      </c>
      <c r="G1462">
        <v>7792.68</v>
      </c>
      <c r="H1462">
        <v>7536.7</v>
      </c>
      <c r="I1462" t="str">
        <f t="shared" si="66"/>
        <v>順</v>
      </c>
      <c r="J1462" t="str">
        <f t="shared" si="67"/>
        <v>順</v>
      </c>
      <c r="K1462" t="str">
        <f t="shared" si="68"/>
        <v>順</v>
      </c>
    </row>
    <row r="1463" spans="1:11" hidden="1" x14ac:dyDescent="0.15">
      <c r="A1463">
        <v>20091119</v>
      </c>
      <c r="B1463">
        <v>7759.98</v>
      </c>
      <c r="C1463">
        <v>7792.68</v>
      </c>
      <c r="D1463">
        <v>7463.05</v>
      </c>
      <c r="E1463">
        <v>7792.68</v>
      </c>
      <c r="F1463">
        <v>7536.7</v>
      </c>
      <c r="G1463">
        <v>7792.68</v>
      </c>
      <c r="H1463">
        <v>7593.49</v>
      </c>
      <c r="I1463" t="str">
        <f t="shared" si="66"/>
        <v>順</v>
      </c>
      <c r="J1463" t="str">
        <f t="shared" si="67"/>
        <v>順</v>
      </c>
      <c r="K1463" t="str">
        <f t="shared" si="68"/>
        <v>無</v>
      </c>
    </row>
    <row r="1464" spans="1:11" hidden="1" x14ac:dyDescent="0.15">
      <c r="A1464">
        <v>20091120</v>
      </c>
      <c r="B1464">
        <v>7682.97</v>
      </c>
      <c r="C1464">
        <v>7792.68</v>
      </c>
      <c r="D1464">
        <v>7536.7</v>
      </c>
      <c r="E1464">
        <v>7792.68</v>
      </c>
      <c r="F1464">
        <v>7593.49</v>
      </c>
      <c r="G1464">
        <v>7792.68</v>
      </c>
      <c r="H1464">
        <v>7665.63</v>
      </c>
      <c r="I1464" t="str">
        <f t="shared" si="66"/>
        <v>順</v>
      </c>
      <c r="J1464" t="str">
        <f t="shared" si="67"/>
        <v>無</v>
      </c>
      <c r="K1464" t="str">
        <f t="shared" si="68"/>
        <v>盤</v>
      </c>
    </row>
    <row r="1465" spans="1:11" hidden="1" x14ac:dyDescent="0.15">
      <c r="A1465">
        <v>20091123</v>
      </c>
      <c r="B1465">
        <v>7687.15</v>
      </c>
      <c r="C1465">
        <v>7792.68</v>
      </c>
      <c r="D1465">
        <v>7593.49</v>
      </c>
      <c r="E1465">
        <v>7792.68</v>
      </c>
      <c r="F1465">
        <v>7665.63</v>
      </c>
      <c r="G1465">
        <v>7792.68</v>
      </c>
      <c r="H1465">
        <v>7665.63</v>
      </c>
      <c r="I1465" t="str">
        <f t="shared" si="66"/>
        <v>無</v>
      </c>
      <c r="J1465" t="str">
        <f t="shared" si="67"/>
        <v>盤</v>
      </c>
      <c r="K1465" t="str">
        <f t="shared" si="68"/>
        <v>盤</v>
      </c>
    </row>
    <row r="1466" spans="1:11" hidden="1" x14ac:dyDescent="0.15">
      <c r="A1466">
        <v>20091124</v>
      </c>
      <c r="B1466">
        <v>7714.56</v>
      </c>
      <c r="C1466">
        <v>7792.68</v>
      </c>
      <c r="D1466">
        <v>7665.63</v>
      </c>
      <c r="E1466">
        <v>7792.68</v>
      </c>
      <c r="F1466">
        <v>7665.63</v>
      </c>
      <c r="G1466">
        <v>7792.68</v>
      </c>
      <c r="H1466">
        <v>7665.63</v>
      </c>
      <c r="I1466" t="str">
        <f t="shared" si="66"/>
        <v>盤</v>
      </c>
      <c r="J1466" t="str">
        <f t="shared" si="67"/>
        <v>盤</v>
      </c>
      <c r="K1466" t="str">
        <f t="shared" si="68"/>
        <v>盤</v>
      </c>
    </row>
    <row r="1467" spans="1:11" hidden="1" x14ac:dyDescent="0.15">
      <c r="A1467">
        <v>20091125</v>
      </c>
      <c r="B1467">
        <v>7756.31</v>
      </c>
      <c r="C1467">
        <v>7792.68</v>
      </c>
      <c r="D1467">
        <v>7665.63</v>
      </c>
      <c r="E1467">
        <v>7792.68</v>
      </c>
      <c r="F1467">
        <v>7665.63</v>
      </c>
      <c r="G1467">
        <v>7792.68</v>
      </c>
      <c r="H1467">
        <v>7682.97</v>
      </c>
      <c r="I1467" t="str">
        <f t="shared" si="66"/>
        <v>盤</v>
      </c>
      <c r="J1467" t="str">
        <f t="shared" si="67"/>
        <v>盤</v>
      </c>
      <c r="K1467" t="str">
        <f t="shared" si="68"/>
        <v>盤</v>
      </c>
    </row>
    <row r="1468" spans="1:11" hidden="1" x14ac:dyDescent="0.15">
      <c r="A1468">
        <v>20091126</v>
      </c>
      <c r="B1468">
        <v>7739.16</v>
      </c>
      <c r="C1468">
        <v>7792.68</v>
      </c>
      <c r="D1468">
        <v>7665.63</v>
      </c>
      <c r="E1468">
        <v>7792.68</v>
      </c>
      <c r="F1468">
        <v>7682.97</v>
      </c>
      <c r="G1468">
        <v>7766.69</v>
      </c>
      <c r="H1468">
        <v>7682.97</v>
      </c>
      <c r="I1468" t="str">
        <f t="shared" si="66"/>
        <v>盤</v>
      </c>
      <c r="J1468" t="str">
        <f t="shared" si="67"/>
        <v>盤</v>
      </c>
      <c r="K1468" t="str">
        <f t="shared" si="68"/>
        <v>盤</v>
      </c>
    </row>
    <row r="1469" spans="1:11" x14ac:dyDescent="0.15">
      <c r="A1469">
        <v>20091127</v>
      </c>
      <c r="B1469">
        <v>7490.91</v>
      </c>
      <c r="C1469">
        <v>7792.68</v>
      </c>
      <c r="D1469">
        <v>7682.97</v>
      </c>
      <c r="E1469">
        <v>7766.69</v>
      </c>
      <c r="F1469">
        <v>7682.97</v>
      </c>
      <c r="G1469">
        <v>7766.69</v>
      </c>
      <c r="H1469">
        <v>7490.91</v>
      </c>
      <c r="I1469" t="str">
        <f t="shared" si="66"/>
        <v>盤</v>
      </c>
      <c r="J1469" t="str">
        <f t="shared" si="67"/>
        <v>盤</v>
      </c>
      <c r="K1469" t="str">
        <f t="shared" si="68"/>
        <v>順</v>
      </c>
    </row>
    <row r="1470" spans="1:11" hidden="1" x14ac:dyDescent="0.15">
      <c r="A1470">
        <v>20091130</v>
      </c>
      <c r="B1470">
        <v>7582.21</v>
      </c>
      <c r="C1470">
        <v>7766.69</v>
      </c>
      <c r="D1470">
        <v>7682.97</v>
      </c>
      <c r="E1470">
        <v>7766.69</v>
      </c>
      <c r="F1470">
        <v>7490.91</v>
      </c>
      <c r="G1470">
        <v>7759.98</v>
      </c>
      <c r="H1470">
        <v>7490.91</v>
      </c>
      <c r="I1470" t="str">
        <f t="shared" si="66"/>
        <v>盤</v>
      </c>
      <c r="J1470" t="str">
        <f t="shared" si="67"/>
        <v>順</v>
      </c>
      <c r="K1470" t="str">
        <f t="shared" si="68"/>
        <v>順</v>
      </c>
    </row>
    <row r="1471" spans="1:11" hidden="1" x14ac:dyDescent="0.15">
      <c r="A1471">
        <v>20091201</v>
      </c>
      <c r="B1471">
        <v>7649.23</v>
      </c>
      <c r="C1471">
        <v>7766.69</v>
      </c>
      <c r="D1471">
        <v>7490.91</v>
      </c>
      <c r="E1471">
        <v>7759.98</v>
      </c>
      <c r="F1471">
        <v>7490.91</v>
      </c>
      <c r="G1471">
        <v>7756.31</v>
      </c>
      <c r="H1471">
        <v>7490.91</v>
      </c>
      <c r="I1471" t="str">
        <f t="shared" si="66"/>
        <v>順</v>
      </c>
      <c r="J1471" t="str">
        <f t="shared" si="67"/>
        <v>順</v>
      </c>
      <c r="K1471" t="str">
        <f t="shared" si="68"/>
        <v>順</v>
      </c>
    </row>
    <row r="1472" spans="1:11" hidden="1" x14ac:dyDescent="0.15">
      <c r="A1472">
        <v>20091202</v>
      </c>
      <c r="B1472">
        <v>7677.62</v>
      </c>
      <c r="C1472">
        <v>7759.98</v>
      </c>
      <c r="D1472">
        <v>7490.91</v>
      </c>
      <c r="E1472">
        <v>7756.31</v>
      </c>
      <c r="F1472">
        <v>7490.91</v>
      </c>
      <c r="G1472">
        <v>7756.31</v>
      </c>
      <c r="H1472">
        <v>7490.91</v>
      </c>
      <c r="I1472" t="str">
        <f t="shared" si="66"/>
        <v>順</v>
      </c>
      <c r="J1472" t="str">
        <f t="shared" si="67"/>
        <v>順</v>
      </c>
      <c r="K1472" t="str">
        <f t="shared" si="68"/>
        <v>順</v>
      </c>
    </row>
    <row r="1473" spans="1:11" hidden="1" x14ac:dyDescent="0.15">
      <c r="A1473">
        <v>20091203</v>
      </c>
      <c r="B1473">
        <v>7684.67</v>
      </c>
      <c r="C1473">
        <v>7756.31</v>
      </c>
      <c r="D1473">
        <v>7490.91</v>
      </c>
      <c r="E1473">
        <v>7756.31</v>
      </c>
      <c r="F1473">
        <v>7490.91</v>
      </c>
      <c r="G1473">
        <v>7756.31</v>
      </c>
      <c r="H1473">
        <v>7490.91</v>
      </c>
      <c r="I1473" t="str">
        <f t="shared" si="66"/>
        <v>順</v>
      </c>
      <c r="J1473" t="str">
        <f t="shared" si="67"/>
        <v>順</v>
      </c>
      <c r="K1473" t="str">
        <f t="shared" si="68"/>
        <v>順</v>
      </c>
    </row>
    <row r="1474" spans="1:11" hidden="1" x14ac:dyDescent="0.15">
      <c r="A1474">
        <v>20091204</v>
      </c>
      <c r="B1474">
        <v>7650.91</v>
      </c>
      <c r="C1474">
        <v>7756.31</v>
      </c>
      <c r="D1474">
        <v>7490.91</v>
      </c>
      <c r="E1474">
        <v>7756.31</v>
      </c>
      <c r="F1474">
        <v>7490.91</v>
      </c>
      <c r="G1474">
        <v>7756.31</v>
      </c>
      <c r="H1474">
        <v>7490.91</v>
      </c>
      <c r="I1474" t="str">
        <f t="shared" si="66"/>
        <v>順</v>
      </c>
      <c r="J1474" t="str">
        <f t="shared" si="67"/>
        <v>順</v>
      </c>
      <c r="K1474" t="str">
        <f t="shared" si="68"/>
        <v>順</v>
      </c>
    </row>
    <row r="1475" spans="1:11" hidden="1" x14ac:dyDescent="0.15">
      <c r="A1475">
        <v>20091207</v>
      </c>
      <c r="B1475">
        <v>7775.64</v>
      </c>
      <c r="C1475">
        <v>7756.31</v>
      </c>
      <c r="D1475">
        <v>7490.91</v>
      </c>
      <c r="E1475">
        <v>7756.31</v>
      </c>
      <c r="F1475">
        <v>7490.91</v>
      </c>
      <c r="G1475">
        <v>7775.64</v>
      </c>
      <c r="H1475">
        <v>7490.91</v>
      </c>
      <c r="I1475" t="str">
        <f t="shared" ref="I1475:I1538" si="69">IF(C1475-D1475&lt;=180,"盤",IF(C1475-D1475&lt;=240,"無","順"))</f>
        <v>順</v>
      </c>
      <c r="J1475" t="str">
        <f t="shared" ref="J1475:J1538" si="70">IF(E1475-F1475&lt;=180,"盤",IF(E1475-F1475&lt;=240,"無","順"))</f>
        <v>順</v>
      </c>
      <c r="K1475" t="str">
        <f t="shared" ref="K1475:K1538" si="71">IF(G1475-H1475&lt;=180,"盤",IF(G1475-H1475&lt;=240,"無","順"))</f>
        <v>順</v>
      </c>
    </row>
    <row r="1476" spans="1:11" hidden="1" x14ac:dyDescent="0.15">
      <c r="A1476">
        <v>20091208</v>
      </c>
      <c r="B1476">
        <v>7768.71</v>
      </c>
      <c r="C1476">
        <v>7756.31</v>
      </c>
      <c r="D1476">
        <v>7490.91</v>
      </c>
      <c r="E1476">
        <v>7775.64</v>
      </c>
      <c r="F1476">
        <v>7490.91</v>
      </c>
      <c r="G1476">
        <v>7775.64</v>
      </c>
      <c r="H1476">
        <v>7490.91</v>
      </c>
      <c r="I1476" t="str">
        <f t="shared" si="69"/>
        <v>順</v>
      </c>
      <c r="J1476" t="str">
        <f t="shared" si="70"/>
        <v>順</v>
      </c>
      <c r="K1476" t="str">
        <f t="shared" si="71"/>
        <v>順</v>
      </c>
    </row>
    <row r="1477" spans="1:11" hidden="1" x14ac:dyDescent="0.15">
      <c r="A1477">
        <v>20091209</v>
      </c>
      <c r="B1477">
        <v>7797.42</v>
      </c>
      <c r="C1477">
        <v>7775.64</v>
      </c>
      <c r="D1477">
        <v>7490.91</v>
      </c>
      <c r="E1477">
        <v>7775.64</v>
      </c>
      <c r="F1477">
        <v>7490.91</v>
      </c>
      <c r="G1477">
        <v>7797.42</v>
      </c>
      <c r="H1477">
        <v>7582.21</v>
      </c>
      <c r="I1477" t="str">
        <f t="shared" si="69"/>
        <v>順</v>
      </c>
      <c r="J1477" t="str">
        <f t="shared" si="70"/>
        <v>順</v>
      </c>
      <c r="K1477" t="str">
        <f t="shared" si="71"/>
        <v>無</v>
      </c>
    </row>
    <row r="1478" spans="1:11" hidden="1" x14ac:dyDescent="0.15">
      <c r="A1478">
        <v>20091210</v>
      </c>
      <c r="B1478">
        <v>7677.91</v>
      </c>
      <c r="C1478">
        <v>7775.64</v>
      </c>
      <c r="D1478">
        <v>7490.91</v>
      </c>
      <c r="E1478">
        <v>7797.42</v>
      </c>
      <c r="F1478">
        <v>7582.21</v>
      </c>
      <c r="G1478">
        <v>7797.42</v>
      </c>
      <c r="H1478">
        <v>7649.23</v>
      </c>
      <c r="I1478" t="str">
        <f t="shared" si="69"/>
        <v>順</v>
      </c>
      <c r="J1478" t="str">
        <f t="shared" si="70"/>
        <v>無</v>
      </c>
      <c r="K1478" t="str">
        <f t="shared" si="71"/>
        <v>盤</v>
      </c>
    </row>
    <row r="1479" spans="1:11" hidden="1" x14ac:dyDescent="0.15">
      <c r="A1479">
        <v>20091211</v>
      </c>
      <c r="B1479">
        <v>7795.07</v>
      </c>
      <c r="C1479">
        <v>7797.42</v>
      </c>
      <c r="D1479">
        <v>7582.21</v>
      </c>
      <c r="E1479">
        <v>7797.42</v>
      </c>
      <c r="F1479">
        <v>7649.23</v>
      </c>
      <c r="G1479">
        <v>7797.42</v>
      </c>
      <c r="H1479">
        <v>7650.91</v>
      </c>
      <c r="I1479" t="str">
        <f t="shared" si="69"/>
        <v>無</v>
      </c>
      <c r="J1479" t="str">
        <f t="shared" si="70"/>
        <v>盤</v>
      </c>
      <c r="K1479" t="str">
        <f t="shared" si="71"/>
        <v>盤</v>
      </c>
    </row>
    <row r="1480" spans="1:11" hidden="1" x14ac:dyDescent="0.15">
      <c r="A1480">
        <v>20091214</v>
      </c>
      <c r="B1480">
        <v>7819.13</v>
      </c>
      <c r="C1480">
        <v>7797.42</v>
      </c>
      <c r="D1480">
        <v>7649.23</v>
      </c>
      <c r="E1480">
        <v>7797.42</v>
      </c>
      <c r="F1480">
        <v>7650.91</v>
      </c>
      <c r="G1480">
        <v>7819.13</v>
      </c>
      <c r="H1480">
        <v>7650.91</v>
      </c>
      <c r="I1480" t="str">
        <f t="shared" si="69"/>
        <v>盤</v>
      </c>
      <c r="J1480" t="str">
        <f t="shared" si="70"/>
        <v>盤</v>
      </c>
      <c r="K1480" t="str">
        <f t="shared" si="71"/>
        <v>盤</v>
      </c>
    </row>
    <row r="1481" spans="1:11" hidden="1" x14ac:dyDescent="0.15">
      <c r="A1481">
        <v>20091215</v>
      </c>
      <c r="B1481">
        <v>7807.62</v>
      </c>
      <c r="C1481">
        <v>7797.42</v>
      </c>
      <c r="D1481">
        <v>7650.91</v>
      </c>
      <c r="E1481">
        <v>7819.13</v>
      </c>
      <c r="F1481">
        <v>7650.91</v>
      </c>
      <c r="G1481">
        <v>7819.13</v>
      </c>
      <c r="H1481">
        <v>7650.91</v>
      </c>
      <c r="I1481" t="str">
        <f t="shared" si="69"/>
        <v>盤</v>
      </c>
      <c r="J1481" t="str">
        <f t="shared" si="70"/>
        <v>盤</v>
      </c>
      <c r="K1481" t="str">
        <f t="shared" si="71"/>
        <v>盤</v>
      </c>
    </row>
    <row r="1482" spans="1:11" hidden="1" x14ac:dyDescent="0.15">
      <c r="A1482">
        <v>20091216</v>
      </c>
      <c r="B1482">
        <v>7751.6</v>
      </c>
      <c r="C1482">
        <v>7819.13</v>
      </c>
      <c r="D1482">
        <v>7650.91</v>
      </c>
      <c r="E1482">
        <v>7819.13</v>
      </c>
      <c r="F1482">
        <v>7650.91</v>
      </c>
      <c r="G1482">
        <v>7819.13</v>
      </c>
      <c r="H1482">
        <v>7677.91</v>
      </c>
      <c r="I1482" t="str">
        <f t="shared" si="69"/>
        <v>盤</v>
      </c>
      <c r="J1482" t="str">
        <f t="shared" si="70"/>
        <v>盤</v>
      </c>
      <c r="K1482" t="str">
        <f t="shared" si="71"/>
        <v>盤</v>
      </c>
    </row>
    <row r="1483" spans="1:11" hidden="1" x14ac:dyDescent="0.15">
      <c r="A1483">
        <v>20091217</v>
      </c>
      <c r="B1483">
        <v>7742.17</v>
      </c>
      <c r="C1483">
        <v>7819.13</v>
      </c>
      <c r="D1483">
        <v>7650.91</v>
      </c>
      <c r="E1483">
        <v>7819.13</v>
      </c>
      <c r="F1483">
        <v>7677.91</v>
      </c>
      <c r="G1483">
        <v>7819.13</v>
      </c>
      <c r="H1483">
        <v>7677.91</v>
      </c>
      <c r="I1483" t="str">
        <f t="shared" si="69"/>
        <v>盤</v>
      </c>
      <c r="J1483" t="str">
        <f t="shared" si="70"/>
        <v>盤</v>
      </c>
      <c r="K1483" t="str">
        <f t="shared" si="71"/>
        <v>盤</v>
      </c>
    </row>
    <row r="1484" spans="1:11" hidden="1" x14ac:dyDescent="0.15">
      <c r="A1484">
        <v>20091218</v>
      </c>
      <c r="B1484">
        <v>7753.63</v>
      </c>
      <c r="C1484">
        <v>7819.13</v>
      </c>
      <c r="D1484">
        <v>7677.91</v>
      </c>
      <c r="E1484">
        <v>7819.13</v>
      </c>
      <c r="F1484">
        <v>7677.91</v>
      </c>
      <c r="G1484">
        <v>7819.13</v>
      </c>
      <c r="H1484">
        <v>7677.91</v>
      </c>
      <c r="I1484" t="str">
        <f t="shared" si="69"/>
        <v>盤</v>
      </c>
      <c r="J1484" t="str">
        <f t="shared" si="70"/>
        <v>盤</v>
      </c>
      <c r="K1484" t="str">
        <f t="shared" si="71"/>
        <v>盤</v>
      </c>
    </row>
    <row r="1485" spans="1:11" hidden="1" x14ac:dyDescent="0.15">
      <c r="A1485">
        <v>20091221</v>
      </c>
      <c r="B1485">
        <v>7787.27</v>
      </c>
      <c r="C1485">
        <v>7819.13</v>
      </c>
      <c r="D1485">
        <v>7677.91</v>
      </c>
      <c r="E1485">
        <v>7819.13</v>
      </c>
      <c r="F1485">
        <v>7677.91</v>
      </c>
      <c r="G1485">
        <v>7819.13</v>
      </c>
      <c r="H1485">
        <v>7677.91</v>
      </c>
      <c r="I1485" t="str">
        <f t="shared" si="69"/>
        <v>盤</v>
      </c>
      <c r="J1485" t="str">
        <f t="shared" si="70"/>
        <v>盤</v>
      </c>
      <c r="K1485" t="str">
        <f t="shared" si="71"/>
        <v>盤</v>
      </c>
    </row>
    <row r="1486" spans="1:11" hidden="1" x14ac:dyDescent="0.15">
      <c r="A1486">
        <v>20091222</v>
      </c>
      <c r="B1486">
        <v>7856</v>
      </c>
      <c r="C1486">
        <v>7819.13</v>
      </c>
      <c r="D1486">
        <v>7677.91</v>
      </c>
      <c r="E1486">
        <v>7819.13</v>
      </c>
      <c r="F1486">
        <v>7677.91</v>
      </c>
      <c r="G1486">
        <v>7856</v>
      </c>
      <c r="H1486">
        <v>7742.17</v>
      </c>
      <c r="I1486" t="str">
        <f t="shared" si="69"/>
        <v>盤</v>
      </c>
      <c r="J1486" t="str">
        <f t="shared" si="70"/>
        <v>盤</v>
      </c>
      <c r="K1486" t="str">
        <f t="shared" si="71"/>
        <v>盤</v>
      </c>
    </row>
    <row r="1487" spans="1:11" hidden="1" x14ac:dyDescent="0.15">
      <c r="A1487">
        <v>20091223</v>
      </c>
      <c r="B1487">
        <v>7901.5</v>
      </c>
      <c r="C1487">
        <v>7819.13</v>
      </c>
      <c r="D1487">
        <v>7677.91</v>
      </c>
      <c r="E1487">
        <v>7856</v>
      </c>
      <c r="F1487">
        <v>7742.17</v>
      </c>
      <c r="G1487">
        <v>7901.5</v>
      </c>
      <c r="H1487">
        <v>7742.17</v>
      </c>
      <c r="I1487" t="str">
        <f t="shared" si="69"/>
        <v>盤</v>
      </c>
      <c r="J1487" t="str">
        <f t="shared" si="70"/>
        <v>盤</v>
      </c>
      <c r="K1487" t="str">
        <f t="shared" si="71"/>
        <v>盤</v>
      </c>
    </row>
    <row r="1488" spans="1:11" hidden="1" x14ac:dyDescent="0.15">
      <c r="A1488">
        <v>20091224</v>
      </c>
      <c r="B1488">
        <v>7963.54</v>
      </c>
      <c r="C1488">
        <v>7856</v>
      </c>
      <c r="D1488">
        <v>7742.17</v>
      </c>
      <c r="E1488">
        <v>7901.5</v>
      </c>
      <c r="F1488">
        <v>7742.17</v>
      </c>
      <c r="G1488">
        <v>7963.54</v>
      </c>
      <c r="H1488">
        <v>7742.17</v>
      </c>
      <c r="I1488" t="str">
        <f t="shared" si="69"/>
        <v>盤</v>
      </c>
      <c r="J1488" t="str">
        <f t="shared" si="70"/>
        <v>盤</v>
      </c>
      <c r="K1488" t="str">
        <f t="shared" si="71"/>
        <v>無</v>
      </c>
    </row>
    <row r="1489" spans="1:11" hidden="1" x14ac:dyDescent="0.15">
      <c r="A1489">
        <v>20091225</v>
      </c>
      <c r="B1489">
        <v>7972.59</v>
      </c>
      <c r="C1489">
        <v>7901.5</v>
      </c>
      <c r="D1489">
        <v>7742.17</v>
      </c>
      <c r="E1489">
        <v>7963.54</v>
      </c>
      <c r="F1489">
        <v>7742.17</v>
      </c>
      <c r="G1489">
        <v>7972.59</v>
      </c>
      <c r="H1489">
        <v>7742.17</v>
      </c>
      <c r="I1489" t="str">
        <f t="shared" si="69"/>
        <v>盤</v>
      </c>
      <c r="J1489" t="str">
        <f t="shared" si="70"/>
        <v>無</v>
      </c>
      <c r="K1489" t="str">
        <f t="shared" si="71"/>
        <v>無</v>
      </c>
    </row>
    <row r="1490" spans="1:11" hidden="1" x14ac:dyDescent="0.15">
      <c r="A1490">
        <v>20091228</v>
      </c>
      <c r="B1490">
        <v>8057.49</v>
      </c>
      <c r="C1490">
        <v>7963.54</v>
      </c>
      <c r="D1490">
        <v>7742.17</v>
      </c>
      <c r="E1490">
        <v>7972.59</v>
      </c>
      <c r="F1490">
        <v>7742.17</v>
      </c>
      <c r="G1490">
        <v>8057.49</v>
      </c>
      <c r="H1490">
        <v>7742.17</v>
      </c>
      <c r="I1490" t="str">
        <f t="shared" si="69"/>
        <v>無</v>
      </c>
      <c r="J1490" t="str">
        <f t="shared" si="70"/>
        <v>無</v>
      </c>
      <c r="K1490" t="str">
        <f t="shared" si="71"/>
        <v>順</v>
      </c>
    </row>
    <row r="1491" spans="1:11" hidden="1" x14ac:dyDescent="0.15">
      <c r="A1491">
        <v>20091229</v>
      </c>
      <c r="B1491">
        <v>8053.83</v>
      </c>
      <c r="C1491">
        <v>7972.59</v>
      </c>
      <c r="D1491">
        <v>7742.17</v>
      </c>
      <c r="E1491">
        <v>8057.49</v>
      </c>
      <c r="F1491">
        <v>7742.17</v>
      </c>
      <c r="G1491">
        <v>8057.49</v>
      </c>
      <c r="H1491">
        <v>7753.63</v>
      </c>
      <c r="I1491" t="str">
        <f t="shared" si="69"/>
        <v>無</v>
      </c>
      <c r="J1491" t="str">
        <f t="shared" si="70"/>
        <v>順</v>
      </c>
      <c r="K1491" t="str">
        <f t="shared" si="71"/>
        <v>順</v>
      </c>
    </row>
    <row r="1492" spans="1:11" hidden="1" x14ac:dyDescent="0.15">
      <c r="A1492">
        <v>20091230</v>
      </c>
      <c r="B1492">
        <v>8112.28</v>
      </c>
      <c r="C1492">
        <v>8057.49</v>
      </c>
      <c r="D1492">
        <v>7742.17</v>
      </c>
      <c r="E1492">
        <v>8057.49</v>
      </c>
      <c r="F1492">
        <v>7753.63</v>
      </c>
      <c r="G1492">
        <v>8112.28</v>
      </c>
      <c r="H1492">
        <v>7787.27</v>
      </c>
      <c r="I1492" t="str">
        <f t="shared" si="69"/>
        <v>順</v>
      </c>
      <c r="J1492" t="str">
        <f t="shared" si="70"/>
        <v>順</v>
      </c>
      <c r="K1492" t="str">
        <f t="shared" si="71"/>
        <v>順</v>
      </c>
    </row>
    <row r="1493" spans="1:11" hidden="1" x14ac:dyDescent="0.15">
      <c r="A1493">
        <v>20091231</v>
      </c>
      <c r="B1493">
        <v>8188.11</v>
      </c>
      <c r="C1493">
        <v>8057.49</v>
      </c>
      <c r="D1493">
        <v>7753.63</v>
      </c>
      <c r="E1493">
        <v>8112.28</v>
      </c>
      <c r="F1493">
        <v>7787.27</v>
      </c>
      <c r="G1493">
        <v>8188.11</v>
      </c>
      <c r="H1493">
        <v>7856</v>
      </c>
      <c r="I1493" t="str">
        <f t="shared" si="69"/>
        <v>順</v>
      </c>
      <c r="J1493" t="str">
        <f t="shared" si="70"/>
        <v>順</v>
      </c>
      <c r="K1493" t="str">
        <f t="shared" si="71"/>
        <v>順</v>
      </c>
    </row>
    <row r="1494" spans="1:11" hidden="1" x14ac:dyDescent="0.15">
      <c r="A1494">
        <v>20100104</v>
      </c>
      <c r="B1494">
        <v>8207.85</v>
      </c>
      <c r="C1494">
        <v>8112.28</v>
      </c>
      <c r="D1494">
        <v>7787.27</v>
      </c>
      <c r="E1494">
        <v>8188.11</v>
      </c>
      <c r="F1494">
        <v>7856</v>
      </c>
      <c r="G1494">
        <v>8207.85</v>
      </c>
      <c r="H1494">
        <v>7901.5</v>
      </c>
      <c r="I1494" t="str">
        <f t="shared" si="69"/>
        <v>順</v>
      </c>
      <c r="J1494" t="str">
        <f t="shared" si="70"/>
        <v>順</v>
      </c>
      <c r="K1494" t="str">
        <f t="shared" si="71"/>
        <v>順</v>
      </c>
    </row>
    <row r="1495" spans="1:11" hidden="1" x14ac:dyDescent="0.15">
      <c r="A1495">
        <v>20100105</v>
      </c>
      <c r="B1495">
        <v>8211.4</v>
      </c>
      <c r="C1495">
        <v>8188.11</v>
      </c>
      <c r="D1495">
        <v>7856</v>
      </c>
      <c r="E1495">
        <v>8207.85</v>
      </c>
      <c r="F1495">
        <v>7901.5</v>
      </c>
      <c r="G1495">
        <v>8211.4</v>
      </c>
      <c r="H1495">
        <v>7963.54</v>
      </c>
      <c r="I1495" t="str">
        <f t="shared" si="69"/>
        <v>順</v>
      </c>
      <c r="J1495" t="str">
        <f t="shared" si="70"/>
        <v>順</v>
      </c>
      <c r="K1495" t="str">
        <f t="shared" si="71"/>
        <v>順</v>
      </c>
    </row>
    <row r="1496" spans="1:11" hidden="1" x14ac:dyDescent="0.15">
      <c r="A1496">
        <v>20100106</v>
      </c>
      <c r="B1496">
        <v>8327.6200000000008</v>
      </c>
      <c r="C1496">
        <v>8207.85</v>
      </c>
      <c r="D1496">
        <v>7901.5</v>
      </c>
      <c r="E1496">
        <v>8211.4</v>
      </c>
      <c r="F1496">
        <v>7963.54</v>
      </c>
      <c r="G1496">
        <v>8327.6200000000008</v>
      </c>
      <c r="H1496">
        <v>7972.59</v>
      </c>
      <c r="I1496" t="str">
        <f t="shared" si="69"/>
        <v>順</v>
      </c>
      <c r="J1496" t="str">
        <f t="shared" si="70"/>
        <v>順</v>
      </c>
      <c r="K1496" t="str">
        <f t="shared" si="71"/>
        <v>順</v>
      </c>
    </row>
    <row r="1497" spans="1:11" hidden="1" x14ac:dyDescent="0.15">
      <c r="A1497">
        <v>20100107</v>
      </c>
      <c r="B1497">
        <v>8237.42</v>
      </c>
      <c r="C1497">
        <v>8211.4</v>
      </c>
      <c r="D1497">
        <v>7963.54</v>
      </c>
      <c r="E1497">
        <v>8327.6200000000008</v>
      </c>
      <c r="F1497">
        <v>7972.59</v>
      </c>
      <c r="G1497">
        <v>8327.6200000000008</v>
      </c>
      <c r="H1497">
        <v>8053.83</v>
      </c>
      <c r="I1497" t="str">
        <f t="shared" si="69"/>
        <v>順</v>
      </c>
      <c r="J1497" t="str">
        <f t="shared" si="70"/>
        <v>順</v>
      </c>
      <c r="K1497" t="str">
        <f t="shared" si="71"/>
        <v>順</v>
      </c>
    </row>
    <row r="1498" spans="1:11" hidden="1" x14ac:dyDescent="0.15">
      <c r="A1498">
        <v>20100108</v>
      </c>
      <c r="B1498">
        <v>8280.9</v>
      </c>
      <c r="C1498">
        <v>8327.6200000000008</v>
      </c>
      <c r="D1498">
        <v>7972.59</v>
      </c>
      <c r="E1498">
        <v>8327.6200000000008</v>
      </c>
      <c r="F1498">
        <v>8053.83</v>
      </c>
      <c r="G1498">
        <v>8327.6200000000008</v>
      </c>
      <c r="H1498">
        <v>8053.83</v>
      </c>
      <c r="I1498" t="str">
        <f t="shared" si="69"/>
        <v>順</v>
      </c>
      <c r="J1498" t="str">
        <f t="shared" si="70"/>
        <v>順</v>
      </c>
      <c r="K1498" t="str">
        <f t="shared" si="71"/>
        <v>順</v>
      </c>
    </row>
    <row r="1499" spans="1:11" hidden="1" x14ac:dyDescent="0.15">
      <c r="A1499">
        <v>20100111</v>
      </c>
      <c r="B1499">
        <v>8323.82</v>
      </c>
      <c r="C1499">
        <v>8327.6200000000008</v>
      </c>
      <c r="D1499">
        <v>8053.83</v>
      </c>
      <c r="E1499">
        <v>8327.6200000000008</v>
      </c>
      <c r="F1499">
        <v>8053.83</v>
      </c>
      <c r="G1499">
        <v>8327.6200000000008</v>
      </c>
      <c r="H1499">
        <v>8112.28</v>
      </c>
      <c r="I1499" t="str">
        <f t="shared" si="69"/>
        <v>順</v>
      </c>
      <c r="J1499" t="str">
        <f t="shared" si="70"/>
        <v>順</v>
      </c>
      <c r="K1499" t="str">
        <f t="shared" si="71"/>
        <v>無</v>
      </c>
    </row>
    <row r="1500" spans="1:11" hidden="1" x14ac:dyDescent="0.15">
      <c r="A1500">
        <v>20100112</v>
      </c>
      <c r="B1500">
        <v>8309.3700000000008</v>
      </c>
      <c r="C1500">
        <v>8327.6200000000008</v>
      </c>
      <c r="D1500">
        <v>8053.83</v>
      </c>
      <c r="E1500">
        <v>8327.6200000000008</v>
      </c>
      <c r="F1500">
        <v>8112.28</v>
      </c>
      <c r="G1500">
        <v>8327.6200000000008</v>
      </c>
      <c r="H1500">
        <v>8188.11</v>
      </c>
      <c r="I1500" t="str">
        <f t="shared" si="69"/>
        <v>順</v>
      </c>
      <c r="J1500" t="str">
        <f t="shared" si="70"/>
        <v>無</v>
      </c>
      <c r="K1500" t="str">
        <f t="shared" si="71"/>
        <v>盤</v>
      </c>
    </row>
    <row r="1501" spans="1:11" hidden="1" x14ac:dyDescent="0.15">
      <c r="A1501">
        <v>20100113</v>
      </c>
      <c r="B1501">
        <v>8196.56</v>
      </c>
      <c r="C1501">
        <v>8327.6200000000008</v>
      </c>
      <c r="D1501">
        <v>8112.28</v>
      </c>
      <c r="E1501">
        <v>8327.6200000000008</v>
      </c>
      <c r="F1501">
        <v>8188.11</v>
      </c>
      <c r="G1501">
        <v>8327.6200000000008</v>
      </c>
      <c r="H1501">
        <v>8196.56</v>
      </c>
      <c r="I1501" t="str">
        <f t="shared" si="69"/>
        <v>無</v>
      </c>
      <c r="J1501" t="str">
        <f t="shared" si="70"/>
        <v>盤</v>
      </c>
      <c r="K1501" t="str">
        <f t="shared" si="71"/>
        <v>盤</v>
      </c>
    </row>
    <row r="1502" spans="1:11" hidden="1" x14ac:dyDescent="0.15">
      <c r="A1502">
        <v>20100114</v>
      </c>
      <c r="B1502">
        <v>8289.98</v>
      </c>
      <c r="C1502">
        <v>8327.6200000000008</v>
      </c>
      <c r="D1502">
        <v>8188.11</v>
      </c>
      <c r="E1502">
        <v>8327.6200000000008</v>
      </c>
      <c r="F1502">
        <v>8196.56</v>
      </c>
      <c r="G1502">
        <v>8327.6200000000008</v>
      </c>
      <c r="H1502">
        <v>8196.56</v>
      </c>
      <c r="I1502" t="str">
        <f t="shared" si="69"/>
        <v>盤</v>
      </c>
      <c r="J1502" t="str">
        <f t="shared" si="70"/>
        <v>盤</v>
      </c>
      <c r="K1502" t="str">
        <f t="shared" si="71"/>
        <v>盤</v>
      </c>
    </row>
    <row r="1503" spans="1:11" hidden="1" x14ac:dyDescent="0.15">
      <c r="A1503">
        <v>20100115</v>
      </c>
      <c r="B1503">
        <v>8356.89</v>
      </c>
      <c r="C1503">
        <v>8327.6200000000008</v>
      </c>
      <c r="D1503">
        <v>8196.56</v>
      </c>
      <c r="E1503">
        <v>8327.6200000000008</v>
      </c>
      <c r="F1503">
        <v>8196.56</v>
      </c>
      <c r="G1503">
        <v>8356.89</v>
      </c>
      <c r="H1503">
        <v>8196.56</v>
      </c>
      <c r="I1503" t="str">
        <f t="shared" si="69"/>
        <v>盤</v>
      </c>
      <c r="J1503" t="str">
        <f t="shared" si="70"/>
        <v>盤</v>
      </c>
      <c r="K1503" t="str">
        <f t="shared" si="71"/>
        <v>盤</v>
      </c>
    </row>
    <row r="1504" spans="1:11" hidden="1" x14ac:dyDescent="0.15">
      <c r="A1504">
        <v>20100118</v>
      </c>
      <c r="B1504">
        <v>8337.82</v>
      </c>
      <c r="C1504">
        <v>8327.6200000000008</v>
      </c>
      <c r="D1504">
        <v>8196.56</v>
      </c>
      <c r="E1504">
        <v>8356.89</v>
      </c>
      <c r="F1504">
        <v>8196.56</v>
      </c>
      <c r="G1504">
        <v>8356.89</v>
      </c>
      <c r="H1504">
        <v>8196.56</v>
      </c>
      <c r="I1504" t="str">
        <f t="shared" si="69"/>
        <v>盤</v>
      </c>
      <c r="J1504" t="str">
        <f t="shared" si="70"/>
        <v>盤</v>
      </c>
      <c r="K1504" t="str">
        <f t="shared" si="71"/>
        <v>盤</v>
      </c>
    </row>
    <row r="1505" spans="1:11" hidden="1" x14ac:dyDescent="0.15">
      <c r="A1505">
        <v>20100119</v>
      </c>
      <c r="B1505">
        <v>8249</v>
      </c>
      <c r="C1505">
        <v>8356.89</v>
      </c>
      <c r="D1505">
        <v>8196.56</v>
      </c>
      <c r="E1505">
        <v>8356.89</v>
      </c>
      <c r="F1505">
        <v>8196.56</v>
      </c>
      <c r="G1505">
        <v>8356.89</v>
      </c>
      <c r="H1505">
        <v>8196.56</v>
      </c>
      <c r="I1505" t="str">
        <f t="shared" si="69"/>
        <v>盤</v>
      </c>
      <c r="J1505" t="str">
        <f t="shared" si="70"/>
        <v>盤</v>
      </c>
      <c r="K1505" t="str">
        <f t="shared" si="71"/>
        <v>盤</v>
      </c>
    </row>
    <row r="1506" spans="1:11" hidden="1" x14ac:dyDescent="0.15">
      <c r="A1506">
        <v>20100120</v>
      </c>
      <c r="B1506">
        <v>8220.93</v>
      </c>
      <c r="C1506">
        <v>8356.89</v>
      </c>
      <c r="D1506">
        <v>8196.56</v>
      </c>
      <c r="E1506">
        <v>8356.89</v>
      </c>
      <c r="F1506">
        <v>8196.56</v>
      </c>
      <c r="G1506">
        <v>8356.89</v>
      </c>
      <c r="H1506">
        <v>8196.56</v>
      </c>
      <c r="I1506" t="str">
        <f t="shared" si="69"/>
        <v>盤</v>
      </c>
      <c r="J1506" t="str">
        <f t="shared" si="70"/>
        <v>盤</v>
      </c>
      <c r="K1506" t="str">
        <f t="shared" si="71"/>
        <v>盤</v>
      </c>
    </row>
    <row r="1507" spans="1:11" hidden="1" x14ac:dyDescent="0.15">
      <c r="A1507">
        <v>20100121</v>
      </c>
      <c r="B1507">
        <v>8127.87</v>
      </c>
      <c r="C1507">
        <v>8356.89</v>
      </c>
      <c r="D1507">
        <v>8196.56</v>
      </c>
      <c r="E1507">
        <v>8356.89</v>
      </c>
      <c r="F1507">
        <v>8196.56</v>
      </c>
      <c r="G1507">
        <v>8356.89</v>
      </c>
      <c r="H1507">
        <v>8127.87</v>
      </c>
      <c r="I1507" t="str">
        <f t="shared" si="69"/>
        <v>盤</v>
      </c>
      <c r="J1507" t="str">
        <f t="shared" si="70"/>
        <v>盤</v>
      </c>
      <c r="K1507" t="str">
        <f t="shared" si="71"/>
        <v>無</v>
      </c>
    </row>
    <row r="1508" spans="1:11" hidden="1" x14ac:dyDescent="0.15">
      <c r="A1508">
        <v>20100122</v>
      </c>
      <c r="B1508">
        <v>7927.31</v>
      </c>
      <c r="C1508">
        <v>8356.89</v>
      </c>
      <c r="D1508">
        <v>8196.56</v>
      </c>
      <c r="E1508">
        <v>8356.89</v>
      </c>
      <c r="F1508">
        <v>8127.87</v>
      </c>
      <c r="G1508">
        <v>8356.89</v>
      </c>
      <c r="H1508">
        <v>7927.31</v>
      </c>
      <c r="I1508" t="str">
        <f t="shared" si="69"/>
        <v>盤</v>
      </c>
      <c r="J1508" t="str">
        <f t="shared" si="70"/>
        <v>無</v>
      </c>
      <c r="K1508" t="str">
        <f t="shared" si="71"/>
        <v>順</v>
      </c>
    </row>
    <row r="1509" spans="1:11" hidden="1" x14ac:dyDescent="0.15">
      <c r="A1509">
        <v>20100125</v>
      </c>
      <c r="B1509">
        <v>7872.99</v>
      </c>
      <c r="C1509">
        <v>8356.89</v>
      </c>
      <c r="D1509">
        <v>8127.87</v>
      </c>
      <c r="E1509">
        <v>8356.89</v>
      </c>
      <c r="F1509">
        <v>7927.31</v>
      </c>
      <c r="G1509">
        <v>8356.89</v>
      </c>
      <c r="H1509">
        <v>7872.99</v>
      </c>
      <c r="I1509" t="str">
        <f t="shared" si="69"/>
        <v>無</v>
      </c>
      <c r="J1509" t="str">
        <f t="shared" si="70"/>
        <v>順</v>
      </c>
      <c r="K1509" t="str">
        <f t="shared" si="71"/>
        <v>順</v>
      </c>
    </row>
    <row r="1510" spans="1:11" hidden="1" x14ac:dyDescent="0.15">
      <c r="A1510">
        <v>20100126</v>
      </c>
      <c r="B1510">
        <v>7598.81</v>
      </c>
      <c r="C1510">
        <v>8356.89</v>
      </c>
      <c r="D1510">
        <v>7927.31</v>
      </c>
      <c r="E1510">
        <v>8356.89</v>
      </c>
      <c r="F1510">
        <v>7872.99</v>
      </c>
      <c r="G1510">
        <v>8356.89</v>
      </c>
      <c r="H1510">
        <v>7598.81</v>
      </c>
      <c r="I1510" t="str">
        <f t="shared" si="69"/>
        <v>順</v>
      </c>
      <c r="J1510" t="str">
        <f t="shared" si="70"/>
        <v>順</v>
      </c>
      <c r="K1510" t="str">
        <f t="shared" si="71"/>
        <v>順</v>
      </c>
    </row>
    <row r="1511" spans="1:11" hidden="1" x14ac:dyDescent="0.15">
      <c r="A1511">
        <v>20100127</v>
      </c>
      <c r="B1511">
        <v>7560.03</v>
      </c>
      <c r="C1511">
        <v>8356.89</v>
      </c>
      <c r="D1511">
        <v>7872.99</v>
      </c>
      <c r="E1511">
        <v>8356.89</v>
      </c>
      <c r="F1511">
        <v>7598.81</v>
      </c>
      <c r="G1511">
        <v>8337.82</v>
      </c>
      <c r="H1511">
        <v>7560.03</v>
      </c>
      <c r="I1511" t="str">
        <f t="shared" si="69"/>
        <v>順</v>
      </c>
      <c r="J1511" t="str">
        <f t="shared" si="70"/>
        <v>順</v>
      </c>
      <c r="K1511" t="str">
        <f t="shared" si="71"/>
        <v>順</v>
      </c>
    </row>
    <row r="1512" spans="1:11" hidden="1" x14ac:dyDescent="0.15">
      <c r="A1512">
        <v>20100128</v>
      </c>
      <c r="B1512">
        <v>7694.58</v>
      </c>
      <c r="C1512">
        <v>8356.89</v>
      </c>
      <c r="D1512">
        <v>7598.81</v>
      </c>
      <c r="E1512">
        <v>8337.82</v>
      </c>
      <c r="F1512">
        <v>7560.03</v>
      </c>
      <c r="G1512">
        <v>8249</v>
      </c>
      <c r="H1512">
        <v>7560.03</v>
      </c>
      <c r="I1512" t="str">
        <f t="shared" si="69"/>
        <v>順</v>
      </c>
      <c r="J1512" t="str">
        <f t="shared" si="70"/>
        <v>順</v>
      </c>
      <c r="K1512" t="str">
        <f t="shared" si="71"/>
        <v>順</v>
      </c>
    </row>
    <row r="1513" spans="1:11" hidden="1" x14ac:dyDescent="0.15">
      <c r="A1513">
        <v>20100129</v>
      </c>
      <c r="B1513">
        <v>7640.44</v>
      </c>
      <c r="C1513">
        <v>8337.82</v>
      </c>
      <c r="D1513">
        <v>7560.03</v>
      </c>
      <c r="E1513">
        <v>8249</v>
      </c>
      <c r="F1513">
        <v>7560.03</v>
      </c>
      <c r="G1513">
        <v>8220.93</v>
      </c>
      <c r="H1513">
        <v>7560.03</v>
      </c>
      <c r="I1513" t="str">
        <f t="shared" si="69"/>
        <v>順</v>
      </c>
      <c r="J1513" t="str">
        <f t="shared" si="70"/>
        <v>順</v>
      </c>
      <c r="K1513" t="str">
        <f t="shared" si="71"/>
        <v>順</v>
      </c>
    </row>
    <row r="1514" spans="1:11" hidden="1" x14ac:dyDescent="0.15">
      <c r="A1514">
        <v>20100201</v>
      </c>
      <c r="B1514">
        <v>7524.67</v>
      </c>
      <c r="C1514">
        <v>8249</v>
      </c>
      <c r="D1514">
        <v>7560.03</v>
      </c>
      <c r="E1514">
        <v>8220.93</v>
      </c>
      <c r="F1514">
        <v>7560.03</v>
      </c>
      <c r="G1514">
        <v>8127.87</v>
      </c>
      <c r="H1514">
        <v>7524.67</v>
      </c>
      <c r="I1514" t="str">
        <f t="shared" si="69"/>
        <v>順</v>
      </c>
      <c r="J1514" t="str">
        <f t="shared" si="70"/>
        <v>順</v>
      </c>
      <c r="K1514" t="str">
        <f t="shared" si="71"/>
        <v>順</v>
      </c>
    </row>
    <row r="1515" spans="1:11" hidden="1" x14ac:dyDescent="0.15">
      <c r="A1515">
        <v>20100202</v>
      </c>
      <c r="B1515">
        <v>7429.61</v>
      </c>
      <c r="C1515">
        <v>8220.93</v>
      </c>
      <c r="D1515">
        <v>7560.03</v>
      </c>
      <c r="E1515">
        <v>8127.87</v>
      </c>
      <c r="F1515">
        <v>7524.67</v>
      </c>
      <c r="G1515">
        <v>7927.31</v>
      </c>
      <c r="H1515">
        <v>7429.61</v>
      </c>
      <c r="I1515" t="str">
        <f t="shared" si="69"/>
        <v>順</v>
      </c>
      <c r="J1515" t="str">
        <f t="shared" si="70"/>
        <v>順</v>
      </c>
      <c r="K1515" t="str">
        <f t="shared" si="71"/>
        <v>順</v>
      </c>
    </row>
    <row r="1516" spans="1:11" hidden="1" x14ac:dyDescent="0.15">
      <c r="A1516">
        <v>20100203</v>
      </c>
      <c r="B1516">
        <v>7547.98</v>
      </c>
      <c r="C1516">
        <v>8127.87</v>
      </c>
      <c r="D1516">
        <v>7524.67</v>
      </c>
      <c r="E1516">
        <v>7927.31</v>
      </c>
      <c r="F1516">
        <v>7429.61</v>
      </c>
      <c r="G1516">
        <v>7872.99</v>
      </c>
      <c r="H1516">
        <v>7429.61</v>
      </c>
      <c r="I1516" t="str">
        <f t="shared" si="69"/>
        <v>順</v>
      </c>
      <c r="J1516" t="str">
        <f t="shared" si="70"/>
        <v>順</v>
      </c>
      <c r="K1516" t="str">
        <f t="shared" si="71"/>
        <v>順</v>
      </c>
    </row>
    <row r="1517" spans="1:11" hidden="1" x14ac:dyDescent="0.15">
      <c r="A1517">
        <v>20100204</v>
      </c>
      <c r="B1517">
        <v>7542.04</v>
      </c>
      <c r="C1517">
        <v>7927.31</v>
      </c>
      <c r="D1517">
        <v>7429.61</v>
      </c>
      <c r="E1517">
        <v>7872.99</v>
      </c>
      <c r="F1517">
        <v>7429.61</v>
      </c>
      <c r="G1517">
        <v>7694.58</v>
      </c>
      <c r="H1517">
        <v>7429.61</v>
      </c>
      <c r="I1517" t="str">
        <f t="shared" si="69"/>
        <v>順</v>
      </c>
      <c r="J1517" t="str">
        <f t="shared" si="70"/>
        <v>順</v>
      </c>
      <c r="K1517" t="str">
        <f t="shared" si="71"/>
        <v>順</v>
      </c>
    </row>
    <row r="1518" spans="1:11" hidden="1" x14ac:dyDescent="0.15">
      <c r="A1518">
        <v>20100205</v>
      </c>
      <c r="B1518">
        <v>7217.83</v>
      </c>
      <c r="C1518">
        <v>7872.99</v>
      </c>
      <c r="D1518">
        <v>7429.61</v>
      </c>
      <c r="E1518">
        <v>7694.58</v>
      </c>
      <c r="F1518">
        <v>7429.61</v>
      </c>
      <c r="G1518">
        <v>7694.58</v>
      </c>
      <c r="H1518">
        <v>7217.83</v>
      </c>
      <c r="I1518" t="str">
        <f t="shared" si="69"/>
        <v>順</v>
      </c>
      <c r="J1518" t="str">
        <f t="shared" si="70"/>
        <v>順</v>
      </c>
      <c r="K1518" t="str">
        <f t="shared" si="71"/>
        <v>順</v>
      </c>
    </row>
    <row r="1519" spans="1:11" hidden="1" x14ac:dyDescent="0.15">
      <c r="A1519">
        <v>20100206</v>
      </c>
      <c r="B1519">
        <v>7212.87</v>
      </c>
      <c r="C1519">
        <v>7694.58</v>
      </c>
      <c r="D1519">
        <v>7429.61</v>
      </c>
      <c r="E1519">
        <v>7694.58</v>
      </c>
      <c r="F1519">
        <v>7217.83</v>
      </c>
      <c r="G1519">
        <v>7694.58</v>
      </c>
      <c r="H1519">
        <v>7212.87</v>
      </c>
      <c r="I1519" t="str">
        <f t="shared" si="69"/>
        <v>順</v>
      </c>
      <c r="J1519" t="str">
        <f t="shared" si="70"/>
        <v>順</v>
      </c>
      <c r="K1519" t="str">
        <f t="shared" si="71"/>
        <v>順</v>
      </c>
    </row>
    <row r="1520" spans="1:11" hidden="1" x14ac:dyDescent="0.15">
      <c r="A1520">
        <v>20100208</v>
      </c>
      <c r="B1520">
        <v>7215.88</v>
      </c>
      <c r="C1520">
        <v>7694.58</v>
      </c>
      <c r="D1520">
        <v>7217.83</v>
      </c>
      <c r="E1520">
        <v>7694.58</v>
      </c>
      <c r="F1520">
        <v>7212.87</v>
      </c>
      <c r="G1520">
        <v>7640.44</v>
      </c>
      <c r="H1520">
        <v>7212.87</v>
      </c>
      <c r="I1520" t="str">
        <f t="shared" si="69"/>
        <v>順</v>
      </c>
      <c r="J1520" t="str">
        <f t="shared" si="70"/>
        <v>順</v>
      </c>
      <c r="K1520" t="str">
        <f t="shared" si="71"/>
        <v>順</v>
      </c>
    </row>
    <row r="1521" spans="1:11" hidden="1" x14ac:dyDescent="0.15">
      <c r="A1521">
        <v>20100209</v>
      </c>
      <c r="B1521">
        <v>7361.04</v>
      </c>
      <c r="C1521">
        <v>7694.58</v>
      </c>
      <c r="D1521">
        <v>7212.87</v>
      </c>
      <c r="E1521">
        <v>7640.44</v>
      </c>
      <c r="F1521">
        <v>7212.87</v>
      </c>
      <c r="G1521">
        <v>7547.98</v>
      </c>
      <c r="H1521">
        <v>7212.87</v>
      </c>
      <c r="I1521" t="str">
        <f t="shared" si="69"/>
        <v>順</v>
      </c>
      <c r="J1521" t="str">
        <f t="shared" si="70"/>
        <v>順</v>
      </c>
      <c r="K1521" t="str">
        <f t="shared" si="71"/>
        <v>順</v>
      </c>
    </row>
    <row r="1522" spans="1:11" hidden="1" x14ac:dyDescent="0.15">
      <c r="A1522">
        <v>20100210</v>
      </c>
      <c r="B1522">
        <v>7441.84</v>
      </c>
      <c r="C1522">
        <v>7640.44</v>
      </c>
      <c r="D1522">
        <v>7212.87</v>
      </c>
      <c r="E1522">
        <v>7547.98</v>
      </c>
      <c r="F1522">
        <v>7212.87</v>
      </c>
      <c r="G1522">
        <v>7547.98</v>
      </c>
      <c r="H1522">
        <v>7212.87</v>
      </c>
      <c r="I1522" t="str">
        <f t="shared" si="69"/>
        <v>順</v>
      </c>
      <c r="J1522" t="str">
        <f t="shared" si="70"/>
        <v>順</v>
      </c>
      <c r="K1522" t="str">
        <f t="shared" si="71"/>
        <v>順</v>
      </c>
    </row>
    <row r="1523" spans="1:11" hidden="1" x14ac:dyDescent="0.15">
      <c r="A1523">
        <v>20100222</v>
      </c>
      <c r="B1523">
        <v>7560.04</v>
      </c>
      <c r="C1523">
        <v>7547.98</v>
      </c>
      <c r="D1523">
        <v>7212.87</v>
      </c>
      <c r="E1523">
        <v>7547.98</v>
      </c>
      <c r="F1523">
        <v>7212.87</v>
      </c>
      <c r="G1523">
        <v>7560.04</v>
      </c>
      <c r="H1523">
        <v>7212.87</v>
      </c>
      <c r="I1523" t="str">
        <f t="shared" si="69"/>
        <v>順</v>
      </c>
      <c r="J1523" t="str">
        <f t="shared" si="70"/>
        <v>順</v>
      </c>
      <c r="K1523" t="str">
        <f t="shared" si="71"/>
        <v>順</v>
      </c>
    </row>
    <row r="1524" spans="1:11" hidden="1" x14ac:dyDescent="0.15">
      <c r="A1524">
        <v>20100223</v>
      </c>
      <c r="B1524">
        <v>7597.44</v>
      </c>
      <c r="C1524">
        <v>7547.98</v>
      </c>
      <c r="D1524">
        <v>7212.87</v>
      </c>
      <c r="E1524">
        <v>7560.04</v>
      </c>
      <c r="F1524">
        <v>7212.87</v>
      </c>
      <c r="G1524">
        <v>7597.44</v>
      </c>
      <c r="H1524">
        <v>7212.87</v>
      </c>
      <c r="I1524" t="str">
        <f t="shared" si="69"/>
        <v>順</v>
      </c>
      <c r="J1524" t="str">
        <f t="shared" si="70"/>
        <v>順</v>
      </c>
      <c r="K1524" t="str">
        <f t="shared" si="71"/>
        <v>順</v>
      </c>
    </row>
    <row r="1525" spans="1:11" hidden="1" x14ac:dyDescent="0.15">
      <c r="A1525">
        <v>20100224</v>
      </c>
      <c r="B1525">
        <v>7529.67</v>
      </c>
      <c r="C1525">
        <v>7560.04</v>
      </c>
      <c r="D1525">
        <v>7212.87</v>
      </c>
      <c r="E1525">
        <v>7597.44</v>
      </c>
      <c r="F1525">
        <v>7212.87</v>
      </c>
      <c r="G1525">
        <v>7597.44</v>
      </c>
      <c r="H1525">
        <v>7212.87</v>
      </c>
      <c r="I1525" t="str">
        <f t="shared" si="69"/>
        <v>順</v>
      </c>
      <c r="J1525" t="str">
        <f t="shared" si="70"/>
        <v>順</v>
      </c>
      <c r="K1525" t="str">
        <f t="shared" si="71"/>
        <v>順</v>
      </c>
    </row>
    <row r="1526" spans="1:11" hidden="1" x14ac:dyDescent="0.15">
      <c r="A1526">
        <v>20100225</v>
      </c>
      <c r="B1526">
        <v>7426.96</v>
      </c>
      <c r="C1526">
        <v>7597.44</v>
      </c>
      <c r="D1526">
        <v>7212.87</v>
      </c>
      <c r="E1526">
        <v>7597.44</v>
      </c>
      <c r="F1526">
        <v>7212.87</v>
      </c>
      <c r="G1526">
        <v>7597.44</v>
      </c>
      <c r="H1526">
        <v>7212.87</v>
      </c>
      <c r="I1526" t="str">
        <f t="shared" si="69"/>
        <v>順</v>
      </c>
      <c r="J1526" t="str">
        <f t="shared" si="70"/>
        <v>順</v>
      </c>
      <c r="K1526" t="str">
        <f t="shared" si="71"/>
        <v>順</v>
      </c>
    </row>
    <row r="1527" spans="1:11" hidden="1" x14ac:dyDescent="0.15">
      <c r="A1527">
        <v>20100226</v>
      </c>
      <c r="B1527">
        <v>7436.1</v>
      </c>
      <c r="C1527">
        <v>7597.44</v>
      </c>
      <c r="D1527">
        <v>7212.87</v>
      </c>
      <c r="E1527">
        <v>7597.44</v>
      </c>
      <c r="F1527">
        <v>7212.87</v>
      </c>
      <c r="G1527">
        <v>7597.44</v>
      </c>
      <c r="H1527">
        <v>7215.88</v>
      </c>
      <c r="I1527" t="str">
        <f t="shared" si="69"/>
        <v>順</v>
      </c>
      <c r="J1527" t="str">
        <f t="shared" si="70"/>
        <v>順</v>
      </c>
      <c r="K1527" t="str">
        <f t="shared" si="71"/>
        <v>順</v>
      </c>
    </row>
    <row r="1528" spans="1:11" hidden="1" x14ac:dyDescent="0.15">
      <c r="A1528">
        <v>20100301</v>
      </c>
      <c r="B1528">
        <v>7577.75</v>
      </c>
      <c r="C1528">
        <v>7597.44</v>
      </c>
      <c r="D1528">
        <v>7212.87</v>
      </c>
      <c r="E1528">
        <v>7597.44</v>
      </c>
      <c r="F1528">
        <v>7215.88</v>
      </c>
      <c r="G1528">
        <v>7597.44</v>
      </c>
      <c r="H1528">
        <v>7361.04</v>
      </c>
      <c r="I1528" t="str">
        <f t="shared" si="69"/>
        <v>順</v>
      </c>
      <c r="J1528" t="str">
        <f t="shared" si="70"/>
        <v>順</v>
      </c>
      <c r="K1528" t="str">
        <f t="shared" si="71"/>
        <v>無</v>
      </c>
    </row>
    <row r="1529" spans="1:11" hidden="1" x14ac:dyDescent="0.15">
      <c r="A1529">
        <v>20100302</v>
      </c>
      <c r="B1529">
        <v>7597.62</v>
      </c>
      <c r="C1529">
        <v>7597.44</v>
      </c>
      <c r="D1529">
        <v>7215.88</v>
      </c>
      <c r="E1529">
        <v>7597.44</v>
      </c>
      <c r="F1529">
        <v>7361.04</v>
      </c>
      <c r="G1529">
        <v>7597.62</v>
      </c>
      <c r="H1529">
        <v>7426.96</v>
      </c>
      <c r="I1529" t="str">
        <f t="shared" si="69"/>
        <v>順</v>
      </c>
      <c r="J1529" t="str">
        <f t="shared" si="70"/>
        <v>無</v>
      </c>
      <c r="K1529" t="str">
        <f t="shared" si="71"/>
        <v>盤</v>
      </c>
    </row>
    <row r="1530" spans="1:11" hidden="1" x14ac:dyDescent="0.15">
      <c r="A1530">
        <v>20100303</v>
      </c>
      <c r="B1530">
        <v>7629.52</v>
      </c>
      <c r="C1530">
        <v>7597.44</v>
      </c>
      <c r="D1530">
        <v>7361.04</v>
      </c>
      <c r="E1530">
        <v>7597.62</v>
      </c>
      <c r="F1530">
        <v>7426.96</v>
      </c>
      <c r="G1530">
        <v>7629.52</v>
      </c>
      <c r="H1530">
        <v>7426.96</v>
      </c>
      <c r="I1530" t="str">
        <f t="shared" si="69"/>
        <v>無</v>
      </c>
      <c r="J1530" t="str">
        <f t="shared" si="70"/>
        <v>盤</v>
      </c>
      <c r="K1530" t="str">
        <f t="shared" si="71"/>
        <v>無</v>
      </c>
    </row>
    <row r="1531" spans="1:11" hidden="1" x14ac:dyDescent="0.15">
      <c r="A1531">
        <v>20100304</v>
      </c>
      <c r="B1531">
        <v>7569.8</v>
      </c>
      <c r="C1531">
        <v>7597.62</v>
      </c>
      <c r="D1531">
        <v>7426.96</v>
      </c>
      <c r="E1531">
        <v>7629.52</v>
      </c>
      <c r="F1531">
        <v>7426.96</v>
      </c>
      <c r="G1531">
        <v>7629.52</v>
      </c>
      <c r="H1531">
        <v>7426.96</v>
      </c>
      <c r="I1531" t="str">
        <f t="shared" si="69"/>
        <v>盤</v>
      </c>
      <c r="J1531" t="str">
        <f t="shared" si="70"/>
        <v>無</v>
      </c>
      <c r="K1531" t="str">
        <f t="shared" si="71"/>
        <v>無</v>
      </c>
    </row>
    <row r="1532" spans="1:11" hidden="1" x14ac:dyDescent="0.15">
      <c r="A1532">
        <v>20100305</v>
      </c>
      <c r="B1532">
        <v>7666.26</v>
      </c>
      <c r="C1532">
        <v>7629.52</v>
      </c>
      <c r="D1532">
        <v>7426.96</v>
      </c>
      <c r="E1532">
        <v>7629.52</v>
      </c>
      <c r="F1532">
        <v>7426.96</v>
      </c>
      <c r="G1532">
        <v>7666.26</v>
      </c>
      <c r="H1532">
        <v>7426.96</v>
      </c>
      <c r="I1532" t="str">
        <f t="shared" si="69"/>
        <v>無</v>
      </c>
      <c r="J1532" t="str">
        <f t="shared" si="70"/>
        <v>無</v>
      </c>
      <c r="K1532" t="str">
        <f t="shared" si="71"/>
        <v>無</v>
      </c>
    </row>
    <row r="1533" spans="1:11" hidden="1" x14ac:dyDescent="0.15">
      <c r="A1533">
        <v>20100308</v>
      </c>
      <c r="B1533">
        <v>7762.27</v>
      </c>
      <c r="C1533">
        <v>7629.52</v>
      </c>
      <c r="D1533">
        <v>7426.96</v>
      </c>
      <c r="E1533">
        <v>7666.26</v>
      </c>
      <c r="F1533">
        <v>7426.96</v>
      </c>
      <c r="G1533">
        <v>7762.27</v>
      </c>
      <c r="H1533">
        <v>7426.96</v>
      </c>
      <c r="I1533" t="str">
        <f t="shared" si="69"/>
        <v>無</v>
      </c>
      <c r="J1533" t="str">
        <f t="shared" si="70"/>
        <v>無</v>
      </c>
      <c r="K1533" t="str">
        <f t="shared" si="71"/>
        <v>順</v>
      </c>
    </row>
    <row r="1534" spans="1:11" hidden="1" x14ac:dyDescent="0.15">
      <c r="A1534">
        <v>20100309</v>
      </c>
      <c r="B1534">
        <v>7770.59</v>
      </c>
      <c r="C1534">
        <v>7666.26</v>
      </c>
      <c r="D1534">
        <v>7426.96</v>
      </c>
      <c r="E1534">
        <v>7762.27</v>
      </c>
      <c r="F1534">
        <v>7426.96</v>
      </c>
      <c r="G1534">
        <v>7770.59</v>
      </c>
      <c r="H1534">
        <v>7436.1</v>
      </c>
      <c r="I1534" t="str">
        <f t="shared" si="69"/>
        <v>無</v>
      </c>
      <c r="J1534" t="str">
        <f t="shared" si="70"/>
        <v>順</v>
      </c>
      <c r="K1534" t="str">
        <f t="shared" si="71"/>
        <v>順</v>
      </c>
    </row>
    <row r="1535" spans="1:11" hidden="1" x14ac:dyDescent="0.15">
      <c r="A1535">
        <v>20100310</v>
      </c>
      <c r="B1535">
        <v>7779.08</v>
      </c>
      <c r="C1535">
        <v>7762.27</v>
      </c>
      <c r="D1535">
        <v>7426.96</v>
      </c>
      <c r="E1535">
        <v>7770.59</v>
      </c>
      <c r="F1535">
        <v>7436.1</v>
      </c>
      <c r="G1535">
        <v>7779.08</v>
      </c>
      <c r="H1535">
        <v>7569.8</v>
      </c>
      <c r="I1535" t="str">
        <f t="shared" si="69"/>
        <v>順</v>
      </c>
      <c r="J1535" t="str">
        <f t="shared" si="70"/>
        <v>順</v>
      </c>
      <c r="K1535" t="str">
        <f t="shared" si="71"/>
        <v>無</v>
      </c>
    </row>
    <row r="1536" spans="1:11" hidden="1" x14ac:dyDescent="0.15">
      <c r="A1536">
        <v>20100311</v>
      </c>
      <c r="B1536">
        <v>7749.66</v>
      </c>
      <c r="C1536">
        <v>7770.59</v>
      </c>
      <c r="D1536">
        <v>7436.1</v>
      </c>
      <c r="E1536">
        <v>7779.08</v>
      </c>
      <c r="F1536">
        <v>7569.8</v>
      </c>
      <c r="G1536">
        <v>7779.08</v>
      </c>
      <c r="H1536">
        <v>7569.8</v>
      </c>
      <c r="I1536" t="str">
        <f t="shared" si="69"/>
        <v>順</v>
      </c>
      <c r="J1536" t="str">
        <f t="shared" si="70"/>
        <v>無</v>
      </c>
      <c r="K1536" t="str">
        <f t="shared" si="71"/>
        <v>無</v>
      </c>
    </row>
    <row r="1537" spans="1:11" hidden="1" x14ac:dyDescent="0.15">
      <c r="A1537">
        <v>20100312</v>
      </c>
      <c r="B1537">
        <v>7748.33</v>
      </c>
      <c r="C1537">
        <v>7779.08</v>
      </c>
      <c r="D1537">
        <v>7569.8</v>
      </c>
      <c r="E1537">
        <v>7779.08</v>
      </c>
      <c r="F1537">
        <v>7569.8</v>
      </c>
      <c r="G1537">
        <v>7779.08</v>
      </c>
      <c r="H1537">
        <v>7569.8</v>
      </c>
      <c r="I1537" t="str">
        <f t="shared" si="69"/>
        <v>無</v>
      </c>
      <c r="J1537" t="str">
        <f t="shared" si="70"/>
        <v>無</v>
      </c>
      <c r="K1537" t="str">
        <f t="shared" si="71"/>
        <v>無</v>
      </c>
    </row>
    <row r="1538" spans="1:11" hidden="1" x14ac:dyDescent="0.15">
      <c r="A1538">
        <v>20100315</v>
      </c>
      <c r="B1538">
        <v>7634.92</v>
      </c>
      <c r="C1538">
        <v>7779.08</v>
      </c>
      <c r="D1538">
        <v>7569.8</v>
      </c>
      <c r="E1538">
        <v>7779.08</v>
      </c>
      <c r="F1538">
        <v>7569.8</v>
      </c>
      <c r="G1538">
        <v>7779.08</v>
      </c>
      <c r="H1538">
        <v>7569.8</v>
      </c>
      <c r="I1538" t="str">
        <f t="shared" si="69"/>
        <v>無</v>
      </c>
      <c r="J1538" t="str">
        <f t="shared" si="70"/>
        <v>無</v>
      </c>
      <c r="K1538" t="str">
        <f t="shared" si="71"/>
        <v>無</v>
      </c>
    </row>
    <row r="1539" spans="1:11" hidden="1" x14ac:dyDescent="0.15">
      <c r="A1539">
        <v>20100316</v>
      </c>
      <c r="B1539">
        <v>7695.63</v>
      </c>
      <c r="C1539">
        <v>7779.08</v>
      </c>
      <c r="D1539">
        <v>7569.8</v>
      </c>
      <c r="E1539">
        <v>7779.08</v>
      </c>
      <c r="F1539">
        <v>7569.8</v>
      </c>
      <c r="G1539">
        <v>7779.08</v>
      </c>
      <c r="H1539">
        <v>7634.92</v>
      </c>
      <c r="I1539" t="str">
        <f t="shared" ref="I1539:I1602" si="72">IF(C1539-D1539&lt;=180,"盤",IF(C1539-D1539&lt;=240,"無","順"))</f>
        <v>無</v>
      </c>
      <c r="J1539" t="str">
        <f t="shared" ref="J1539:J1602" si="73">IF(E1539-F1539&lt;=180,"盤",IF(E1539-F1539&lt;=240,"無","順"))</f>
        <v>無</v>
      </c>
      <c r="K1539" t="str">
        <f t="shared" ref="K1539:K1602" si="74">IF(G1539-H1539&lt;=180,"盤",IF(G1539-H1539&lt;=240,"無","順"))</f>
        <v>盤</v>
      </c>
    </row>
    <row r="1540" spans="1:11" hidden="1" x14ac:dyDescent="0.15">
      <c r="A1540">
        <v>20100317</v>
      </c>
      <c r="B1540">
        <v>7847.84</v>
      </c>
      <c r="C1540">
        <v>7779.08</v>
      </c>
      <c r="D1540">
        <v>7569.8</v>
      </c>
      <c r="E1540">
        <v>7779.08</v>
      </c>
      <c r="F1540">
        <v>7634.92</v>
      </c>
      <c r="G1540">
        <v>7847.84</v>
      </c>
      <c r="H1540">
        <v>7634.92</v>
      </c>
      <c r="I1540" t="str">
        <f t="shared" si="72"/>
        <v>無</v>
      </c>
      <c r="J1540" t="str">
        <f t="shared" si="73"/>
        <v>盤</v>
      </c>
      <c r="K1540" t="str">
        <f t="shared" si="74"/>
        <v>無</v>
      </c>
    </row>
    <row r="1541" spans="1:11" hidden="1" x14ac:dyDescent="0.15">
      <c r="A1541">
        <v>20100318</v>
      </c>
      <c r="B1541">
        <v>7886.34</v>
      </c>
      <c r="C1541">
        <v>7779.08</v>
      </c>
      <c r="D1541">
        <v>7634.92</v>
      </c>
      <c r="E1541">
        <v>7847.84</v>
      </c>
      <c r="F1541">
        <v>7634.92</v>
      </c>
      <c r="G1541">
        <v>7886.34</v>
      </c>
      <c r="H1541">
        <v>7634.92</v>
      </c>
      <c r="I1541" t="str">
        <f t="shared" si="72"/>
        <v>盤</v>
      </c>
      <c r="J1541" t="str">
        <f t="shared" si="73"/>
        <v>無</v>
      </c>
      <c r="K1541" t="str">
        <f t="shared" si="74"/>
        <v>順</v>
      </c>
    </row>
    <row r="1542" spans="1:11" hidden="1" x14ac:dyDescent="0.15">
      <c r="A1542">
        <v>20100319</v>
      </c>
      <c r="B1542">
        <v>7897.91</v>
      </c>
      <c r="C1542">
        <v>7847.84</v>
      </c>
      <c r="D1542">
        <v>7634.92</v>
      </c>
      <c r="E1542">
        <v>7886.34</v>
      </c>
      <c r="F1542">
        <v>7634.92</v>
      </c>
      <c r="G1542">
        <v>7897.91</v>
      </c>
      <c r="H1542">
        <v>7634.92</v>
      </c>
      <c r="I1542" t="str">
        <f t="shared" si="72"/>
        <v>無</v>
      </c>
      <c r="J1542" t="str">
        <f t="shared" si="73"/>
        <v>順</v>
      </c>
      <c r="K1542" t="str">
        <f t="shared" si="74"/>
        <v>順</v>
      </c>
    </row>
    <row r="1543" spans="1:11" hidden="1" x14ac:dyDescent="0.15">
      <c r="A1543">
        <v>20100322</v>
      </c>
      <c r="B1543">
        <v>7835.98</v>
      </c>
      <c r="C1543">
        <v>7886.34</v>
      </c>
      <c r="D1543">
        <v>7634.92</v>
      </c>
      <c r="E1543">
        <v>7897.91</v>
      </c>
      <c r="F1543">
        <v>7634.92</v>
      </c>
      <c r="G1543">
        <v>7897.91</v>
      </c>
      <c r="H1543">
        <v>7634.92</v>
      </c>
      <c r="I1543" t="str">
        <f t="shared" si="72"/>
        <v>順</v>
      </c>
      <c r="J1543" t="str">
        <f t="shared" si="73"/>
        <v>順</v>
      </c>
      <c r="K1543" t="str">
        <f t="shared" si="74"/>
        <v>順</v>
      </c>
    </row>
    <row r="1544" spans="1:11" hidden="1" x14ac:dyDescent="0.15">
      <c r="A1544">
        <v>20100323</v>
      </c>
      <c r="B1544">
        <v>7811.87</v>
      </c>
      <c r="C1544">
        <v>7897.91</v>
      </c>
      <c r="D1544">
        <v>7634.92</v>
      </c>
      <c r="E1544">
        <v>7897.91</v>
      </c>
      <c r="F1544">
        <v>7634.92</v>
      </c>
      <c r="G1544">
        <v>7897.91</v>
      </c>
      <c r="H1544">
        <v>7634.92</v>
      </c>
      <c r="I1544" t="str">
        <f t="shared" si="72"/>
        <v>順</v>
      </c>
      <c r="J1544" t="str">
        <f t="shared" si="73"/>
        <v>順</v>
      </c>
      <c r="K1544" t="str">
        <f t="shared" si="74"/>
        <v>順</v>
      </c>
    </row>
    <row r="1545" spans="1:11" hidden="1" x14ac:dyDescent="0.15">
      <c r="A1545">
        <v>20100324</v>
      </c>
      <c r="B1545">
        <v>7822.71</v>
      </c>
      <c r="C1545">
        <v>7897.91</v>
      </c>
      <c r="D1545">
        <v>7634.92</v>
      </c>
      <c r="E1545">
        <v>7897.91</v>
      </c>
      <c r="F1545">
        <v>7634.92</v>
      </c>
      <c r="G1545">
        <v>7897.91</v>
      </c>
      <c r="H1545">
        <v>7634.92</v>
      </c>
      <c r="I1545" t="str">
        <f t="shared" si="72"/>
        <v>順</v>
      </c>
      <c r="J1545" t="str">
        <f t="shared" si="73"/>
        <v>順</v>
      </c>
      <c r="K1545" t="str">
        <f t="shared" si="74"/>
        <v>順</v>
      </c>
    </row>
    <row r="1546" spans="1:11" hidden="1" x14ac:dyDescent="0.15">
      <c r="A1546">
        <v>20100325</v>
      </c>
      <c r="B1546">
        <v>7838.1</v>
      </c>
      <c r="C1546">
        <v>7897.91</v>
      </c>
      <c r="D1546">
        <v>7634.92</v>
      </c>
      <c r="E1546">
        <v>7897.91</v>
      </c>
      <c r="F1546">
        <v>7634.92</v>
      </c>
      <c r="G1546">
        <v>7897.91</v>
      </c>
      <c r="H1546">
        <v>7695.63</v>
      </c>
      <c r="I1546" t="str">
        <f t="shared" si="72"/>
        <v>順</v>
      </c>
      <c r="J1546" t="str">
        <f t="shared" si="73"/>
        <v>順</v>
      </c>
      <c r="K1546" t="str">
        <f t="shared" si="74"/>
        <v>無</v>
      </c>
    </row>
    <row r="1547" spans="1:11" hidden="1" x14ac:dyDescent="0.15">
      <c r="A1547">
        <v>20100326</v>
      </c>
      <c r="B1547">
        <v>7876.86</v>
      </c>
      <c r="C1547">
        <v>7897.91</v>
      </c>
      <c r="D1547">
        <v>7634.92</v>
      </c>
      <c r="E1547">
        <v>7897.91</v>
      </c>
      <c r="F1547">
        <v>7695.63</v>
      </c>
      <c r="G1547">
        <v>7897.91</v>
      </c>
      <c r="H1547">
        <v>7811.87</v>
      </c>
      <c r="I1547" t="str">
        <f t="shared" si="72"/>
        <v>順</v>
      </c>
      <c r="J1547" t="str">
        <f t="shared" si="73"/>
        <v>無</v>
      </c>
      <c r="K1547" t="str">
        <f t="shared" si="74"/>
        <v>盤</v>
      </c>
    </row>
    <row r="1548" spans="1:11" hidden="1" x14ac:dyDescent="0.15">
      <c r="A1548">
        <v>20100329</v>
      </c>
      <c r="B1548">
        <v>7947.45</v>
      </c>
      <c r="C1548">
        <v>7897.91</v>
      </c>
      <c r="D1548">
        <v>7695.63</v>
      </c>
      <c r="E1548">
        <v>7897.91</v>
      </c>
      <c r="F1548">
        <v>7811.87</v>
      </c>
      <c r="G1548">
        <v>7947.45</v>
      </c>
      <c r="H1548">
        <v>7811.87</v>
      </c>
      <c r="I1548" t="str">
        <f t="shared" si="72"/>
        <v>無</v>
      </c>
      <c r="J1548" t="str">
        <f t="shared" si="73"/>
        <v>盤</v>
      </c>
      <c r="K1548" t="str">
        <f t="shared" si="74"/>
        <v>盤</v>
      </c>
    </row>
    <row r="1549" spans="1:11" hidden="1" x14ac:dyDescent="0.15">
      <c r="A1549">
        <v>20100330</v>
      </c>
      <c r="B1549">
        <v>7962.22</v>
      </c>
      <c r="C1549">
        <v>7897.91</v>
      </c>
      <c r="D1549">
        <v>7811.87</v>
      </c>
      <c r="E1549">
        <v>7947.45</v>
      </c>
      <c r="F1549">
        <v>7811.87</v>
      </c>
      <c r="G1549">
        <v>7962.22</v>
      </c>
      <c r="H1549">
        <v>7811.87</v>
      </c>
      <c r="I1549" t="str">
        <f t="shared" si="72"/>
        <v>盤</v>
      </c>
      <c r="J1549" t="str">
        <f t="shared" si="73"/>
        <v>盤</v>
      </c>
      <c r="K1549" t="str">
        <f t="shared" si="74"/>
        <v>盤</v>
      </c>
    </row>
    <row r="1550" spans="1:11" hidden="1" x14ac:dyDescent="0.15">
      <c r="A1550">
        <v>20100331</v>
      </c>
      <c r="B1550">
        <v>7920.06</v>
      </c>
      <c r="C1550">
        <v>7947.45</v>
      </c>
      <c r="D1550">
        <v>7811.87</v>
      </c>
      <c r="E1550">
        <v>7962.22</v>
      </c>
      <c r="F1550">
        <v>7811.87</v>
      </c>
      <c r="G1550">
        <v>7962.22</v>
      </c>
      <c r="H1550">
        <v>7811.87</v>
      </c>
      <c r="I1550" t="str">
        <f t="shared" si="72"/>
        <v>盤</v>
      </c>
      <c r="J1550" t="str">
        <f t="shared" si="73"/>
        <v>盤</v>
      </c>
      <c r="K1550" t="str">
        <f t="shared" si="74"/>
        <v>盤</v>
      </c>
    </row>
    <row r="1551" spans="1:11" hidden="1" x14ac:dyDescent="0.15">
      <c r="A1551">
        <v>20100401</v>
      </c>
      <c r="B1551">
        <v>8013.09</v>
      </c>
      <c r="C1551">
        <v>7962.22</v>
      </c>
      <c r="D1551">
        <v>7811.87</v>
      </c>
      <c r="E1551">
        <v>7962.22</v>
      </c>
      <c r="F1551">
        <v>7811.87</v>
      </c>
      <c r="G1551">
        <v>8013.09</v>
      </c>
      <c r="H1551">
        <v>7811.87</v>
      </c>
      <c r="I1551" t="str">
        <f t="shared" si="72"/>
        <v>盤</v>
      </c>
      <c r="J1551" t="str">
        <f t="shared" si="73"/>
        <v>盤</v>
      </c>
      <c r="K1551" t="str">
        <f t="shared" si="74"/>
        <v>無</v>
      </c>
    </row>
    <row r="1552" spans="1:11" hidden="1" x14ac:dyDescent="0.15">
      <c r="A1552">
        <v>20100402</v>
      </c>
      <c r="B1552">
        <v>8025.93</v>
      </c>
      <c r="C1552">
        <v>7962.22</v>
      </c>
      <c r="D1552">
        <v>7811.87</v>
      </c>
      <c r="E1552">
        <v>8013.09</v>
      </c>
      <c r="F1552">
        <v>7811.87</v>
      </c>
      <c r="G1552">
        <v>8025.93</v>
      </c>
      <c r="H1552">
        <v>7822.71</v>
      </c>
      <c r="I1552" t="str">
        <f t="shared" si="72"/>
        <v>盤</v>
      </c>
      <c r="J1552" t="str">
        <f t="shared" si="73"/>
        <v>無</v>
      </c>
      <c r="K1552" t="str">
        <f t="shared" si="74"/>
        <v>無</v>
      </c>
    </row>
    <row r="1553" spans="1:11" hidden="1" x14ac:dyDescent="0.15">
      <c r="A1553">
        <v>20100406</v>
      </c>
      <c r="B1553">
        <v>8089.65</v>
      </c>
      <c r="C1553">
        <v>8013.09</v>
      </c>
      <c r="D1553">
        <v>7811.87</v>
      </c>
      <c r="E1553">
        <v>8025.93</v>
      </c>
      <c r="F1553">
        <v>7822.71</v>
      </c>
      <c r="G1553">
        <v>8089.65</v>
      </c>
      <c r="H1553">
        <v>7838.1</v>
      </c>
      <c r="I1553" t="str">
        <f t="shared" si="72"/>
        <v>無</v>
      </c>
      <c r="J1553" t="str">
        <f t="shared" si="73"/>
        <v>無</v>
      </c>
      <c r="K1553" t="str">
        <f t="shared" si="74"/>
        <v>順</v>
      </c>
    </row>
    <row r="1554" spans="1:11" hidden="1" x14ac:dyDescent="0.15">
      <c r="A1554">
        <v>20100407</v>
      </c>
      <c r="B1554">
        <v>8121.78</v>
      </c>
      <c r="C1554">
        <v>8025.93</v>
      </c>
      <c r="D1554">
        <v>7822.71</v>
      </c>
      <c r="E1554">
        <v>8089.65</v>
      </c>
      <c r="F1554">
        <v>7838.1</v>
      </c>
      <c r="G1554">
        <v>8121.78</v>
      </c>
      <c r="H1554">
        <v>7876.86</v>
      </c>
      <c r="I1554" t="str">
        <f t="shared" si="72"/>
        <v>無</v>
      </c>
      <c r="J1554" t="str">
        <f t="shared" si="73"/>
        <v>順</v>
      </c>
      <c r="K1554" t="str">
        <f t="shared" si="74"/>
        <v>順</v>
      </c>
    </row>
    <row r="1555" spans="1:11" hidden="1" x14ac:dyDescent="0.15">
      <c r="A1555">
        <v>20100408</v>
      </c>
      <c r="B1555">
        <v>8057.6</v>
      </c>
      <c r="C1555">
        <v>8089.65</v>
      </c>
      <c r="D1555">
        <v>7838.1</v>
      </c>
      <c r="E1555">
        <v>8121.78</v>
      </c>
      <c r="F1555">
        <v>7876.86</v>
      </c>
      <c r="G1555">
        <v>8121.78</v>
      </c>
      <c r="H1555">
        <v>7920.06</v>
      </c>
      <c r="I1555" t="str">
        <f t="shared" si="72"/>
        <v>順</v>
      </c>
      <c r="J1555" t="str">
        <f t="shared" si="73"/>
        <v>順</v>
      </c>
      <c r="K1555" t="str">
        <f t="shared" si="74"/>
        <v>無</v>
      </c>
    </row>
    <row r="1556" spans="1:11" hidden="1" x14ac:dyDescent="0.15">
      <c r="A1556">
        <v>20100409</v>
      </c>
      <c r="B1556">
        <v>8092.03</v>
      </c>
      <c r="C1556">
        <v>8121.78</v>
      </c>
      <c r="D1556">
        <v>7876.86</v>
      </c>
      <c r="E1556">
        <v>8121.78</v>
      </c>
      <c r="F1556">
        <v>7920.06</v>
      </c>
      <c r="G1556">
        <v>8121.78</v>
      </c>
      <c r="H1556">
        <v>7920.06</v>
      </c>
      <c r="I1556" t="str">
        <f t="shared" si="72"/>
        <v>順</v>
      </c>
      <c r="J1556" t="str">
        <f t="shared" si="73"/>
        <v>無</v>
      </c>
      <c r="K1556" t="str">
        <f t="shared" si="74"/>
        <v>無</v>
      </c>
    </row>
    <row r="1557" spans="1:11" hidden="1" x14ac:dyDescent="0.15">
      <c r="A1557">
        <v>20100412</v>
      </c>
      <c r="B1557">
        <v>8117.75</v>
      </c>
      <c r="C1557">
        <v>8121.78</v>
      </c>
      <c r="D1557">
        <v>7920.06</v>
      </c>
      <c r="E1557">
        <v>8121.78</v>
      </c>
      <c r="F1557">
        <v>7920.06</v>
      </c>
      <c r="G1557">
        <v>8121.78</v>
      </c>
      <c r="H1557">
        <v>7920.06</v>
      </c>
      <c r="I1557" t="str">
        <f t="shared" si="72"/>
        <v>無</v>
      </c>
      <c r="J1557" t="str">
        <f t="shared" si="73"/>
        <v>無</v>
      </c>
      <c r="K1557" t="str">
        <f t="shared" si="74"/>
        <v>無</v>
      </c>
    </row>
    <row r="1558" spans="1:11" hidden="1" x14ac:dyDescent="0.15">
      <c r="A1558">
        <v>20100413</v>
      </c>
      <c r="B1558">
        <v>8029.73</v>
      </c>
      <c r="C1558">
        <v>8121.78</v>
      </c>
      <c r="D1558">
        <v>7920.06</v>
      </c>
      <c r="E1558">
        <v>8121.78</v>
      </c>
      <c r="F1558">
        <v>7920.06</v>
      </c>
      <c r="G1558">
        <v>8121.78</v>
      </c>
      <c r="H1558">
        <v>8013.09</v>
      </c>
      <c r="I1558" t="str">
        <f t="shared" si="72"/>
        <v>無</v>
      </c>
      <c r="J1558" t="str">
        <f t="shared" si="73"/>
        <v>無</v>
      </c>
      <c r="K1558" t="str">
        <f t="shared" si="74"/>
        <v>盤</v>
      </c>
    </row>
    <row r="1559" spans="1:11" hidden="1" x14ac:dyDescent="0.15">
      <c r="A1559">
        <v>20100414</v>
      </c>
      <c r="B1559">
        <v>8097.13</v>
      </c>
      <c r="C1559">
        <v>8121.78</v>
      </c>
      <c r="D1559">
        <v>7920.06</v>
      </c>
      <c r="E1559">
        <v>8121.78</v>
      </c>
      <c r="F1559">
        <v>8013.09</v>
      </c>
      <c r="G1559">
        <v>8121.78</v>
      </c>
      <c r="H1559">
        <v>8025.93</v>
      </c>
      <c r="I1559" t="str">
        <f t="shared" si="72"/>
        <v>無</v>
      </c>
      <c r="J1559" t="str">
        <f t="shared" si="73"/>
        <v>盤</v>
      </c>
      <c r="K1559" t="str">
        <f t="shared" si="74"/>
        <v>盤</v>
      </c>
    </row>
    <row r="1560" spans="1:11" hidden="1" x14ac:dyDescent="0.15">
      <c r="A1560">
        <v>20100415</v>
      </c>
      <c r="B1560">
        <v>8171.94</v>
      </c>
      <c r="C1560">
        <v>8121.78</v>
      </c>
      <c r="D1560">
        <v>8013.09</v>
      </c>
      <c r="E1560">
        <v>8121.78</v>
      </c>
      <c r="F1560">
        <v>8025.93</v>
      </c>
      <c r="G1560">
        <v>8171.94</v>
      </c>
      <c r="H1560">
        <v>8029.73</v>
      </c>
      <c r="I1560" t="str">
        <f t="shared" si="72"/>
        <v>盤</v>
      </c>
      <c r="J1560" t="str">
        <f t="shared" si="73"/>
        <v>盤</v>
      </c>
      <c r="K1560" t="str">
        <f t="shared" si="74"/>
        <v>盤</v>
      </c>
    </row>
    <row r="1561" spans="1:11" hidden="1" x14ac:dyDescent="0.15">
      <c r="A1561">
        <v>20100416</v>
      </c>
      <c r="B1561">
        <v>8111.57</v>
      </c>
      <c r="C1561">
        <v>8121.78</v>
      </c>
      <c r="D1561">
        <v>8025.93</v>
      </c>
      <c r="E1561">
        <v>8171.94</v>
      </c>
      <c r="F1561">
        <v>8029.73</v>
      </c>
      <c r="G1561">
        <v>8171.94</v>
      </c>
      <c r="H1561">
        <v>8029.73</v>
      </c>
      <c r="I1561" t="str">
        <f t="shared" si="72"/>
        <v>盤</v>
      </c>
      <c r="J1561" t="str">
        <f t="shared" si="73"/>
        <v>盤</v>
      </c>
      <c r="K1561" t="str">
        <f t="shared" si="74"/>
        <v>盤</v>
      </c>
    </row>
    <row r="1562" spans="1:11" x14ac:dyDescent="0.15">
      <c r="A1562">
        <v>20100419</v>
      </c>
      <c r="B1562">
        <v>7854.22</v>
      </c>
      <c r="C1562">
        <v>8171.94</v>
      </c>
      <c r="D1562">
        <v>8029.73</v>
      </c>
      <c r="E1562">
        <v>8171.94</v>
      </c>
      <c r="F1562">
        <v>8029.73</v>
      </c>
      <c r="G1562">
        <v>8171.94</v>
      </c>
      <c r="H1562">
        <v>7854.22</v>
      </c>
      <c r="I1562" t="str">
        <f t="shared" si="72"/>
        <v>盤</v>
      </c>
      <c r="J1562" t="str">
        <f t="shared" si="73"/>
        <v>盤</v>
      </c>
      <c r="K1562" t="str">
        <f t="shared" si="74"/>
        <v>順</v>
      </c>
    </row>
    <row r="1563" spans="1:11" hidden="1" x14ac:dyDescent="0.15">
      <c r="A1563">
        <v>20100420</v>
      </c>
      <c r="B1563">
        <v>7900.42</v>
      </c>
      <c r="C1563">
        <v>8171.94</v>
      </c>
      <c r="D1563">
        <v>8029.73</v>
      </c>
      <c r="E1563">
        <v>8171.94</v>
      </c>
      <c r="F1563">
        <v>7854.22</v>
      </c>
      <c r="G1563">
        <v>8171.94</v>
      </c>
      <c r="H1563">
        <v>7854.22</v>
      </c>
      <c r="I1563" t="str">
        <f t="shared" si="72"/>
        <v>盤</v>
      </c>
      <c r="J1563" t="str">
        <f t="shared" si="73"/>
        <v>順</v>
      </c>
      <c r="K1563" t="str">
        <f t="shared" si="74"/>
        <v>順</v>
      </c>
    </row>
    <row r="1564" spans="1:11" hidden="1" x14ac:dyDescent="0.15">
      <c r="A1564">
        <v>20100421</v>
      </c>
      <c r="B1564">
        <v>7990.53</v>
      </c>
      <c r="C1564">
        <v>8171.94</v>
      </c>
      <c r="D1564">
        <v>7854.22</v>
      </c>
      <c r="E1564">
        <v>8171.94</v>
      </c>
      <c r="F1564">
        <v>7854.22</v>
      </c>
      <c r="G1564">
        <v>8171.94</v>
      </c>
      <c r="H1564">
        <v>7854.22</v>
      </c>
      <c r="I1564" t="str">
        <f t="shared" si="72"/>
        <v>順</v>
      </c>
      <c r="J1564" t="str">
        <f t="shared" si="73"/>
        <v>順</v>
      </c>
      <c r="K1564" t="str">
        <f t="shared" si="74"/>
        <v>順</v>
      </c>
    </row>
    <row r="1565" spans="1:11" hidden="1" x14ac:dyDescent="0.15">
      <c r="A1565">
        <v>20100422</v>
      </c>
      <c r="B1565">
        <v>7978.69</v>
      </c>
      <c r="C1565">
        <v>8171.94</v>
      </c>
      <c r="D1565">
        <v>7854.22</v>
      </c>
      <c r="E1565">
        <v>8171.94</v>
      </c>
      <c r="F1565">
        <v>7854.22</v>
      </c>
      <c r="G1565">
        <v>8171.94</v>
      </c>
      <c r="H1565">
        <v>7854.22</v>
      </c>
      <c r="I1565" t="str">
        <f t="shared" si="72"/>
        <v>順</v>
      </c>
      <c r="J1565" t="str">
        <f t="shared" si="73"/>
        <v>順</v>
      </c>
      <c r="K1565" t="str">
        <f t="shared" si="74"/>
        <v>順</v>
      </c>
    </row>
    <row r="1566" spans="1:11" hidden="1" x14ac:dyDescent="0.15">
      <c r="A1566">
        <v>20100423</v>
      </c>
      <c r="B1566">
        <v>8004.89</v>
      </c>
      <c r="C1566">
        <v>8171.94</v>
      </c>
      <c r="D1566">
        <v>7854.22</v>
      </c>
      <c r="E1566">
        <v>8171.94</v>
      </c>
      <c r="F1566">
        <v>7854.22</v>
      </c>
      <c r="G1566">
        <v>8171.94</v>
      </c>
      <c r="H1566">
        <v>7854.22</v>
      </c>
      <c r="I1566" t="str">
        <f t="shared" si="72"/>
        <v>順</v>
      </c>
      <c r="J1566" t="str">
        <f t="shared" si="73"/>
        <v>順</v>
      </c>
      <c r="K1566" t="str">
        <f t="shared" si="74"/>
        <v>順</v>
      </c>
    </row>
    <row r="1567" spans="1:11" hidden="1" x14ac:dyDescent="0.15">
      <c r="A1567">
        <v>20100426</v>
      </c>
      <c r="B1567">
        <v>8158.14</v>
      </c>
      <c r="C1567">
        <v>8171.94</v>
      </c>
      <c r="D1567">
        <v>7854.22</v>
      </c>
      <c r="E1567">
        <v>8171.94</v>
      </c>
      <c r="F1567">
        <v>7854.22</v>
      </c>
      <c r="G1567">
        <v>8171.94</v>
      </c>
      <c r="H1567">
        <v>7854.22</v>
      </c>
      <c r="I1567" t="str">
        <f t="shared" si="72"/>
        <v>順</v>
      </c>
      <c r="J1567" t="str">
        <f t="shared" si="73"/>
        <v>順</v>
      </c>
      <c r="K1567" t="str">
        <f t="shared" si="74"/>
        <v>順</v>
      </c>
    </row>
    <row r="1568" spans="1:11" hidden="1" x14ac:dyDescent="0.15">
      <c r="A1568">
        <v>20100427</v>
      </c>
      <c r="B1568">
        <v>8146.44</v>
      </c>
      <c r="C1568">
        <v>8171.94</v>
      </c>
      <c r="D1568">
        <v>7854.22</v>
      </c>
      <c r="E1568">
        <v>8171.94</v>
      </c>
      <c r="F1568">
        <v>7854.22</v>
      </c>
      <c r="G1568">
        <v>8158.14</v>
      </c>
      <c r="H1568">
        <v>7854.22</v>
      </c>
      <c r="I1568" t="str">
        <f t="shared" si="72"/>
        <v>順</v>
      </c>
      <c r="J1568" t="str">
        <f t="shared" si="73"/>
        <v>順</v>
      </c>
      <c r="K1568" t="str">
        <f t="shared" si="74"/>
        <v>順</v>
      </c>
    </row>
    <row r="1569" spans="1:11" hidden="1" x14ac:dyDescent="0.15">
      <c r="A1569">
        <v>20100428</v>
      </c>
      <c r="B1569">
        <v>8081.55</v>
      </c>
      <c r="C1569">
        <v>8171.94</v>
      </c>
      <c r="D1569">
        <v>7854.22</v>
      </c>
      <c r="E1569">
        <v>8158.14</v>
      </c>
      <c r="F1569">
        <v>7854.22</v>
      </c>
      <c r="G1569">
        <v>8158.14</v>
      </c>
      <c r="H1569">
        <v>7854.22</v>
      </c>
      <c r="I1569" t="str">
        <f t="shared" si="72"/>
        <v>順</v>
      </c>
      <c r="J1569" t="str">
        <f t="shared" si="73"/>
        <v>順</v>
      </c>
      <c r="K1569" t="str">
        <f t="shared" si="74"/>
        <v>順</v>
      </c>
    </row>
    <row r="1570" spans="1:11" hidden="1" x14ac:dyDescent="0.15">
      <c r="A1570">
        <v>20100429</v>
      </c>
      <c r="B1570">
        <v>8054.05</v>
      </c>
      <c r="C1570">
        <v>8158.14</v>
      </c>
      <c r="D1570">
        <v>7854.22</v>
      </c>
      <c r="E1570">
        <v>8158.14</v>
      </c>
      <c r="F1570">
        <v>7854.22</v>
      </c>
      <c r="G1570">
        <v>8158.14</v>
      </c>
      <c r="H1570">
        <v>7900.42</v>
      </c>
      <c r="I1570" t="str">
        <f t="shared" si="72"/>
        <v>順</v>
      </c>
      <c r="J1570" t="str">
        <f t="shared" si="73"/>
        <v>順</v>
      </c>
      <c r="K1570" t="str">
        <f t="shared" si="74"/>
        <v>順</v>
      </c>
    </row>
    <row r="1571" spans="1:11" hidden="1" x14ac:dyDescent="0.15">
      <c r="A1571">
        <v>20100430</v>
      </c>
      <c r="B1571">
        <v>8004.25</v>
      </c>
      <c r="C1571">
        <v>8158.14</v>
      </c>
      <c r="D1571">
        <v>7854.22</v>
      </c>
      <c r="E1571">
        <v>8158.14</v>
      </c>
      <c r="F1571">
        <v>7900.42</v>
      </c>
      <c r="G1571">
        <v>8158.14</v>
      </c>
      <c r="H1571">
        <v>7978.69</v>
      </c>
      <c r="I1571" t="str">
        <f t="shared" si="72"/>
        <v>順</v>
      </c>
      <c r="J1571" t="str">
        <f t="shared" si="73"/>
        <v>順</v>
      </c>
      <c r="K1571" t="str">
        <f t="shared" si="74"/>
        <v>盤</v>
      </c>
    </row>
    <row r="1572" spans="1:11" hidden="1" x14ac:dyDescent="0.15">
      <c r="A1572">
        <v>20100503</v>
      </c>
      <c r="B1572">
        <v>7952.17</v>
      </c>
      <c r="C1572">
        <v>8158.14</v>
      </c>
      <c r="D1572">
        <v>7900.42</v>
      </c>
      <c r="E1572">
        <v>8158.14</v>
      </c>
      <c r="F1572">
        <v>7978.69</v>
      </c>
      <c r="G1572">
        <v>8158.14</v>
      </c>
      <c r="H1572">
        <v>7952.17</v>
      </c>
      <c r="I1572" t="str">
        <f t="shared" si="72"/>
        <v>順</v>
      </c>
      <c r="J1572" t="str">
        <f t="shared" si="73"/>
        <v>盤</v>
      </c>
      <c r="K1572" t="str">
        <f t="shared" si="74"/>
        <v>無</v>
      </c>
    </row>
    <row r="1573" spans="1:11" hidden="1" x14ac:dyDescent="0.15">
      <c r="A1573">
        <v>20100504</v>
      </c>
      <c r="B1573">
        <v>7930.77</v>
      </c>
      <c r="C1573">
        <v>8158.14</v>
      </c>
      <c r="D1573">
        <v>7978.69</v>
      </c>
      <c r="E1573">
        <v>8158.14</v>
      </c>
      <c r="F1573">
        <v>7952.17</v>
      </c>
      <c r="G1573">
        <v>8158.14</v>
      </c>
      <c r="H1573">
        <v>7930.77</v>
      </c>
      <c r="I1573" t="str">
        <f t="shared" si="72"/>
        <v>盤</v>
      </c>
      <c r="J1573" t="str">
        <f t="shared" si="73"/>
        <v>無</v>
      </c>
      <c r="K1573" t="str">
        <f t="shared" si="74"/>
        <v>無</v>
      </c>
    </row>
    <row r="1574" spans="1:11" hidden="1" x14ac:dyDescent="0.15">
      <c r="A1574">
        <v>20100505</v>
      </c>
      <c r="B1574">
        <v>7696.9</v>
      </c>
      <c r="C1574">
        <v>8158.14</v>
      </c>
      <c r="D1574">
        <v>7952.17</v>
      </c>
      <c r="E1574">
        <v>8158.14</v>
      </c>
      <c r="F1574">
        <v>7930.77</v>
      </c>
      <c r="G1574">
        <v>8158.14</v>
      </c>
      <c r="H1574">
        <v>7696.9</v>
      </c>
      <c r="I1574" t="str">
        <f t="shared" si="72"/>
        <v>無</v>
      </c>
      <c r="J1574" t="str">
        <f t="shared" si="73"/>
        <v>無</v>
      </c>
      <c r="K1574" t="str">
        <f t="shared" si="74"/>
        <v>順</v>
      </c>
    </row>
    <row r="1575" spans="1:11" hidden="1" x14ac:dyDescent="0.15">
      <c r="A1575">
        <v>20100506</v>
      </c>
      <c r="B1575">
        <v>7579.48</v>
      </c>
      <c r="C1575">
        <v>8158.14</v>
      </c>
      <c r="D1575">
        <v>7930.77</v>
      </c>
      <c r="E1575">
        <v>8158.14</v>
      </c>
      <c r="F1575">
        <v>7696.9</v>
      </c>
      <c r="G1575">
        <v>8146.44</v>
      </c>
      <c r="H1575">
        <v>7579.48</v>
      </c>
      <c r="I1575" t="str">
        <f t="shared" si="72"/>
        <v>無</v>
      </c>
      <c r="J1575" t="str">
        <f t="shared" si="73"/>
        <v>順</v>
      </c>
      <c r="K1575" t="str">
        <f t="shared" si="74"/>
        <v>順</v>
      </c>
    </row>
    <row r="1576" spans="1:11" hidden="1" x14ac:dyDescent="0.15">
      <c r="A1576">
        <v>20100507</v>
      </c>
      <c r="B1576">
        <v>7567.1</v>
      </c>
      <c r="C1576">
        <v>8158.14</v>
      </c>
      <c r="D1576">
        <v>7696.9</v>
      </c>
      <c r="E1576">
        <v>8146.44</v>
      </c>
      <c r="F1576">
        <v>7579.48</v>
      </c>
      <c r="G1576">
        <v>8081.55</v>
      </c>
      <c r="H1576">
        <v>7567.1</v>
      </c>
      <c r="I1576" t="str">
        <f t="shared" si="72"/>
        <v>順</v>
      </c>
      <c r="J1576" t="str">
        <f t="shared" si="73"/>
        <v>順</v>
      </c>
      <c r="K1576" t="str">
        <f t="shared" si="74"/>
        <v>順</v>
      </c>
    </row>
    <row r="1577" spans="1:11" hidden="1" x14ac:dyDescent="0.15">
      <c r="A1577">
        <v>20100510</v>
      </c>
      <c r="B1577">
        <v>7664.73</v>
      </c>
      <c r="C1577">
        <v>8146.44</v>
      </c>
      <c r="D1577">
        <v>7579.48</v>
      </c>
      <c r="E1577">
        <v>8081.55</v>
      </c>
      <c r="F1577">
        <v>7567.1</v>
      </c>
      <c r="G1577">
        <v>8054.05</v>
      </c>
      <c r="H1577">
        <v>7567.1</v>
      </c>
      <c r="I1577" t="str">
        <f t="shared" si="72"/>
        <v>順</v>
      </c>
      <c r="J1577" t="str">
        <f t="shared" si="73"/>
        <v>順</v>
      </c>
      <c r="K1577" t="str">
        <f t="shared" si="74"/>
        <v>順</v>
      </c>
    </row>
    <row r="1578" spans="1:11" hidden="1" x14ac:dyDescent="0.15">
      <c r="A1578">
        <v>20100511</v>
      </c>
      <c r="B1578">
        <v>7608.44</v>
      </c>
      <c r="C1578">
        <v>8081.55</v>
      </c>
      <c r="D1578">
        <v>7567.1</v>
      </c>
      <c r="E1578">
        <v>8054.05</v>
      </c>
      <c r="F1578">
        <v>7567.1</v>
      </c>
      <c r="G1578">
        <v>8004.25</v>
      </c>
      <c r="H1578">
        <v>7567.1</v>
      </c>
      <c r="I1578" t="str">
        <f t="shared" si="72"/>
        <v>順</v>
      </c>
      <c r="J1578" t="str">
        <f t="shared" si="73"/>
        <v>順</v>
      </c>
      <c r="K1578" t="str">
        <f t="shared" si="74"/>
        <v>順</v>
      </c>
    </row>
    <row r="1579" spans="1:11" hidden="1" x14ac:dyDescent="0.15">
      <c r="A1579">
        <v>20100512</v>
      </c>
      <c r="B1579">
        <v>7602.7</v>
      </c>
      <c r="C1579">
        <v>8054.05</v>
      </c>
      <c r="D1579">
        <v>7567.1</v>
      </c>
      <c r="E1579">
        <v>8004.25</v>
      </c>
      <c r="F1579">
        <v>7567.1</v>
      </c>
      <c r="G1579">
        <v>7952.17</v>
      </c>
      <c r="H1579">
        <v>7567.1</v>
      </c>
      <c r="I1579" t="str">
        <f t="shared" si="72"/>
        <v>順</v>
      </c>
      <c r="J1579" t="str">
        <f t="shared" si="73"/>
        <v>順</v>
      </c>
      <c r="K1579" t="str">
        <f t="shared" si="74"/>
        <v>順</v>
      </c>
    </row>
    <row r="1580" spans="1:11" hidden="1" x14ac:dyDescent="0.15">
      <c r="A1580">
        <v>20100513</v>
      </c>
      <c r="B1580">
        <v>7770.57</v>
      </c>
      <c r="C1580">
        <v>8004.25</v>
      </c>
      <c r="D1580">
        <v>7567.1</v>
      </c>
      <c r="E1580">
        <v>7952.17</v>
      </c>
      <c r="F1580">
        <v>7567.1</v>
      </c>
      <c r="G1580">
        <v>7930.77</v>
      </c>
      <c r="H1580">
        <v>7567.1</v>
      </c>
      <c r="I1580" t="str">
        <f t="shared" si="72"/>
        <v>順</v>
      </c>
      <c r="J1580" t="str">
        <f t="shared" si="73"/>
        <v>順</v>
      </c>
      <c r="K1580" t="str">
        <f t="shared" si="74"/>
        <v>順</v>
      </c>
    </row>
    <row r="1581" spans="1:11" hidden="1" x14ac:dyDescent="0.15">
      <c r="A1581">
        <v>20100514</v>
      </c>
      <c r="B1581">
        <v>7772.13</v>
      </c>
      <c r="C1581">
        <v>7952.17</v>
      </c>
      <c r="D1581">
        <v>7567.1</v>
      </c>
      <c r="E1581">
        <v>7930.77</v>
      </c>
      <c r="F1581">
        <v>7567.1</v>
      </c>
      <c r="G1581">
        <v>7772.13</v>
      </c>
      <c r="H1581">
        <v>7567.1</v>
      </c>
      <c r="I1581" t="str">
        <f t="shared" si="72"/>
        <v>順</v>
      </c>
      <c r="J1581" t="str">
        <f t="shared" si="73"/>
        <v>順</v>
      </c>
      <c r="K1581" t="str">
        <f t="shared" si="74"/>
        <v>無</v>
      </c>
    </row>
    <row r="1582" spans="1:11" hidden="1" x14ac:dyDescent="0.15">
      <c r="A1582">
        <v>20100517</v>
      </c>
      <c r="B1582">
        <v>7598.72</v>
      </c>
      <c r="C1582">
        <v>7930.77</v>
      </c>
      <c r="D1582">
        <v>7567.1</v>
      </c>
      <c r="E1582">
        <v>7772.13</v>
      </c>
      <c r="F1582">
        <v>7567.1</v>
      </c>
      <c r="G1582">
        <v>7772.13</v>
      </c>
      <c r="H1582">
        <v>7567.1</v>
      </c>
      <c r="I1582" t="str">
        <f t="shared" si="72"/>
        <v>順</v>
      </c>
      <c r="J1582" t="str">
        <f t="shared" si="73"/>
        <v>無</v>
      </c>
      <c r="K1582" t="str">
        <f t="shared" si="74"/>
        <v>無</v>
      </c>
    </row>
    <row r="1583" spans="1:11" hidden="1" x14ac:dyDescent="0.15">
      <c r="A1583">
        <v>20100518</v>
      </c>
      <c r="B1583">
        <v>7585.3</v>
      </c>
      <c r="C1583">
        <v>7772.13</v>
      </c>
      <c r="D1583">
        <v>7567.1</v>
      </c>
      <c r="E1583">
        <v>7772.13</v>
      </c>
      <c r="F1583">
        <v>7567.1</v>
      </c>
      <c r="G1583">
        <v>7772.13</v>
      </c>
      <c r="H1583">
        <v>7567.1</v>
      </c>
      <c r="I1583" t="str">
        <f t="shared" si="72"/>
        <v>無</v>
      </c>
      <c r="J1583" t="str">
        <f t="shared" si="73"/>
        <v>無</v>
      </c>
      <c r="K1583" t="str">
        <f t="shared" si="74"/>
        <v>無</v>
      </c>
    </row>
    <row r="1584" spans="1:11" hidden="1" x14ac:dyDescent="0.15">
      <c r="A1584">
        <v>20100519</v>
      </c>
      <c r="B1584">
        <v>7559.16</v>
      </c>
      <c r="C1584">
        <v>7772.13</v>
      </c>
      <c r="D1584">
        <v>7567.1</v>
      </c>
      <c r="E1584">
        <v>7772.13</v>
      </c>
      <c r="F1584">
        <v>7567.1</v>
      </c>
      <c r="G1584">
        <v>7772.13</v>
      </c>
      <c r="H1584">
        <v>7559.16</v>
      </c>
      <c r="I1584" t="str">
        <f t="shared" si="72"/>
        <v>無</v>
      </c>
      <c r="J1584" t="str">
        <f t="shared" si="73"/>
        <v>無</v>
      </c>
      <c r="K1584" t="str">
        <f t="shared" si="74"/>
        <v>無</v>
      </c>
    </row>
    <row r="1585" spans="1:11" hidden="1" x14ac:dyDescent="0.15">
      <c r="A1585">
        <v>20100520</v>
      </c>
      <c r="B1585">
        <v>7424.43</v>
      </c>
      <c r="C1585">
        <v>7772.13</v>
      </c>
      <c r="D1585">
        <v>7567.1</v>
      </c>
      <c r="E1585">
        <v>7772.13</v>
      </c>
      <c r="F1585">
        <v>7559.16</v>
      </c>
      <c r="G1585">
        <v>7772.13</v>
      </c>
      <c r="H1585">
        <v>7424.43</v>
      </c>
      <c r="I1585" t="str">
        <f t="shared" si="72"/>
        <v>無</v>
      </c>
      <c r="J1585" t="str">
        <f t="shared" si="73"/>
        <v>無</v>
      </c>
      <c r="K1585" t="str">
        <f t="shared" si="74"/>
        <v>順</v>
      </c>
    </row>
    <row r="1586" spans="1:11" hidden="1" x14ac:dyDescent="0.15">
      <c r="A1586">
        <v>20100521</v>
      </c>
      <c r="B1586">
        <v>7237.71</v>
      </c>
      <c r="C1586">
        <v>7772.13</v>
      </c>
      <c r="D1586">
        <v>7559.16</v>
      </c>
      <c r="E1586">
        <v>7772.13</v>
      </c>
      <c r="F1586">
        <v>7424.43</v>
      </c>
      <c r="G1586">
        <v>7772.13</v>
      </c>
      <c r="H1586">
        <v>7237.71</v>
      </c>
      <c r="I1586" t="str">
        <f t="shared" si="72"/>
        <v>無</v>
      </c>
      <c r="J1586" t="str">
        <f t="shared" si="73"/>
        <v>順</v>
      </c>
      <c r="K1586" t="str">
        <f t="shared" si="74"/>
        <v>順</v>
      </c>
    </row>
    <row r="1587" spans="1:11" hidden="1" x14ac:dyDescent="0.15">
      <c r="A1587">
        <v>20100524</v>
      </c>
      <c r="B1587">
        <v>7322.73</v>
      </c>
      <c r="C1587">
        <v>7772.13</v>
      </c>
      <c r="D1587">
        <v>7424.43</v>
      </c>
      <c r="E1587">
        <v>7772.13</v>
      </c>
      <c r="F1587">
        <v>7237.71</v>
      </c>
      <c r="G1587">
        <v>7772.13</v>
      </c>
      <c r="H1587">
        <v>7237.71</v>
      </c>
      <c r="I1587" t="str">
        <f t="shared" si="72"/>
        <v>順</v>
      </c>
      <c r="J1587" t="str">
        <f t="shared" si="73"/>
        <v>順</v>
      </c>
      <c r="K1587" t="str">
        <f t="shared" si="74"/>
        <v>順</v>
      </c>
    </row>
    <row r="1588" spans="1:11" hidden="1" x14ac:dyDescent="0.15">
      <c r="A1588">
        <v>20100525</v>
      </c>
      <c r="B1588">
        <v>7086.37</v>
      </c>
      <c r="C1588">
        <v>7772.13</v>
      </c>
      <c r="D1588">
        <v>7237.71</v>
      </c>
      <c r="E1588">
        <v>7772.13</v>
      </c>
      <c r="F1588">
        <v>7237.71</v>
      </c>
      <c r="G1588">
        <v>7772.13</v>
      </c>
      <c r="H1588">
        <v>7086.37</v>
      </c>
      <c r="I1588" t="str">
        <f t="shared" si="72"/>
        <v>順</v>
      </c>
      <c r="J1588" t="str">
        <f t="shared" si="73"/>
        <v>順</v>
      </c>
      <c r="K1588" t="str">
        <f t="shared" si="74"/>
        <v>順</v>
      </c>
    </row>
    <row r="1589" spans="1:11" hidden="1" x14ac:dyDescent="0.15">
      <c r="A1589">
        <v>20100526</v>
      </c>
      <c r="B1589">
        <v>7167.35</v>
      </c>
      <c r="C1589">
        <v>7772.13</v>
      </c>
      <c r="D1589">
        <v>7237.71</v>
      </c>
      <c r="E1589">
        <v>7772.13</v>
      </c>
      <c r="F1589">
        <v>7086.37</v>
      </c>
      <c r="G1589">
        <v>7598.72</v>
      </c>
      <c r="H1589">
        <v>7086.37</v>
      </c>
      <c r="I1589" t="str">
        <f t="shared" si="72"/>
        <v>順</v>
      </c>
      <c r="J1589" t="str">
        <f t="shared" si="73"/>
        <v>順</v>
      </c>
      <c r="K1589" t="str">
        <f t="shared" si="74"/>
        <v>順</v>
      </c>
    </row>
    <row r="1590" spans="1:11" hidden="1" x14ac:dyDescent="0.15">
      <c r="A1590">
        <v>20100527</v>
      </c>
      <c r="B1590">
        <v>7243.16</v>
      </c>
      <c r="C1590">
        <v>7772.13</v>
      </c>
      <c r="D1590">
        <v>7086.37</v>
      </c>
      <c r="E1590">
        <v>7598.72</v>
      </c>
      <c r="F1590">
        <v>7086.37</v>
      </c>
      <c r="G1590">
        <v>7585.3</v>
      </c>
      <c r="H1590">
        <v>7086.37</v>
      </c>
      <c r="I1590" t="str">
        <f t="shared" si="72"/>
        <v>順</v>
      </c>
      <c r="J1590" t="str">
        <f t="shared" si="73"/>
        <v>順</v>
      </c>
      <c r="K1590" t="str">
        <f t="shared" si="74"/>
        <v>順</v>
      </c>
    </row>
    <row r="1591" spans="1:11" hidden="1" x14ac:dyDescent="0.15">
      <c r="A1591">
        <v>20100528</v>
      </c>
      <c r="B1591">
        <v>7295.32</v>
      </c>
      <c r="C1591">
        <v>7598.72</v>
      </c>
      <c r="D1591">
        <v>7086.37</v>
      </c>
      <c r="E1591">
        <v>7585.3</v>
      </c>
      <c r="F1591">
        <v>7086.37</v>
      </c>
      <c r="G1591">
        <v>7559.16</v>
      </c>
      <c r="H1591">
        <v>7086.37</v>
      </c>
      <c r="I1591" t="str">
        <f t="shared" si="72"/>
        <v>順</v>
      </c>
      <c r="J1591" t="str">
        <f t="shared" si="73"/>
        <v>順</v>
      </c>
      <c r="K1591" t="str">
        <f t="shared" si="74"/>
        <v>順</v>
      </c>
    </row>
    <row r="1592" spans="1:11" hidden="1" x14ac:dyDescent="0.15">
      <c r="A1592">
        <v>20100531</v>
      </c>
      <c r="B1592">
        <v>7373.98</v>
      </c>
      <c r="C1592">
        <v>7585.3</v>
      </c>
      <c r="D1592">
        <v>7086.37</v>
      </c>
      <c r="E1592">
        <v>7559.16</v>
      </c>
      <c r="F1592">
        <v>7086.37</v>
      </c>
      <c r="G1592">
        <v>7424.43</v>
      </c>
      <c r="H1592">
        <v>7086.37</v>
      </c>
      <c r="I1592" t="str">
        <f t="shared" si="72"/>
        <v>順</v>
      </c>
      <c r="J1592" t="str">
        <f t="shared" si="73"/>
        <v>順</v>
      </c>
      <c r="K1592" t="str">
        <f t="shared" si="74"/>
        <v>順</v>
      </c>
    </row>
    <row r="1593" spans="1:11" hidden="1" x14ac:dyDescent="0.15">
      <c r="A1593">
        <v>20100601</v>
      </c>
      <c r="B1593">
        <v>7289.33</v>
      </c>
      <c r="C1593">
        <v>7559.16</v>
      </c>
      <c r="D1593">
        <v>7086.37</v>
      </c>
      <c r="E1593">
        <v>7424.43</v>
      </c>
      <c r="F1593">
        <v>7086.37</v>
      </c>
      <c r="G1593">
        <v>7373.98</v>
      </c>
      <c r="H1593">
        <v>7086.37</v>
      </c>
      <c r="I1593" t="str">
        <f t="shared" si="72"/>
        <v>順</v>
      </c>
      <c r="J1593" t="str">
        <f t="shared" si="73"/>
        <v>順</v>
      </c>
      <c r="K1593" t="str">
        <f t="shared" si="74"/>
        <v>順</v>
      </c>
    </row>
    <row r="1594" spans="1:11" hidden="1" x14ac:dyDescent="0.15">
      <c r="A1594">
        <v>20100602</v>
      </c>
      <c r="B1594">
        <v>7195.71</v>
      </c>
      <c r="C1594">
        <v>7424.43</v>
      </c>
      <c r="D1594">
        <v>7086.37</v>
      </c>
      <c r="E1594">
        <v>7373.98</v>
      </c>
      <c r="F1594">
        <v>7086.37</v>
      </c>
      <c r="G1594">
        <v>7373.98</v>
      </c>
      <c r="H1594">
        <v>7086.37</v>
      </c>
      <c r="I1594" t="str">
        <f t="shared" si="72"/>
        <v>順</v>
      </c>
      <c r="J1594" t="str">
        <f t="shared" si="73"/>
        <v>順</v>
      </c>
      <c r="K1594" t="str">
        <f t="shared" si="74"/>
        <v>順</v>
      </c>
    </row>
    <row r="1595" spans="1:11" hidden="1" x14ac:dyDescent="0.15">
      <c r="A1595">
        <v>20100603</v>
      </c>
      <c r="B1595">
        <v>7360.28</v>
      </c>
      <c r="C1595">
        <v>7373.98</v>
      </c>
      <c r="D1595">
        <v>7086.37</v>
      </c>
      <c r="E1595">
        <v>7373.98</v>
      </c>
      <c r="F1595">
        <v>7086.37</v>
      </c>
      <c r="G1595">
        <v>7373.98</v>
      </c>
      <c r="H1595">
        <v>7086.37</v>
      </c>
      <c r="I1595" t="str">
        <f t="shared" si="72"/>
        <v>順</v>
      </c>
      <c r="J1595" t="str">
        <f t="shared" si="73"/>
        <v>順</v>
      </c>
      <c r="K1595" t="str">
        <f t="shared" si="74"/>
        <v>順</v>
      </c>
    </row>
    <row r="1596" spans="1:11" hidden="1" x14ac:dyDescent="0.15">
      <c r="A1596">
        <v>20100604</v>
      </c>
      <c r="B1596">
        <v>7344.59</v>
      </c>
      <c r="C1596">
        <v>7373.98</v>
      </c>
      <c r="D1596">
        <v>7086.37</v>
      </c>
      <c r="E1596">
        <v>7373.98</v>
      </c>
      <c r="F1596">
        <v>7086.37</v>
      </c>
      <c r="G1596">
        <v>7373.98</v>
      </c>
      <c r="H1596">
        <v>7167.35</v>
      </c>
      <c r="I1596" t="str">
        <f t="shared" si="72"/>
        <v>順</v>
      </c>
      <c r="J1596" t="str">
        <f t="shared" si="73"/>
        <v>順</v>
      </c>
      <c r="K1596" t="str">
        <f t="shared" si="74"/>
        <v>無</v>
      </c>
    </row>
    <row r="1597" spans="1:11" hidden="1" x14ac:dyDescent="0.15">
      <c r="A1597">
        <v>20100607</v>
      </c>
      <c r="B1597">
        <v>7157.83</v>
      </c>
      <c r="C1597">
        <v>7373.98</v>
      </c>
      <c r="D1597">
        <v>7086.37</v>
      </c>
      <c r="E1597">
        <v>7373.98</v>
      </c>
      <c r="F1597">
        <v>7167.35</v>
      </c>
      <c r="G1597">
        <v>7373.98</v>
      </c>
      <c r="H1597">
        <v>7157.83</v>
      </c>
      <c r="I1597" t="str">
        <f t="shared" si="72"/>
        <v>順</v>
      </c>
      <c r="J1597" t="str">
        <f t="shared" si="73"/>
        <v>無</v>
      </c>
      <c r="K1597" t="str">
        <f t="shared" si="74"/>
        <v>無</v>
      </c>
    </row>
    <row r="1598" spans="1:11" hidden="1" x14ac:dyDescent="0.15">
      <c r="A1598">
        <v>20100608</v>
      </c>
      <c r="B1598">
        <v>7151.99</v>
      </c>
      <c r="C1598">
        <v>7373.98</v>
      </c>
      <c r="D1598">
        <v>7167.35</v>
      </c>
      <c r="E1598">
        <v>7373.98</v>
      </c>
      <c r="F1598">
        <v>7157.83</v>
      </c>
      <c r="G1598">
        <v>7373.98</v>
      </c>
      <c r="H1598">
        <v>7151.99</v>
      </c>
      <c r="I1598" t="str">
        <f t="shared" si="72"/>
        <v>無</v>
      </c>
      <c r="J1598" t="str">
        <f t="shared" si="73"/>
        <v>無</v>
      </c>
      <c r="K1598" t="str">
        <f t="shared" si="74"/>
        <v>無</v>
      </c>
    </row>
    <row r="1599" spans="1:11" hidden="1" x14ac:dyDescent="0.15">
      <c r="A1599">
        <v>20100609</v>
      </c>
      <c r="B1599">
        <v>7071.67</v>
      </c>
      <c r="C1599">
        <v>7373.98</v>
      </c>
      <c r="D1599">
        <v>7157.83</v>
      </c>
      <c r="E1599">
        <v>7373.98</v>
      </c>
      <c r="F1599">
        <v>7151.99</v>
      </c>
      <c r="G1599">
        <v>7373.98</v>
      </c>
      <c r="H1599">
        <v>7071.67</v>
      </c>
      <c r="I1599" t="str">
        <f t="shared" si="72"/>
        <v>無</v>
      </c>
      <c r="J1599" t="str">
        <f t="shared" si="73"/>
        <v>無</v>
      </c>
      <c r="K1599" t="str">
        <f t="shared" si="74"/>
        <v>順</v>
      </c>
    </row>
    <row r="1600" spans="1:11" hidden="1" x14ac:dyDescent="0.15">
      <c r="A1600">
        <v>20100610</v>
      </c>
      <c r="B1600">
        <v>7181.77</v>
      </c>
      <c r="C1600">
        <v>7373.98</v>
      </c>
      <c r="D1600">
        <v>7151.99</v>
      </c>
      <c r="E1600">
        <v>7373.98</v>
      </c>
      <c r="F1600">
        <v>7071.67</v>
      </c>
      <c r="G1600">
        <v>7360.28</v>
      </c>
      <c r="H1600">
        <v>7071.67</v>
      </c>
      <c r="I1600" t="str">
        <f t="shared" si="72"/>
        <v>無</v>
      </c>
      <c r="J1600" t="str">
        <f t="shared" si="73"/>
        <v>順</v>
      </c>
      <c r="K1600" t="str">
        <f t="shared" si="74"/>
        <v>順</v>
      </c>
    </row>
    <row r="1601" spans="1:11" hidden="1" x14ac:dyDescent="0.15">
      <c r="A1601">
        <v>20100611</v>
      </c>
      <c r="B1601">
        <v>7299.49</v>
      </c>
      <c r="C1601">
        <v>7373.98</v>
      </c>
      <c r="D1601">
        <v>7071.67</v>
      </c>
      <c r="E1601">
        <v>7360.28</v>
      </c>
      <c r="F1601">
        <v>7071.67</v>
      </c>
      <c r="G1601">
        <v>7360.28</v>
      </c>
      <c r="H1601">
        <v>7071.67</v>
      </c>
      <c r="I1601" t="str">
        <f t="shared" si="72"/>
        <v>順</v>
      </c>
      <c r="J1601" t="str">
        <f t="shared" si="73"/>
        <v>順</v>
      </c>
      <c r="K1601" t="str">
        <f t="shared" si="74"/>
        <v>順</v>
      </c>
    </row>
    <row r="1602" spans="1:11" hidden="1" x14ac:dyDescent="0.15">
      <c r="A1602">
        <v>20100614</v>
      </c>
      <c r="B1602">
        <v>7387.4</v>
      </c>
      <c r="C1602">
        <v>7360.28</v>
      </c>
      <c r="D1602">
        <v>7071.67</v>
      </c>
      <c r="E1602">
        <v>7360.28</v>
      </c>
      <c r="F1602">
        <v>7071.67</v>
      </c>
      <c r="G1602">
        <v>7387.4</v>
      </c>
      <c r="H1602">
        <v>7071.67</v>
      </c>
      <c r="I1602" t="str">
        <f t="shared" si="72"/>
        <v>順</v>
      </c>
      <c r="J1602" t="str">
        <f t="shared" si="73"/>
        <v>順</v>
      </c>
      <c r="K1602" t="str">
        <f t="shared" si="74"/>
        <v>順</v>
      </c>
    </row>
    <row r="1603" spans="1:11" hidden="1" x14ac:dyDescent="0.15">
      <c r="A1603">
        <v>20100615</v>
      </c>
      <c r="B1603">
        <v>7454.06</v>
      </c>
      <c r="C1603">
        <v>7360.28</v>
      </c>
      <c r="D1603">
        <v>7071.67</v>
      </c>
      <c r="E1603">
        <v>7387.4</v>
      </c>
      <c r="F1603">
        <v>7071.67</v>
      </c>
      <c r="G1603">
        <v>7454.06</v>
      </c>
      <c r="H1603">
        <v>7071.67</v>
      </c>
      <c r="I1603" t="str">
        <f t="shared" ref="I1603:I1666" si="75">IF(C1603-D1603&lt;=180,"盤",IF(C1603-D1603&lt;=240,"無","順"))</f>
        <v>順</v>
      </c>
      <c r="J1603" t="str">
        <f t="shared" ref="J1603:J1666" si="76">IF(E1603-F1603&lt;=180,"盤",IF(E1603-F1603&lt;=240,"無","順"))</f>
        <v>順</v>
      </c>
      <c r="K1603" t="str">
        <f t="shared" ref="K1603:K1666" si="77">IF(G1603-H1603&lt;=180,"盤",IF(G1603-H1603&lt;=240,"無","順"))</f>
        <v>順</v>
      </c>
    </row>
    <row r="1604" spans="1:11" hidden="1" x14ac:dyDescent="0.15">
      <c r="A1604">
        <v>20100617</v>
      </c>
      <c r="B1604">
        <v>7515.78</v>
      </c>
      <c r="C1604">
        <v>7387.4</v>
      </c>
      <c r="D1604">
        <v>7071.67</v>
      </c>
      <c r="E1604">
        <v>7454.06</v>
      </c>
      <c r="F1604">
        <v>7071.67</v>
      </c>
      <c r="G1604">
        <v>7515.78</v>
      </c>
      <c r="H1604">
        <v>7071.67</v>
      </c>
      <c r="I1604" t="str">
        <f t="shared" si="75"/>
        <v>順</v>
      </c>
      <c r="J1604" t="str">
        <f t="shared" si="76"/>
        <v>順</v>
      </c>
      <c r="K1604" t="str">
        <f t="shared" si="77"/>
        <v>順</v>
      </c>
    </row>
    <row r="1605" spans="1:11" hidden="1" x14ac:dyDescent="0.15">
      <c r="A1605">
        <v>20100618</v>
      </c>
      <c r="B1605">
        <v>7493.11</v>
      </c>
      <c r="C1605">
        <v>7454.06</v>
      </c>
      <c r="D1605">
        <v>7071.67</v>
      </c>
      <c r="E1605">
        <v>7515.78</v>
      </c>
      <c r="F1605">
        <v>7071.67</v>
      </c>
      <c r="G1605">
        <v>7515.78</v>
      </c>
      <c r="H1605">
        <v>7071.67</v>
      </c>
      <c r="I1605" t="str">
        <f t="shared" si="75"/>
        <v>順</v>
      </c>
      <c r="J1605" t="str">
        <f t="shared" si="76"/>
        <v>順</v>
      </c>
      <c r="K1605" t="str">
        <f t="shared" si="77"/>
        <v>順</v>
      </c>
    </row>
    <row r="1606" spans="1:11" hidden="1" x14ac:dyDescent="0.15">
      <c r="A1606">
        <v>20100621</v>
      </c>
      <c r="B1606">
        <v>7635.56</v>
      </c>
      <c r="C1606">
        <v>7515.78</v>
      </c>
      <c r="D1606">
        <v>7071.67</v>
      </c>
      <c r="E1606">
        <v>7515.78</v>
      </c>
      <c r="F1606">
        <v>7071.67</v>
      </c>
      <c r="G1606">
        <v>7635.56</v>
      </c>
      <c r="H1606">
        <v>7071.67</v>
      </c>
      <c r="I1606" t="str">
        <f t="shared" si="75"/>
        <v>順</v>
      </c>
      <c r="J1606" t="str">
        <f t="shared" si="76"/>
        <v>順</v>
      </c>
      <c r="K1606" t="str">
        <f t="shared" si="77"/>
        <v>順</v>
      </c>
    </row>
    <row r="1607" spans="1:11" hidden="1" x14ac:dyDescent="0.15">
      <c r="A1607">
        <v>20100622</v>
      </c>
      <c r="B1607">
        <v>7612.68</v>
      </c>
      <c r="C1607">
        <v>7515.78</v>
      </c>
      <c r="D1607">
        <v>7071.67</v>
      </c>
      <c r="E1607">
        <v>7635.56</v>
      </c>
      <c r="F1607">
        <v>7071.67</v>
      </c>
      <c r="G1607">
        <v>7635.56</v>
      </c>
      <c r="H1607">
        <v>7181.77</v>
      </c>
      <c r="I1607" t="str">
        <f t="shared" si="75"/>
        <v>順</v>
      </c>
      <c r="J1607" t="str">
        <f t="shared" si="76"/>
        <v>順</v>
      </c>
      <c r="K1607" t="str">
        <f t="shared" si="77"/>
        <v>順</v>
      </c>
    </row>
    <row r="1608" spans="1:11" hidden="1" x14ac:dyDescent="0.15">
      <c r="A1608">
        <v>20100623</v>
      </c>
      <c r="B1608">
        <v>7582.15</v>
      </c>
      <c r="C1608">
        <v>7635.56</v>
      </c>
      <c r="D1608">
        <v>7071.67</v>
      </c>
      <c r="E1608">
        <v>7635.56</v>
      </c>
      <c r="F1608">
        <v>7181.77</v>
      </c>
      <c r="G1608">
        <v>7635.56</v>
      </c>
      <c r="H1608">
        <v>7299.49</v>
      </c>
      <c r="I1608" t="str">
        <f t="shared" si="75"/>
        <v>順</v>
      </c>
      <c r="J1608" t="str">
        <f t="shared" si="76"/>
        <v>順</v>
      </c>
      <c r="K1608" t="str">
        <f t="shared" si="77"/>
        <v>順</v>
      </c>
    </row>
    <row r="1609" spans="1:11" hidden="1" x14ac:dyDescent="0.15">
      <c r="A1609">
        <v>20100624</v>
      </c>
      <c r="B1609">
        <v>7589.89</v>
      </c>
      <c r="C1609">
        <v>7635.56</v>
      </c>
      <c r="D1609">
        <v>7181.77</v>
      </c>
      <c r="E1609">
        <v>7635.56</v>
      </c>
      <c r="F1609">
        <v>7299.49</v>
      </c>
      <c r="G1609">
        <v>7635.56</v>
      </c>
      <c r="H1609">
        <v>7387.4</v>
      </c>
      <c r="I1609" t="str">
        <f t="shared" si="75"/>
        <v>順</v>
      </c>
      <c r="J1609" t="str">
        <f t="shared" si="76"/>
        <v>順</v>
      </c>
      <c r="K1609" t="str">
        <f t="shared" si="77"/>
        <v>順</v>
      </c>
    </row>
    <row r="1610" spans="1:11" hidden="1" x14ac:dyDescent="0.15">
      <c r="A1610">
        <v>20100625</v>
      </c>
      <c r="B1610">
        <v>7474.71</v>
      </c>
      <c r="C1610">
        <v>7635.56</v>
      </c>
      <c r="D1610">
        <v>7299.49</v>
      </c>
      <c r="E1610">
        <v>7635.56</v>
      </c>
      <c r="F1610">
        <v>7387.4</v>
      </c>
      <c r="G1610">
        <v>7635.56</v>
      </c>
      <c r="H1610">
        <v>7454.06</v>
      </c>
      <c r="I1610" t="str">
        <f t="shared" si="75"/>
        <v>順</v>
      </c>
      <c r="J1610" t="str">
        <f t="shared" si="76"/>
        <v>順</v>
      </c>
      <c r="K1610" t="str">
        <f t="shared" si="77"/>
        <v>無</v>
      </c>
    </row>
    <row r="1611" spans="1:11" hidden="1" x14ac:dyDescent="0.15">
      <c r="A1611">
        <v>20100628</v>
      </c>
      <c r="B1611">
        <v>7500.79</v>
      </c>
      <c r="C1611">
        <v>7635.56</v>
      </c>
      <c r="D1611">
        <v>7387.4</v>
      </c>
      <c r="E1611">
        <v>7635.56</v>
      </c>
      <c r="F1611">
        <v>7454.06</v>
      </c>
      <c r="G1611">
        <v>7635.56</v>
      </c>
      <c r="H1611">
        <v>7474.71</v>
      </c>
      <c r="I1611" t="str">
        <f t="shared" si="75"/>
        <v>順</v>
      </c>
      <c r="J1611" t="str">
        <f t="shared" si="76"/>
        <v>無</v>
      </c>
      <c r="K1611" t="str">
        <f t="shared" si="77"/>
        <v>盤</v>
      </c>
    </row>
    <row r="1612" spans="1:11" hidden="1" x14ac:dyDescent="0.15">
      <c r="A1612">
        <v>20100629</v>
      </c>
      <c r="B1612">
        <v>7423.57</v>
      </c>
      <c r="C1612">
        <v>7635.56</v>
      </c>
      <c r="D1612">
        <v>7454.06</v>
      </c>
      <c r="E1612">
        <v>7635.56</v>
      </c>
      <c r="F1612">
        <v>7474.71</v>
      </c>
      <c r="G1612">
        <v>7635.56</v>
      </c>
      <c r="H1612">
        <v>7423.57</v>
      </c>
      <c r="I1612" t="str">
        <f t="shared" si="75"/>
        <v>無</v>
      </c>
      <c r="J1612" t="str">
        <f t="shared" si="76"/>
        <v>盤</v>
      </c>
      <c r="K1612" t="str">
        <f t="shared" si="77"/>
        <v>無</v>
      </c>
    </row>
    <row r="1613" spans="1:11" hidden="1" x14ac:dyDescent="0.15">
      <c r="A1613">
        <v>20100630</v>
      </c>
      <c r="B1613">
        <v>7329.37</v>
      </c>
      <c r="C1613">
        <v>7635.56</v>
      </c>
      <c r="D1613">
        <v>7474.71</v>
      </c>
      <c r="E1613">
        <v>7635.56</v>
      </c>
      <c r="F1613">
        <v>7423.57</v>
      </c>
      <c r="G1613">
        <v>7635.56</v>
      </c>
      <c r="H1613">
        <v>7329.37</v>
      </c>
      <c r="I1613" t="str">
        <f t="shared" si="75"/>
        <v>盤</v>
      </c>
      <c r="J1613" t="str">
        <f t="shared" si="76"/>
        <v>無</v>
      </c>
      <c r="K1613" t="str">
        <f t="shared" si="77"/>
        <v>順</v>
      </c>
    </row>
    <row r="1614" spans="1:11" hidden="1" x14ac:dyDescent="0.15">
      <c r="A1614">
        <v>20100701</v>
      </c>
      <c r="B1614">
        <v>7254.06</v>
      </c>
      <c r="C1614">
        <v>7635.56</v>
      </c>
      <c r="D1614">
        <v>7423.57</v>
      </c>
      <c r="E1614">
        <v>7635.56</v>
      </c>
      <c r="F1614">
        <v>7329.37</v>
      </c>
      <c r="G1614">
        <v>7612.68</v>
      </c>
      <c r="H1614">
        <v>7254.06</v>
      </c>
      <c r="I1614" t="str">
        <f t="shared" si="75"/>
        <v>無</v>
      </c>
      <c r="J1614" t="str">
        <f t="shared" si="76"/>
        <v>順</v>
      </c>
      <c r="K1614" t="str">
        <f t="shared" si="77"/>
        <v>順</v>
      </c>
    </row>
    <row r="1615" spans="1:11" hidden="1" x14ac:dyDescent="0.15">
      <c r="A1615">
        <v>20100702</v>
      </c>
      <c r="B1615">
        <v>7330.74</v>
      </c>
      <c r="C1615">
        <v>7635.56</v>
      </c>
      <c r="D1615">
        <v>7329.37</v>
      </c>
      <c r="E1615">
        <v>7612.68</v>
      </c>
      <c r="F1615">
        <v>7254.06</v>
      </c>
      <c r="G1615">
        <v>7589.89</v>
      </c>
      <c r="H1615">
        <v>7254.06</v>
      </c>
      <c r="I1615" t="str">
        <f t="shared" si="75"/>
        <v>順</v>
      </c>
      <c r="J1615" t="str">
        <f t="shared" si="76"/>
        <v>順</v>
      </c>
      <c r="K1615" t="str">
        <f t="shared" si="77"/>
        <v>順</v>
      </c>
    </row>
    <row r="1616" spans="1:11" hidden="1" x14ac:dyDescent="0.15">
      <c r="A1616">
        <v>20100705</v>
      </c>
      <c r="B1616">
        <v>7439.96</v>
      </c>
      <c r="C1616">
        <v>7612.68</v>
      </c>
      <c r="D1616">
        <v>7254.06</v>
      </c>
      <c r="E1616">
        <v>7589.89</v>
      </c>
      <c r="F1616">
        <v>7254.06</v>
      </c>
      <c r="G1616">
        <v>7589.89</v>
      </c>
      <c r="H1616">
        <v>7254.06</v>
      </c>
      <c r="I1616" t="str">
        <f t="shared" si="75"/>
        <v>順</v>
      </c>
      <c r="J1616" t="str">
        <f t="shared" si="76"/>
        <v>順</v>
      </c>
      <c r="K1616" t="str">
        <f t="shared" si="77"/>
        <v>順</v>
      </c>
    </row>
    <row r="1617" spans="1:11" hidden="1" x14ac:dyDescent="0.15">
      <c r="A1617">
        <v>20100706</v>
      </c>
      <c r="B1617">
        <v>7548.48</v>
      </c>
      <c r="C1617">
        <v>7589.89</v>
      </c>
      <c r="D1617">
        <v>7254.06</v>
      </c>
      <c r="E1617">
        <v>7589.89</v>
      </c>
      <c r="F1617">
        <v>7254.06</v>
      </c>
      <c r="G1617">
        <v>7548.48</v>
      </c>
      <c r="H1617">
        <v>7254.06</v>
      </c>
      <c r="I1617" t="str">
        <f t="shared" si="75"/>
        <v>順</v>
      </c>
      <c r="J1617" t="str">
        <f t="shared" si="76"/>
        <v>順</v>
      </c>
      <c r="K1617" t="str">
        <f t="shared" si="77"/>
        <v>順</v>
      </c>
    </row>
    <row r="1618" spans="1:11" hidden="1" x14ac:dyDescent="0.15">
      <c r="A1618">
        <v>20100707</v>
      </c>
      <c r="B1618">
        <v>7534.46</v>
      </c>
      <c r="C1618">
        <v>7589.89</v>
      </c>
      <c r="D1618">
        <v>7254.06</v>
      </c>
      <c r="E1618">
        <v>7548.48</v>
      </c>
      <c r="F1618">
        <v>7254.06</v>
      </c>
      <c r="G1618">
        <v>7548.48</v>
      </c>
      <c r="H1618">
        <v>7254.06</v>
      </c>
      <c r="I1618" t="str">
        <f t="shared" si="75"/>
        <v>順</v>
      </c>
      <c r="J1618" t="str">
        <f t="shared" si="76"/>
        <v>順</v>
      </c>
      <c r="K1618" t="str">
        <f t="shared" si="77"/>
        <v>順</v>
      </c>
    </row>
    <row r="1619" spans="1:11" hidden="1" x14ac:dyDescent="0.15">
      <c r="A1619">
        <v>20100708</v>
      </c>
      <c r="B1619">
        <v>7608.85</v>
      </c>
      <c r="C1619">
        <v>7548.48</v>
      </c>
      <c r="D1619">
        <v>7254.06</v>
      </c>
      <c r="E1619">
        <v>7548.48</v>
      </c>
      <c r="F1619">
        <v>7254.06</v>
      </c>
      <c r="G1619">
        <v>7608.85</v>
      </c>
      <c r="H1619">
        <v>7254.06</v>
      </c>
      <c r="I1619" t="str">
        <f t="shared" si="75"/>
        <v>順</v>
      </c>
      <c r="J1619" t="str">
        <f t="shared" si="76"/>
        <v>順</v>
      </c>
      <c r="K1619" t="str">
        <f t="shared" si="77"/>
        <v>順</v>
      </c>
    </row>
    <row r="1620" spans="1:11" hidden="1" x14ac:dyDescent="0.15">
      <c r="A1620">
        <v>20100709</v>
      </c>
      <c r="B1620">
        <v>7647.25</v>
      </c>
      <c r="C1620">
        <v>7548.48</v>
      </c>
      <c r="D1620">
        <v>7254.06</v>
      </c>
      <c r="E1620">
        <v>7608.85</v>
      </c>
      <c r="F1620">
        <v>7254.06</v>
      </c>
      <c r="G1620">
        <v>7647.25</v>
      </c>
      <c r="H1620">
        <v>7254.06</v>
      </c>
      <c r="I1620" t="str">
        <f t="shared" si="75"/>
        <v>順</v>
      </c>
      <c r="J1620" t="str">
        <f t="shared" si="76"/>
        <v>順</v>
      </c>
      <c r="K1620" t="str">
        <f t="shared" si="77"/>
        <v>順</v>
      </c>
    </row>
    <row r="1621" spans="1:11" hidden="1" x14ac:dyDescent="0.15">
      <c r="A1621">
        <v>20100712</v>
      </c>
      <c r="B1621">
        <v>7639.55</v>
      </c>
      <c r="C1621">
        <v>7608.85</v>
      </c>
      <c r="D1621">
        <v>7254.06</v>
      </c>
      <c r="E1621">
        <v>7647.25</v>
      </c>
      <c r="F1621">
        <v>7254.06</v>
      </c>
      <c r="G1621">
        <v>7647.25</v>
      </c>
      <c r="H1621">
        <v>7254.06</v>
      </c>
      <c r="I1621" t="str">
        <f t="shared" si="75"/>
        <v>順</v>
      </c>
      <c r="J1621" t="str">
        <f t="shared" si="76"/>
        <v>順</v>
      </c>
      <c r="K1621" t="str">
        <f t="shared" si="77"/>
        <v>順</v>
      </c>
    </row>
    <row r="1622" spans="1:11" hidden="1" x14ac:dyDescent="0.15">
      <c r="A1622">
        <v>20100713</v>
      </c>
      <c r="B1622">
        <v>7597.42</v>
      </c>
      <c r="C1622">
        <v>7647.25</v>
      </c>
      <c r="D1622">
        <v>7254.06</v>
      </c>
      <c r="E1622">
        <v>7647.25</v>
      </c>
      <c r="F1622">
        <v>7254.06</v>
      </c>
      <c r="G1622">
        <v>7647.25</v>
      </c>
      <c r="H1622">
        <v>7330.74</v>
      </c>
      <c r="I1622" t="str">
        <f t="shared" si="75"/>
        <v>順</v>
      </c>
      <c r="J1622" t="str">
        <f t="shared" si="76"/>
        <v>順</v>
      </c>
      <c r="K1622" t="str">
        <f t="shared" si="77"/>
        <v>順</v>
      </c>
    </row>
    <row r="1623" spans="1:11" hidden="1" x14ac:dyDescent="0.15">
      <c r="A1623">
        <v>20100714</v>
      </c>
      <c r="B1623">
        <v>7714.51</v>
      </c>
      <c r="C1623">
        <v>7647.25</v>
      </c>
      <c r="D1623">
        <v>7254.06</v>
      </c>
      <c r="E1623">
        <v>7647.25</v>
      </c>
      <c r="F1623">
        <v>7330.74</v>
      </c>
      <c r="G1623">
        <v>7714.51</v>
      </c>
      <c r="H1623">
        <v>7439.96</v>
      </c>
      <c r="I1623" t="str">
        <f t="shared" si="75"/>
        <v>順</v>
      </c>
      <c r="J1623" t="str">
        <f t="shared" si="76"/>
        <v>順</v>
      </c>
      <c r="K1623" t="str">
        <f t="shared" si="77"/>
        <v>順</v>
      </c>
    </row>
    <row r="1624" spans="1:11" hidden="1" x14ac:dyDescent="0.15">
      <c r="A1624">
        <v>20100715</v>
      </c>
      <c r="B1624">
        <v>7704.52</v>
      </c>
      <c r="C1624">
        <v>7647.25</v>
      </c>
      <c r="D1624">
        <v>7330.74</v>
      </c>
      <c r="E1624">
        <v>7714.51</v>
      </c>
      <c r="F1624">
        <v>7439.96</v>
      </c>
      <c r="G1624">
        <v>7714.51</v>
      </c>
      <c r="H1624">
        <v>7534.46</v>
      </c>
      <c r="I1624" t="str">
        <f t="shared" si="75"/>
        <v>順</v>
      </c>
      <c r="J1624" t="str">
        <f t="shared" si="76"/>
        <v>順</v>
      </c>
      <c r="K1624" t="str">
        <f t="shared" si="77"/>
        <v>無</v>
      </c>
    </row>
    <row r="1625" spans="1:11" hidden="1" x14ac:dyDescent="0.15">
      <c r="A1625">
        <v>20100716</v>
      </c>
      <c r="B1625">
        <v>7664.57</v>
      </c>
      <c r="C1625">
        <v>7714.51</v>
      </c>
      <c r="D1625">
        <v>7439.96</v>
      </c>
      <c r="E1625">
        <v>7714.51</v>
      </c>
      <c r="F1625">
        <v>7534.46</v>
      </c>
      <c r="G1625">
        <v>7714.51</v>
      </c>
      <c r="H1625">
        <v>7534.46</v>
      </c>
      <c r="I1625" t="str">
        <f t="shared" si="75"/>
        <v>順</v>
      </c>
      <c r="J1625" t="str">
        <f t="shared" si="76"/>
        <v>無</v>
      </c>
      <c r="K1625" t="str">
        <f t="shared" si="77"/>
        <v>無</v>
      </c>
    </row>
    <row r="1626" spans="1:11" hidden="1" x14ac:dyDescent="0.15">
      <c r="A1626">
        <v>20100719</v>
      </c>
      <c r="B1626">
        <v>7649.83</v>
      </c>
      <c r="C1626">
        <v>7714.51</v>
      </c>
      <c r="D1626">
        <v>7534.46</v>
      </c>
      <c r="E1626">
        <v>7714.51</v>
      </c>
      <c r="F1626">
        <v>7534.46</v>
      </c>
      <c r="G1626">
        <v>7714.51</v>
      </c>
      <c r="H1626">
        <v>7597.42</v>
      </c>
      <c r="I1626" t="str">
        <f t="shared" si="75"/>
        <v>無</v>
      </c>
      <c r="J1626" t="str">
        <f t="shared" si="76"/>
        <v>無</v>
      </c>
      <c r="K1626" t="str">
        <f t="shared" si="77"/>
        <v>盤</v>
      </c>
    </row>
    <row r="1627" spans="1:11" hidden="1" x14ac:dyDescent="0.15">
      <c r="A1627">
        <v>20100720</v>
      </c>
      <c r="B1627">
        <v>7712.03</v>
      </c>
      <c r="C1627">
        <v>7714.51</v>
      </c>
      <c r="D1627">
        <v>7534.46</v>
      </c>
      <c r="E1627">
        <v>7714.51</v>
      </c>
      <c r="F1627">
        <v>7597.42</v>
      </c>
      <c r="G1627">
        <v>7714.51</v>
      </c>
      <c r="H1627">
        <v>7597.42</v>
      </c>
      <c r="I1627" t="str">
        <f t="shared" si="75"/>
        <v>無</v>
      </c>
      <c r="J1627" t="str">
        <f t="shared" si="76"/>
        <v>盤</v>
      </c>
      <c r="K1627" t="str">
        <f t="shared" si="77"/>
        <v>盤</v>
      </c>
    </row>
    <row r="1628" spans="1:11" hidden="1" x14ac:dyDescent="0.15">
      <c r="A1628">
        <v>20100721</v>
      </c>
      <c r="B1628">
        <v>7701.29</v>
      </c>
      <c r="C1628">
        <v>7714.51</v>
      </c>
      <c r="D1628">
        <v>7597.42</v>
      </c>
      <c r="E1628">
        <v>7714.51</v>
      </c>
      <c r="F1628">
        <v>7597.42</v>
      </c>
      <c r="G1628">
        <v>7714.51</v>
      </c>
      <c r="H1628">
        <v>7597.42</v>
      </c>
      <c r="I1628" t="str">
        <f t="shared" si="75"/>
        <v>盤</v>
      </c>
      <c r="J1628" t="str">
        <f t="shared" si="76"/>
        <v>盤</v>
      </c>
      <c r="K1628" t="str">
        <f t="shared" si="77"/>
        <v>盤</v>
      </c>
    </row>
    <row r="1629" spans="1:11" hidden="1" x14ac:dyDescent="0.15">
      <c r="A1629">
        <v>20100722</v>
      </c>
      <c r="B1629">
        <v>7666.34</v>
      </c>
      <c r="C1629">
        <v>7714.51</v>
      </c>
      <c r="D1629">
        <v>7597.42</v>
      </c>
      <c r="E1629">
        <v>7714.51</v>
      </c>
      <c r="F1629">
        <v>7597.42</v>
      </c>
      <c r="G1629">
        <v>7714.51</v>
      </c>
      <c r="H1629">
        <v>7597.42</v>
      </c>
      <c r="I1629" t="str">
        <f t="shared" si="75"/>
        <v>盤</v>
      </c>
      <c r="J1629" t="str">
        <f t="shared" si="76"/>
        <v>盤</v>
      </c>
      <c r="K1629" t="str">
        <f t="shared" si="77"/>
        <v>盤</v>
      </c>
    </row>
    <row r="1630" spans="1:11" hidden="1" x14ac:dyDescent="0.15">
      <c r="A1630">
        <v>20100723</v>
      </c>
      <c r="B1630">
        <v>7761.22</v>
      </c>
      <c r="C1630">
        <v>7714.51</v>
      </c>
      <c r="D1630">
        <v>7597.42</v>
      </c>
      <c r="E1630">
        <v>7714.51</v>
      </c>
      <c r="F1630">
        <v>7597.42</v>
      </c>
      <c r="G1630">
        <v>7761.22</v>
      </c>
      <c r="H1630">
        <v>7649.83</v>
      </c>
      <c r="I1630" t="str">
        <f t="shared" si="75"/>
        <v>盤</v>
      </c>
      <c r="J1630" t="str">
        <f t="shared" si="76"/>
        <v>盤</v>
      </c>
      <c r="K1630" t="str">
        <f t="shared" si="77"/>
        <v>盤</v>
      </c>
    </row>
    <row r="1631" spans="1:11" hidden="1" x14ac:dyDescent="0.15">
      <c r="A1631">
        <v>20100726</v>
      </c>
      <c r="B1631">
        <v>7787.45</v>
      </c>
      <c r="C1631">
        <v>7714.51</v>
      </c>
      <c r="D1631">
        <v>7597.42</v>
      </c>
      <c r="E1631">
        <v>7761.22</v>
      </c>
      <c r="F1631">
        <v>7649.83</v>
      </c>
      <c r="G1631">
        <v>7787.45</v>
      </c>
      <c r="H1631">
        <v>7649.83</v>
      </c>
      <c r="I1631" t="str">
        <f t="shared" si="75"/>
        <v>盤</v>
      </c>
      <c r="J1631" t="str">
        <f t="shared" si="76"/>
        <v>盤</v>
      </c>
      <c r="K1631" t="str">
        <f t="shared" si="77"/>
        <v>盤</v>
      </c>
    </row>
    <row r="1632" spans="1:11" hidden="1" x14ac:dyDescent="0.15">
      <c r="A1632">
        <v>20100727</v>
      </c>
      <c r="B1632">
        <v>7748.01</v>
      </c>
      <c r="C1632">
        <v>7761.22</v>
      </c>
      <c r="D1632">
        <v>7649.83</v>
      </c>
      <c r="E1632">
        <v>7787.45</v>
      </c>
      <c r="F1632">
        <v>7649.83</v>
      </c>
      <c r="G1632">
        <v>7787.45</v>
      </c>
      <c r="H1632">
        <v>7649.83</v>
      </c>
      <c r="I1632" t="str">
        <f t="shared" si="75"/>
        <v>盤</v>
      </c>
      <c r="J1632" t="str">
        <f t="shared" si="76"/>
        <v>盤</v>
      </c>
      <c r="K1632" t="str">
        <f t="shared" si="77"/>
        <v>盤</v>
      </c>
    </row>
    <row r="1633" spans="1:11" hidden="1" x14ac:dyDescent="0.15">
      <c r="A1633">
        <v>20100728</v>
      </c>
      <c r="B1633">
        <v>7784.81</v>
      </c>
      <c r="C1633">
        <v>7787.45</v>
      </c>
      <c r="D1633">
        <v>7649.83</v>
      </c>
      <c r="E1633">
        <v>7787.45</v>
      </c>
      <c r="F1633">
        <v>7649.83</v>
      </c>
      <c r="G1633">
        <v>7787.45</v>
      </c>
      <c r="H1633">
        <v>7649.83</v>
      </c>
      <c r="I1633" t="str">
        <f t="shared" si="75"/>
        <v>盤</v>
      </c>
      <c r="J1633" t="str">
        <f t="shared" si="76"/>
        <v>盤</v>
      </c>
      <c r="K1633" t="str">
        <f t="shared" si="77"/>
        <v>盤</v>
      </c>
    </row>
    <row r="1634" spans="1:11" hidden="1" x14ac:dyDescent="0.15">
      <c r="A1634">
        <v>20100729</v>
      </c>
      <c r="B1634">
        <v>7798.99</v>
      </c>
      <c r="C1634">
        <v>7787.45</v>
      </c>
      <c r="D1634">
        <v>7649.83</v>
      </c>
      <c r="E1634">
        <v>7787.45</v>
      </c>
      <c r="F1634">
        <v>7649.83</v>
      </c>
      <c r="G1634">
        <v>7798.99</v>
      </c>
      <c r="H1634">
        <v>7666.34</v>
      </c>
      <c r="I1634" t="str">
        <f t="shared" si="75"/>
        <v>盤</v>
      </c>
      <c r="J1634" t="str">
        <f t="shared" si="76"/>
        <v>盤</v>
      </c>
      <c r="K1634" t="str">
        <f t="shared" si="77"/>
        <v>盤</v>
      </c>
    </row>
    <row r="1635" spans="1:11" hidden="1" x14ac:dyDescent="0.15">
      <c r="A1635">
        <v>20100730</v>
      </c>
      <c r="B1635">
        <v>7760.63</v>
      </c>
      <c r="C1635">
        <v>7787.45</v>
      </c>
      <c r="D1635">
        <v>7649.83</v>
      </c>
      <c r="E1635">
        <v>7798.99</v>
      </c>
      <c r="F1635">
        <v>7666.34</v>
      </c>
      <c r="G1635">
        <v>7798.99</v>
      </c>
      <c r="H1635">
        <v>7666.34</v>
      </c>
      <c r="I1635" t="str">
        <f t="shared" si="75"/>
        <v>盤</v>
      </c>
      <c r="J1635" t="str">
        <f t="shared" si="76"/>
        <v>盤</v>
      </c>
      <c r="K1635" t="str">
        <f t="shared" si="77"/>
        <v>盤</v>
      </c>
    </row>
    <row r="1636" spans="1:11" x14ac:dyDescent="0.15">
      <c r="A1636">
        <v>20100802</v>
      </c>
      <c r="B1636">
        <v>7911.68</v>
      </c>
      <c r="C1636">
        <v>7798.99</v>
      </c>
      <c r="D1636">
        <v>7666.34</v>
      </c>
      <c r="E1636">
        <v>7798.99</v>
      </c>
      <c r="F1636">
        <v>7666.34</v>
      </c>
      <c r="G1636">
        <v>7911.68</v>
      </c>
      <c r="H1636">
        <v>7666.34</v>
      </c>
      <c r="I1636" t="str">
        <f t="shared" si="75"/>
        <v>盤</v>
      </c>
      <c r="J1636" t="str">
        <f t="shared" si="76"/>
        <v>盤</v>
      </c>
      <c r="K1636" t="str">
        <f t="shared" si="77"/>
        <v>順</v>
      </c>
    </row>
    <row r="1637" spans="1:11" hidden="1" x14ac:dyDescent="0.15">
      <c r="A1637">
        <v>20100803</v>
      </c>
      <c r="B1637">
        <v>7957.53</v>
      </c>
      <c r="C1637">
        <v>7798.99</v>
      </c>
      <c r="D1637">
        <v>7666.34</v>
      </c>
      <c r="E1637">
        <v>7911.68</v>
      </c>
      <c r="F1637">
        <v>7666.34</v>
      </c>
      <c r="G1637">
        <v>7957.53</v>
      </c>
      <c r="H1637">
        <v>7748.01</v>
      </c>
      <c r="I1637" t="str">
        <f t="shared" si="75"/>
        <v>盤</v>
      </c>
      <c r="J1637" t="str">
        <f t="shared" si="76"/>
        <v>順</v>
      </c>
      <c r="K1637" t="str">
        <f t="shared" si="77"/>
        <v>無</v>
      </c>
    </row>
    <row r="1638" spans="1:11" hidden="1" x14ac:dyDescent="0.15">
      <c r="A1638">
        <v>20100804</v>
      </c>
      <c r="B1638">
        <v>7972.66</v>
      </c>
      <c r="C1638">
        <v>7911.68</v>
      </c>
      <c r="D1638">
        <v>7666.34</v>
      </c>
      <c r="E1638">
        <v>7957.53</v>
      </c>
      <c r="F1638">
        <v>7748.01</v>
      </c>
      <c r="G1638">
        <v>7972.66</v>
      </c>
      <c r="H1638">
        <v>7748.01</v>
      </c>
      <c r="I1638" t="str">
        <f t="shared" si="75"/>
        <v>順</v>
      </c>
      <c r="J1638" t="str">
        <f t="shared" si="76"/>
        <v>無</v>
      </c>
      <c r="K1638" t="str">
        <f t="shared" si="77"/>
        <v>無</v>
      </c>
    </row>
    <row r="1639" spans="1:11" hidden="1" x14ac:dyDescent="0.15">
      <c r="A1639">
        <v>20100805</v>
      </c>
      <c r="B1639">
        <v>7936.85</v>
      </c>
      <c r="C1639">
        <v>7957.53</v>
      </c>
      <c r="D1639">
        <v>7748.01</v>
      </c>
      <c r="E1639">
        <v>7972.66</v>
      </c>
      <c r="F1639">
        <v>7748.01</v>
      </c>
      <c r="G1639">
        <v>7972.66</v>
      </c>
      <c r="H1639">
        <v>7748.01</v>
      </c>
      <c r="I1639" t="str">
        <f t="shared" si="75"/>
        <v>無</v>
      </c>
      <c r="J1639" t="str">
        <f t="shared" si="76"/>
        <v>無</v>
      </c>
      <c r="K1639" t="str">
        <f t="shared" si="77"/>
        <v>無</v>
      </c>
    </row>
    <row r="1640" spans="1:11" hidden="1" x14ac:dyDescent="0.15">
      <c r="A1640">
        <v>20100806</v>
      </c>
      <c r="B1640">
        <v>7963.3</v>
      </c>
      <c r="C1640">
        <v>7972.66</v>
      </c>
      <c r="D1640">
        <v>7748.01</v>
      </c>
      <c r="E1640">
        <v>7972.66</v>
      </c>
      <c r="F1640">
        <v>7748.01</v>
      </c>
      <c r="G1640">
        <v>7972.66</v>
      </c>
      <c r="H1640">
        <v>7760.63</v>
      </c>
      <c r="I1640" t="str">
        <f t="shared" si="75"/>
        <v>無</v>
      </c>
      <c r="J1640" t="str">
        <f t="shared" si="76"/>
        <v>無</v>
      </c>
      <c r="K1640" t="str">
        <f t="shared" si="77"/>
        <v>無</v>
      </c>
    </row>
    <row r="1641" spans="1:11" hidden="1" x14ac:dyDescent="0.15">
      <c r="A1641">
        <v>20100809</v>
      </c>
      <c r="B1641">
        <v>8034.49</v>
      </c>
      <c r="C1641">
        <v>7972.66</v>
      </c>
      <c r="D1641">
        <v>7748.01</v>
      </c>
      <c r="E1641">
        <v>7972.66</v>
      </c>
      <c r="F1641">
        <v>7760.63</v>
      </c>
      <c r="G1641">
        <v>8034.49</v>
      </c>
      <c r="H1641">
        <v>7760.63</v>
      </c>
      <c r="I1641" t="str">
        <f t="shared" si="75"/>
        <v>無</v>
      </c>
      <c r="J1641" t="str">
        <f t="shared" si="76"/>
        <v>無</v>
      </c>
      <c r="K1641" t="str">
        <f t="shared" si="77"/>
        <v>順</v>
      </c>
    </row>
    <row r="1642" spans="1:11" hidden="1" x14ac:dyDescent="0.15">
      <c r="A1642">
        <v>20100810</v>
      </c>
      <c r="B1642">
        <v>7976.74</v>
      </c>
      <c r="C1642">
        <v>7972.66</v>
      </c>
      <c r="D1642">
        <v>7760.63</v>
      </c>
      <c r="E1642">
        <v>8034.49</v>
      </c>
      <c r="F1642">
        <v>7760.63</v>
      </c>
      <c r="G1642">
        <v>8034.49</v>
      </c>
      <c r="H1642">
        <v>7760.63</v>
      </c>
      <c r="I1642" t="str">
        <f t="shared" si="75"/>
        <v>無</v>
      </c>
      <c r="J1642" t="str">
        <f t="shared" si="76"/>
        <v>順</v>
      </c>
      <c r="K1642" t="str">
        <f t="shared" si="77"/>
        <v>順</v>
      </c>
    </row>
    <row r="1643" spans="1:11" hidden="1" x14ac:dyDescent="0.15">
      <c r="A1643">
        <v>20100811</v>
      </c>
      <c r="B1643">
        <v>7895.03</v>
      </c>
      <c r="C1643">
        <v>8034.49</v>
      </c>
      <c r="D1643">
        <v>7760.63</v>
      </c>
      <c r="E1643">
        <v>8034.49</v>
      </c>
      <c r="F1643">
        <v>7760.63</v>
      </c>
      <c r="G1643">
        <v>8034.49</v>
      </c>
      <c r="H1643">
        <v>7895.03</v>
      </c>
      <c r="I1643" t="str">
        <f t="shared" si="75"/>
        <v>順</v>
      </c>
      <c r="J1643" t="str">
        <f t="shared" si="76"/>
        <v>順</v>
      </c>
      <c r="K1643" t="str">
        <f t="shared" si="77"/>
        <v>盤</v>
      </c>
    </row>
    <row r="1644" spans="1:11" hidden="1" x14ac:dyDescent="0.15">
      <c r="A1644">
        <v>20100812</v>
      </c>
      <c r="B1644">
        <v>7829.79</v>
      </c>
      <c r="C1644">
        <v>8034.49</v>
      </c>
      <c r="D1644">
        <v>7760.63</v>
      </c>
      <c r="E1644">
        <v>8034.49</v>
      </c>
      <c r="F1644">
        <v>7895.03</v>
      </c>
      <c r="G1644">
        <v>8034.49</v>
      </c>
      <c r="H1644">
        <v>7829.79</v>
      </c>
      <c r="I1644" t="str">
        <f t="shared" si="75"/>
        <v>順</v>
      </c>
      <c r="J1644" t="str">
        <f t="shared" si="76"/>
        <v>盤</v>
      </c>
      <c r="K1644" t="str">
        <f t="shared" si="77"/>
        <v>無</v>
      </c>
    </row>
    <row r="1645" spans="1:11" hidden="1" x14ac:dyDescent="0.15">
      <c r="A1645">
        <v>20100813</v>
      </c>
      <c r="B1645">
        <v>7891.58</v>
      </c>
      <c r="C1645">
        <v>8034.49</v>
      </c>
      <c r="D1645">
        <v>7895.03</v>
      </c>
      <c r="E1645">
        <v>8034.49</v>
      </c>
      <c r="F1645">
        <v>7829.79</v>
      </c>
      <c r="G1645">
        <v>8034.49</v>
      </c>
      <c r="H1645">
        <v>7829.79</v>
      </c>
      <c r="I1645" t="str">
        <f t="shared" si="75"/>
        <v>盤</v>
      </c>
      <c r="J1645" t="str">
        <f t="shared" si="76"/>
        <v>無</v>
      </c>
      <c r="K1645" t="str">
        <f t="shared" si="77"/>
        <v>無</v>
      </c>
    </row>
    <row r="1646" spans="1:11" hidden="1" x14ac:dyDescent="0.15">
      <c r="A1646">
        <v>20100816</v>
      </c>
      <c r="B1646">
        <v>7941.22</v>
      </c>
      <c r="C1646">
        <v>8034.49</v>
      </c>
      <c r="D1646">
        <v>7829.79</v>
      </c>
      <c r="E1646">
        <v>8034.49</v>
      </c>
      <c r="F1646">
        <v>7829.79</v>
      </c>
      <c r="G1646">
        <v>8034.49</v>
      </c>
      <c r="H1646">
        <v>7829.79</v>
      </c>
      <c r="I1646" t="str">
        <f t="shared" si="75"/>
        <v>無</v>
      </c>
      <c r="J1646" t="str">
        <f t="shared" si="76"/>
        <v>無</v>
      </c>
      <c r="K1646" t="str">
        <f t="shared" si="77"/>
        <v>無</v>
      </c>
    </row>
    <row r="1647" spans="1:11" hidden="1" x14ac:dyDescent="0.15">
      <c r="A1647">
        <v>20100817</v>
      </c>
      <c r="B1647">
        <v>7931.09</v>
      </c>
      <c r="C1647">
        <v>8034.49</v>
      </c>
      <c r="D1647">
        <v>7829.79</v>
      </c>
      <c r="E1647">
        <v>8034.49</v>
      </c>
      <c r="F1647">
        <v>7829.79</v>
      </c>
      <c r="G1647">
        <v>8034.49</v>
      </c>
      <c r="H1647">
        <v>7829.79</v>
      </c>
      <c r="I1647" t="str">
        <f t="shared" si="75"/>
        <v>無</v>
      </c>
      <c r="J1647" t="str">
        <f t="shared" si="76"/>
        <v>無</v>
      </c>
      <c r="K1647" t="str">
        <f t="shared" si="77"/>
        <v>無</v>
      </c>
    </row>
    <row r="1648" spans="1:11" hidden="1" x14ac:dyDescent="0.15">
      <c r="A1648">
        <v>20100818</v>
      </c>
      <c r="B1648">
        <v>7924.1</v>
      </c>
      <c r="C1648">
        <v>8034.49</v>
      </c>
      <c r="D1648">
        <v>7829.79</v>
      </c>
      <c r="E1648">
        <v>8034.49</v>
      </c>
      <c r="F1648">
        <v>7829.79</v>
      </c>
      <c r="G1648">
        <v>8034.49</v>
      </c>
      <c r="H1648">
        <v>7829.79</v>
      </c>
      <c r="I1648" t="str">
        <f t="shared" si="75"/>
        <v>無</v>
      </c>
      <c r="J1648" t="str">
        <f t="shared" si="76"/>
        <v>無</v>
      </c>
      <c r="K1648" t="str">
        <f t="shared" si="77"/>
        <v>無</v>
      </c>
    </row>
    <row r="1649" spans="1:11" hidden="1" x14ac:dyDescent="0.15">
      <c r="A1649">
        <v>20100819</v>
      </c>
      <c r="B1649">
        <v>7928.94</v>
      </c>
      <c r="C1649">
        <v>8034.49</v>
      </c>
      <c r="D1649">
        <v>7829.79</v>
      </c>
      <c r="E1649">
        <v>8034.49</v>
      </c>
      <c r="F1649">
        <v>7829.79</v>
      </c>
      <c r="G1649">
        <v>7976.74</v>
      </c>
      <c r="H1649">
        <v>7829.79</v>
      </c>
      <c r="I1649" t="str">
        <f t="shared" si="75"/>
        <v>無</v>
      </c>
      <c r="J1649" t="str">
        <f t="shared" si="76"/>
        <v>無</v>
      </c>
      <c r="K1649" t="str">
        <f t="shared" si="77"/>
        <v>盤</v>
      </c>
    </row>
    <row r="1650" spans="1:11" hidden="1" x14ac:dyDescent="0.15">
      <c r="A1650">
        <v>20100820</v>
      </c>
      <c r="B1650">
        <v>7927.31</v>
      </c>
      <c r="C1650">
        <v>8034.49</v>
      </c>
      <c r="D1650">
        <v>7829.79</v>
      </c>
      <c r="E1650">
        <v>7976.74</v>
      </c>
      <c r="F1650">
        <v>7829.79</v>
      </c>
      <c r="G1650">
        <v>7941.22</v>
      </c>
      <c r="H1650">
        <v>7829.79</v>
      </c>
      <c r="I1650" t="str">
        <f t="shared" si="75"/>
        <v>無</v>
      </c>
      <c r="J1650" t="str">
        <f t="shared" si="76"/>
        <v>盤</v>
      </c>
      <c r="K1650" t="str">
        <f t="shared" si="77"/>
        <v>盤</v>
      </c>
    </row>
    <row r="1651" spans="1:11" hidden="1" x14ac:dyDescent="0.15">
      <c r="A1651">
        <v>20100823</v>
      </c>
      <c r="B1651">
        <v>7975.93</v>
      </c>
      <c r="C1651">
        <v>7976.74</v>
      </c>
      <c r="D1651">
        <v>7829.79</v>
      </c>
      <c r="E1651">
        <v>7941.22</v>
      </c>
      <c r="F1651">
        <v>7829.79</v>
      </c>
      <c r="G1651">
        <v>7975.93</v>
      </c>
      <c r="H1651">
        <v>7829.79</v>
      </c>
      <c r="I1651" t="str">
        <f t="shared" si="75"/>
        <v>盤</v>
      </c>
      <c r="J1651" t="str">
        <f t="shared" si="76"/>
        <v>盤</v>
      </c>
      <c r="K1651" t="str">
        <f t="shared" si="77"/>
        <v>盤</v>
      </c>
    </row>
    <row r="1652" spans="1:11" hidden="1" x14ac:dyDescent="0.15">
      <c r="A1652">
        <v>20100824</v>
      </c>
      <c r="B1652">
        <v>7940.64</v>
      </c>
      <c r="C1652">
        <v>7941.22</v>
      </c>
      <c r="D1652">
        <v>7829.79</v>
      </c>
      <c r="E1652">
        <v>7975.93</v>
      </c>
      <c r="F1652">
        <v>7829.79</v>
      </c>
      <c r="G1652">
        <v>7975.93</v>
      </c>
      <c r="H1652">
        <v>7891.58</v>
      </c>
      <c r="I1652" t="str">
        <f t="shared" si="75"/>
        <v>盤</v>
      </c>
      <c r="J1652" t="str">
        <f t="shared" si="76"/>
        <v>盤</v>
      </c>
      <c r="K1652" t="str">
        <f t="shared" si="77"/>
        <v>盤</v>
      </c>
    </row>
    <row r="1653" spans="1:11" hidden="1" x14ac:dyDescent="0.15">
      <c r="A1653">
        <v>20100825</v>
      </c>
      <c r="B1653">
        <v>7736.98</v>
      </c>
      <c r="C1653">
        <v>7975.93</v>
      </c>
      <c r="D1653">
        <v>7829.79</v>
      </c>
      <c r="E1653">
        <v>7975.93</v>
      </c>
      <c r="F1653">
        <v>7891.58</v>
      </c>
      <c r="G1653">
        <v>7975.93</v>
      </c>
      <c r="H1653">
        <v>7736.98</v>
      </c>
      <c r="I1653" t="str">
        <f t="shared" si="75"/>
        <v>盤</v>
      </c>
      <c r="J1653" t="str">
        <f t="shared" si="76"/>
        <v>盤</v>
      </c>
      <c r="K1653" t="str">
        <f t="shared" si="77"/>
        <v>無</v>
      </c>
    </row>
    <row r="1654" spans="1:11" hidden="1" x14ac:dyDescent="0.15">
      <c r="A1654">
        <v>20100826</v>
      </c>
      <c r="B1654">
        <v>7689.74</v>
      </c>
      <c r="C1654">
        <v>7975.93</v>
      </c>
      <c r="D1654">
        <v>7891.58</v>
      </c>
      <c r="E1654">
        <v>7975.93</v>
      </c>
      <c r="F1654">
        <v>7736.98</v>
      </c>
      <c r="G1654">
        <v>7975.93</v>
      </c>
      <c r="H1654">
        <v>7689.74</v>
      </c>
      <c r="I1654" t="str">
        <f t="shared" si="75"/>
        <v>盤</v>
      </c>
      <c r="J1654" t="str">
        <f t="shared" si="76"/>
        <v>無</v>
      </c>
      <c r="K1654" t="str">
        <f t="shared" si="77"/>
        <v>順</v>
      </c>
    </row>
    <row r="1655" spans="1:11" hidden="1" x14ac:dyDescent="0.15">
      <c r="A1655">
        <v>20100827</v>
      </c>
      <c r="B1655">
        <v>7722.91</v>
      </c>
      <c r="C1655">
        <v>7975.93</v>
      </c>
      <c r="D1655">
        <v>7736.98</v>
      </c>
      <c r="E1655">
        <v>7975.93</v>
      </c>
      <c r="F1655">
        <v>7689.74</v>
      </c>
      <c r="G1655">
        <v>7975.93</v>
      </c>
      <c r="H1655">
        <v>7689.74</v>
      </c>
      <c r="I1655" t="str">
        <f t="shared" si="75"/>
        <v>無</v>
      </c>
      <c r="J1655" t="str">
        <f t="shared" si="76"/>
        <v>順</v>
      </c>
      <c r="K1655" t="str">
        <f t="shared" si="77"/>
        <v>順</v>
      </c>
    </row>
    <row r="1656" spans="1:11" hidden="1" x14ac:dyDescent="0.15">
      <c r="A1656">
        <v>20100830</v>
      </c>
      <c r="B1656">
        <v>7741.2</v>
      </c>
      <c r="C1656">
        <v>7975.93</v>
      </c>
      <c r="D1656">
        <v>7689.74</v>
      </c>
      <c r="E1656">
        <v>7975.93</v>
      </c>
      <c r="F1656">
        <v>7689.74</v>
      </c>
      <c r="G1656">
        <v>7975.93</v>
      </c>
      <c r="H1656">
        <v>7689.74</v>
      </c>
      <c r="I1656" t="str">
        <f t="shared" si="75"/>
        <v>順</v>
      </c>
      <c r="J1656" t="str">
        <f t="shared" si="76"/>
        <v>順</v>
      </c>
      <c r="K1656" t="str">
        <f t="shared" si="77"/>
        <v>順</v>
      </c>
    </row>
    <row r="1657" spans="1:11" hidden="1" x14ac:dyDescent="0.15">
      <c r="A1657">
        <v>20100831</v>
      </c>
      <c r="B1657">
        <v>7616.28</v>
      </c>
      <c r="C1657">
        <v>7975.93</v>
      </c>
      <c r="D1657">
        <v>7689.74</v>
      </c>
      <c r="E1657">
        <v>7975.93</v>
      </c>
      <c r="F1657">
        <v>7689.74</v>
      </c>
      <c r="G1657">
        <v>7975.93</v>
      </c>
      <c r="H1657">
        <v>7616.28</v>
      </c>
      <c r="I1657" t="str">
        <f t="shared" si="75"/>
        <v>順</v>
      </c>
      <c r="J1657" t="str">
        <f t="shared" si="76"/>
        <v>順</v>
      </c>
      <c r="K1657" t="str">
        <f t="shared" si="77"/>
        <v>順</v>
      </c>
    </row>
    <row r="1658" spans="1:11" hidden="1" x14ac:dyDescent="0.15">
      <c r="A1658">
        <v>20100901</v>
      </c>
      <c r="B1658">
        <v>7668.25</v>
      </c>
      <c r="C1658">
        <v>7975.93</v>
      </c>
      <c r="D1658">
        <v>7689.74</v>
      </c>
      <c r="E1658">
        <v>7975.93</v>
      </c>
      <c r="F1658">
        <v>7616.28</v>
      </c>
      <c r="G1658">
        <v>7975.93</v>
      </c>
      <c r="H1658">
        <v>7616.28</v>
      </c>
      <c r="I1658" t="str">
        <f t="shared" si="75"/>
        <v>順</v>
      </c>
      <c r="J1658" t="str">
        <f t="shared" si="76"/>
        <v>順</v>
      </c>
      <c r="K1658" t="str">
        <f t="shared" si="77"/>
        <v>順</v>
      </c>
    </row>
    <row r="1659" spans="1:11" hidden="1" x14ac:dyDescent="0.15">
      <c r="A1659">
        <v>20100902</v>
      </c>
      <c r="B1659">
        <v>7720.82</v>
      </c>
      <c r="C1659">
        <v>7975.93</v>
      </c>
      <c r="D1659">
        <v>7616.28</v>
      </c>
      <c r="E1659">
        <v>7975.93</v>
      </c>
      <c r="F1659">
        <v>7616.28</v>
      </c>
      <c r="G1659">
        <v>7940.64</v>
      </c>
      <c r="H1659">
        <v>7616.28</v>
      </c>
      <c r="I1659" t="str">
        <f t="shared" si="75"/>
        <v>順</v>
      </c>
      <c r="J1659" t="str">
        <f t="shared" si="76"/>
        <v>順</v>
      </c>
      <c r="K1659" t="str">
        <f t="shared" si="77"/>
        <v>順</v>
      </c>
    </row>
    <row r="1660" spans="1:11" hidden="1" x14ac:dyDescent="0.15">
      <c r="A1660">
        <v>20100903</v>
      </c>
      <c r="B1660">
        <v>7830.21</v>
      </c>
      <c r="C1660">
        <v>7975.93</v>
      </c>
      <c r="D1660">
        <v>7616.28</v>
      </c>
      <c r="E1660">
        <v>7940.64</v>
      </c>
      <c r="F1660">
        <v>7616.28</v>
      </c>
      <c r="G1660">
        <v>7830.21</v>
      </c>
      <c r="H1660">
        <v>7616.28</v>
      </c>
      <c r="I1660" t="str">
        <f t="shared" si="75"/>
        <v>順</v>
      </c>
      <c r="J1660" t="str">
        <f t="shared" si="76"/>
        <v>順</v>
      </c>
      <c r="K1660" t="str">
        <f t="shared" si="77"/>
        <v>無</v>
      </c>
    </row>
    <row r="1661" spans="1:11" hidden="1" x14ac:dyDescent="0.15">
      <c r="A1661">
        <v>20100906</v>
      </c>
      <c r="B1661">
        <v>7890.95</v>
      </c>
      <c r="C1661">
        <v>7940.64</v>
      </c>
      <c r="D1661">
        <v>7616.28</v>
      </c>
      <c r="E1661">
        <v>7830.21</v>
      </c>
      <c r="F1661">
        <v>7616.28</v>
      </c>
      <c r="G1661">
        <v>7890.95</v>
      </c>
      <c r="H1661">
        <v>7616.28</v>
      </c>
      <c r="I1661" t="str">
        <f t="shared" si="75"/>
        <v>順</v>
      </c>
      <c r="J1661" t="str">
        <f t="shared" si="76"/>
        <v>無</v>
      </c>
      <c r="K1661" t="str">
        <f t="shared" si="77"/>
        <v>順</v>
      </c>
    </row>
    <row r="1662" spans="1:11" hidden="1" x14ac:dyDescent="0.15">
      <c r="A1662">
        <v>20100907</v>
      </c>
      <c r="B1662">
        <v>7884.4</v>
      </c>
      <c r="C1662">
        <v>7830.21</v>
      </c>
      <c r="D1662">
        <v>7616.28</v>
      </c>
      <c r="E1662">
        <v>7890.95</v>
      </c>
      <c r="F1662">
        <v>7616.28</v>
      </c>
      <c r="G1662">
        <v>7890.95</v>
      </c>
      <c r="H1662">
        <v>7616.28</v>
      </c>
      <c r="I1662" t="str">
        <f t="shared" si="75"/>
        <v>無</v>
      </c>
      <c r="J1662" t="str">
        <f t="shared" si="76"/>
        <v>順</v>
      </c>
      <c r="K1662" t="str">
        <f t="shared" si="77"/>
        <v>順</v>
      </c>
    </row>
    <row r="1663" spans="1:11" hidden="1" x14ac:dyDescent="0.15">
      <c r="A1663">
        <v>20100908</v>
      </c>
      <c r="B1663">
        <v>7851.31</v>
      </c>
      <c r="C1663">
        <v>7890.95</v>
      </c>
      <c r="D1663">
        <v>7616.28</v>
      </c>
      <c r="E1663">
        <v>7890.95</v>
      </c>
      <c r="F1663">
        <v>7616.28</v>
      </c>
      <c r="G1663">
        <v>7890.95</v>
      </c>
      <c r="H1663">
        <v>7616.28</v>
      </c>
      <c r="I1663" t="str">
        <f t="shared" si="75"/>
        <v>順</v>
      </c>
      <c r="J1663" t="str">
        <f t="shared" si="76"/>
        <v>順</v>
      </c>
      <c r="K1663" t="str">
        <f t="shared" si="77"/>
        <v>順</v>
      </c>
    </row>
    <row r="1664" spans="1:11" hidden="1" x14ac:dyDescent="0.15">
      <c r="A1664">
        <v>20100909</v>
      </c>
      <c r="B1664">
        <v>7835.54</v>
      </c>
      <c r="C1664">
        <v>7890.95</v>
      </c>
      <c r="D1664">
        <v>7616.28</v>
      </c>
      <c r="E1664">
        <v>7890.95</v>
      </c>
      <c r="F1664">
        <v>7616.28</v>
      </c>
      <c r="G1664">
        <v>7890.95</v>
      </c>
      <c r="H1664">
        <v>7616.28</v>
      </c>
      <c r="I1664" t="str">
        <f t="shared" si="75"/>
        <v>順</v>
      </c>
      <c r="J1664" t="str">
        <f t="shared" si="76"/>
        <v>順</v>
      </c>
      <c r="K1664" t="str">
        <f t="shared" si="77"/>
        <v>順</v>
      </c>
    </row>
    <row r="1665" spans="1:11" hidden="1" x14ac:dyDescent="0.15">
      <c r="A1665">
        <v>20100910</v>
      </c>
      <c r="B1665">
        <v>7890.11</v>
      </c>
      <c r="C1665">
        <v>7890.95</v>
      </c>
      <c r="D1665">
        <v>7616.28</v>
      </c>
      <c r="E1665">
        <v>7890.95</v>
      </c>
      <c r="F1665">
        <v>7616.28</v>
      </c>
      <c r="G1665">
        <v>7890.95</v>
      </c>
      <c r="H1665">
        <v>7668.25</v>
      </c>
      <c r="I1665" t="str">
        <f t="shared" si="75"/>
        <v>順</v>
      </c>
      <c r="J1665" t="str">
        <f t="shared" si="76"/>
        <v>順</v>
      </c>
      <c r="K1665" t="str">
        <f t="shared" si="77"/>
        <v>無</v>
      </c>
    </row>
    <row r="1666" spans="1:11" hidden="1" x14ac:dyDescent="0.15">
      <c r="A1666">
        <v>20100913</v>
      </c>
      <c r="B1666">
        <v>8091.3</v>
      </c>
      <c r="C1666">
        <v>7890.95</v>
      </c>
      <c r="D1666">
        <v>7616.28</v>
      </c>
      <c r="E1666">
        <v>7890.95</v>
      </c>
      <c r="F1666">
        <v>7668.25</v>
      </c>
      <c r="G1666">
        <v>8091.3</v>
      </c>
      <c r="H1666">
        <v>7720.82</v>
      </c>
      <c r="I1666" t="str">
        <f t="shared" si="75"/>
        <v>順</v>
      </c>
      <c r="J1666" t="str">
        <f t="shared" si="76"/>
        <v>無</v>
      </c>
      <c r="K1666" t="str">
        <f t="shared" si="77"/>
        <v>順</v>
      </c>
    </row>
    <row r="1667" spans="1:11" hidden="1" x14ac:dyDescent="0.15">
      <c r="A1667">
        <v>20100914</v>
      </c>
      <c r="B1667">
        <v>8132.6</v>
      </c>
      <c r="C1667">
        <v>7890.95</v>
      </c>
      <c r="D1667">
        <v>7668.25</v>
      </c>
      <c r="E1667">
        <v>8091.3</v>
      </c>
      <c r="F1667">
        <v>7720.82</v>
      </c>
      <c r="G1667">
        <v>8132.6</v>
      </c>
      <c r="H1667">
        <v>7830.21</v>
      </c>
      <c r="I1667" t="str">
        <f t="shared" ref="I1667:I1730" si="78">IF(C1667-D1667&lt;=180,"盤",IF(C1667-D1667&lt;=240,"無","順"))</f>
        <v>無</v>
      </c>
      <c r="J1667" t="str">
        <f t="shared" ref="J1667:J1730" si="79">IF(E1667-F1667&lt;=180,"盤",IF(E1667-F1667&lt;=240,"無","順"))</f>
        <v>順</v>
      </c>
      <c r="K1667" t="str">
        <f t="shared" ref="K1667:K1730" si="80">IF(G1667-H1667&lt;=180,"盤",IF(G1667-H1667&lt;=240,"無","順"))</f>
        <v>順</v>
      </c>
    </row>
    <row r="1668" spans="1:11" hidden="1" x14ac:dyDescent="0.15">
      <c r="A1668">
        <v>20100915</v>
      </c>
      <c r="B1668">
        <v>8163.82</v>
      </c>
      <c r="C1668">
        <v>8091.3</v>
      </c>
      <c r="D1668">
        <v>7720.82</v>
      </c>
      <c r="E1668">
        <v>8132.6</v>
      </c>
      <c r="F1668">
        <v>7830.21</v>
      </c>
      <c r="G1668">
        <v>8163.82</v>
      </c>
      <c r="H1668">
        <v>7835.54</v>
      </c>
      <c r="I1668" t="str">
        <f t="shared" si="78"/>
        <v>順</v>
      </c>
      <c r="J1668" t="str">
        <f t="shared" si="79"/>
        <v>順</v>
      </c>
      <c r="K1668" t="str">
        <f t="shared" si="80"/>
        <v>順</v>
      </c>
    </row>
    <row r="1669" spans="1:11" hidden="1" x14ac:dyDescent="0.15">
      <c r="A1669">
        <v>20100916</v>
      </c>
      <c r="B1669">
        <v>8099.75</v>
      </c>
      <c r="C1669">
        <v>8132.6</v>
      </c>
      <c r="D1669">
        <v>7830.21</v>
      </c>
      <c r="E1669">
        <v>8163.82</v>
      </c>
      <c r="F1669">
        <v>7835.54</v>
      </c>
      <c r="G1669">
        <v>8163.82</v>
      </c>
      <c r="H1669">
        <v>7835.54</v>
      </c>
      <c r="I1669" t="str">
        <f t="shared" si="78"/>
        <v>順</v>
      </c>
      <c r="J1669" t="str">
        <f t="shared" si="79"/>
        <v>順</v>
      </c>
      <c r="K1669" t="str">
        <f t="shared" si="80"/>
        <v>順</v>
      </c>
    </row>
    <row r="1670" spans="1:11" hidden="1" x14ac:dyDescent="0.15">
      <c r="A1670">
        <v>20100917</v>
      </c>
      <c r="B1670">
        <v>8158.33</v>
      </c>
      <c r="C1670">
        <v>8163.82</v>
      </c>
      <c r="D1670">
        <v>7835.54</v>
      </c>
      <c r="E1670">
        <v>8163.82</v>
      </c>
      <c r="F1670">
        <v>7835.54</v>
      </c>
      <c r="G1670">
        <v>8163.82</v>
      </c>
      <c r="H1670">
        <v>7835.54</v>
      </c>
      <c r="I1670" t="str">
        <f t="shared" si="78"/>
        <v>順</v>
      </c>
      <c r="J1670" t="str">
        <f t="shared" si="79"/>
        <v>順</v>
      </c>
      <c r="K1670" t="str">
        <f t="shared" si="80"/>
        <v>順</v>
      </c>
    </row>
    <row r="1671" spans="1:11" hidden="1" x14ac:dyDescent="0.15">
      <c r="A1671">
        <v>20100920</v>
      </c>
      <c r="B1671">
        <v>8186.96</v>
      </c>
      <c r="C1671">
        <v>8163.82</v>
      </c>
      <c r="D1671">
        <v>7835.54</v>
      </c>
      <c r="E1671">
        <v>8163.82</v>
      </c>
      <c r="F1671">
        <v>7835.54</v>
      </c>
      <c r="G1671">
        <v>8186.96</v>
      </c>
      <c r="H1671">
        <v>7835.54</v>
      </c>
      <c r="I1671" t="str">
        <f t="shared" si="78"/>
        <v>順</v>
      </c>
      <c r="J1671" t="str">
        <f t="shared" si="79"/>
        <v>順</v>
      </c>
      <c r="K1671" t="str">
        <f t="shared" si="80"/>
        <v>順</v>
      </c>
    </row>
    <row r="1672" spans="1:11" hidden="1" x14ac:dyDescent="0.15">
      <c r="A1672">
        <v>20100921</v>
      </c>
      <c r="B1672">
        <v>8196.4</v>
      </c>
      <c r="C1672">
        <v>8163.82</v>
      </c>
      <c r="D1672">
        <v>7835.54</v>
      </c>
      <c r="E1672">
        <v>8186.96</v>
      </c>
      <c r="F1672">
        <v>7835.54</v>
      </c>
      <c r="G1672">
        <v>8196.4</v>
      </c>
      <c r="H1672">
        <v>7890.11</v>
      </c>
      <c r="I1672" t="str">
        <f t="shared" si="78"/>
        <v>順</v>
      </c>
      <c r="J1672" t="str">
        <f t="shared" si="79"/>
        <v>順</v>
      </c>
      <c r="K1672" t="str">
        <f t="shared" si="80"/>
        <v>順</v>
      </c>
    </row>
    <row r="1673" spans="1:11" hidden="1" x14ac:dyDescent="0.15">
      <c r="A1673">
        <v>20100923</v>
      </c>
      <c r="B1673">
        <v>8202.5400000000009</v>
      </c>
      <c r="C1673">
        <v>8186.96</v>
      </c>
      <c r="D1673">
        <v>7835.54</v>
      </c>
      <c r="E1673">
        <v>8196.4</v>
      </c>
      <c r="F1673">
        <v>7890.11</v>
      </c>
      <c r="G1673">
        <v>8202.5400000000009</v>
      </c>
      <c r="H1673">
        <v>8091.3</v>
      </c>
      <c r="I1673" t="str">
        <f t="shared" si="78"/>
        <v>順</v>
      </c>
      <c r="J1673" t="str">
        <f t="shared" si="79"/>
        <v>順</v>
      </c>
      <c r="K1673" t="str">
        <f t="shared" si="80"/>
        <v>盤</v>
      </c>
    </row>
    <row r="1674" spans="1:11" hidden="1" x14ac:dyDescent="0.15">
      <c r="A1674">
        <v>20100924</v>
      </c>
      <c r="B1674">
        <v>8166.62</v>
      </c>
      <c r="C1674">
        <v>8196.4</v>
      </c>
      <c r="D1674">
        <v>7890.11</v>
      </c>
      <c r="E1674">
        <v>8202.5400000000009</v>
      </c>
      <c r="F1674">
        <v>8091.3</v>
      </c>
      <c r="G1674">
        <v>8202.5400000000009</v>
      </c>
      <c r="H1674">
        <v>8099.75</v>
      </c>
      <c r="I1674" t="str">
        <f t="shared" si="78"/>
        <v>順</v>
      </c>
      <c r="J1674" t="str">
        <f t="shared" si="79"/>
        <v>盤</v>
      </c>
      <c r="K1674" t="str">
        <f t="shared" si="80"/>
        <v>盤</v>
      </c>
    </row>
    <row r="1675" spans="1:11" hidden="1" x14ac:dyDescent="0.15">
      <c r="A1675">
        <v>20100927</v>
      </c>
      <c r="B1675">
        <v>8191.54</v>
      </c>
      <c r="C1675">
        <v>8202.5400000000009</v>
      </c>
      <c r="D1675">
        <v>8091.3</v>
      </c>
      <c r="E1675">
        <v>8202.5400000000009</v>
      </c>
      <c r="F1675">
        <v>8099.75</v>
      </c>
      <c r="G1675">
        <v>8202.5400000000009</v>
      </c>
      <c r="H1675">
        <v>8099.75</v>
      </c>
      <c r="I1675" t="str">
        <f t="shared" si="78"/>
        <v>盤</v>
      </c>
      <c r="J1675" t="str">
        <f t="shared" si="79"/>
        <v>盤</v>
      </c>
      <c r="K1675" t="str">
        <f t="shared" si="80"/>
        <v>盤</v>
      </c>
    </row>
    <row r="1676" spans="1:11" hidden="1" x14ac:dyDescent="0.15">
      <c r="A1676">
        <v>20100928</v>
      </c>
      <c r="B1676">
        <v>8189.44</v>
      </c>
      <c r="C1676">
        <v>8202.5400000000009</v>
      </c>
      <c r="D1676">
        <v>8099.75</v>
      </c>
      <c r="E1676">
        <v>8202.5400000000009</v>
      </c>
      <c r="F1676">
        <v>8099.75</v>
      </c>
      <c r="G1676">
        <v>8202.5400000000009</v>
      </c>
      <c r="H1676">
        <v>8099.75</v>
      </c>
      <c r="I1676" t="str">
        <f t="shared" si="78"/>
        <v>盤</v>
      </c>
      <c r="J1676" t="str">
        <f t="shared" si="79"/>
        <v>盤</v>
      </c>
      <c r="K1676" t="str">
        <f t="shared" si="80"/>
        <v>盤</v>
      </c>
    </row>
    <row r="1677" spans="1:11" hidden="1" x14ac:dyDescent="0.15">
      <c r="A1677">
        <v>20100929</v>
      </c>
      <c r="B1677">
        <v>8240.89</v>
      </c>
      <c r="C1677">
        <v>8202.5400000000009</v>
      </c>
      <c r="D1677">
        <v>8099.75</v>
      </c>
      <c r="E1677">
        <v>8202.5400000000009</v>
      </c>
      <c r="F1677">
        <v>8099.75</v>
      </c>
      <c r="G1677">
        <v>8240.89</v>
      </c>
      <c r="H1677">
        <v>8158.33</v>
      </c>
      <c r="I1677" t="str">
        <f t="shared" si="78"/>
        <v>盤</v>
      </c>
      <c r="J1677" t="str">
        <f t="shared" si="79"/>
        <v>盤</v>
      </c>
      <c r="K1677" t="str">
        <f t="shared" si="80"/>
        <v>盤</v>
      </c>
    </row>
    <row r="1678" spans="1:11" hidden="1" x14ac:dyDescent="0.15">
      <c r="A1678">
        <v>20100930</v>
      </c>
      <c r="B1678">
        <v>8237.7800000000007</v>
      </c>
      <c r="C1678">
        <v>8202.5400000000009</v>
      </c>
      <c r="D1678">
        <v>8099.75</v>
      </c>
      <c r="E1678">
        <v>8240.89</v>
      </c>
      <c r="F1678">
        <v>8158.33</v>
      </c>
      <c r="G1678">
        <v>8240.89</v>
      </c>
      <c r="H1678">
        <v>8166.62</v>
      </c>
      <c r="I1678" t="str">
        <f t="shared" si="78"/>
        <v>盤</v>
      </c>
      <c r="J1678" t="str">
        <f t="shared" si="79"/>
        <v>盤</v>
      </c>
      <c r="K1678" t="str">
        <f t="shared" si="80"/>
        <v>盤</v>
      </c>
    </row>
    <row r="1679" spans="1:11" hidden="1" x14ac:dyDescent="0.15">
      <c r="A1679">
        <v>20101001</v>
      </c>
      <c r="B1679">
        <v>8244.18</v>
      </c>
      <c r="C1679">
        <v>8240.89</v>
      </c>
      <c r="D1679">
        <v>8158.33</v>
      </c>
      <c r="E1679">
        <v>8240.89</v>
      </c>
      <c r="F1679">
        <v>8166.62</v>
      </c>
      <c r="G1679">
        <v>8244.18</v>
      </c>
      <c r="H1679">
        <v>8166.62</v>
      </c>
      <c r="I1679" t="str">
        <f t="shared" si="78"/>
        <v>盤</v>
      </c>
      <c r="J1679" t="str">
        <f t="shared" si="79"/>
        <v>盤</v>
      </c>
      <c r="K1679" t="str">
        <f t="shared" si="80"/>
        <v>盤</v>
      </c>
    </row>
    <row r="1680" spans="1:11" hidden="1" x14ac:dyDescent="0.15">
      <c r="A1680">
        <v>20101004</v>
      </c>
      <c r="B1680">
        <v>8246.1</v>
      </c>
      <c r="C1680">
        <v>8240.89</v>
      </c>
      <c r="D1680">
        <v>8166.62</v>
      </c>
      <c r="E1680">
        <v>8244.18</v>
      </c>
      <c r="F1680">
        <v>8166.62</v>
      </c>
      <c r="G1680">
        <v>8246.1</v>
      </c>
      <c r="H1680">
        <v>8166.62</v>
      </c>
      <c r="I1680" t="str">
        <f t="shared" si="78"/>
        <v>盤</v>
      </c>
      <c r="J1680" t="str">
        <f t="shared" si="79"/>
        <v>盤</v>
      </c>
      <c r="K1680" t="str">
        <f t="shared" si="80"/>
        <v>盤</v>
      </c>
    </row>
    <row r="1681" spans="1:11" hidden="1" x14ac:dyDescent="0.15">
      <c r="A1681">
        <v>20101005</v>
      </c>
      <c r="B1681">
        <v>8200.43</v>
      </c>
      <c r="C1681">
        <v>8244.18</v>
      </c>
      <c r="D1681">
        <v>8166.62</v>
      </c>
      <c r="E1681">
        <v>8246.1</v>
      </c>
      <c r="F1681">
        <v>8166.62</v>
      </c>
      <c r="G1681">
        <v>8246.1</v>
      </c>
      <c r="H1681">
        <v>8166.62</v>
      </c>
      <c r="I1681" t="str">
        <f t="shared" si="78"/>
        <v>盤</v>
      </c>
      <c r="J1681" t="str">
        <f t="shared" si="79"/>
        <v>盤</v>
      </c>
      <c r="K1681" t="str">
        <f t="shared" si="80"/>
        <v>盤</v>
      </c>
    </row>
    <row r="1682" spans="1:11" hidden="1" x14ac:dyDescent="0.15">
      <c r="A1682">
        <v>20101006</v>
      </c>
      <c r="B1682">
        <v>8284.0300000000007</v>
      </c>
      <c r="C1682">
        <v>8246.1</v>
      </c>
      <c r="D1682">
        <v>8166.62</v>
      </c>
      <c r="E1682">
        <v>8246.1</v>
      </c>
      <c r="F1682">
        <v>8166.62</v>
      </c>
      <c r="G1682">
        <v>8284.0300000000007</v>
      </c>
      <c r="H1682">
        <v>8189.44</v>
      </c>
      <c r="I1682" t="str">
        <f t="shared" si="78"/>
        <v>盤</v>
      </c>
      <c r="J1682" t="str">
        <f t="shared" si="79"/>
        <v>盤</v>
      </c>
      <c r="K1682" t="str">
        <f t="shared" si="80"/>
        <v>盤</v>
      </c>
    </row>
    <row r="1683" spans="1:11" hidden="1" x14ac:dyDescent="0.15">
      <c r="A1683">
        <v>20101007</v>
      </c>
      <c r="B1683">
        <v>8283.92</v>
      </c>
      <c r="C1683">
        <v>8246.1</v>
      </c>
      <c r="D1683">
        <v>8166.62</v>
      </c>
      <c r="E1683">
        <v>8284.0300000000007</v>
      </c>
      <c r="F1683">
        <v>8189.44</v>
      </c>
      <c r="G1683">
        <v>8284.0300000000007</v>
      </c>
      <c r="H1683">
        <v>8189.44</v>
      </c>
      <c r="I1683" t="str">
        <f t="shared" si="78"/>
        <v>盤</v>
      </c>
      <c r="J1683" t="str">
        <f t="shared" si="79"/>
        <v>盤</v>
      </c>
      <c r="K1683" t="str">
        <f t="shared" si="80"/>
        <v>盤</v>
      </c>
    </row>
    <row r="1684" spans="1:11" hidden="1" x14ac:dyDescent="0.15">
      <c r="A1684">
        <v>20101008</v>
      </c>
      <c r="B1684">
        <v>8244.19</v>
      </c>
      <c r="C1684">
        <v>8284.0300000000007</v>
      </c>
      <c r="D1684">
        <v>8189.44</v>
      </c>
      <c r="E1684">
        <v>8284.0300000000007</v>
      </c>
      <c r="F1684">
        <v>8189.44</v>
      </c>
      <c r="G1684">
        <v>8284.0300000000007</v>
      </c>
      <c r="H1684">
        <v>8200.43</v>
      </c>
      <c r="I1684" t="str">
        <f t="shared" si="78"/>
        <v>盤</v>
      </c>
      <c r="J1684" t="str">
        <f t="shared" si="79"/>
        <v>盤</v>
      </c>
      <c r="K1684" t="str">
        <f t="shared" si="80"/>
        <v>盤</v>
      </c>
    </row>
    <row r="1685" spans="1:11" hidden="1" x14ac:dyDescent="0.15">
      <c r="A1685">
        <v>20101011</v>
      </c>
      <c r="B1685">
        <v>8176.76</v>
      </c>
      <c r="C1685">
        <v>8284.0300000000007</v>
      </c>
      <c r="D1685">
        <v>8189.44</v>
      </c>
      <c r="E1685">
        <v>8284.0300000000007</v>
      </c>
      <c r="F1685">
        <v>8200.43</v>
      </c>
      <c r="G1685">
        <v>8284.0300000000007</v>
      </c>
      <c r="H1685">
        <v>8176.76</v>
      </c>
      <c r="I1685" t="str">
        <f t="shared" si="78"/>
        <v>盤</v>
      </c>
      <c r="J1685" t="str">
        <f t="shared" si="79"/>
        <v>盤</v>
      </c>
      <c r="K1685" t="str">
        <f t="shared" si="80"/>
        <v>盤</v>
      </c>
    </row>
    <row r="1686" spans="1:11" hidden="1" x14ac:dyDescent="0.15">
      <c r="A1686">
        <v>20101012</v>
      </c>
      <c r="B1686">
        <v>8090.22</v>
      </c>
      <c r="C1686">
        <v>8284.0300000000007</v>
      </c>
      <c r="D1686">
        <v>8200.43</v>
      </c>
      <c r="E1686">
        <v>8284.0300000000007</v>
      </c>
      <c r="F1686">
        <v>8176.76</v>
      </c>
      <c r="G1686">
        <v>8284.0300000000007</v>
      </c>
      <c r="H1686">
        <v>8090.22</v>
      </c>
      <c r="I1686" t="str">
        <f t="shared" si="78"/>
        <v>盤</v>
      </c>
      <c r="J1686" t="str">
        <f t="shared" si="79"/>
        <v>盤</v>
      </c>
      <c r="K1686" t="str">
        <f t="shared" si="80"/>
        <v>無</v>
      </c>
    </row>
    <row r="1687" spans="1:11" hidden="1" x14ac:dyDescent="0.15">
      <c r="A1687">
        <v>20101013</v>
      </c>
      <c r="B1687">
        <v>8106.66</v>
      </c>
      <c r="C1687">
        <v>8284.0300000000007</v>
      </c>
      <c r="D1687">
        <v>8176.76</v>
      </c>
      <c r="E1687">
        <v>8284.0300000000007</v>
      </c>
      <c r="F1687">
        <v>8090.22</v>
      </c>
      <c r="G1687">
        <v>8284.0300000000007</v>
      </c>
      <c r="H1687">
        <v>8090.22</v>
      </c>
      <c r="I1687" t="str">
        <f t="shared" si="78"/>
        <v>盤</v>
      </c>
      <c r="J1687" t="str">
        <f t="shared" si="79"/>
        <v>無</v>
      </c>
      <c r="K1687" t="str">
        <f t="shared" si="80"/>
        <v>無</v>
      </c>
    </row>
    <row r="1688" spans="1:11" hidden="1" x14ac:dyDescent="0.15">
      <c r="A1688">
        <v>20101014</v>
      </c>
      <c r="B1688">
        <v>8215.4500000000007</v>
      </c>
      <c r="C1688">
        <v>8284.0300000000007</v>
      </c>
      <c r="D1688">
        <v>8090.22</v>
      </c>
      <c r="E1688">
        <v>8284.0300000000007</v>
      </c>
      <c r="F1688">
        <v>8090.22</v>
      </c>
      <c r="G1688">
        <v>8284.0300000000007</v>
      </c>
      <c r="H1688">
        <v>8090.22</v>
      </c>
      <c r="I1688" t="str">
        <f t="shared" si="78"/>
        <v>無</v>
      </c>
      <c r="J1688" t="str">
        <f t="shared" si="79"/>
        <v>無</v>
      </c>
      <c r="K1688" t="str">
        <f t="shared" si="80"/>
        <v>無</v>
      </c>
    </row>
    <row r="1689" spans="1:11" hidden="1" x14ac:dyDescent="0.15">
      <c r="A1689">
        <v>20101015</v>
      </c>
      <c r="B1689">
        <v>8205.2999999999993</v>
      </c>
      <c r="C1689">
        <v>8284.0300000000007</v>
      </c>
      <c r="D1689">
        <v>8090.22</v>
      </c>
      <c r="E1689">
        <v>8284.0300000000007</v>
      </c>
      <c r="F1689">
        <v>8090.22</v>
      </c>
      <c r="G1689">
        <v>8284.0300000000007</v>
      </c>
      <c r="H1689">
        <v>8090.22</v>
      </c>
      <c r="I1689" t="str">
        <f t="shared" si="78"/>
        <v>無</v>
      </c>
      <c r="J1689" t="str">
        <f t="shared" si="79"/>
        <v>無</v>
      </c>
      <c r="K1689" t="str">
        <f t="shared" si="80"/>
        <v>無</v>
      </c>
    </row>
    <row r="1690" spans="1:11" hidden="1" x14ac:dyDescent="0.15">
      <c r="A1690">
        <v>20101018</v>
      </c>
      <c r="B1690">
        <v>8060.54</v>
      </c>
      <c r="C1690">
        <v>8284.0300000000007</v>
      </c>
      <c r="D1690">
        <v>8090.22</v>
      </c>
      <c r="E1690">
        <v>8284.0300000000007</v>
      </c>
      <c r="F1690">
        <v>8090.22</v>
      </c>
      <c r="G1690">
        <v>8283.92</v>
      </c>
      <c r="H1690">
        <v>8060.54</v>
      </c>
      <c r="I1690" t="str">
        <f t="shared" si="78"/>
        <v>無</v>
      </c>
      <c r="J1690" t="str">
        <f t="shared" si="79"/>
        <v>無</v>
      </c>
      <c r="K1690" t="str">
        <f t="shared" si="80"/>
        <v>無</v>
      </c>
    </row>
    <row r="1691" spans="1:11" hidden="1" x14ac:dyDescent="0.15">
      <c r="A1691">
        <v>20101019</v>
      </c>
      <c r="B1691">
        <v>8046.23</v>
      </c>
      <c r="C1691">
        <v>8284.0300000000007</v>
      </c>
      <c r="D1691">
        <v>8090.22</v>
      </c>
      <c r="E1691">
        <v>8283.92</v>
      </c>
      <c r="F1691">
        <v>8060.54</v>
      </c>
      <c r="G1691">
        <v>8244.19</v>
      </c>
      <c r="H1691">
        <v>8046.23</v>
      </c>
      <c r="I1691" t="str">
        <f t="shared" si="78"/>
        <v>無</v>
      </c>
      <c r="J1691" t="str">
        <f t="shared" si="79"/>
        <v>無</v>
      </c>
      <c r="K1691" t="str">
        <f t="shared" si="80"/>
        <v>無</v>
      </c>
    </row>
    <row r="1692" spans="1:11" hidden="1" x14ac:dyDescent="0.15">
      <c r="A1692">
        <v>20101020</v>
      </c>
      <c r="B1692">
        <v>8124.62</v>
      </c>
      <c r="C1692">
        <v>8283.92</v>
      </c>
      <c r="D1692">
        <v>8060.54</v>
      </c>
      <c r="E1692">
        <v>8244.19</v>
      </c>
      <c r="F1692">
        <v>8046.23</v>
      </c>
      <c r="G1692">
        <v>8215.4500000000007</v>
      </c>
      <c r="H1692">
        <v>8046.23</v>
      </c>
      <c r="I1692" t="str">
        <f t="shared" si="78"/>
        <v>無</v>
      </c>
      <c r="J1692" t="str">
        <f t="shared" si="79"/>
        <v>無</v>
      </c>
      <c r="K1692" t="str">
        <f t="shared" si="80"/>
        <v>盤</v>
      </c>
    </row>
    <row r="1693" spans="1:11" hidden="1" x14ac:dyDescent="0.15">
      <c r="A1693">
        <v>20101021</v>
      </c>
      <c r="B1693">
        <v>8131.23</v>
      </c>
      <c r="C1693">
        <v>8244.19</v>
      </c>
      <c r="D1693">
        <v>8046.23</v>
      </c>
      <c r="E1693">
        <v>8215.4500000000007</v>
      </c>
      <c r="F1693">
        <v>8046.23</v>
      </c>
      <c r="G1693">
        <v>8215.4500000000007</v>
      </c>
      <c r="H1693">
        <v>8046.23</v>
      </c>
      <c r="I1693" t="str">
        <f t="shared" si="78"/>
        <v>無</v>
      </c>
      <c r="J1693" t="str">
        <f t="shared" si="79"/>
        <v>盤</v>
      </c>
      <c r="K1693" t="str">
        <f t="shared" si="80"/>
        <v>盤</v>
      </c>
    </row>
    <row r="1694" spans="1:11" hidden="1" x14ac:dyDescent="0.15">
      <c r="A1694">
        <v>20101022</v>
      </c>
      <c r="B1694">
        <v>8168.06</v>
      </c>
      <c r="C1694">
        <v>8215.4500000000007</v>
      </c>
      <c r="D1694">
        <v>8046.23</v>
      </c>
      <c r="E1694">
        <v>8215.4500000000007</v>
      </c>
      <c r="F1694">
        <v>8046.23</v>
      </c>
      <c r="G1694">
        <v>8215.4500000000007</v>
      </c>
      <c r="H1694">
        <v>8046.23</v>
      </c>
      <c r="I1694" t="str">
        <f t="shared" si="78"/>
        <v>盤</v>
      </c>
      <c r="J1694" t="str">
        <f t="shared" si="79"/>
        <v>盤</v>
      </c>
      <c r="K1694" t="str">
        <f t="shared" si="80"/>
        <v>盤</v>
      </c>
    </row>
    <row r="1695" spans="1:11" x14ac:dyDescent="0.15">
      <c r="A1695">
        <v>20101025</v>
      </c>
      <c r="B1695">
        <v>8306.98</v>
      </c>
      <c r="C1695">
        <v>8215.4500000000007</v>
      </c>
      <c r="D1695">
        <v>8046.23</v>
      </c>
      <c r="E1695">
        <v>8215.4500000000007</v>
      </c>
      <c r="F1695">
        <v>8046.23</v>
      </c>
      <c r="G1695">
        <v>8306.98</v>
      </c>
      <c r="H1695">
        <v>8046.23</v>
      </c>
      <c r="I1695" t="str">
        <f t="shared" si="78"/>
        <v>盤</v>
      </c>
      <c r="J1695" t="str">
        <f t="shared" si="79"/>
        <v>盤</v>
      </c>
      <c r="K1695" t="str">
        <f t="shared" si="80"/>
        <v>順</v>
      </c>
    </row>
    <row r="1696" spans="1:11" hidden="1" x14ac:dyDescent="0.15">
      <c r="A1696">
        <v>20101026</v>
      </c>
      <c r="B1696">
        <v>8343.23</v>
      </c>
      <c r="C1696">
        <v>8215.4500000000007</v>
      </c>
      <c r="D1696">
        <v>8046.23</v>
      </c>
      <c r="E1696">
        <v>8306.98</v>
      </c>
      <c r="F1696">
        <v>8046.23</v>
      </c>
      <c r="G1696">
        <v>8343.23</v>
      </c>
      <c r="H1696">
        <v>8046.23</v>
      </c>
      <c r="I1696" t="str">
        <f t="shared" si="78"/>
        <v>盤</v>
      </c>
      <c r="J1696" t="str">
        <f t="shared" si="79"/>
        <v>順</v>
      </c>
      <c r="K1696" t="str">
        <f t="shared" si="80"/>
        <v>順</v>
      </c>
    </row>
    <row r="1697" spans="1:11" hidden="1" x14ac:dyDescent="0.15">
      <c r="A1697">
        <v>20101027</v>
      </c>
      <c r="B1697">
        <v>8291.0400000000009</v>
      </c>
      <c r="C1697">
        <v>8306.98</v>
      </c>
      <c r="D1697">
        <v>8046.23</v>
      </c>
      <c r="E1697">
        <v>8343.23</v>
      </c>
      <c r="F1697">
        <v>8046.23</v>
      </c>
      <c r="G1697">
        <v>8343.23</v>
      </c>
      <c r="H1697">
        <v>8046.23</v>
      </c>
      <c r="I1697" t="str">
        <f t="shared" si="78"/>
        <v>順</v>
      </c>
      <c r="J1697" t="str">
        <f t="shared" si="79"/>
        <v>順</v>
      </c>
      <c r="K1697" t="str">
        <f t="shared" si="80"/>
        <v>順</v>
      </c>
    </row>
    <row r="1698" spans="1:11" hidden="1" x14ac:dyDescent="0.15">
      <c r="A1698">
        <v>20101028</v>
      </c>
      <c r="B1698">
        <v>8354.0499999999993</v>
      </c>
      <c r="C1698">
        <v>8343.23</v>
      </c>
      <c r="D1698">
        <v>8046.23</v>
      </c>
      <c r="E1698">
        <v>8343.23</v>
      </c>
      <c r="F1698">
        <v>8046.23</v>
      </c>
      <c r="G1698">
        <v>8354.0499999999993</v>
      </c>
      <c r="H1698">
        <v>8046.23</v>
      </c>
      <c r="I1698" t="str">
        <f t="shared" si="78"/>
        <v>順</v>
      </c>
      <c r="J1698" t="str">
        <f t="shared" si="79"/>
        <v>順</v>
      </c>
      <c r="K1698" t="str">
        <f t="shared" si="80"/>
        <v>順</v>
      </c>
    </row>
    <row r="1699" spans="1:11" hidden="1" x14ac:dyDescent="0.15">
      <c r="A1699">
        <v>20101029</v>
      </c>
      <c r="B1699">
        <v>8287.09</v>
      </c>
      <c r="C1699">
        <v>8343.23</v>
      </c>
      <c r="D1699">
        <v>8046.23</v>
      </c>
      <c r="E1699">
        <v>8354.0499999999993</v>
      </c>
      <c r="F1699">
        <v>8046.23</v>
      </c>
      <c r="G1699">
        <v>8354.0499999999993</v>
      </c>
      <c r="H1699">
        <v>8124.62</v>
      </c>
      <c r="I1699" t="str">
        <f t="shared" si="78"/>
        <v>順</v>
      </c>
      <c r="J1699" t="str">
        <f t="shared" si="79"/>
        <v>順</v>
      </c>
      <c r="K1699" t="str">
        <f t="shared" si="80"/>
        <v>無</v>
      </c>
    </row>
    <row r="1700" spans="1:11" hidden="1" x14ac:dyDescent="0.15">
      <c r="A1700">
        <v>20101101</v>
      </c>
      <c r="B1700">
        <v>8379.75</v>
      </c>
      <c r="C1700">
        <v>8354.0499999999993</v>
      </c>
      <c r="D1700">
        <v>8046.23</v>
      </c>
      <c r="E1700">
        <v>8354.0499999999993</v>
      </c>
      <c r="F1700">
        <v>8124.62</v>
      </c>
      <c r="G1700">
        <v>8379.75</v>
      </c>
      <c r="H1700">
        <v>8131.23</v>
      </c>
      <c r="I1700" t="str">
        <f t="shared" si="78"/>
        <v>順</v>
      </c>
      <c r="J1700" t="str">
        <f t="shared" si="79"/>
        <v>無</v>
      </c>
      <c r="K1700" t="str">
        <f t="shared" si="80"/>
        <v>順</v>
      </c>
    </row>
    <row r="1701" spans="1:11" hidden="1" x14ac:dyDescent="0.15">
      <c r="A1701">
        <v>20101102</v>
      </c>
      <c r="B1701">
        <v>8344.76</v>
      </c>
      <c r="C1701">
        <v>8354.0499999999993</v>
      </c>
      <c r="D1701">
        <v>8124.62</v>
      </c>
      <c r="E1701">
        <v>8379.75</v>
      </c>
      <c r="F1701">
        <v>8131.23</v>
      </c>
      <c r="G1701">
        <v>8379.75</v>
      </c>
      <c r="H1701">
        <v>8168.06</v>
      </c>
      <c r="I1701" t="str">
        <f t="shared" si="78"/>
        <v>無</v>
      </c>
      <c r="J1701" t="str">
        <f t="shared" si="79"/>
        <v>順</v>
      </c>
      <c r="K1701" t="str">
        <f t="shared" si="80"/>
        <v>無</v>
      </c>
    </row>
    <row r="1702" spans="1:11" hidden="1" x14ac:dyDescent="0.15">
      <c r="A1702">
        <v>20101103</v>
      </c>
      <c r="B1702">
        <v>8293.9</v>
      </c>
      <c r="C1702">
        <v>8379.75</v>
      </c>
      <c r="D1702">
        <v>8131.23</v>
      </c>
      <c r="E1702">
        <v>8379.75</v>
      </c>
      <c r="F1702">
        <v>8168.06</v>
      </c>
      <c r="G1702">
        <v>8379.75</v>
      </c>
      <c r="H1702">
        <v>8287.09</v>
      </c>
      <c r="I1702" t="str">
        <f t="shared" si="78"/>
        <v>順</v>
      </c>
      <c r="J1702" t="str">
        <f t="shared" si="79"/>
        <v>無</v>
      </c>
      <c r="K1702" t="str">
        <f t="shared" si="80"/>
        <v>盤</v>
      </c>
    </row>
    <row r="1703" spans="1:11" hidden="1" x14ac:dyDescent="0.15">
      <c r="A1703">
        <v>20101104</v>
      </c>
      <c r="B1703">
        <v>8357.85</v>
      </c>
      <c r="C1703">
        <v>8379.75</v>
      </c>
      <c r="D1703">
        <v>8168.06</v>
      </c>
      <c r="E1703">
        <v>8379.75</v>
      </c>
      <c r="F1703">
        <v>8287.09</v>
      </c>
      <c r="G1703">
        <v>8379.75</v>
      </c>
      <c r="H1703">
        <v>8287.09</v>
      </c>
      <c r="I1703" t="str">
        <f t="shared" si="78"/>
        <v>無</v>
      </c>
      <c r="J1703" t="str">
        <f t="shared" si="79"/>
        <v>盤</v>
      </c>
      <c r="K1703" t="str">
        <f t="shared" si="80"/>
        <v>盤</v>
      </c>
    </row>
    <row r="1704" spans="1:11" hidden="1" x14ac:dyDescent="0.15">
      <c r="A1704">
        <v>20101105</v>
      </c>
      <c r="B1704">
        <v>8449.34</v>
      </c>
      <c r="C1704">
        <v>8379.75</v>
      </c>
      <c r="D1704">
        <v>8287.09</v>
      </c>
      <c r="E1704">
        <v>8379.75</v>
      </c>
      <c r="F1704">
        <v>8287.09</v>
      </c>
      <c r="G1704">
        <v>8449.34</v>
      </c>
      <c r="H1704">
        <v>8287.09</v>
      </c>
      <c r="I1704" t="str">
        <f t="shared" si="78"/>
        <v>盤</v>
      </c>
      <c r="J1704" t="str">
        <f t="shared" si="79"/>
        <v>盤</v>
      </c>
      <c r="K1704" t="str">
        <f t="shared" si="80"/>
        <v>盤</v>
      </c>
    </row>
    <row r="1705" spans="1:11" hidden="1" x14ac:dyDescent="0.15">
      <c r="A1705">
        <v>20101108</v>
      </c>
      <c r="B1705">
        <v>8430.58</v>
      </c>
      <c r="C1705">
        <v>8379.75</v>
      </c>
      <c r="D1705">
        <v>8287.09</v>
      </c>
      <c r="E1705">
        <v>8449.34</v>
      </c>
      <c r="F1705">
        <v>8287.09</v>
      </c>
      <c r="G1705">
        <v>8449.34</v>
      </c>
      <c r="H1705">
        <v>8287.09</v>
      </c>
      <c r="I1705" t="str">
        <f t="shared" si="78"/>
        <v>盤</v>
      </c>
      <c r="J1705" t="str">
        <f t="shared" si="79"/>
        <v>盤</v>
      </c>
      <c r="K1705" t="str">
        <f t="shared" si="80"/>
        <v>盤</v>
      </c>
    </row>
    <row r="1706" spans="1:11" hidden="1" x14ac:dyDescent="0.15">
      <c r="A1706">
        <v>20101109</v>
      </c>
      <c r="B1706">
        <v>8445.6299999999992</v>
      </c>
      <c r="C1706">
        <v>8449.34</v>
      </c>
      <c r="D1706">
        <v>8287.09</v>
      </c>
      <c r="E1706">
        <v>8449.34</v>
      </c>
      <c r="F1706">
        <v>8287.09</v>
      </c>
      <c r="G1706">
        <v>8449.34</v>
      </c>
      <c r="H1706">
        <v>8287.09</v>
      </c>
      <c r="I1706" t="str">
        <f t="shared" si="78"/>
        <v>盤</v>
      </c>
      <c r="J1706" t="str">
        <f t="shared" si="79"/>
        <v>盤</v>
      </c>
      <c r="K1706" t="str">
        <f t="shared" si="80"/>
        <v>盤</v>
      </c>
    </row>
    <row r="1707" spans="1:11" hidden="1" x14ac:dyDescent="0.15">
      <c r="A1707">
        <v>20101110</v>
      </c>
      <c r="B1707">
        <v>8450.6299999999992</v>
      </c>
      <c r="C1707">
        <v>8449.34</v>
      </c>
      <c r="D1707">
        <v>8287.09</v>
      </c>
      <c r="E1707">
        <v>8449.34</v>
      </c>
      <c r="F1707">
        <v>8287.09</v>
      </c>
      <c r="G1707">
        <v>8450.6299999999992</v>
      </c>
      <c r="H1707">
        <v>8293.9</v>
      </c>
      <c r="I1707" t="str">
        <f t="shared" si="78"/>
        <v>盤</v>
      </c>
      <c r="J1707" t="str">
        <f t="shared" si="79"/>
        <v>盤</v>
      </c>
      <c r="K1707" t="str">
        <f t="shared" si="80"/>
        <v>盤</v>
      </c>
    </row>
    <row r="1708" spans="1:11" hidden="1" x14ac:dyDescent="0.15">
      <c r="A1708">
        <v>20101111</v>
      </c>
      <c r="B1708">
        <v>8436.9500000000007</v>
      </c>
      <c r="C1708">
        <v>8449.34</v>
      </c>
      <c r="D1708">
        <v>8287.09</v>
      </c>
      <c r="E1708">
        <v>8450.6299999999992</v>
      </c>
      <c r="F1708">
        <v>8293.9</v>
      </c>
      <c r="G1708">
        <v>8450.6299999999992</v>
      </c>
      <c r="H1708">
        <v>8293.9</v>
      </c>
      <c r="I1708" t="str">
        <f t="shared" si="78"/>
        <v>盤</v>
      </c>
      <c r="J1708" t="str">
        <f t="shared" si="79"/>
        <v>盤</v>
      </c>
      <c r="K1708" t="str">
        <f t="shared" si="80"/>
        <v>盤</v>
      </c>
    </row>
    <row r="1709" spans="1:11" hidden="1" x14ac:dyDescent="0.15">
      <c r="A1709">
        <v>20101112</v>
      </c>
      <c r="B1709">
        <v>8316.0499999999993</v>
      </c>
      <c r="C1709">
        <v>8450.6299999999992</v>
      </c>
      <c r="D1709">
        <v>8293.9</v>
      </c>
      <c r="E1709">
        <v>8450.6299999999992</v>
      </c>
      <c r="F1709">
        <v>8293.9</v>
      </c>
      <c r="G1709">
        <v>8450.6299999999992</v>
      </c>
      <c r="H1709">
        <v>8293.9</v>
      </c>
      <c r="I1709" t="str">
        <f t="shared" si="78"/>
        <v>盤</v>
      </c>
      <c r="J1709" t="str">
        <f t="shared" si="79"/>
        <v>盤</v>
      </c>
      <c r="K1709" t="str">
        <f t="shared" si="80"/>
        <v>盤</v>
      </c>
    </row>
    <row r="1710" spans="1:11" hidden="1" x14ac:dyDescent="0.15">
      <c r="A1710">
        <v>20101115</v>
      </c>
      <c r="B1710">
        <v>8240.65</v>
      </c>
      <c r="C1710">
        <v>8450.6299999999992</v>
      </c>
      <c r="D1710">
        <v>8293.9</v>
      </c>
      <c r="E1710">
        <v>8450.6299999999992</v>
      </c>
      <c r="F1710">
        <v>8293.9</v>
      </c>
      <c r="G1710">
        <v>8450.6299999999992</v>
      </c>
      <c r="H1710">
        <v>8240.65</v>
      </c>
      <c r="I1710" t="str">
        <f t="shared" si="78"/>
        <v>盤</v>
      </c>
      <c r="J1710" t="str">
        <f t="shared" si="79"/>
        <v>盤</v>
      </c>
      <c r="K1710" t="str">
        <f t="shared" si="80"/>
        <v>無</v>
      </c>
    </row>
    <row r="1711" spans="1:11" hidden="1" x14ac:dyDescent="0.15">
      <c r="A1711">
        <v>20101116</v>
      </c>
      <c r="B1711">
        <v>8312.2099999999991</v>
      </c>
      <c r="C1711">
        <v>8450.6299999999992</v>
      </c>
      <c r="D1711">
        <v>8293.9</v>
      </c>
      <c r="E1711">
        <v>8450.6299999999992</v>
      </c>
      <c r="F1711">
        <v>8240.65</v>
      </c>
      <c r="G1711">
        <v>8450.6299999999992</v>
      </c>
      <c r="H1711">
        <v>8240.65</v>
      </c>
      <c r="I1711" t="str">
        <f t="shared" si="78"/>
        <v>盤</v>
      </c>
      <c r="J1711" t="str">
        <f t="shared" si="79"/>
        <v>無</v>
      </c>
      <c r="K1711" t="str">
        <f t="shared" si="80"/>
        <v>無</v>
      </c>
    </row>
    <row r="1712" spans="1:11" hidden="1" x14ac:dyDescent="0.15">
      <c r="A1712">
        <v>20101117</v>
      </c>
      <c r="B1712">
        <v>8255.5400000000009</v>
      </c>
      <c r="C1712">
        <v>8450.6299999999992</v>
      </c>
      <c r="D1712">
        <v>8240.65</v>
      </c>
      <c r="E1712">
        <v>8450.6299999999992</v>
      </c>
      <c r="F1712">
        <v>8240.65</v>
      </c>
      <c r="G1712">
        <v>8450.6299999999992</v>
      </c>
      <c r="H1712">
        <v>8240.65</v>
      </c>
      <c r="I1712" t="str">
        <f t="shared" si="78"/>
        <v>無</v>
      </c>
      <c r="J1712" t="str">
        <f t="shared" si="79"/>
        <v>無</v>
      </c>
      <c r="K1712" t="str">
        <f t="shared" si="80"/>
        <v>無</v>
      </c>
    </row>
    <row r="1713" spans="1:11" hidden="1" x14ac:dyDescent="0.15">
      <c r="A1713">
        <v>20101118</v>
      </c>
      <c r="B1713">
        <v>8283.4500000000007</v>
      </c>
      <c r="C1713">
        <v>8450.6299999999992</v>
      </c>
      <c r="D1713">
        <v>8240.65</v>
      </c>
      <c r="E1713">
        <v>8450.6299999999992</v>
      </c>
      <c r="F1713">
        <v>8240.65</v>
      </c>
      <c r="G1713">
        <v>8450.6299999999992</v>
      </c>
      <c r="H1713">
        <v>8240.65</v>
      </c>
      <c r="I1713" t="str">
        <f t="shared" si="78"/>
        <v>無</v>
      </c>
      <c r="J1713" t="str">
        <f t="shared" si="79"/>
        <v>無</v>
      </c>
      <c r="K1713" t="str">
        <f t="shared" si="80"/>
        <v>無</v>
      </c>
    </row>
    <row r="1714" spans="1:11" hidden="1" x14ac:dyDescent="0.15">
      <c r="A1714">
        <v>20101119</v>
      </c>
      <c r="B1714">
        <v>8306.1200000000008</v>
      </c>
      <c r="C1714">
        <v>8450.6299999999992</v>
      </c>
      <c r="D1714">
        <v>8240.65</v>
      </c>
      <c r="E1714">
        <v>8450.6299999999992</v>
      </c>
      <c r="F1714">
        <v>8240.65</v>
      </c>
      <c r="G1714">
        <v>8450.6299999999992</v>
      </c>
      <c r="H1714">
        <v>8240.65</v>
      </c>
      <c r="I1714" t="str">
        <f t="shared" si="78"/>
        <v>無</v>
      </c>
      <c r="J1714" t="str">
        <f t="shared" si="79"/>
        <v>無</v>
      </c>
      <c r="K1714" t="str">
        <f t="shared" si="80"/>
        <v>無</v>
      </c>
    </row>
    <row r="1715" spans="1:11" hidden="1" x14ac:dyDescent="0.15">
      <c r="A1715">
        <v>20101122</v>
      </c>
      <c r="B1715">
        <v>8374.91</v>
      </c>
      <c r="C1715">
        <v>8450.6299999999992</v>
      </c>
      <c r="D1715">
        <v>8240.65</v>
      </c>
      <c r="E1715">
        <v>8450.6299999999992</v>
      </c>
      <c r="F1715">
        <v>8240.65</v>
      </c>
      <c r="G1715">
        <v>8436.9500000000007</v>
      </c>
      <c r="H1715">
        <v>8240.65</v>
      </c>
      <c r="I1715" t="str">
        <f t="shared" si="78"/>
        <v>無</v>
      </c>
      <c r="J1715" t="str">
        <f t="shared" si="79"/>
        <v>無</v>
      </c>
      <c r="K1715" t="str">
        <f t="shared" si="80"/>
        <v>無</v>
      </c>
    </row>
    <row r="1716" spans="1:11" hidden="1" x14ac:dyDescent="0.15">
      <c r="A1716">
        <v>20101123</v>
      </c>
      <c r="B1716">
        <v>8328.6299999999992</v>
      </c>
      <c r="C1716">
        <v>8450.6299999999992</v>
      </c>
      <c r="D1716">
        <v>8240.65</v>
      </c>
      <c r="E1716">
        <v>8436.9500000000007</v>
      </c>
      <c r="F1716">
        <v>8240.65</v>
      </c>
      <c r="G1716">
        <v>8374.91</v>
      </c>
      <c r="H1716">
        <v>8240.65</v>
      </c>
      <c r="I1716" t="str">
        <f t="shared" si="78"/>
        <v>無</v>
      </c>
      <c r="J1716" t="str">
        <f t="shared" si="79"/>
        <v>無</v>
      </c>
      <c r="K1716" t="str">
        <f t="shared" si="80"/>
        <v>盤</v>
      </c>
    </row>
    <row r="1717" spans="1:11" hidden="1" x14ac:dyDescent="0.15">
      <c r="A1717">
        <v>20101124</v>
      </c>
      <c r="B1717">
        <v>8297.0499999999993</v>
      </c>
      <c r="C1717">
        <v>8436.9500000000007</v>
      </c>
      <c r="D1717">
        <v>8240.65</v>
      </c>
      <c r="E1717">
        <v>8374.91</v>
      </c>
      <c r="F1717">
        <v>8240.65</v>
      </c>
      <c r="G1717">
        <v>8374.91</v>
      </c>
      <c r="H1717">
        <v>8240.65</v>
      </c>
      <c r="I1717" t="str">
        <f t="shared" si="78"/>
        <v>無</v>
      </c>
      <c r="J1717" t="str">
        <f t="shared" si="79"/>
        <v>盤</v>
      </c>
      <c r="K1717" t="str">
        <f t="shared" si="80"/>
        <v>盤</v>
      </c>
    </row>
    <row r="1718" spans="1:11" hidden="1" x14ac:dyDescent="0.15">
      <c r="A1718">
        <v>20101125</v>
      </c>
      <c r="B1718">
        <v>8349.99</v>
      </c>
      <c r="C1718">
        <v>8374.91</v>
      </c>
      <c r="D1718">
        <v>8240.65</v>
      </c>
      <c r="E1718">
        <v>8374.91</v>
      </c>
      <c r="F1718">
        <v>8240.65</v>
      </c>
      <c r="G1718">
        <v>8374.91</v>
      </c>
      <c r="H1718">
        <v>8255.5400000000009</v>
      </c>
      <c r="I1718" t="str">
        <f t="shared" si="78"/>
        <v>盤</v>
      </c>
      <c r="J1718" t="str">
        <f t="shared" si="79"/>
        <v>盤</v>
      </c>
      <c r="K1718" t="str">
        <f t="shared" si="80"/>
        <v>盤</v>
      </c>
    </row>
    <row r="1719" spans="1:11" hidden="1" x14ac:dyDescent="0.15">
      <c r="A1719">
        <v>20101126</v>
      </c>
      <c r="B1719">
        <v>8312.15</v>
      </c>
      <c r="C1719">
        <v>8374.91</v>
      </c>
      <c r="D1719">
        <v>8240.65</v>
      </c>
      <c r="E1719">
        <v>8374.91</v>
      </c>
      <c r="F1719">
        <v>8255.5400000000009</v>
      </c>
      <c r="G1719">
        <v>8374.91</v>
      </c>
      <c r="H1719">
        <v>8255.5400000000009</v>
      </c>
      <c r="I1719" t="str">
        <f t="shared" si="78"/>
        <v>盤</v>
      </c>
      <c r="J1719" t="str">
        <f t="shared" si="79"/>
        <v>盤</v>
      </c>
      <c r="K1719" t="str">
        <f t="shared" si="80"/>
        <v>盤</v>
      </c>
    </row>
    <row r="1720" spans="1:11" hidden="1" x14ac:dyDescent="0.15">
      <c r="A1720">
        <v>20101129</v>
      </c>
      <c r="B1720">
        <v>8367.17</v>
      </c>
      <c r="C1720">
        <v>8374.91</v>
      </c>
      <c r="D1720">
        <v>8255.5400000000009</v>
      </c>
      <c r="E1720">
        <v>8374.91</v>
      </c>
      <c r="F1720">
        <v>8255.5400000000009</v>
      </c>
      <c r="G1720">
        <v>8374.91</v>
      </c>
      <c r="H1720">
        <v>8283.4500000000007</v>
      </c>
      <c r="I1720" t="str">
        <f t="shared" si="78"/>
        <v>盤</v>
      </c>
      <c r="J1720" t="str">
        <f t="shared" si="79"/>
        <v>盤</v>
      </c>
      <c r="K1720" t="str">
        <f t="shared" si="80"/>
        <v>盤</v>
      </c>
    </row>
    <row r="1721" spans="1:11" hidden="1" x14ac:dyDescent="0.15">
      <c r="A1721">
        <v>20101130</v>
      </c>
      <c r="B1721">
        <v>8372.48</v>
      </c>
      <c r="C1721">
        <v>8374.91</v>
      </c>
      <c r="D1721">
        <v>8255.5400000000009</v>
      </c>
      <c r="E1721">
        <v>8374.91</v>
      </c>
      <c r="F1721">
        <v>8283.4500000000007</v>
      </c>
      <c r="G1721">
        <v>8374.91</v>
      </c>
      <c r="H1721">
        <v>8297.0499999999993</v>
      </c>
      <c r="I1721" t="str">
        <f t="shared" si="78"/>
        <v>盤</v>
      </c>
      <c r="J1721" t="str">
        <f t="shared" si="79"/>
        <v>盤</v>
      </c>
      <c r="K1721" t="str">
        <f t="shared" si="80"/>
        <v>盤</v>
      </c>
    </row>
    <row r="1722" spans="1:11" hidden="1" x14ac:dyDescent="0.15">
      <c r="A1722">
        <v>20101201</v>
      </c>
      <c r="B1722">
        <v>8520.11</v>
      </c>
      <c r="C1722">
        <v>8374.91</v>
      </c>
      <c r="D1722">
        <v>8283.4500000000007</v>
      </c>
      <c r="E1722">
        <v>8374.91</v>
      </c>
      <c r="F1722">
        <v>8297.0499999999993</v>
      </c>
      <c r="G1722">
        <v>8520.11</v>
      </c>
      <c r="H1722">
        <v>8297.0499999999993</v>
      </c>
      <c r="I1722" t="str">
        <f t="shared" si="78"/>
        <v>盤</v>
      </c>
      <c r="J1722" t="str">
        <f t="shared" si="79"/>
        <v>盤</v>
      </c>
      <c r="K1722" t="str">
        <f t="shared" si="80"/>
        <v>無</v>
      </c>
    </row>
    <row r="1723" spans="1:11" hidden="1" x14ac:dyDescent="0.15">
      <c r="A1723">
        <v>20101202</v>
      </c>
      <c r="B1723">
        <v>8585.77</v>
      </c>
      <c r="C1723">
        <v>8374.91</v>
      </c>
      <c r="D1723">
        <v>8297.0499999999993</v>
      </c>
      <c r="E1723">
        <v>8520.11</v>
      </c>
      <c r="F1723">
        <v>8297.0499999999993</v>
      </c>
      <c r="G1723">
        <v>8585.77</v>
      </c>
      <c r="H1723">
        <v>8297.0499999999993</v>
      </c>
      <c r="I1723" t="str">
        <f t="shared" si="78"/>
        <v>盤</v>
      </c>
      <c r="J1723" t="str">
        <f t="shared" si="79"/>
        <v>無</v>
      </c>
      <c r="K1723" t="str">
        <f t="shared" si="80"/>
        <v>順</v>
      </c>
    </row>
    <row r="1724" spans="1:11" hidden="1" x14ac:dyDescent="0.15">
      <c r="A1724">
        <v>20101203</v>
      </c>
      <c r="B1724">
        <v>8624.01</v>
      </c>
      <c r="C1724">
        <v>8520.11</v>
      </c>
      <c r="D1724">
        <v>8297.0499999999993</v>
      </c>
      <c r="E1724">
        <v>8585.77</v>
      </c>
      <c r="F1724">
        <v>8297.0499999999993</v>
      </c>
      <c r="G1724">
        <v>8624.01</v>
      </c>
      <c r="H1724">
        <v>8297.0499999999993</v>
      </c>
      <c r="I1724" t="str">
        <f t="shared" si="78"/>
        <v>無</v>
      </c>
      <c r="J1724" t="str">
        <f t="shared" si="79"/>
        <v>順</v>
      </c>
      <c r="K1724" t="str">
        <f t="shared" si="80"/>
        <v>順</v>
      </c>
    </row>
    <row r="1725" spans="1:11" hidden="1" x14ac:dyDescent="0.15">
      <c r="A1725">
        <v>20101206</v>
      </c>
      <c r="B1725">
        <v>8702.23</v>
      </c>
      <c r="C1725">
        <v>8585.77</v>
      </c>
      <c r="D1725">
        <v>8297.0499999999993</v>
      </c>
      <c r="E1725">
        <v>8624.01</v>
      </c>
      <c r="F1725">
        <v>8297.0499999999993</v>
      </c>
      <c r="G1725">
        <v>8702.23</v>
      </c>
      <c r="H1725">
        <v>8312.15</v>
      </c>
      <c r="I1725" t="str">
        <f t="shared" si="78"/>
        <v>順</v>
      </c>
      <c r="J1725" t="str">
        <f t="shared" si="79"/>
        <v>順</v>
      </c>
      <c r="K1725" t="str">
        <f t="shared" si="80"/>
        <v>順</v>
      </c>
    </row>
    <row r="1726" spans="1:11" hidden="1" x14ac:dyDescent="0.15">
      <c r="A1726">
        <v>20101207</v>
      </c>
      <c r="B1726">
        <v>8704.39</v>
      </c>
      <c r="C1726">
        <v>8624.01</v>
      </c>
      <c r="D1726">
        <v>8297.0499999999993</v>
      </c>
      <c r="E1726">
        <v>8702.23</v>
      </c>
      <c r="F1726">
        <v>8312.15</v>
      </c>
      <c r="G1726">
        <v>8704.39</v>
      </c>
      <c r="H1726">
        <v>8312.15</v>
      </c>
      <c r="I1726" t="str">
        <f t="shared" si="78"/>
        <v>順</v>
      </c>
      <c r="J1726" t="str">
        <f t="shared" si="79"/>
        <v>順</v>
      </c>
      <c r="K1726" t="str">
        <f t="shared" si="80"/>
        <v>順</v>
      </c>
    </row>
    <row r="1727" spans="1:11" hidden="1" x14ac:dyDescent="0.15">
      <c r="A1727">
        <v>20101208</v>
      </c>
      <c r="B1727">
        <v>8703.7900000000009</v>
      </c>
      <c r="C1727">
        <v>8702.23</v>
      </c>
      <c r="D1727">
        <v>8312.15</v>
      </c>
      <c r="E1727">
        <v>8704.39</v>
      </c>
      <c r="F1727">
        <v>8312.15</v>
      </c>
      <c r="G1727">
        <v>8704.39</v>
      </c>
      <c r="H1727">
        <v>8367.17</v>
      </c>
      <c r="I1727" t="str">
        <f t="shared" si="78"/>
        <v>順</v>
      </c>
      <c r="J1727" t="str">
        <f t="shared" si="79"/>
        <v>順</v>
      </c>
      <c r="K1727" t="str">
        <f t="shared" si="80"/>
        <v>順</v>
      </c>
    </row>
    <row r="1728" spans="1:11" hidden="1" x14ac:dyDescent="0.15">
      <c r="A1728">
        <v>20101209</v>
      </c>
      <c r="B1728">
        <v>8753.84</v>
      </c>
      <c r="C1728">
        <v>8704.39</v>
      </c>
      <c r="D1728">
        <v>8312.15</v>
      </c>
      <c r="E1728">
        <v>8704.39</v>
      </c>
      <c r="F1728">
        <v>8367.17</v>
      </c>
      <c r="G1728">
        <v>8753.84</v>
      </c>
      <c r="H1728">
        <v>8372.48</v>
      </c>
      <c r="I1728" t="str">
        <f t="shared" si="78"/>
        <v>順</v>
      </c>
      <c r="J1728" t="str">
        <f t="shared" si="79"/>
        <v>順</v>
      </c>
      <c r="K1728" t="str">
        <f t="shared" si="80"/>
        <v>順</v>
      </c>
    </row>
    <row r="1729" spans="1:11" hidden="1" x14ac:dyDescent="0.15">
      <c r="A1729">
        <v>20101210</v>
      </c>
      <c r="B1729">
        <v>8718.83</v>
      </c>
      <c r="C1729">
        <v>8704.39</v>
      </c>
      <c r="D1729">
        <v>8367.17</v>
      </c>
      <c r="E1729">
        <v>8753.84</v>
      </c>
      <c r="F1729">
        <v>8372.48</v>
      </c>
      <c r="G1729">
        <v>8753.84</v>
      </c>
      <c r="H1729">
        <v>8520.11</v>
      </c>
      <c r="I1729" t="str">
        <f t="shared" si="78"/>
        <v>順</v>
      </c>
      <c r="J1729" t="str">
        <f t="shared" si="79"/>
        <v>順</v>
      </c>
      <c r="K1729" t="str">
        <f t="shared" si="80"/>
        <v>無</v>
      </c>
    </row>
    <row r="1730" spans="1:11" hidden="1" x14ac:dyDescent="0.15">
      <c r="A1730">
        <v>20101213</v>
      </c>
      <c r="B1730">
        <v>8736.59</v>
      </c>
      <c r="C1730">
        <v>8753.84</v>
      </c>
      <c r="D1730">
        <v>8372.48</v>
      </c>
      <c r="E1730">
        <v>8753.84</v>
      </c>
      <c r="F1730">
        <v>8520.11</v>
      </c>
      <c r="G1730">
        <v>8753.84</v>
      </c>
      <c r="H1730">
        <v>8585.77</v>
      </c>
      <c r="I1730" t="str">
        <f t="shared" si="78"/>
        <v>順</v>
      </c>
      <c r="J1730" t="str">
        <f t="shared" si="79"/>
        <v>無</v>
      </c>
      <c r="K1730" t="str">
        <f t="shared" si="80"/>
        <v>盤</v>
      </c>
    </row>
    <row r="1731" spans="1:11" hidden="1" x14ac:dyDescent="0.15">
      <c r="A1731">
        <v>20101214</v>
      </c>
      <c r="B1731">
        <v>8740.43</v>
      </c>
      <c r="C1731">
        <v>8753.84</v>
      </c>
      <c r="D1731">
        <v>8520.11</v>
      </c>
      <c r="E1731">
        <v>8753.84</v>
      </c>
      <c r="F1731">
        <v>8585.77</v>
      </c>
      <c r="G1731">
        <v>8753.84</v>
      </c>
      <c r="H1731">
        <v>8624.01</v>
      </c>
      <c r="I1731" t="str">
        <f t="shared" ref="I1731:I1794" si="81">IF(C1731-D1731&lt;=180,"盤",IF(C1731-D1731&lt;=240,"無","順"))</f>
        <v>無</v>
      </c>
      <c r="J1731" t="str">
        <f t="shared" ref="J1731:J1794" si="82">IF(E1731-F1731&lt;=180,"盤",IF(E1731-F1731&lt;=240,"無","順"))</f>
        <v>盤</v>
      </c>
      <c r="K1731" t="str">
        <f t="shared" ref="K1731:K1794" si="83">IF(G1731-H1731&lt;=180,"盤",IF(G1731-H1731&lt;=240,"無","順"))</f>
        <v>盤</v>
      </c>
    </row>
    <row r="1732" spans="1:11" hidden="1" x14ac:dyDescent="0.15">
      <c r="A1732">
        <v>20101215</v>
      </c>
      <c r="B1732">
        <v>8756.7099999999991</v>
      </c>
      <c r="C1732">
        <v>8753.84</v>
      </c>
      <c r="D1732">
        <v>8585.77</v>
      </c>
      <c r="E1732">
        <v>8753.84</v>
      </c>
      <c r="F1732">
        <v>8624.01</v>
      </c>
      <c r="G1732">
        <v>8756.7099999999991</v>
      </c>
      <c r="H1732">
        <v>8702.23</v>
      </c>
      <c r="I1732" t="str">
        <f t="shared" si="81"/>
        <v>盤</v>
      </c>
      <c r="J1732" t="str">
        <f t="shared" si="82"/>
        <v>盤</v>
      </c>
      <c r="K1732" t="str">
        <f t="shared" si="83"/>
        <v>盤</v>
      </c>
    </row>
    <row r="1733" spans="1:11" hidden="1" x14ac:dyDescent="0.15">
      <c r="A1733">
        <v>20101216</v>
      </c>
      <c r="B1733">
        <v>8782.2000000000007</v>
      </c>
      <c r="C1733">
        <v>8753.84</v>
      </c>
      <c r="D1733">
        <v>8624.01</v>
      </c>
      <c r="E1733">
        <v>8756.7099999999991</v>
      </c>
      <c r="F1733">
        <v>8702.23</v>
      </c>
      <c r="G1733">
        <v>8782.2000000000007</v>
      </c>
      <c r="H1733">
        <v>8703.7900000000009</v>
      </c>
      <c r="I1733" t="str">
        <f t="shared" si="81"/>
        <v>盤</v>
      </c>
      <c r="J1733" t="str">
        <f t="shared" si="82"/>
        <v>盤</v>
      </c>
      <c r="K1733" t="str">
        <f t="shared" si="83"/>
        <v>盤</v>
      </c>
    </row>
    <row r="1734" spans="1:11" hidden="1" x14ac:dyDescent="0.15">
      <c r="A1734">
        <v>20101217</v>
      </c>
      <c r="B1734">
        <v>8817.9</v>
      </c>
      <c r="C1734">
        <v>8756.7099999999991</v>
      </c>
      <c r="D1734">
        <v>8702.23</v>
      </c>
      <c r="E1734">
        <v>8782.2000000000007</v>
      </c>
      <c r="F1734">
        <v>8703.7900000000009</v>
      </c>
      <c r="G1734">
        <v>8817.9</v>
      </c>
      <c r="H1734">
        <v>8703.7900000000009</v>
      </c>
      <c r="I1734" t="str">
        <f t="shared" si="81"/>
        <v>盤</v>
      </c>
      <c r="J1734" t="str">
        <f t="shared" si="82"/>
        <v>盤</v>
      </c>
      <c r="K1734" t="str">
        <f t="shared" si="83"/>
        <v>盤</v>
      </c>
    </row>
    <row r="1735" spans="1:11" hidden="1" x14ac:dyDescent="0.15">
      <c r="A1735">
        <v>20101220</v>
      </c>
      <c r="B1735">
        <v>8768.7199999999993</v>
      </c>
      <c r="C1735">
        <v>8782.2000000000007</v>
      </c>
      <c r="D1735">
        <v>8703.7900000000009</v>
      </c>
      <c r="E1735">
        <v>8817.9</v>
      </c>
      <c r="F1735">
        <v>8703.7900000000009</v>
      </c>
      <c r="G1735">
        <v>8817.9</v>
      </c>
      <c r="H1735">
        <v>8718.83</v>
      </c>
      <c r="I1735" t="str">
        <f t="shared" si="81"/>
        <v>盤</v>
      </c>
      <c r="J1735" t="str">
        <f t="shared" si="82"/>
        <v>盤</v>
      </c>
      <c r="K1735" t="str">
        <f t="shared" si="83"/>
        <v>盤</v>
      </c>
    </row>
    <row r="1736" spans="1:11" hidden="1" x14ac:dyDescent="0.15">
      <c r="A1736">
        <v>20101221</v>
      </c>
      <c r="B1736">
        <v>8827.7900000000009</v>
      </c>
      <c r="C1736">
        <v>8817.9</v>
      </c>
      <c r="D1736">
        <v>8703.7900000000009</v>
      </c>
      <c r="E1736">
        <v>8817.9</v>
      </c>
      <c r="F1736">
        <v>8718.83</v>
      </c>
      <c r="G1736">
        <v>8827.7900000000009</v>
      </c>
      <c r="H1736">
        <v>8718.83</v>
      </c>
      <c r="I1736" t="str">
        <f t="shared" si="81"/>
        <v>盤</v>
      </c>
      <c r="J1736" t="str">
        <f t="shared" si="82"/>
        <v>盤</v>
      </c>
      <c r="K1736" t="str">
        <f t="shared" si="83"/>
        <v>盤</v>
      </c>
    </row>
    <row r="1737" spans="1:11" hidden="1" x14ac:dyDescent="0.15">
      <c r="A1737">
        <v>20101222</v>
      </c>
      <c r="B1737">
        <v>8860.49</v>
      </c>
      <c r="C1737">
        <v>8817.9</v>
      </c>
      <c r="D1737">
        <v>8718.83</v>
      </c>
      <c r="E1737">
        <v>8827.7900000000009</v>
      </c>
      <c r="F1737">
        <v>8718.83</v>
      </c>
      <c r="G1737">
        <v>8860.49</v>
      </c>
      <c r="H1737">
        <v>8736.59</v>
      </c>
      <c r="I1737" t="str">
        <f t="shared" si="81"/>
        <v>盤</v>
      </c>
      <c r="J1737" t="str">
        <f t="shared" si="82"/>
        <v>盤</v>
      </c>
      <c r="K1737" t="str">
        <f t="shared" si="83"/>
        <v>盤</v>
      </c>
    </row>
    <row r="1738" spans="1:11" hidden="1" x14ac:dyDescent="0.15">
      <c r="A1738">
        <v>20101223</v>
      </c>
      <c r="B1738">
        <v>8898.8700000000008</v>
      </c>
      <c r="C1738">
        <v>8827.7900000000009</v>
      </c>
      <c r="D1738">
        <v>8718.83</v>
      </c>
      <c r="E1738">
        <v>8860.49</v>
      </c>
      <c r="F1738">
        <v>8736.59</v>
      </c>
      <c r="G1738">
        <v>8898.8700000000008</v>
      </c>
      <c r="H1738">
        <v>8740.43</v>
      </c>
      <c r="I1738" t="str">
        <f t="shared" si="81"/>
        <v>盤</v>
      </c>
      <c r="J1738" t="str">
        <f t="shared" si="82"/>
        <v>盤</v>
      </c>
      <c r="K1738" t="str">
        <f t="shared" si="83"/>
        <v>盤</v>
      </c>
    </row>
    <row r="1739" spans="1:11" hidden="1" x14ac:dyDescent="0.15">
      <c r="A1739">
        <v>20101224</v>
      </c>
      <c r="B1739">
        <v>8861.1</v>
      </c>
      <c r="C1739">
        <v>8860.49</v>
      </c>
      <c r="D1739">
        <v>8736.59</v>
      </c>
      <c r="E1739">
        <v>8898.8700000000008</v>
      </c>
      <c r="F1739">
        <v>8740.43</v>
      </c>
      <c r="G1739">
        <v>8898.8700000000008</v>
      </c>
      <c r="H1739">
        <v>8756.7099999999991</v>
      </c>
      <c r="I1739" t="str">
        <f t="shared" si="81"/>
        <v>盤</v>
      </c>
      <c r="J1739" t="str">
        <f t="shared" si="82"/>
        <v>盤</v>
      </c>
      <c r="K1739" t="str">
        <f t="shared" si="83"/>
        <v>盤</v>
      </c>
    </row>
    <row r="1740" spans="1:11" hidden="1" x14ac:dyDescent="0.15">
      <c r="A1740">
        <v>20101227</v>
      </c>
      <c r="B1740">
        <v>8892.31</v>
      </c>
      <c r="C1740">
        <v>8898.8700000000008</v>
      </c>
      <c r="D1740">
        <v>8740.43</v>
      </c>
      <c r="E1740">
        <v>8898.8700000000008</v>
      </c>
      <c r="F1740">
        <v>8756.7099999999991</v>
      </c>
      <c r="G1740">
        <v>8898.8700000000008</v>
      </c>
      <c r="H1740">
        <v>8768.7199999999993</v>
      </c>
      <c r="I1740" t="str">
        <f t="shared" si="81"/>
        <v>盤</v>
      </c>
      <c r="J1740" t="str">
        <f t="shared" si="82"/>
        <v>盤</v>
      </c>
      <c r="K1740" t="str">
        <f t="shared" si="83"/>
        <v>盤</v>
      </c>
    </row>
    <row r="1741" spans="1:11" hidden="1" x14ac:dyDescent="0.15">
      <c r="A1741">
        <v>20101228</v>
      </c>
      <c r="B1741">
        <v>8870.76</v>
      </c>
      <c r="C1741">
        <v>8898.8700000000008</v>
      </c>
      <c r="D1741">
        <v>8756.7099999999991</v>
      </c>
      <c r="E1741">
        <v>8898.8700000000008</v>
      </c>
      <c r="F1741">
        <v>8768.7199999999993</v>
      </c>
      <c r="G1741">
        <v>8898.8700000000008</v>
      </c>
      <c r="H1741">
        <v>8768.7199999999993</v>
      </c>
      <c r="I1741" t="str">
        <f t="shared" si="81"/>
        <v>盤</v>
      </c>
      <c r="J1741" t="str">
        <f t="shared" si="82"/>
        <v>盤</v>
      </c>
      <c r="K1741" t="str">
        <f t="shared" si="83"/>
        <v>盤</v>
      </c>
    </row>
    <row r="1742" spans="1:11" hidden="1" x14ac:dyDescent="0.15">
      <c r="A1742">
        <v>20101229</v>
      </c>
      <c r="B1742">
        <v>8866.35</v>
      </c>
      <c r="C1742">
        <v>8898.8700000000008</v>
      </c>
      <c r="D1742">
        <v>8768.7199999999993</v>
      </c>
      <c r="E1742">
        <v>8898.8700000000008</v>
      </c>
      <c r="F1742">
        <v>8768.7199999999993</v>
      </c>
      <c r="G1742">
        <v>8898.8700000000008</v>
      </c>
      <c r="H1742">
        <v>8768.7199999999993</v>
      </c>
      <c r="I1742" t="str">
        <f t="shared" si="81"/>
        <v>盤</v>
      </c>
      <c r="J1742" t="str">
        <f t="shared" si="82"/>
        <v>盤</v>
      </c>
      <c r="K1742" t="str">
        <f t="shared" si="83"/>
        <v>盤</v>
      </c>
    </row>
    <row r="1743" spans="1:11" hidden="1" x14ac:dyDescent="0.15">
      <c r="A1743">
        <v>20101230</v>
      </c>
      <c r="B1743">
        <v>8907.91</v>
      </c>
      <c r="C1743">
        <v>8898.8700000000008</v>
      </c>
      <c r="D1743">
        <v>8768.7199999999993</v>
      </c>
      <c r="E1743">
        <v>8898.8700000000008</v>
      </c>
      <c r="F1743">
        <v>8768.7199999999993</v>
      </c>
      <c r="G1743">
        <v>8907.91</v>
      </c>
      <c r="H1743">
        <v>8827.7900000000009</v>
      </c>
      <c r="I1743" t="str">
        <f t="shared" si="81"/>
        <v>盤</v>
      </c>
      <c r="J1743" t="str">
        <f t="shared" si="82"/>
        <v>盤</v>
      </c>
      <c r="K1743" t="str">
        <f t="shared" si="83"/>
        <v>盤</v>
      </c>
    </row>
    <row r="1744" spans="1:11" hidden="1" x14ac:dyDescent="0.15">
      <c r="A1744">
        <v>20101231</v>
      </c>
      <c r="B1744">
        <v>8972.5</v>
      </c>
      <c r="C1744">
        <v>8898.8700000000008</v>
      </c>
      <c r="D1744">
        <v>8768.7199999999993</v>
      </c>
      <c r="E1744">
        <v>8907.91</v>
      </c>
      <c r="F1744">
        <v>8827.7900000000009</v>
      </c>
      <c r="G1744">
        <v>8972.5</v>
      </c>
      <c r="H1744">
        <v>8860.49</v>
      </c>
      <c r="I1744" t="str">
        <f t="shared" si="81"/>
        <v>盤</v>
      </c>
      <c r="J1744" t="str">
        <f t="shared" si="82"/>
        <v>盤</v>
      </c>
      <c r="K1744" t="str">
        <f t="shared" si="83"/>
        <v>盤</v>
      </c>
    </row>
    <row r="1745" spans="1:11" hidden="1" x14ac:dyDescent="0.15">
      <c r="A1745">
        <v>20110103</v>
      </c>
      <c r="B1745">
        <v>9025.2999999999993</v>
      </c>
      <c r="C1745">
        <v>8907.91</v>
      </c>
      <c r="D1745">
        <v>8827.7900000000009</v>
      </c>
      <c r="E1745">
        <v>8972.5</v>
      </c>
      <c r="F1745">
        <v>8860.49</v>
      </c>
      <c r="G1745">
        <v>9025.2999999999993</v>
      </c>
      <c r="H1745">
        <v>8861.1</v>
      </c>
      <c r="I1745" t="str">
        <f t="shared" si="81"/>
        <v>盤</v>
      </c>
      <c r="J1745" t="str">
        <f t="shared" si="82"/>
        <v>盤</v>
      </c>
      <c r="K1745" t="str">
        <f t="shared" si="83"/>
        <v>盤</v>
      </c>
    </row>
    <row r="1746" spans="1:11" hidden="1" x14ac:dyDescent="0.15">
      <c r="A1746">
        <v>20110104</v>
      </c>
      <c r="B1746">
        <v>8997.19</v>
      </c>
      <c r="C1746">
        <v>8972.5</v>
      </c>
      <c r="D1746">
        <v>8860.49</v>
      </c>
      <c r="E1746">
        <v>9025.2999999999993</v>
      </c>
      <c r="F1746">
        <v>8861.1</v>
      </c>
      <c r="G1746">
        <v>9025.2999999999993</v>
      </c>
      <c r="H1746">
        <v>8861.1</v>
      </c>
      <c r="I1746" t="str">
        <f t="shared" si="81"/>
        <v>盤</v>
      </c>
      <c r="J1746" t="str">
        <f t="shared" si="82"/>
        <v>盤</v>
      </c>
      <c r="K1746" t="str">
        <f t="shared" si="83"/>
        <v>盤</v>
      </c>
    </row>
    <row r="1747" spans="1:11" hidden="1" x14ac:dyDescent="0.15">
      <c r="A1747">
        <v>20110105</v>
      </c>
      <c r="B1747">
        <v>8846.31</v>
      </c>
      <c r="C1747">
        <v>9025.2999999999993</v>
      </c>
      <c r="D1747">
        <v>8861.1</v>
      </c>
      <c r="E1747">
        <v>9025.2999999999993</v>
      </c>
      <c r="F1747">
        <v>8861.1</v>
      </c>
      <c r="G1747">
        <v>9025.2999999999993</v>
      </c>
      <c r="H1747">
        <v>8846.31</v>
      </c>
      <c r="I1747" t="str">
        <f t="shared" si="81"/>
        <v>盤</v>
      </c>
      <c r="J1747" t="str">
        <f t="shared" si="82"/>
        <v>盤</v>
      </c>
      <c r="K1747" t="str">
        <f t="shared" si="83"/>
        <v>盤</v>
      </c>
    </row>
    <row r="1748" spans="1:11" hidden="1" x14ac:dyDescent="0.15">
      <c r="A1748">
        <v>20110106</v>
      </c>
      <c r="B1748">
        <v>8883.2099999999991</v>
      </c>
      <c r="C1748">
        <v>9025.2999999999993</v>
      </c>
      <c r="D1748">
        <v>8861.1</v>
      </c>
      <c r="E1748">
        <v>9025.2999999999993</v>
      </c>
      <c r="F1748">
        <v>8846.31</v>
      </c>
      <c r="G1748">
        <v>9025.2999999999993</v>
      </c>
      <c r="H1748">
        <v>8846.31</v>
      </c>
      <c r="I1748" t="str">
        <f t="shared" si="81"/>
        <v>盤</v>
      </c>
      <c r="J1748" t="str">
        <f t="shared" si="82"/>
        <v>盤</v>
      </c>
      <c r="K1748" t="str">
        <f t="shared" si="83"/>
        <v>盤</v>
      </c>
    </row>
    <row r="1749" spans="1:11" x14ac:dyDescent="0.15">
      <c r="A1749">
        <v>20110107</v>
      </c>
      <c r="B1749">
        <v>8782.7199999999993</v>
      </c>
      <c r="C1749">
        <v>9025.2999999999993</v>
      </c>
      <c r="D1749">
        <v>8846.31</v>
      </c>
      <c r="E1749">
        <v>9025.2999999999993</v>
      </c>
      <c r="F1749">
        <v>8846.31</v>
      </c>
      <c r="G1749">
        <v>9025.2999999999993</v>
      </c>
      <c r="H1749">
        <v>8782.7199999999993</v>
      </c>
      <c r="I1749" t="str">
        <f t="shared" si="81"/>
        <v>盤</v>
      </c>
      <c r="J1749" t="str">
        <f t="shared" si="82"/>
        <v>盤</v>
      </c>
      <c r="K1749" t="str">
        <f t="shared" si="83"/>
        <v>順</v>
      </c>
    </row>
    <row r="1750" spans="1:11" hidden="1" x14ac:dyDescent="0.15">
      <c r="A1750">
        <v>20110110</v>
      </c>
      <c r="B1750">
        <v>8817.8799999999992</v>
      </c>
      <c r="C1750">
        <v>9025.2999999999993</v>
      </c>
      <c r="D1750">
        <v>8846.31</v>
      </c>
      <c r="E1750">
        <v>9025.2999999999993</v>
      </c>
      <c r="F1750">
        <v>8782.7199999999993</v>
      </c>
      <c r="G1750">
        <v>9025.2999999999993</v>
      </c>
      <c r="H1750">
        <v>8782.7199999999993</v>
      </c>
      <c r="I1750" t="str">
        <f t="shared" si="81"/>
        <v>盤</v>
      </c>
      <c r="J1750" t="str">
        <f t="shared" si="82"/>
        <v>順</v>
      </c>
      <c r="K1750" t="str">
        <f t="shared" si="83"/>
        <v>順</v>
      </c>
    </row>
    <row r="1751" spans="1:11" hidden="1" x14ac:dyDescent="0.15">
      <c r="A1751">
        <v>20110111</v>
      </c>
      <c r="B1751">
        <v>8931.36</v>
      </c>
      <c r="C1751">
        <v>9025.2999999999993</v>
      </c>
      <c r="D1751">
        <v>8782.7199999999993</v>
      </c>
      <c r="E1751">
        <v>9025.2999999999993</v>
      </c>
      <c r="F1751">
        <v>8782.7199999999993</v>
      </c>
      <c r="G1751">
        <v>9025.2999999999993</v>
      </c>
      <c r="H1751">
        <v>8782.7199999999993</v>
      </c>
      <c r="I1751" t="str">
        <f t="shared" si="81"/>
        <v>順</v>
      </c>
      <c r="J1751" t="str">
        <f t="shared" si="82"/>
        <v>順</v>
      </c>
      <c r="K1751" t="str">
        <f t="shared" si="83"/>
        <v>順</v>
      </c>
    </row>
    <row r="1752" spans="1:11" hidden="1" x14ac:dyDescent="0.15">
      <c r="A1752">
        <v>20110112</v>
      </c>
      <c r="B1752">
        <v>8965</v>
      </c>
      <c r="C1752">
        <v>9025.2999999999993</v>
      </c>
      <c r="D1752">
        <v>8782.7199999999993</v>
      </c>
      <c r="E1752">
        <v>9025.2999999999993</v>
      </c>
      <c r="F1752">
        <v>8782.7199999999993</v>
      </c>
      <c r="G1752">
        <v>9025.2999999999993</v>
      </c>
      <c r="H1752">
        <v>8782.7199999999993</v>
      </c>
      <c r="I1752" t="str">
        <f t="shared" si="81"/>
        <v>順</v>
      </c>
      <c r="J1752" t="str">
        <f t="shared" si="82"/>
        <v>順</v>
      </c>
      <c r="K1752" t="str">
        <f t="shared" si="83"/>
        <v>順</v>
      </c>
    </row>
    <row r="1753" spans="1:11" hidden="1" x14ac:dyDescent="0.15">
      <c r="A1753">
        <v>20110113</v>
      </c>
      <c r="B1753">
        <v>8975.58</v>
      </c>
      <c r="C1753">
        <v>9025.2999999999993</v>
      </c>
      <c r="D1753">
        <v>8782.7199999999993</v>
      </c>
      <c r="E1753">
        <v>9025.2999999999993</v>
      </c>
      <c r="F1753">
        <v>8782.7199999999993</v>
      </c>
      <c r="G1753">
        <v>8997.19</v>
      </c>
      <c r="H1753">
        <v>8782.7199999999993</v>
      </c>
      <c r="I1753" t="str">
        <f t="shared" si="81"/>
        <v>順</v>
      </c>
      <c r="J1753" t="str">
        <f t="shared" si="82"/>
        <v>順</v>
      </c>
      <c r="K1753" t="str">
        <f t="shared" si="83"/>
        <v>無</v>
      </c>
    </row>
    <row r="1754" spans="1:11" hidden="1" x14ac:dyDescent="0.15">
      <c r="A1754">
        <v>20110114</v>
      </c>
      <c r="B1754">
        <v>8972.51</v>
      </c>
      <c r="C1754">
        <v>9025.2999999999993</v>
      </c>
      <c r="D1754">
        <v>8782.7199999999993</v>
      </c>
      <c r="E1754">
        <v>8997.19</v>
      </c>
      <c r="F1754">
        <v>8782.7199999999993</v>
      </c>
      <c r="G1754">
        <v>8975.58</v>
      </c>
      <c r="H1754">
        <v>8782.7199999999993</v>
      </c>
      <c r="I1754" t="str">
        <f t="shared" si="81"/>
        <v>順</v>
      </c>
      <c r="J1754" t="str">
        <f t="shared" si="82"/>
        <v>無</v>
      </c>
      <c r="K1754" t="str">
        <f t="shared" si="83"/>
        <v>無</v>
      </c>
    </row>
    <row r="1755" spans="1:11" hidden="1" x14ac:dyDescent="0.15">
      <c r="A1755">
        <v>20110117</v>
      </c>
      <c r="B1755">
        <v>8925.09</v>
      </c>
      <c r="C1755">
        <v>8997.19</v>
      </c>
      <c r="D1755">
        <v>8782.7199999999993</v>
      </c>
      <c r="E1755">
        <v>8975.58</v>
      </c>
      <c r="F1755">
        <v>8782.7199999999993</v>
      </c>
      <c r="G1755">
        <v>8975.58</v>
      </c>
      <c r="H1755">
        <v>8782.7199999999993</v>
      </c>
      <c r="I1755" t="str">
        <f t="shared" si="81"/>
        <v>無</v>
      </c>
      <c r="J1755" t="str">
        <f t="shared" si="82"/>
        <v>無</v>
      </c>
      <c r="K1755" t="str">
        <f t="shared" si="83"/>
        <v>無</v>
      </c>
    </row>
    <row r="1756" spans="1:11" hidden="1" x14ac:dyDescent="0.15">
      <c r="A1756">
        <v>20110118</v>
      </c>
      <c r="B1756">
        <v>8988</v>
      </c>
      <c r="C1756">
        <v>8975.58</v>
      </c>
      <c r="D1756">
        <v>8782.7199999999993</v>
      </c>
      <c r="E1756">
        <v>8975.58</v>
      </c>
      <c r="F1756">
        <v>8782.7199999999993</v>
      </c>
      <c r="G1756">
        <v>8988</v>
      </c>
      <c r="H1756">
        <v>8782.7199999999993</v>
      </c>
      <c r="I1756" t="str">
        <f t="shared" si="81"/>
        <v>無</v>
      </c>
      <c r="J1756" t="str">
        <f t="shared" si="82"/>
        <v>無</v>
      </c>
      <c r="K1756" t="str">
        <f t="shared" si="83"/>
        <v>無</v>
      </c>
    </row>
    <row r="1757" spans="1:11" hidden="1" x14ac:dyDescent="0.15">
      <c r="A1757">
        <v>20110119</v>
      </c>
      <c r="B1757">
        <v>9086.02</v>
      </c>
      <c r="C1757">
        <v>8975.58</v>
      </c>
      <c r="D1757">
        <v>8782.7199999999993</v>
      </c>
      <c r="E1757">
        <v>8988</v>
      </c>
      <c r="F1757">
        <v>8782.7199999999993</v>
      </c>
      <c r="G1757">
        <v>9086.02</v>
      </c>
      <c r="H1757">
        <v>8817.8799999999992</v>
      </c>
      <c r="I1757" t="str">
        <f t="shared" si="81"/>
        <v>無</v>
      </c>
      <c r="J1757" t="str">
        <f t="shared" si="82"/>
        <v>無</v>
      </c>
      <c r="K1757" t="str">
        <f t="shared" si="83"/>
        <v>順</v>
      </c>
    </row>
    <row r="1758" spans="1:11" hidden="1" x14ac:dyDescent="0.15">
      <c r="A1758">
        <v>20110120</v>
      </c>
      <c r="B1758">
        <v>9022.17</v>
      </c>
      <c r="C1758">
        <v>8988</v>
      </c>
      <c r="D1758">
        <v>8782.7199999999993</v>
      </c>
      <c r="E1758">
        <v>9086.02</v>
      </c>
      <c r="F1758">
        <v>8817.8799999999992</v>
      </c>
      <c r="G1758">
        <v>9086.02</v>
      </c>
      <c r="H1758">
        <v>8925.09</v>
      </c>
      <c r="I1758" t="str">
        <f t="shared" si="81"/>
        <v>無</v>
      </c>
      <c r="J1758" t="str">
        <f t="shared" si="82"/>
        <v>順</v>
      </c>
      <c r="K1758" t="str">
        <f t="shared" si="83"/>
        <v>盤</v>
      </c>
    </row>
    <row r="1759" spans="1:11" hidden="1" x14ac:dyDescent="0.15">
      <c r="A1759">
        <v>20110121</v>
      </c>
      <c r="B1759">
        <v>8954.3799999999992</v>
      </c>
      <c r="C1759">
        <v>9086.02</v>
      </c>
      <c r="D1759">
        <v>8817.8799999999992</v>
      </c>
      <c r="E1759">
        <v>9086.02</v>
      </c>
      <c r="F1759">
        <v>8925.09</v>
      </c>
      <c r="G1759">
        <v>9086.02</v>
      </c>
      <c r="H1759">
        <v>8925.09</v>
      </c>
      <c r="I1759" t="str">
        <f t="shared" si="81"/>
        <v>順</v>
      </c>
      <c r="J1759" t="str">
        <f t="shared" si="82"/>
        <v>盤</v>
      </c>
      <c r="K1759" t="str">
        <f t="shared" si="83"/>
        <v>盤</v>
      </c>
    </row>
    <row r="1760" spans="1:11" hidden="1" x14ac:dyDescent="0.15">
      <c r="A1760">
        <v>20110124</v>
      </c>
      <c r="B1760">
        <v>8947.7900000000009</v>
      </c>
      <c r="C1760">
        <v>9086.02</v>
      </c>
      <c r="D1760">
        <v>8925.09</v>
      </c>
      <c r="E1760">
        <v>9086.02</v>
      </c>
      <c r="F1760">
        <v>8925.09</v>
      </c>
      <c r="G1760">
        <v>9086.02</v>
      </c>
      <c r="H1760">
        <v>8925.09</v>
      </c>
      <c r="I1760" t="str">
        <f t="shared" si="81"/>
        <v>盤</v>
      </c>
      <c r="J1760" t="str">
        <f t="shared" si="82"/>
        <v>盤</v>
      </c>
      <c r="K1760" t="str">
        <f t="shared" si="83"/>
        <v>盤</v>
      </c>
    </row>
    <row r="1761" spans="1:11" hidden="1" x14ac:dyDescent="0.15">
      <c r="A1761">
        <v>20110125</v>
      </c>
      <c r="B1761">
        <v>8991.39</v>
      </c>
      <c r="C1761">
        <v>9086.02</v>
      </c>
      <c r="D1761">
        <v>8925.09</v>
      </c>
      <c r="E1761">
        <v>9086.02</v>
      </c>
      <c r="F1761">
        <v>8925.09</v>
      </c>
      <c r="G1761">
        <v>9086.02</v>
      </c>
      <c r="H1761">
        <v>8925.09</v>
      </c>
      <c r="I1761" t="str">
        <f t="shared" si="81"/>
        <v>盤</v>
      </c>
      <c r="J1761" t="str">
        <f t="shared" si="82"/>
        <v>盤</v>
      </c>
      <c r="K1761" t="str">
        <f t="shared" si="83"/>
        <v>盤</v>
      </c>
    </row>
    <row r="1762" spans="1:11" hidden="1" x14ac:dyDescent="0.15">
      <c r="A1762">
        <v>20110126</v>
      </c>
      <c r="B1762">
        <v>9055.59</v>
      </c>
      <c r="C1762">
        <v>9086.02</v>
      </c>
      <c r="D1762">
        <v>8925.09</v>
      </c>
      <c r="E1762">
        <v>9086.02</v>
      </c>
      <c r="F1762">
        <v>8925.09</v>
      </c>
      <c r="G1762">
        <v>9086.02</v>
      </c>
      <c r="H1762">
        <v>8925.09</v>
      </c>
      <c r="I1762" t="str">
        <f t="shared" si="81"/>
        <v>盤</v>
      </c>
      <c r="J1762" t="str">
        <f t="shared" si="82"/>
        <v>盤</v>
      </c>
      <c r="K1762" t="str">
        <f t="shared" si="83"/>
        <v>盤</v>
      </c>
    </row>
    <row r="1763" spans="1:11" hidden="1" x14ac:dyDescent="0.15">
      <c r="A1763">
        <v>20110127</v>
      </c>
      <c r="B1763">
        <v>9102.33</v>
      </c>
      <c r="C1763">
        <v>9086.02</v>
      </c>
      <c r="D1763">
        <v>8925.09</v>
      </c>
      <c r="E1763">
        <v>9086.02</v>
      </c>
      <c r="F1763">
        <v>8925.09</v>
      </c>
      <c r="G1763">
        <v>9102.33</v>
      </c>
      <c r="H1763">
        <v>8947.7900000000009</v>
      </c>
      <c r="I1763" t="str">
        <f t="shared" si="81"/>
        <v>盤</v>
      </c>
      <c r="J1763" t="str">
        <f t="shared" si="82"/>
        <v>盤</v>
      </c>
      <c r="K1763" t="str">
        <f t="shared" si="83"/>
        <v>盤</v>
      </c>
    </row>
    <row r="1764" spans="1:11" hidden="1" x14ac:dyDescent="0.15">
      <c r="A1764">
        <v>20110128</v>
      </c>
      <c r="B1764">
        <v>9145.35</v>
      </c>
      <c r="C1764">
        <v>9086.02</v>
      </c>
      <c r="D1764">
        <v>8925.09</v>
      </c>
      <c r="E1764">
        <v>9102.33</v>
      </c>
      <c r="F1764">
        <v>8947.7900000000009</v>
      </c>
      <c r="G1764">
        <v>9145.35</v>
      </c>
      <c r="H1764">
        <v>8947.7900000000009</v>
      </c>
      <c r="I1764" t="str">
        <f t="shared" si="81"/>
        <v>盤</v>
      </c>
      <c r="J1764" t="str">
        <f t="shared" si="82"/>
        <v>盤</v>
      </c>
      <c r="K1764" t="str">
        <f t="shared" si="83"/>
        <v>無</v>
      </c>
    </row>
    <row r="1765" spans="1:11" hidden="1" x14ac:dyDescent="0.15">
      <c r="A1765">
        <v>20110208</v>
      </c>
      <c r="B1765">
        <v>9111.4599999999991</v>
      </c>
      <c r="C1765">
        <v>9102.33</v>
      </c>
      <c r="D1765">
        <v>8947.7900000000009</v>
      </c>
      <c r="E1765">
        <v>9145.35</v>
      </c>
      <c r="F1765">
        <v>8947.7900000000009</v>
      </c>
      <c r="G1765">
        <v>9145.35</v>
      </c>
      <c r="H1765">
        <v>8947.7900000000009</v>
      </c>
      <c r="I1765" t="str">
        <f t="shared" si="81"/>
        <v>盤</v>
      </c>
      <c r="J1765" t="str">
        <f t="shared" si="82"/>
        <v>無</v>
      </c>
      <c r="K1765" t="str">
        <f t="shared" si="83"/>
        <v>無</v>
      </c>
    </row>
    <row r="1766" spans="1:11" hidden="1" x14ac:dyDescent="0.15">
      <c r="A1766">
        <v>20110209</v>
      </c>
      <c r="B1766">
        <v>9006.82</v>
      </c>
      <c r="C1766">
        <v>9145.35</v>
      </c>
      <c r="D1766">
        <v>8947.7900000000009</v>
      </c>
      <c r="E1766">
        <v>9145.35</v>
      </c>
      <c r="F1766">
        <v>8947.7900000000009</v>
      </c>
      <c r="G1766">
        <v>9145.35</v>
      </c>
      <c r="H1766">
        <v>8947.7900000000009</v>
      </c>
      <c r="I1766" t="str">
        <f t="shared" si="81"/>
        <v>無</v>
      </c>
      <c r="J1766" t="str">
        <f t="shared" si="82"/>
        <v>無</v>
      </c>
      <c r="K1766" t="str">
        <f t="shared" si="83"/>
        <v>無</v>
      </c>
    </row>
    <row r="1767" spans="1:11" hidden="1" x14ac:dyDescent="0.15">
      <c r="A1767">
        <v>20110210</v>
      </c>
      <c r="B1767">
        <v>8836.56</v>
      </c>
      <c r="C1767">
        <v>9145.35</v>
      </c>
      <c r="D1767">
        <v>8947.7900000000009</v>
      </c>
      <c r="E1767">
        <v>9145.35</v>
      </c>
      <c r="F1767">
        <v>8947.7900000000009</v>
      </c>
      <c r="G1767">
        <v>9145.35</v>
      </c>
      <c r="H1767">
        <v>8836.56</v>
      </c>
      <c r="I1767" t="str">
        <f t="shared" si="81"/>
        <v>無</v>
      </c>
      <c r="J1767" t="str">
        <f t="shared" si="82"/>
        <v>無</v>
      </c>
      <c r="K1767" t="str">
        <f t="shared" si="83"/>
        <v>順</v>
      </c>
    </row>
    <row r="1768" spans="1:11" hidden="1" x14ac:dyDescent="0.15">
      <c r="A1768">
        <v>20110211</v>
      </c>
      <c r="B1768">
        <v>8609.86</v>
      </c>
      <c r="C1768">
        <v>9145.35</v>
      </c>
      <c r="D1768">
        <v>8947.7900000000009</v>
      </c>
      <c r="E1768">
        <v>9145.35</v>
      </c>
      <c r="F1768">
        <v>8836.56</v>
      </c>
      <c r="G1768">
        <v>9145.35</v>
      </c>
      <c r="H1768">
        <v>8609.86</v>
      </c>
      <c r="I1768" t="str">
        <f t="shared" si="81"/>
        <v>無</v>
      </c>
      <c r="J1768" t="str">
        <f t="shared" si="82"/>
        <v>順</v>
      </c>
      <c r="K1768" t="str">
        <f t="shared" si="83"/>
        <v>順</v>
      </c>
    </row>
    <row r="1769" spans="1:11" hidden="1" x14ac:dyDescent="0.15">
      <c r="A1769">
        <v>20110214</v>
      </c>
      <c r="B1769">
        <v>8685.4699999999993</v>
      </c>
      <c r="C1769">
        <v>9145.35</v>
      </c>
      <c r="D1769">
        <v>8836.56</v>
      </c>
      <c r="E1769">
        <v>9145.35</v>
      </c>
      <c r="F1769">
        <v>8609.86</v>
      </c>
      <c r="G1769">
        <v>9145.35</v>
      </c>
      <c r="H1769">
        <v>8609.86</v>
      </c>
      <c r="I1769" t="str">
        <f t="shared" si="81"/>
        <v>順</v>
      </c>
      <c r="J1769" t="str">
        <f t="shared" si="82"/>
        <v>順</v>
      </c>
      <c r="K1769" t="str">
        <f t="shared" si="83"/>
        <v>順</v>
      </c>
    </row>
    <row r="1770" spans="1:11" hidden="1" x14ac:dyDescent="0.15">
      <c r="A1770">
        <v>20110215</v>
      </c>
      <c r="B1770">
        <v>8721.93</v>
      </c>
      <c r="C1770">
        <v>9145.35</v>
      </c>
      <c r="D1770">
        <v>8609.86</v>
      </c>
      <c r="E1770">
        <v>9145.35</v>
      </c>
      <c r="F1770">
        <v>8609.86</v>
      </c>
      <c r="G1770">
        <v>9145.35</v>
      </c>
      <c r="H1770">
        <v>8609.86</v>
      </c>
      <c r="I1770" t="str">
        <f t="shared" si="81"/>
        <v>順</v>
      </c>
      <c r="J1770" t="str">
        <f t="shared" si="82"/>
        <v>順</v>
      </c>
      <c r="K1770" t="str">
        <f t="shared" si="83"/>
        <v>順</v>
      </c>
    </row>
    <row r="1771" spans="1:11" hidden="1" x14ac:dyDescent="0.15">
      <c r="A1771">
        <v>20110216</v>
      </c>
      <c r="B1771">
        <v>8712.9599999999991</v>
      </c>
      <c r="C1771">
        <v>9145.35</v>
      </c>
      <c r="D1771">
        <v>8609.86</v>
      </c>
      <c r="E1771">
        <v>9145.35</v>
      </c>
      <c r="F1771">
        <v>8609.86</v>
      </c>
      <c r="G1771">
        <v>9145.35</v>
      </c>
      <c r="H1771">
        <v>8609.86</v>
      </c>
      <c r="I1771" t="str">
        <f t="shared" si="81"/>
        <v>順</v>
      </c>
      <c r="J1771" t="str">
        <f t="shared" si="82"/>
        <v>順</v>
      </c>
      <c r="K1771" t="str">
        <f t="shared" si="83"/>
        <v>順</v>
      </c>
    </row>
    <row r="1772" spans="1:11" hidden="1" x14ac:dyDescent="0.15">
      <c r="A1772">
        <v>20110217</v>
      </c>
      <c r="B1772">
        <v>8683.8799999999992</v>
      </c>
      <c r="C1772">
        <v>9145.35</v>
      </c>
      <c r="D1772">
        <v>8609.86</v>
      </c>
      <c r="E1772">
        <v>9145.35</v>
      </c>
      <c r="F1772">
        <v>8609.86</v>
      </c>
      <c r="G1772">
        <v>9111.4599999999991</v>
      </c>
      <c r="H1772">
        <v>8609.86</v>
      </c>
      <c r="I1772" t="str">
        <f t="shared" si="81"/>
        <v>順</v>
      </c>
      <c r="J1772" t="str">
        <f t="shared" si="82"/>
        <v>順</v>
      </c>
      <c r="K1772" t="str">
        <f t="shared" si="83"/>
        <v>順</v>
      </c>
    </row>
    <row r="1773" spans="1:11" hidden="1" x14ac:dyDescent="0.15">
      <c r="A1773">
        <v>20110218</v>
      </c>
      <c r="B1773">
        <v>8843.84</v>
      </c>
      <c r="C1773">
        <v>9145.35</v>
      </c>
      <c r="D1773">
        <v>8609.86</v>
      </c>
      <c r="E1773">
        <v>9111.4599999999991</v>
      </c>
      <c r="F1773">
        <v>8609.86</v>
      </c>
      <c r="G1773">
        <v>9006.82</v>
      </c>
      <c r="H1773">
        <v>8609.86</v>
      </c>
      <c r="I1773" t="str">
        <f t="shared" si="81"/>
        <v>順</v>
      </c>
      <c r="J1773" t="str">
        <f t="shared" si="82"/>
        <v>順</v>
      </c>
      <c r="K1773" t="str">
        <f t="shared" si="83"/>
        <v>順</v>
      </c>
    </row>
    <row r="1774" spans="1:11" hidden="1" x14ac:dyDescent="0.15">
      <c r="A1774">
        <v>20110221</v>
      </c>
      <c r="B1774">
        <v>8839.2199999999993</v>
      </c>
      <c r="C1774">
        <v>9111.4599999999991</v>
      </c>
      <c r="D1774">
        <v>8609.86</v>
      </c>
      <c r="E1774">
        <v>9006.82</v>
      </c>
      <c r="F1774">
        <v>8609.86</v>
      </c>
      <c r="G1774">
        <v>8843.84</v>
      </c>
      <c r="H1774">
        <v>8609.86</v>
      </c>
      <c r="I1774" t="str">
        <f t="shared" si="81"/>
        <v>順</v>
      </c>
      <c r="J1774" t="str">
        <f t="shared" si="82"/>
        <v>順</v>
      </c>
      <c r="K1774" t="str">
        <f t="shared" si="83"/>
        <v>無</v>
      </c>
    </row>
    <row r="1775" spans="1:11" hidden="1" x14ac:dyDescent="0.15">
      <c r="A1775">
        <v>20110222</v>
      </c>
      <c r="B1775">
        <v>8673.67</v>
      </c>
      <c r="C1775">
        <v>9006.82</v>
      </c>
      <c r="D1775">
        <v>8609.86</v>
      </c>
      <c r="E1775">
        <v>8843.84</v>
      </c>
      <c r="F1775">
        <v>8609.86</v>
      </c>
      <c r="G1775">
        <v>8843.84</v>
      </c>
      <c r="H1775">
        <v>8609.86</v>
      </c>
      <c r="I1775" t="str">
        <f t="shared" si="81"/>
        <v>順</v>
      </c>
      <c r="J1775" t="str">
        <f t="shared" si="82"/>
        <v>無</v>
      </c>
      <c r="K1775" t="str">
        <f t="shared" si="83"/>
        <v>無</v>
      </c>
    </row>
    <row r="1776" spans="1:11" hidden="1" x14ac:dyDescent="0.15">
      <c r="A1776">
        <v>20110223</v>
      </c>
      <c r="B1776">
        <v>8528.94</v>
      </c>
      <c r="C1776">
        <v>8843.84</v>
      </c>
      <c r="D1776">
        <v>8609.86</v>
      </c>
      <c r="E1776">
        <v>8843.84</v>
      </c>
      <c r="F1776">
        <v>8609.86</v>
      </c>
      <c r="G1776">
        <v>8843.84</v>
      </c>
      <c r="H1776">
        <v>8528.94</v>
      </c>
      <c r="I1776" t="str">
        <f t="shared" si="81"/>
        <v>無</v>
      </c>
      <c r="J1776" t="str">
        <f t="shared" si="82"/>
        <v>無</v>
      </c>
      <c r="K1776" t="str">
        <f t="shared" si="83"/>
        <v>順</v>
      </c>
    </row>
    <row r="1777" spans="1:11" hidden="1" x14ac:dyDescent="0.15">
      <c r="A1777">
        <v>20110224</v>
      </c>
      <c r="B1777">
        <v>8541.64</v>
      </c>
      <c r="C1777">
        <v>8843.84</v>
      </c>
      <c r="D1777">
        <v>8609.86</v>
      </c>
      <c r="E1777">
        <v>8843.84</v>
      </c>
      <c r="F1777">
        <v>8528.94</v>
      </c>
      <c r="G1777">
        <v>8843.84</v>
      </c>
      <c r="H1777">
        <v>8528.94</v>
      </c>
      <c r="I1777" t="str">
        <f t="shared" si="81"/>
        <v>無</v>
      </c>
      <c r="J1777" t="str">
        <f t="shared" si="82"/>
        <v>順</v>
      </c>
      <c r="K1777" t="str">
        <f t="shared" si="83"/>
        <v>順</v>
      </c>
    </row>
    <row r="1778" spans="1:11" hidden="1" x14ac:dyDescent="0.15">
      <c r="A1778">
        <v>20110225</v>
      </c>
      <c r="B1778">
        <v>8599.65</v>
      </c>
      <c r="C1778">
        <v>8843.84</v>
      </c>
      <c r="D1778">
        <v>8528.94</v>
      </c>
      <c r="E1778">
        <v>8843.84</v>
      </c>
      <c r="F1778">
        <v>8528.94</v>
      </c>
      <c r="G1778">
        <v>8843.84</v>
      </c>
      <c r="H1778">
        <v>8528.94</v>
      </c>
      <c r="I1778" t="str">
        <f t="shared" si="81"/>
        <v>順</v>
      </c>
      <c r="J1778" t="str">
        <f t="shared" si="82"/>
        <v>順</v>
      </c>
      <c r="K1778" t="str">
        <f t="shared" si="83"/>
        <v>順</v>
      </c>
    </row>
    <row r="1779" spans="1:11" hidden="1" x14ac:dyDescent="0.15">
      <c r="A1779">
        <v>20110301</v>
      </c>
      <c r="B1779">
        <v>8727.56</v>
      </c>
      <c r="C1779">
        <v>8843.84</v>
      </c>
      <c r="D1779">
        <v>8528.94</v>
      </c>
      <c r="E1779">
        <v>8843.84</v>
      </c>
      <c r="F1779">
        <v>8528.94</v>
      </c>
      <c r="G1779">
        <v>8843.84</v>
      </c>
      <c r="H1779">
        <v>8528.94</v>
      </c>
      <c r="I1779" t="str">
        <f t="shared" si="81"/>
        <v>順</v>
      </c>
      <c r="J1779" t="str">
        <f t="shared" si="82"/>
        <v>順</v>
      </c>
      <c r="K1779" t="str">
        <f t="shared" si="83"/>
        <v>順</v>
      </c>
    </row>
    <row r="1780" spans="1:11" hidden="1" x14ac:dyDescent="0.15">
      <c r="A1780">
        <v>20110302</v>
      </c>
      <c r="B1780">
        <v>8619.9</v>
      </c>
      <c r="C1780">
        <v>8843.84</v>
      </c>
      <c r="D1780">
        <v>8528.94</v>
      </c>
      <c r="E1780">
        <v>8843.84</v>
      </c>
      <c r="F1780">
        <v>8528.94</v>
      </c>
      <c r="G1780">
        <v>8843.84</v>
      </c>
      <c r="H1780">
        <v>8528.94</v>
      </c>
      <c r="I1780" t="str">
        <f t="shared" si="81"/>
        <v>順</v>
      </c>
      <c r="J1780" t="str">
        <f t="shared" si="82"/>
        <v>順</v>
      </c>
      <c r="K1780" t="str">
        <f t="shared" si="83"/>
        <v>順</v>
      </c>
    </row>
    <row r="1781" spans="1:11" hidden="1" x14ac:dyDescent="0.15">
      <c r="A1781">
        <v>20110303</v>
      </c>
      <c r="B1781">
        <v>8738.3700000000008</v>
      </c>
      <c r="C1781">
        <v>8843.84</v>
      </c>
      <c r="D1781">
        <v>8528.94</v>
      </c>
      <c r="E1781">
        <v>8843.84</v>
      </c>
      <c r="F1781">
        <v>8528.94</v>
      </c>
      <c r="G1781">
        <v>8839.2199999999993</v>
      </c>
      <c r="H1781">
        <v>8528.94</v>
      </c>
      <c r="I1781" t="str">
        <f t="shared" si="81"/>
        <v>順</v>
      </c>
      <c r="J1781" t="str">
        <f t="shared" si="82"/>
        <v>順</v>
      </c>
      <c r="K1781" t="str">
        <f t="shared" si="83"/>
        <v>順</v>
      </c>
    </row>
    <row r="1782" spans="1:11" hidden="1" x14ac:dyDescent="0.15">
      <c r="A1782">
        <v>20110304</v>
      </c>
      <c r="B1782">
        <v>8784.4</v>
      </c>
      <c r="C1782">
        <v>8843.84</v>
      </c>
      <c r="D1782">
        <v>8528.94</v>
      </c>
      <c r="E1782">
        <v>8839.2199999999993</v>
      </c>
      <c r="F1782">
        <v>8528.94</v>
      </c>
      <c r="G1782">
        <v>8784.4</v>
      </c>
      <c r="H1782">
        <v>8528.94</v>
      </c>
      <c r="I1782" t="str">
        <f t="shared" si="81"/>
        <v>順</v>
      </c>
      <c r="J1782" t="str">
        <f t="shared" si="82"/>
        <v>順</v>
      </c>
      <c r="K1782" t="str">
        <f t="shared" si="83"/>
        <v>順</v>
      </c>
    </row>
    <row r="1783" spans="1:11" hidden="1" x14ac:dyDescent="0.15">
      <c r="A1783">
        <v>20110307</v>
      </c>
      <c r="B1783">
        <v>8713.7900000000009</v>
      </c>
      <c r="C1783">
        <v>8839.2199999999993</v>
      </c>
      <c r="D1783">
        <v>8528.94</v>
      </c>
      <c r="E1783">
        <v>8784.4</v>
      </c>
      <c r="F1783">
        <v>8528.94</v>
      </c>
      <c r="G1783">
        <v>8784.4</v>
      </c>
      <c r="H1783">
        <v>8528.94</v>
      </c>
      <c r="I1783" t="str">
        <f t="shared" si="81"/>
        <v>順</v>
      </c>
      <c r="J1783" t="str">
        <f t="shared" si="82"/>
        <v>順</v>
      </c>
      <c r="K1783" t="str">
        <f t="shared" si="83"/>
        <v>順</v>
      </c>
    </row>
    <row r="1784" spans="1:11" hidden="1" x14ac:dyDescent="0.15">
      <c r="A1784">
        <v>20110308</v>
      </c>
      <c r="B1784">
        <v>8747.75</v>
      </c>
      <c r="C1784">
        <v>8784.4</v>
      </c>
      <c r="D1784">
        <v>8528.94</v>
      </c>
      <c r="E1784">
        <v>8784.4</v>
      </c>
      <c r="F1784">
        <v>8528.94</v>
      </c>
      <c r="G1784">
        <v>8784.4</v>
      </c>
      <c r="H1784">
        <v>8541.64</v>
      </c>
      <c r="I1784" t="str">
        <f t="shared" si="81"/>
        <v>順</v>
      </c>
      <c r="J1784" t="str">
        <f t="shared" si="82"/>
        <v>順</v>
      </c>
      <c r="K1784" t="str">
        <f t="shared" si="83"/>
        <v>順</v>
      </c>
    </row>
    <row r="1785" spans="1:11" hidden="1" x14ac:dyDescent="0.15">
      <c r="A1785">
        <v>20110309</v>
      </c>
      <c r="B1785">
        <v>8750.02</v>
      </c>
      <c r="C1785">
        <v>8784.4</v>
      </c>
      <c r="D1785">
        <v>8528.94</v>
      </c>
      <c r="E1785">
        <v>8784.4</v>
      </c>
      <c r="F1785">
        <v>8541.64</v>
      </c>
      <c r="G1785">
        <v>8784.4</v>
      </c>
      <c r="H1785">
        <v>8599.65</v>
      </c>
      <c r="I1785" t="str">
        <f t="shared" si="81"/>
        <v>順</v>
      </c>
      <c r="J1785" t="str">
        <f t="shared" si="82"/>
        <v>順</v>
      </c>
      <c r="K1785" t="str">
        <f t="shared" si="83"/>
        <v>無</v>
      </c>
    </row>
    <row r="1786" spans="1:11" hidden="1" x14ac:dyDescent="0.15">
      <c r="A1786">
        <v>20110310</v>
      </c>
      <c r="B1786">
        <v>8642.9</v>
      </c>
      <c r="C1786">
        <v>8784.4</v>
      </c>
      <c r="D1786">
        <v>8541.64</v>
      </c>
      <c r="E1786">
        <v>8784.4</v>
      </c>
      <c r="F1786">
        <v>8599.65</v>
      </c>
      <c r="G1786">
        <v>8784.4</v>
      </c>
      <c r="H1786">
        <v>8619.9</v>
      </c>
      <c r="I1786" t="str">
        <f t="shared" si="81"/>
        <v>順</v>
      </c>
      <c r="J1786" t="str">
        <f t="shared" si="82"/>
        <v>無</v>
      </c>
      <c r="K1786" t="str">
        <f t="shared" si="83"/>
        <v>盤</v>
      </c>
    </row>
    <row r="1787" spans="1:11" hidden="1" x14ac:dyDescent="0.15">
      <c r="A1787">
        <v>20110311</v>
      </c>
      <c r="B1787">
        <v>8567.82</v>
      </c>
      <c r="C1787">
        <v>8784.4</v>
      </c>
      <c r="D1787">
        <v>8599.65</v>
      </c>
      <c r="E1787">
        <v>8784.4</v>
      </c>
      <c r="F1787">
        <v>8619.9</v>
      </c>
      <c r="G1787">
        <v>8784.4</v>
      </c>
      <c r="H1787">
        <v>8567.82</v>
      </c>
      <c r="I1787" t="str">
        <f t="shared" si="81"/>
        <v>無</v>
      </c>
      <c r="J1787" t="str">
        <f t="shared" si="82"/>
        <v>盤</v>
      </c>
      <c r="K1787" t="str">
        <f t="shared" si="83"/>
        <v>無</v>
      </c>
    </row>
    <row r="1788" spans="1:11" hidden="1" x14ac:dyDescent="0.15">
      <c r="A1788">
        <v>20110314</v>
      </c>
      <c r="B1788">
        <v>8520.02</v>
      </c>
      <c r="C1788">
        <v>8784.4</v>
      </c>
      <c r="D1788">
        <v>8619.9</v>
      </c>
      <c r="E1788">
        <v>8784.4</v>
      </c>
      <c r="F1788">
        <v>8567.82</v>
      </c>
      <c r="G1788">
        <v>8784.4</v>
      </c>
      <c r="H1788">
        <v>8520.02</v>
      </c>
      <c r="I1788" t="str">
        <f t="shared" si="81"/>
        <v>盤</v>
      </c>
      <c r="J1788" t="str">
        <f t="shared" si="82"/>
        <v>無</v>
      </c>
      <c r="K1788" t="str">
        <f t="shared" si="83"/>
        <v>順</v>
      </c>
    </row>
    <row r="1789" spans="1:11" hidden="1" x14ac:dyDescent="0.15">
      <c r="A1789">
        <v>20110315</v>
      </c>
      <c r="B1789">
        <v>8234.7800000000007</v>
      </c>
      <c r="C1789">
        <v>8784.4</v>
      </c>
      <c r="D1789">
        <v>8567.82</v>
      </c>
      <c r="E1789">
        <v>8784.4</v>
      </c>
      <c r="F1789">
        <v>8520.02</v>
      </c>
      <c r="G1789">
        <v>8784.4</v>
      </c>
      <c r="H1789">
        <v>8234.7800000000007</v>
      </c>
      <c r="I1789" t="str">
        <f t="shared" si="81"/>
        <v>無</v>
      </c>
      <c r="J1789" t="str">
        <f t="shared" si="82"/>
        <v>順</v>
      </c>
      <c r="K1789" t="str">
        <f t="shared" si="83"/>
        <v>順</v>
      </c>
    </row>
    <row r="1790" spans="1:11" hidden="1" x14ac:dyDescent="0.15">
      <c r="A1790">
        <v>20110316</v>
      </c>
      <c r="B1790">
        <v>8324.58</v>
      </c>
      <c r="C1790">
        <v>8784.4</v>
      </c>
      <c r="D1790">
        <v>8520.02</v>
      </c>
      <c r="E1790">
        <v>8784.4</v>
      </c>
      <c r="F1790">
        <v>8234.7800000000007</v>
      </c>
      <c r="G1790">
        <v>8750.02</v>
      </c>
      <c r="H1790">
        <v>8234.7800000000007</v>
      </c>
      <c r="I1790" t="str">
        <f t="shared" si="81"/>
        <v>順</v>
      </c>
      <c r="J1790" t="str">
        <f t="shared" si="82"/>
        <v>順</v>
      </c>
      <c r="K1790" t="str">
        <f t="shared" si="83"/>
        <v>順</v>
      </c>
    </row>
    <row r="1791" spans="1:11" hidden="1" x14ac:dyDescent="0.15">
      <c r="A1791">
        <v>20110317</v>
      </c>
      <c r="B1791">
        <v>8282.69</v>
      </c>
      <c r="C1791">
        <v>8784.4</v>
      </c>
      <c r="D1791">
        <v>8234.7800000000007</v>
      </c>
      <c r="E1791">
        <v>8750.02</v>
      </c>
      <c r="F1791">
        <v>8234.7800000000007</v>
      </c>
      <c r="G1791">
        <v>8750.02</v>
      </c>
      <c r="H1791">
        <v>8234.7800000000007</v>
      </c>
      <c r="I1791" t="str">
        <f t="shared" si="81"/>
        <v>順</v>
      </c>
      <c r="J1791" t="str">
        <f t="shared" si="82"/>
        <v>順</v>
      </c>
      <c r="K1791" t="str">
        <f t="shared" si="83"/>
        <v>順</v>
      </c>
    </row>
    <row r="1792" spans="1:11" hidden="1" x14ac:dyDescent="0.15">
      <c r="A1792">
        <v>20110318</v>
      </c>
      <c r="B1792">
        <v>8394.75</v>
      </c>
      <c r="C1792">
        <v>8750.02</v>
      </c>
      <c r="D1792">
        <v>8234.7800000000007</v>
      </c>
      <c r="E1792">
        <v>8750.02</v>
      </c>
      <c r="F1792">
        <v>8234.7800000000007</v>
      </c>
      <c r="G1792">
        <v>8750.02</v>
      </c>
      <c r="H1792">
        <v>8234.7800000000007</v>
      </c>
      <c r="I1792" t="str">
        <f t="shared" si="81"/>
        <v>順</v>
      </c>
      <c r="J1792" t="str">
        <f t="shared" si="82"/>
        <v>順</v>
      </c>
      <c r="K1792" t="str">
        <f t="shared" si="83"/>
        <v>順</v>
      </c>
    </row>
    <row r="1793" spans="1:11" hidden="1" x14ac:dyDescent="0.15">
      <c r="A1793">
        <v>20110321</v>
      </c>
      <c r="B1793">
        <v>8467.7099999999991</v>
      </c>
      <c r="C1793">
        <v>8750.02</v>
      </c>
      <c r="D1793">
        <v>8234.7800000000007</v>
      </c>
      <c r="E1793">
        <v>8750.02</v>
      </c>
      <c r="F1793">
        <v>8234.7800000000007</v>
      </c>
      <c r="G1793">
        <v>8642.9</v>
      </c>
      <c r="H1793">
        <v>8234.7800000000007</v>
      </c>
      <c r="I1793" t="str">
        <f t="shared" si="81"/>
        <v>順</v>
      </c>
      <c r="J1793" t="str">
        <f t="shared" si="82"/>
        <v>順</v>
      </c>
      <c r="K1793" t="str">
        <f t="shared" si="83"/>
        <v>順</v>
      </c>
    </row>
    <row r="1794" spans="1:11" hidden="1" x14ac:dyDescent="0.15">
      <c r="A1794">
        <v>20110322</v>
      </c>
      <c r="B1794">
        <v>8508.0400000000009</v>
      </c>
      <c r="C1794">
        <v>8750.02</v>
      </c>
      <c r="D1794">
        <v>8234.7800000000007</v>
      </c>
      <c r="E1794">
        <v>8642.9</v>
      </c>
      <c r="F1794">
        <v>8234.7800000000007</v>
      </c>
      <c r="G1794">
        <v>8567.82</v>
      </c>
      <c r="H1794">
        <v>8234.7800000000007</v>
      </c>
      <c r="I1794" t="str">
        <f t="shared" si="81"/>
        <v>順</v>
      </c>
      <c r="J1794" t="str">
        <f t="shared" si="82"/>
        <v>順</v>
      </c>
      <c r="K1794" t="str">
        <f t="shared" si="83"/>
        <v>順</v>
      </c>
    </row>
    <row r="1795" spans="1:11" hidden="1" x14ac:dyDescent="0.15">
      <c r="A1795">
        <v>20110323</v>
      </c>
      <c r="B1795">
        <v>8545.08</v>
      </c>
      <c r="C1795">
        <v>8642.9</v>
      </c>
      <c r="D1795">
        <v>8234.7800000000007</v>
      </c>
      <c r="E1795">
        <v>8567.82</v>
      </c>
      <c r="F1795">
        <v>8234.7800000000007</v>
      </c>
      <c r="G1795">
        <v>8545.08</v>
      </c>
      <c r="H1795">
        <v>8234.7800000000007</v>
      </c>
      <c r="I1795" t="str">
        <f t="shared" ref="I1795:I1858" si="84">IF(C1795-D1795&lt;=180,"盤",IF(C1795-D1795&lt;=240,"無","順"))</f>
        <v>順</v>
      </c>
      <c r="J1795" t="str">
        <f t="shared" ref="J1795:J1858" si="85">IF(E1795-F1795&lt;=180,"盤",IF(E1795-F1795&lt;=240,"無","順"))</f>
        <v>順</v>
      </c>
      <c r="K1795" t="str">
        <f t="shared" ref="K1795:K1858" si="86">IF(G1795-H1795&lt;=180,"盤",IF(G1795-H1795&lt;=240,"無","順"))</f>
        <v>順</v>
      </c>
    </row>
    <row r="1796" spans="1:11" hidden="1" x14ac:dyDescent="0.15">
      <c r="A1796">
        <v>20110324</v>
      </c>
      <c r="B1796">
        <v>8576.4</v>
      </c>
      <c r="C1796">
        <v>8567.82</v>
      </c>
      <c r="D1796">
        <v>8234.7800000000007</v>
      </c>
      <c r="E1796">
        <v>8545.08</v>
      </c>
      <c r="F1796">
        <v>8234.7800000000007</v>
      </c>
      <c r="G1796">
        <v>8576.4</v>
      </c>
      <c r="H1796">
        <v>8234.7800000000007</v>
      </c>
      <c r="I1796" t="str">
        <f t="shared" si="84"/>
        <v>順</v>
      </c>
      <c r="J1796" t="str">
        <f t="shared" si="85"/>
        <v>順</v>
      </c>
      <c r="K1796" t="str">
        <f t="shared" si="86"/>
        <v>順</v>
      </c>
    </row>
    <row r="1797" spans="1:11" hidden="1" x14ac:dyDescent="0.15">
      <c r="A1797">
        <v>20110325</v>
      </c>
      <c r="B1797">
        <v>8610.39</v>
      </c>
      <c r="C1797">
        <v>8545.08</v>
      </c>
      <c r="D1797">
        <v>8234.7800000000007</v>
      </c>
      <c r="E1797">
        <v>8576.4</v>
      </c>
      <c r="F1797">
        <v>8234.7800000000007</v>
      </c>
      <c r="G1797">
        <v>8610.39</v>
      </c>
      <c r="H1797">
        <v>8282.69</v>
      </c>
      <c r="I1797" t="str">
        <f t="shared" si="84"/>
        <v>順</v>
      </c>
      <c r="J1797" t="str">
        <f t="shared" si="85"/>
        <v>順</v>
      </c>
      <c r="K1797" t="str">
        <f t="shared" si="86"/>
        <v>順</v>
      </c>
    </row>
    <row r="1798" spans="1:11" hidden="1" x14ac:dyDescent="0.15">
      <c r="A1798">
        <v>20110328</v>
      </c>
      <c r="B1798">
        <v>8553.06</v>
      </c>
      <c r="C1798">
        <v>8576.4</v>
      </c>
      <c r="D1798">
        <v>8234.7800000000007</v>
      </c>
      <c r="E1798">
        <v>8610.39</v>
      </c>
      <c r="F1798">
        <v>8282.69</v>
      </c>
      <c r="G1798">
        <v>8610.39</v>
      </c>
      <c r="H1798">
        <v>8282.69</v>
      </c>
      <c r="I1798" t="str">
        <f t="shared" si="84"/>
        <v>順</v>
      </c>
      <c r="J1798" t="str">
        <f t="shared" si="85"/>
        <v>順</v>
      </c>
      <c r="K1798" t="str">
        <f t="shared" si="86"/>
        <v>順</v>
      </c>
    </row>
    <row r="1799" spans="1:11" hidden="1" x14ac:dyDescent="0.15">
      <c r="A1799">
        <v>20110329</v>
      </c>
      <c r="B1799">
        <v>8596.57</v>
      </c>
      <c r="C1799">
        <v>8610.39</v>
      </c>
      <c r="D1799">
        <v>8282.69</v>
      </c>
      <c r="E1799">
        <v>8610.39</v>
      </c>
      <c r="F1799">
        <v>8282.69</v>
      </c>
      <c r="G1799">
        <v>8610.39</v>
      </c>
      <c r="H1799">
        <v>8394.75</v>
      </c>
      <c r="I1799" t="str">
        <f t="shared" si="84"/>
        <v>順</v>
      </c>
      <c r="J1799" t="str">
        <f t="shared" si="85"/>
        <v>順</v>
      </c>
      <c r="K1799" t="str">
        <f t="shared" si="86"/>
        <v>無</v>
      </c>
    </row>
    <row r="1800" spans="1:11" hidden="1" x14ac:dyDescent="0.15">
      <c r="A1800">
        <v>20110330</v>
      </c>
      <c r="B1800">
        <v>8646.31</v>
      </c>
      <c r="C1800">
        <v>8610.39</v>
      </c>
      <c r="D1800">
        <v>8282.69</v>
      </c>
      <c r="E1800">
        <v>8610.39</v>
      </c>
      <c r="F1800">
        <v>8394.75</v>
      </c>
      <c r="G1800">
        <v>8646.31</v>
      </c>
      <c r="H1800">
        <v>8467.7099999999991</v>
      </c>
      <c r="I1800" t="str">
        <f t="shared" si="84"/>
        <v>順</v>
      </c>
      <c r="J1800" t="str">
        <f t="shared" si="85"/>
        <v>無</v>
      </c>
      <c r="K1800" t="str">
        <f t="shared" si="86"/>
        <v>盤</v>
      </c>
    </row>
    <row r="1801" spans="1:11" hidden="1" x14ac:dyDescent="0.15">
      <c r="A1801">
        <v>20110331</v>
      </c>
      <c r="B1801">
        <v>8683.2999999999993</v>
      </c>
      <c r="C1801">
        <v>8610.39</v>
      </c>
      <c r="D1801">
        <v>8394.75</v>
      </c>
      <c r="E1801">
        <v>8646.31</v>
      </c>
      <c r="F1801">
        <v>8467.7099999999991</v>
      </c>
      <c r="G1801">
        <v>8683.2999999999993</v>
      </c>
      <c r="H1801">
        <v>8508.0400000000009</v>
      </c>
      <c r="I1801" t="str">
        <f t="shared" si="84"/>
        <v>無</v>
      </c>
      <c r="J1801" t="str">
        <f t="shared" si="85"/>
        <v>盤</v>
      </c>
      <c r="K1801" t="str">
        <f t="shared" si="86"/>
        <v>盤</v>
      </c>
    </row>
    <row r="1802" spans="1:11" hidden="1" x14ac:dyDescent="0.15">
      <c r="A1802">
        <v>20110401</v>
      </c>
      <c r="B1802">
        <v>8705.1299999999992</v>
      </c>
      <c r="C1802">
        <v>8646.31</v>
      </c>
      <c r="D1802">
        <v>8467.7099999999991</v>
      </c>
      <c r="E1802">
        <v>8683.2999999999993</v>
      </c>
      <c r="F1802">
        <v>8508.0400000000009</v>
      </c>
      <c r="G1802">
        <v>8705.1299999999992</v>
      </c>
      <c r="H1802">
        <v>8545.08</v>
      </c>
      <c r="I1802" t="str">
        <f t="shared" si="84"/>
        <v>盤</v>
      </c>
      <c r="J1802" t="str">
        <f t="shared" si="85"/>
        <v>盤</v>
      </c>
      <c r="K1802" t="str">
        <f t="shared" si="86"/>
        <v>盤</v>
      </c>
    </row>
    <row r="1803" spans="1:11" x14ac:dyDescent="0.15">
      <c r="A1803">
        <v>20110406</v>
      </c>
      <c r="B1803">
        <v>8851.98</v>
      </c>
      <c r="C1803">
        <v>8683.2999999999993</v>
      </c>
      <c r="D1803">
        <v>8508.0400000000009</v>
      </c>
      <c r="E1803">
        <v>8705.1299999999992</v>
      </c>
      <c r="F1803">
        <v>8545.08</v>
      </c>
      <c r="G1803">
        <v>8851.98</v>
      </c>
      <c r="H1803">
        <v>8553.06</v>
      </c>
      <c r="I1803" t="str">
        <f t="shared" si="84"/>
        <v>盤</v>
      </c>
      <c r="J1803" t="str">
        <f t="shared" si="85"/>
        <v>盤</v>
      </c>
      <c r="K1803" t="str">
        <f t="shared" si="86"/>
        <v>順</v>
      </c>
    </row>
    <row r="1804" spans="1:11" hidden="1" x14ac:dyDescent="0.15">
      <c r="A1804">
        <v>20110407</v>
      </c>
      <c r="B1804">
        <v>8901.7199999999993</v>
      </c>
      <c r="C1804">
        <v>8705.1299999999992</v>
      </c>
      <c r="D1804">
        <v>8545.08</v>
      </c>
      <c r="E1804">
        <v>8851.98</v>
      </c>
      <c r="F1804">
        <v>8553.06</v>
      </c>
      <c r="G1804">
        <v>8901.7199999999993</v>
      </c>
      <c r="H1804">
        <v>8553.06</v>
      </c>
      <c r="I1804" t="str">
        <f t="shared" si="84"/>
        <v>盤</v>
      </c>
      <c r="J1804" t="str">
        <f t="shared" si="85"/>
        <v>順</v>
      </c>
      <c r="K1804" t="str">
        <f t="shared" si="86"/>
        <v>順</v>
      </c>
    </row>
    <row r="1805" spans="1:11" hidden="1" x14ac:dyDescent="0.15">
      <c r="A1805">
        <v>20110408</v>
      </c>
      <c r="B1805">
        <v>8894.5400000000009</v>
      </c>
      <c r="C1805">
        <v>8851.98</v>
      </c>
      <c r="D1805">
        <v>8553.06</v>
      </c>
      <c r="E1805">
        <v>8901.7199999999993</v>
      </c>
      <c r="F1805">
        <v>8553.06</v>
      </c>
      <c r="G1805">
        <v>8901.7199999999993</v>
      </c>
      <c r="H1805">
        <v>8553.06</v>
      </c>
      <c r="I1805" t="str">
        <f t="shared" si="84"/>
        <v>順</v>
      </c>
      <c r="J1805" t="str">
        <f t="shared" si="85"/>
        <v>順</v>
      </c>
      <c r="K1805" t="str">
        <f t="shared" si="86"/>
        <v>順</v>
      </c>
    </row>
    <row r="1806" spans="1:11" hidden="1" x14ac:dyDescent="0.15">
      <c r="A1806">
        <v>20110411</v>
      </c>
      <c r="B1806">
        <v>8880.27</v>
      </c>
      <c r="C1806">
        <v>8901.7199999999993</v>
      </c>
      <c r="D1806">
        <v>8553.06</v>
      </c>
      <c r="E1806">
        <v>8901.7199999999993</v>
      </c>
      <c r="F1806">
        <v>8553.06</v>
      </c>
      <c r="G1806">
        <v>8901.7199999999993</v>
      </c>
      <c r="H1806">
        <v>8596.57</v>
      </c>
      <c r="I1806" t="str">
        <f t="shared" si="84"/>
        <v>順</v>
      </c>
      <c r="J1806" t="str">
        <f t="shared" si="85"/>
        <v>順</v>
      </c>
      <c r="K1806" t="str">
        <f t="shared" si="86"/>
        <v>順</v>
      </c>
    </row>
    <row r="1807" spans="1:11" hidden="1" x14ac:dyDescent="0.15">
      <c r="A1807">
        <v>20110412</v>
      </c>
      <c r="B1807">
        <v>8732.59</v>
      </c>
      <c r="C1807">
        <v>8901.7199999999993</v>
      </c>
      <c r="D1807">
        <v>8553.06</v>
      </c>
      <c r="E1807">
        <v>8901.7199999999993</v>
      </c>
      <c r="F1807">
        <v>8596.57</v>
      </c>
      <c r="G1807">
        <v>8901.7199999999993</v>
      </c>
      <c r="H1807">
        <v>8646.31</v>
      </c>
      <c r="I1807" t="str">
        <f t="shared" si="84"/>
        <v>順</v>
      </c>
      <c r="J1807" t="str">
        <f t="shared" si="85"/>
        <v>順</v>
      </c>
      <c r="K1807" t="str">
        <f t="shared" si="86"/>
        <v>順</v>
      </c>
    </row>
    <row r="1808" spans="1:11" hidden="1" x14ac:dyDescent="0.15">
      <c r="A1808">
        <v>20110413</v>
      </c>
      <c r="B1808">
        <v>8780.2000000000007</v>
      </c>
      <c r="C1808">
        <v>8901.7199999999993</v>
      </c>
      <c r="D1808">
        <v>8596.57</v>
      </c>
      <c r="E1808">
        <v>8901.7199999999993</v>
      </c>
      <c r="F1808">
        <v>8646.31</v>
      </c>
      <c r="G1808">
        <v>8901.7199999999993</v>
      </c>
      <c r="H1808">
        <v>8683.2999999999993</v>
      </c>
      <c r="I1808" t="str">
        <f t="shared" si="84"/>
        <v>順</v>
      </c>
      <c r="J1808" t="str">
        <f t="shared" si="85"/>
        <v>順</v>
      </c>
      <c r="K1808" t="str">
        <f t="shared" si="86"/>
        <v>無</v>
      </c>
    </row>
    <row r="1809" spans="1:11" hidden="1" x14ac:dyDescent="0.15">
      <c r="A1809">
        <v>20110414</v>
      </c>
      <c r="B1809">
        <v>8802.73</v>
      </c>
      <c r="C1809">
        <v>8901.7199999999993</v>
      </c>
      <c r="D1809">
        <v>8646.31</v>
      </c>
      <c r="E1809">
        <v>8901.7199999999993</v>
      </c>
      <c r="F1809">
        <v>8683.2999999999993</v>
      </c>
      <c r="G1809">
        <v>8901.7199999999993</v>
      </c>
      <c r="H1809">
        <v>8705.1299999999992</v>
      </c>
      <c r="I1809" t="str">
        <f t="shared" si="84"/>
        <v>順</v>
      </c>
      <c r="J1809" t="str">
        <f t="shared" si="85"/>
        <v>無</v>
      </c>
      <c r="K1809" t="str">
        <f t="shared" si="86"/>
        <v>無</v>
      </c>
    </row>
    <row r="1810" spans="1:11" hidden="1" x14ac:dyDescent="0.15">
      <c r="A1810">
        <v>20110415</v>
      </c>
      <c r="B1810">
        <v>8718.1200000000008</v>
      </c>
      <c r="C1810">
        <v>8901.7199999999993</v>
      </c>
      <c r="D1810">
        <v>8683.2999999999993</v>
      </c>
      <c r="E1810">
        <v>8901.7199999999993</v>
      </c>
      <c r="F1810">
        <v>8705.1299999999992</v>
      </c>
      <c r="G1810">
        <v>8901.7199999999993</v>
      </c>
      <c r="H1810">
        <v>8718.1200000000008</v>
      </c>
      <c r="I1810" t="str">
        <f t="shared" si="84"/>
        <v>無</v>
      </c>
      <c r="J1810" t="str">
        <f t="shared" si="85"/>
        <v>無</v>
      </c>
      <c r="K1810" t="str">
        <f t="shared" si="86"/>
        <v>無</v>
      </c>
    </row>
    <row r="1811" spans="1:11" hidden="1" x14ac:dyDescent="0.15">
      <c r="A1811">
        <v>20110418</v>
      </c>
      <c r="B1811">
        <v>8714.48</v>
      </c>
      <c r="C1811">
        <v>8901.7199999999993</v>
      </c>
      <c r="D1811">
        <v>8705.1299999999992</v>
      </c>
      <c r="E1811">
        <v>8901.7199999999993</v>
      </c>
      <c r="F1811">
        <v>8718.1200000000008</v>
      </c>
      <c r="G1811">
        <v>8901.7199999999993</v>
      </c>
      <c r="H1811">
        <v>8714.48</v>
      </c>
      <c r="I1811" t="str">
        <f t="shared" si="84"/>
        <v>無</v>
      </c>
      <c r="J1811" t="str">
        <f t="shared" si="85"/>
        <v>無</v>
      </c>
      <c r="K1811" t="str">
        <f t="shared" si="86"/>
        <v>無</v>
      </c>
    </row>
    <row r="1812" spans="1:11" hidden="1" x14ac:dyDescent="0.15">
      <c r="A1812">
        <v>20110419</v>
      </c>
      <c r="B1812">
        <v>8638.5499999999993</v>
      </c>
      <c r="C1812">
        <v>8901.7199999999993</v>
      </c>
      <c r="D1812">
        <v>8718.1200000000008</v>
      </c>
      <c r="E1812">
        <v>8901.7199999999993</v>
      </c>
      <c r="F1812">
        <v>8714.48</v>
      </c>
      <c r="G1812">
        <v>8894.5400000000009</v>
      </c>
      <c r="H1812">
        <v>8638.5499999999993</v>
      </c>
      <c r="I1812" t="str">
        <f t="shared" si="84"/>
        <v>無</v>
      </c>
      <c r="J1812" t="str">
        <f t="shared" si="85"/>
        <v>無</v>
      </c>
      <c r="K1812" t="str">
        <f t="shared" si="86"/>
        <v>順</v>
      </c>
    </row>
    <row r="1813" spans="1:11" hidden="1" x14ac:dyDescent="0.15">
      <c r="A1813">
        <v>20110420</v>
      </c>
      <c r="B1813">
        <v>8813.2800000000007</v>
      </c>
      <c r="C1813">
        <v>8901.7199999999993</v>
      </c>
      <c r="D1813">
        <v>8714.48</v>
      </c>
      <c r="E1813">
        <v>8894.5400000000009</v>
      </c>
      <c r="F1813">
        <v>8638.5499999999993</v>
      </c>
      <c r="G1813">
        <v>8880.27</v>
      </c>
      <c r="H1813">
        <v>8638.5499999999993</v>
      </c>
      <c r="I1813" t="str">
        <f t="shared" si="84"/>
        <v>無</v>
      </c>
      <c r="J1813" t="str">
        <f t="shared" si="85"/>
        <v>順</v>
      </c>
      <c r="K1813" t="str">
        <f t="shared" si="86"/>
        <v>順</v>
      </c>
    </row>
    <row r="1814" spans="1:11" hidden="1" x14ac:dyDescent="0.15">
      <c r="A1814">
        <v>20110421</v>
      </c>
      <c r="B1814">
        <v>8957.65</v>
      </c>
      <c r="C1814">
        <v>8894.5400000000009</v>
      </c>
      <c r="D1814">
        <v>8638.5499999999993</v>
      </c>
      <c r="E1814">
        <v>8880.27</v>
      </c>
      <c r="F1814">
        <v>8638.5499999999993</v>
      </c>
      <c r="G1814">
        <v>8957.65</v>
      </c>
      <c r="H1814">
        <v>8638.5499999999993</v>
      </c>
      <c r="I1814" t="str">
        <f t="shared" si="84"/>
        <v>順</v>
      </c>
      <c r="J1814" t="str">
        <f t="shared" si="85"/>
        <v>順</v>
      </c>
      <c r="K1814" t="str">
        <f t="shared" si="86"/>
        <v>順</v>
      </c>
    </row>
    <row r="1815" spans="1:11" hidden="1" x14ac:dyDescent="0.15">
      <c r="A1815">
        <v>20110422</v>
      </c>
      <c r="B1815">
        <v>8969.43</v>
      </c>
      <c r="C1815">
        <v>8880.27</v>
      </c>
      <c r="D1815">
        <v>8638.5499999999993</v>
      </c>
      <c r="E1815">
        <v>8957.65</v>
      </c>
      <c r="F1815">
        <v>8638.5499999999993</v>
      </c>
      <c r="G1815">
        <v>8969.43</v>
      </c>
      <c r="H1815">
        <v>8638.5499999999993</v>
      </c>
      <c r="I1815" t="str">
        <f t="shared" si="84"/>
        <v>順</v>
      </c>
      <c r="J1815" t="str">
        <f t="shared" si="85"/>
        <v>順</v>
      </c>
      <c r="K1815" t="str">
        <f t="shared" si="86"/>
        <v>順</v>
      </c>
    </row>
    <row r="1816" spans="1:11" hidden="1" x14ac:dyDescent="0.15">
      <c r="A1816">
        <v>20110425</v>
      </c>
      <c r="B1816">
        <v>8950.75</v>
      </c>
      <c r="C1816">
        <v>8957.65</v>
      </c>
      <c r="D1816">
        <v>8638.5499999999993</v>
      </c>
      <c r="E1816">
        <v>8969.43</v>
      </c>
      <c r="F1816">
        <v>8638.5499999999993</v>
      </c>
      <c r="G1816">
        <v>8969.43</v>
      </c>
      <c r="H1816">
        <v>8638.5499999999993</v>
      </c>
      <c r="I1816" t="str">
        <f t="shared" si="84"/>
        <v>順</v>
      </c>
      <c r="J1816" t="str">
        <f t="shared" si="85"/>
        <v>順</v>
      </c>
      <c r="K1816" t="str">
        <f t="shared" si="86"/>
        <v>順</v>
      </c>
    </row>
    <row r="1817" spans="1:11" hidden="1" x14ac:dyDescent="0.15">
      <c r="A1817">
        <v>20110426</v>
      </c>
      <c r="B1817">
        <v>8948.14</v>
      </c>
      <c r="C1817">
        <v>8969.43</v>
      </c>
      <c r="D1817">
        <v>8638.5499999999993</v>
      </c>
      <c r="E1817">
        <v>8969.43</v>
      </c>
      <c r="F1817">
        <v>8638.5499999999993</v>
      </c>
      <c r="G1817">
        <v>8969.43</v>
      </c>
      <c r="H1817">
        <v>8638.5499999999993</v>
      </c>
      <c r="I1817" t="str">
        <f t="shared" si="84"/>
        <v>順</v>
      </c>
      <c r="J1817" t="str">
        <f t="shared" si="85"/>
        <v>順</v>
      </c>
      <c r="K1817" t="str">
        <f t="shared" si="86"/>
        <v>順</v>
      </c>
    </row>
    <row r="1818" spans="1:11" hidden="1" x14ac:dyDescent="0.15">
      <c r="A1818">
        <v>20110427</v>
      </c>
      <c r="B1818">
        <v>9049.25</v>
      </c>
      <c r="C1818">
        <v>8969.43</v>
      </c>
      <c r="D1818">
        <v>8638.5499999999993</v>
      </c>
      <c r="E1818">
        <v>8969.43</v>
      </c>
      <c r="F1818">
        <v>8638.5499999999993</v>
      </c>
      <c r="G1818">
        <v>9049.25</v>
      </c>
      <c r="H1818">
        <v>8638.5499999999993</v>
      </c>
      <c r="I1818" t="str">
        <f t="shared" si="84"/>
        <v>順</v>
      </c>
      <c r="J1818" t="str">
        <f t="shared" si="85"/>
        <v>順</v>
      </c>
      <c r="K1818" t="str">
        <f t="shared" si="86"/>
        <v>順</v>
      </c>
    </row>
    <row r="1819" spans="1:11" hidden="1" x14ac:dyDescent="0.15">
      <c r="A1819">
        <v>20110428</v>
      </c>
      <c r="B1819">
        <v>9040.77</v>
      </c>
      <c r="C1819">
        <v>8969.43</v>
      </c>
      <c r="D1819">
        <v>8638.5499999999993</v>
      </c>
      <c r="E1819">
        <v>9049.25</v>
      </c>
      <c r="F1819">
        <v>8638.5499999999993</v>
      </c>
      <c r="G1819">
        <v>9049.25</v>
      </c>
      <c r="H1819">
        <v>8638.5499999999993</v>
      </c>
      <c r="I1819" t="str">
        <f t="shared" si="84"/>
        <v>順</v>
      </c>
      <c r="J1819" t="str">
        <f t="shared" si="85"/>
        <v>順</v>
      </c>
      <c r="K1819" t="str">
        <f t="shared" si="86"/>
        <v>順</v>
      </c>
    </row>
    <row r="1820" spans="1:11" hidden="1" x14ac:dyDescent="0.15">
      <c r="A1820">
        <v>20110429</v>
      </c>
      <c r="B1820">
        <v>9007.8700000000008</v>
      </c>
      <c r="C1820">
        <v>9049.25</v>
      </c>
      <c r="D1820">
        <v>8638.5499999999993</v>
      </c>
      <c r="E1820">
        <v>9049.25</v>
      </c>
      <c r="F1820">
        <v>8638.5499999999993</v>
      </c>
      <c r="G1820">
        <v>9049.25</v>
      </c>
      <c r="H1820">
        <v>8813.2800000000007</v>
      </c>
      <c r="I1820" t="str">
        <f t="shared" si="84"/>
        <v>順</v>
      </c>
      <c r="J1820" t="str">
        <f t="shared" si="85"/>
        <v>順</v>
      </c>
      <c r="K1820" t="str">
        <f t="shared" si="86"/>
        <v>無</v>
      </c>
    </row>
    <row r="1821" spans="1:11" hidden="1" x14ac:dyDescent="0.15">
      <c r="A1821">
        <v>20110503</v>
      </c>
      <c r="B1821">
        <v>8946.08</v>
      </c>
      <c r="C1821">
        <v>9049.25</v>
      </c>
      <c r="D1821">
        <v>8638.5499999999993</v>
      </c>
      <c r="E1821">
        <v>9049.25</v>
      </c>
      <c r="F1821">
        <v>8813.2800000000007</v>
      </c>
      <c r="G1821">
        <v>9049.25</v>
      </c>
      <c r="H1821">
        <v>8946.08</v>
      </c>
      <c r="I1821" t="str">
        <f t="shared" si="84"/>
        <v>順</v>
      </c>
      <c r="J1821" t="str">
        <f t="shared" si="85"/>
        <v>無</v>
      </c>
      <c r="K1821" t="str">
        <f t="shared" si="86"/>
        <v>盤</v>
      </c>
    </row>
    <row r="1822" spans="1:11" hidden="1" x14ac:dyDescent="0.15">
      <c r="A1822">
        <v>20110504</v>
      </c>
      <c r="B1822">
        <v>8947.35</v>
      </c>
      <c r="C1822">
        <v>9049.25</v>
      </c>
      <c r="D1822">
        <v>8813.2800000000007</v>
      </c>
      <c r="E1822">
        <v>9049.25</v>
      </c>
      <c r="F1822">
        <v>8946.08</v>
      </c>
      <c r="G1822">
        <v>9049.25</v>
      </c>
      <c r="H1822">
        <v>8946.08</v>
      </c>
      <c r="I1822" t="str">
        <f t="shared" si="84"/>
        <v>無</v>
      </c>
      <c r="J1822" t="str">
        <f t="shared" si="85"/>
        <v>盤</v>
      </c>
      <c r="K1822" t="str">
        <f t="shared" si="86"/>
        <v>盤</v>
      </c>
    </row>
    <row r="1823" spans="1:11" hidden="1" x14ac:dyDescent="0.15">
      <c r="A1823">
        <v>20110505</v>
      </c>
      <c r="B1823">
        <v>9018.61</v>
      </c>
      <c r="C1823">
        <v>9049.25</v>
      </c>
      <c r="D1823">
        <v>8946.08</v>
      </c>
      <c r="E1823">
        <v>9049.25</v>
      </c>
      <c r="F1823">
        <v>8946.08</v>
      </c>
      <c r="G1823">
        <v>9049.25</v>
      </c>
      <c r="H1823">
        <v>8946.08</v>
      </c>
      <c r="I1823" t="str">
        <f t="shared" si="84"/>
        <v>盤</v>
      </c>
      <c r="J1823" t="str">
        <f t="shared" si="85"/>
        <v>盤</v>
      </c>
      <c r="K1823" t="str">
        <f t="shared" si="86"/>
        <v>盤</v>
      </c>
    </row>
    <row r="1824" spans="1:11" hidden="1" x14ac:dyDescent="0.15">
      <c r="A1824">
        <v>20110506</v>
      </c>
      <c r="B1824">
        <v>8977.23</v>
      </c>
      <c r="C1824">
        <v>9049.25</v>
      </c>
      <c r="D1824">
        <v>8946.08</v>
      </c>
      <c r="E1824">
        <v>9049.25</v>
      </c>
      <c r="F1824">
        <v>8946.08</v>
      </c>
      <c r="G1824">
        <v>9049.25</v>
      </c>
      <c r="H1824">
        <v>8946.08</v>
      </c>
      <c r="I1824" t="str">
        <f t="shared" si="84"/>
        <v>盤</v>
      </c>
      <c r="J1824" t="str">
        <f t="shared" si="85"/>
        <v>盤</v>
      </c>
      <c r="K1824" t="str">
        <f t="shared" si="86"/>
        <v>盤</v>
      </c>
    </row>
    <row r="1825" spans="1:11" hidden="1" x14ac:dyDescent="0.15">
      <c r="A1825">
        <v>20110509</v>
      </c>
      <c r="B1825">
        <v>9035.48</v>
      </c>
      <c r="C1825">
        <v>9049.25</v>
      </c>
      <c r="D1825">
        <v>8946.08</v>
      </c>
      <c r="E1825">
        <v>9049.25</v>
      </c>
      <c r="F1825">
        <v>8946.08</v>
      </c>
      <c r="G1825">
        <v>9049.25</v>
      </c>
      <c r="H1825">
        <v>8946.08</v>
      </c>
      <c r="I1825" t="str">
        <f t="shared" si="84"/>
        <v>盤</v>
      </c>
      <c r="J1825" t="str">
        <f t="shared" si="85"/>
        <v>盤</v>
      </c>
      <c r="K1825" t="str">
        <f t="shared" si="86"/>
        <v>盤</v>
      </c>
    </row>
    <row r="1826" spans="1:11" hidden="1" x14ac:dyDescent="0.15">
      <c r="A1826">
        <v>20110510</v>
      </c>
      <c r="B1826">
        <v>9023.2800000000007</v>
      </c>
      <c r="C1826">
        <v>9049.25</v>
      </c>
      <c r="D1826">
        <v>8946.08</v>
      </c>
      <c r="E1826">
        <v>9049.25</v>
      </c>
      <c r="F1826">
        <v>8946.08</v>
      </c>
      <c r="G1826">
        <v>9040.77</v>
      </c>
      <c r="H1826">
        <v>8946.08</v>
      </c>
      <c r="I1826" t="str">
        <f t="shared" si="84"/>
        <v>盤</v>
      </c>
      <c r="J1826" t="str">
        <f t="shared" si="85"/>
        <v>盤</v>
      </c>
      <c r="K1826" t="str">
        <f t="shared" si="86"/>
        <v>盤</v>
      </c>
    </row>
    <row r="1827" spans="1:11" hidden="1" x14ac:dyDescent="0.15">
      <c r="A1827">
        <v>20110511</v>
      </c>
      <c r="B1827">
        <v>9020.4</v>
      </c>
      <c r="C1827">
        <v>9049.25</v>
      </c>
      <c r="D1827">
        <v>8946.08</v>
      </c>
      <c r="E1827">
        <v>9040.77</v>
      </c>
      <c r="F1827">
        <v>8946.08</v>
      </c>
      <c r="G1827">
        <v>9035.48</v>
      </c>
      <c r="H1827">
        <v>8946.08</v>
      </c>
      <c r="I1827" t="str">
        <f t="shared" si="84"/>
        <v>盤</v>
      </c>
      <c r="J1827" t="str">
        <f t="shared" si="85"/>
        <v>盤</v>
      </c>
      <c r="K1827" t="str">
        <f t="shared" si="86"/>
        <v>盤</v>
      </c>
    </row>
    <row r="1828" spans="1:11" hidden="1" x14ac:dyDescent="0.15">
      <c r="A1828">
        <v>20110512</v>
      </c>
      <c r="B1828">
        <v>9033.68</v>
      </c>
      <c r="C1828">
        <v>9040.77</v>
      </c>
      <c r="D1828">
        <v>8946.08</v>
      </c>
      <c r="E1828">
        <v>9035.48</v>
      </c>
      <c r="F1828">
        <v>8946.08</v>
      </c>
      <c r="G1828">
        <v>9035.48</v>
      </c>
      <c r="H1828">
        <v>8946.08</v>
      </c>
      <c r="I1828" t="str">
        <f t="shared" si="84"/>
        <v>盤</v>
      </c>
      <c r="J1828" t="str">
        <f t="shared" si="85"/>
        <v>盤</v>
      </c>
      <c r="K1828" t="str">
        <f t="shared" si="86"/>
        <v>盤</v>
      </c>
    </row>
    <row r="1829" spans="1:11" hidden="1" x14ac:dyDescent="0.15">
      <c r="A1829">
        <v>20110513</v>
      </c>
      <c r="B1829">
        <v>9006.61</v>
      </c>
      <c r="C1829">
        <v>9035.48</v>
      </c>
      <c r="D1829">
        <v>8946.08</v>
      </c>
      <c r="E1829">
        <v>9035.48</v>
      </c>
      <c r="F1829">
        <v>8946.08</v>
      </c>
      <c r="G1829">
        <v>9035.48</v>
      </c>
      <c r="H1829">
        <v>8947.35</v>
      </c>
      <c r="I1829" t="str">
        <f t="shared" si="84"/>
        <v>盤</v>
      </c>
      <c r="J1829" t="str">
        <f t="shared" si="85"/>
        <v>盤</v>
      </c>
      <c r="K1829" t="str">
        <f t="shared" si="86"/>
        <v>盤</v>
      </c>
    </row>
    <row r="1830" spans="1:11" hidden="1" x14ac:dyDescent="0.15">
      <c r="A1830">
        <v>20110516</v>
      </c>
      <c r="B1830">
        <v>8911.7099999999991</v>
      </c>
      <c r="C1830">
        <v>9035.48</v>
      </c>
      <c r="D1830">
        <v>8946.08</v>
      </c>
      <c r="E1830">
        <v>9035.48</v>
      </c>
      <c r="F1830">
        <v>8947.35</v>
      </c>
      <c r="G1830">
        <v>9035.48</v>
      </c>
      <c r="H1830">
        <v>8911.7099999999991</v>
      </c>
      <c r="I1830" t="str">
        <f t="shared" si="84"/>
        <v>盤</v>
      </c>
      <c r="J1830" t="str">
        <f t="shared" si="85"/>
        <v>盤</v>
      </c>
      <c r="K1830" t="str">
        <f t="shared" si="86"/>
        <v>盤</v>
      </c>
    </row>
    <row r="1831" spans="1:11" hidden="1" x14ac:dyDescent="0.15">
      <c r="A1831">
        <v>20110517</v>
      </c>
      <c r="B1831">
        <v>8884.09</v>
      </c>
      <c r="C1831">
        <v>9035.48</v>
      </c>
      <c r="D1831">
        <v>8947.35</v>
      </c>
      <c r="E1831">
        <v>9035.48</v>
      </c>
      <c r="F1831">
        <v>8911.7099999999991</v>
      </c>
      <c r="G1831">
        <v>9035.48</v>
      </c>
      <c r="H1831">
        <v>8884.09</v>
      </c>
      <c r="I1831" t="str">
        <f t="shared" si="84"/>
        <v>盤</v>
      </c>
      <c r="J1831" t="str">
        <f t="shared" si="85"/>
        <v>盤</v>
      </c>
      <c r="K1831" t="str">
        <f t="shared" si="86"/>
        <v>盤</v>
      </c>
    </row>
    <row r="1832" spans="1:11" hidden="1" x14ac:dyDescent="0.15">
      <c r="A1832">
        <v>20110518</v>
      </c>
      <c r="B1832">
        <v>8944.84</v>
      </c>
      <c r="C1832">
        <v>9035.48</v>
      </c>
      <c r="D1832">
        <v>8911.7099999999991</v>
      </c>
      <c r="E1832">
        <v>9035.48</v>
      </c>
      <c r="F1832">
        <v>8884.09</v>
      </c>
      <c r="G1832">
        <v>9035.48</v>
      </c>
      <c r="H1832">
        <v>8884.09</v>
      </c>
      <c r="I1832" t="str">
        <f t="shared" si="84"/>
        <v>盤</v>
      </c>
      <c r="J1832" t="str">
        <f t="shared" si="85"/>
        <v>盤</v>
      </c>
      <c r="K1832" t="str">
        <f t="shared" si="86"/>
        <v>盤</v>
      </c>
    </row>
    <row r="1833" spans="1:11" hidden="1" x14ac:dyDescent="0.15">
      <c r="A1833">
        <v>20110519</v>
      </c>
      <c r="B1833">
        <v>8892.8799999999992</v>
      </c>
      <c r="C1833">
        <v>9035.48</v>
      </c>
      <c r="D1833">
        <v>8884.09</v>
      </c>
      <c r="E1833">
        <v>9035.48</v>
      </c>
      <c r="F1833">
        <v>8884.09</v>
      </c>
      <c r="G1833">
        <v>9033.68</v>
      </c>
      <c r="H1833">
        <v>8884.09</v>
      </c>
      <c r="I1833" t="str">
        <f t="shared" si="84"/>
        <v>盤</v>
      </c>
      <c r="J1833" t="str">
        <f t="shared" si="85"/>
        <v>盤</v>
      </c>
      <c r="K1833" t="str">
        <f t="shared" si="86"/>
        <v>盤</v>
      </c>
    </row>
    <row r="1834" spans="1:11" hidden="1" x14ac:dyDescent="0.15">
      <c r="A1834">
        <v>20110520</v>
      </c>
      <c r="B1834">
        <v>8837.0300000000007</v>
      </c>
      <c r="C1834">
        <v>9035.48</v>
      </c>
      <c r="D1834">
        <v>8884.09</v>
      </c>
      <c r="E1834">
        <v>9033.68</v>
      </c>
      <c r="F1834">
        <v>8884.09</v>
      </c>
      <c r="G1834">
        <v>9033.68</v>
      </c>
      <c r="H1834">
        <v>8837.0300000000007</v>
      </c>
      <c r="I1834" t="str">
        <f t="shared" si="84"/>
        <v>盤</v>
      </c>
      <c r="J1834" t="str">
        <f t="shared" si="85"/>
        <v>盤</v>
      </c>
      <c r="K1834" t="str">
        <f t="shared" si="86"/>
        <v>無</v>
      </c>
    </row>
    <row r="1835" spans="1:11" hidden="1" x14ac:dyDescent="0.15">
      <c r="A1835">
        <v>20110523</v>
      </c>
      <c r="B1835">
        <v>8747.51</v>
      </c>
      <c r="C1835">
        <v>9033.68</v>
      </c>
      <c r="D1835">
        <v>8884.09</v>
      </c>
      <c r="E1835">
        <v>9033.68</v>
      </c>
      <c r="F1835">
        <v>8837.0300000000007</v>
      </c>
      <c r="G1835">
        <v>9033.68</v>
      </c>
      <c r="H1835">
        <v>8747.51</v>
      </c>
      <c r="I1835" t="str">
        <f t="shared" si="84"/>
        <v>盤</v>
      </c>
      <c r="J1835" t="str">
        <f t="shared" si="85"/>
        <v>無</v>
      </c>
      <c r="K1835" t="str">
        <f t="shared" si="86"/>
        <v>順</v>
      </c>
    </row>
    <row r="1836" spans="1:11" hidden="1" x14ac:dyDescent="0.15">
      <c r="A1836">
        <v>20110524</v>
      </c>
      <c r="B1836">
        <v>8756.61</v>
      </c>
      <c r="C1836">
        <v>9033.68</v>
      </c>
      <c r="D1836">
        <v>8837.0300000000007</v>
      </c>
      <c r="E1836">
        <v>9033.68</v>
      </c>
      <c r="F1836">
        <v>8747.51</v>
      </c>
      <c r="G1836">
        <v>9006.61</v>
      </c>
      <c r="H1836">
        <v>8747.51</v>
      </c>
      <c r="I1836" t="str">
        <f t="shared" si="84"/>
        <v>無</v>
      </c>
      <c r="J1836" t="str">
        <f t="shared" si="85"/>
        <v>順</v>
      </c>
      <c r="K1836" t="str">
        <f t="shared" si="86"/>
        <v>順</v>
      </c>
    </row>
    <row r="1837" spans="1:11" hidden="1" x14ac:dyDescent="0.15">
      <c r="A1837">
        <v>20110525</v>
      </c>
      <c r="B1837">
        <v>8727.09</v>
      </c>
      <c r="C1837">
        <v>9033.68</v>
      </c>
      <c r="D1837">
        <v>8747.51</v>
      </c>
      <c r="E1837">
        <v>9006.61</v>
      </c>
      <c r="F1837">
        <v>8747.51</v>
      </c>
      <c r="G1837">
        <v>8944.84</v>
      </c>
      <c r="H1837">
        <v>8727.09</v>
      </c>
      <c r="I1837" t="str">
        <f t="shared" si="84"/>
        <v>順</v>
      </c>
      <c r="J1837" t="str">
        <f t="shared" si="85"/>
        <v>順</v>
      </c>
      <c r="K1837" t="str">
        <f t="shared" si="86"/>
        <v>無</v>
      </c>
    </row>
    <row r="1838" spans="1:11" hidden="1" x14ac:dyDescent="0.15">
      <c r="A1838">
        <v>20110526</v>
      </c>
      <c r="B1838">
        <v>8788.4</v>
      </c>
      <c r="C1838">
        <v>9006.61</v>
      </c>
      <c r="D1838">
        <v>8747.51</v>
      </c>
      <c r="E1838">
        <v>8944.84</v>
      </c>
      <c r="F1838">
        <v>8727.09</v>
      </c>
      <c r="G1838">
        <v>8944.84</v>
      </c>
      <c r="H1838">
        <v>8727.09</v>
      </c>
      <c r="I1838" t="str">
        <f t="shared" si="84"/>
        <v>順</v>
      </c>
      <c r="J1838" t="str">
        <f t="shared" si="85"/>
        <v>無</v>
      </c>
      <c r="K1838" t="str">
        <f t="shared" si="86"/>
        <v>無</v>
      </c>
    </row>
    <row r="1839" spans="1:11" hidden="1" x14ac:dyDescent="0.15">
      <c r="A1839">
        <v>20110527</v>
      </c>
      <c r="B1839">
        <v>8810</v>
      </c>
      <c r="C1839">
        <v>8944.84</v>
      </c>
      <c r="D1839">
        <v>8727.09</v>
      </c>
      <c r="E1839">
        <v>8944.84</v>
      </c>
      <c r="F1839">
        <v>8727.09</v>
      </c>
      <c r="G1839">
        <v>8944.84</v>
      </c>
      <c r="H1839">
        <v>8727.09</v>
      </c>
      <c r="I1839" t="str">
        <f t="shared" si="84"/>
        <v>無</v>
      </c>
      <c r="J1839" t="str">
        <f t="shared" si="85"/>
        <v>無</v>
      </c>
      <c r="K1839" t="str">
        <f t="shared" si="86"/>
        <v>無</v>
      </c>
    </row>
    <row r="1840" spans="1:11" hidden="1" x14ac:dyDescent="0.15">
      <c r="A1840">
        <v>20110530</v>
      </c>
      <c r="B1840">
        <v>8823.68</v>
      </c>
      <c r="C1840">
        <v>8944.84</v>
      </c>
      <c r="D1840">
        <v>8727.09</v>
      </c>
      <c r="E1840">
        <v>8944.84</v>
      </c>
      <c r="F1840">
        <v>8727.09</v>
      </c>
      <c r="G1840">
        <v>8892.8799999999992</v>
      </c>
      <c r="H1840">
        <v>8727.09</v>
      </c>
      <c r="I1840" t="str">
        <f t="shared" si="84"/>
        <v>無</v>
      </c>
      <c r="J1840" t="str">
        <f t="shared" si="85"/>
        <v>無</v>
      </c>
      <c r="K1840" t="str">
        <f t="shared" si="86"/>
        <v>盤</v>
      </c>
    </row>
    <row r="1841" spans="1:11" hidden="1" x14ac:dyDescent="0.15">
      <c r="A1841">
        <v>20110531</v>
      </c>
      <c r="B1841">
        <v>8988.84</v>
      </c>
      <c r="C1841">
        <v>8944.84</v>
      </c>
      <c r="D1841">
        <v>8727.09</v>
      </c>
      <c r="E1841">
        <v>8892.8799999999992</v>
      </c>
      <c r="F1841">
        <v>8727.09</v>
      </c>
      <c r="G1841">
        <v>8988.84</v>
      </c>
      <c r="H1841">
        <v>8727.09</v>
      </c>
      <c r="I1841" t="str">
        <f t="shared" si="84"/>
        <v>無</v>
      </c>
      <c r="J1841" t="str">
        <f t="shared" si="85"/>
        <v>盤</v>
      </c>
      <c r="K1841" t="str">
        <f t="shared" si="86"/>
        <v>順</v>
      </c>
    </row>
    <row r="1842" spans="1:11" hidden="1" x14ac:dyDescent="0.15">
      <c r="A1842">
        <v>20110601</v>
      </c>
      <c r="B1842">
        <v>9062.35</v>
      </c>
      <c r="C1842">
        <v>8892.8799999999992</v>
      </c>
      <c r="D1842">
        <v>8727.09</v>
      </c>
      <c r="E1842">
        <v>8988.84</v>
      </c>
      <c r="F1842">
        <v>8727.09</v>
      </c>
      <c r="G1842">
        <v>9062.35</v>
      </c>
      <c r="H1842">
        <v>8727.09</v>
      </c>
      <c r="I1842" t="str">
        <f t="shared" si="84"/>
        <v>盤</v>
      </c>
      <c r="J1842" t="str">
        <f t="shared" si="85"/>
        <v>順</v>
      </c>
      <c r="K1842" t="str">
        <f t="shared" si="86"/>
        <v>順</v>
      </c>
    </row>
    <row r="1843" spans="1:11" hidden="1" x14ac:dyDescent="0.15">
      <c r="A1843">
        <v>20110602</v>
      </c>
      <c r="B1843">
        <v>8991.36</v>
      </c>
      <c r="C1843">
        <v>8988.84</v>
      </c>
      <c r="D1843">
        <v>8727.09</v>
      </c>
      <c r="E1843">
        <v>9062.35</v>
      </c>
      <c r="F1843">
        <v>8727.09</v>
      </c>
      <c r="G1843">
        <v>9062.35</v>
      </c>
      <c r="H1843">
        <v>8727.09</v>
      </c>
      <c r="I1843" t="str">
        <f t="shared" si="84"/>
        <v>順</v>
      </c>
      <c r="J1843" t="str">
        <f t="shared" si="85"/>
        <v>順</v>
      </c>
      <c r="K1843" t="str">
        <f t="shared" si="86"/>
        <v>順</v>
      </c>
    </row>
    <row r="1844" spans="1:11" hidden="1" x14ac:dyDescent="0.15">
      <c r="A1844">
        <v>20110603</v>
      </c>
      <c r="B1844">
        <v>9046.2800000000007</v>
      </c>
      <c r="C1844">
        <v>9062.35</v>
      </c>
      <c r="D1844">
        <v>8727.09</v>
      </c>
      <c r="E1844">
        <v>9062.35</v>
      </c>
      <c r="F1844">
        <v>8727.09</v>
      </c>
      <c r="G1844">
        <v>9062.35</v>
      </c>
      <c r="H1844">
        <v>8727.09</v>
      </c>
      <c r="I1844" t="str">
        <f t="shared" si="84"/>
        <v>順</v>
      </c>
      <c r="J1844" t="str">
        <f t="shared" si="85"/>
        <v>順</v>
      </c>
      <c r="K1844" t="str">
        <f t="shared" si="86"/>
        <v>順</v>
      </c>
    </row>
    <row r="1845" spans="1:11" hidden="1" x14ac:dyDescent="0.15">
      <c r="A1845">
        <v>20110607</v>
      </c>
      <c r="B1845">
        <v>9057.1</v>
      </c>
      <c r="C1845">
        <v>9062.35</v>
      </c>
      <c r="D1845">
        <v>8727.09</v>
      </c>
      <c r="E1845">
        <v>9062.35</v>
      </c>
      <c r="F1845">
        <v>8727.09</v>
      </c>
      <c r="G1845">
        <v>9062.35</v>
      </c>
      <c r="H1845">
        <v>8788.4</v>
      </c>
      <c r="I1845" t="str">
        <f t="shared" si="84"/>
        <v>順</v>
      </c>
      <c r="J1845" t="str">
        <f t="shared" si="85"/>
        <v>順</v>
      </c>
      <c r="K1845" t="str">
        <f t="shared" si="86"/>
        <v>順</v>
      </c>
    </row>
    <row r="1846" spans="1:11" hidden="1" x14ac:dyDescent="0.15">
      <c r="A1846">
        <v>20110608</v>
      </c>
      <c r="B1846">
        <v>9007.5300000000007</v>
      </c>
      <c r="C1846">
        <v>9062.35</v>
      </c>
      <c r="D1846">
        <v>8727.09</v>
      </c>
      <c r="E1846">
        <v>9062.35</v>
      </c>
      <c r="F1846">
        <v>8788.4</v>
      </c>
      <c r="G1846">
        <v>9062.35</v>
      </c>
      <c r="H1846">
        <v>8810</v>
      </c>
      <c r="I1846" t="str">
        <f t="shared" si="84"/>
        <v>順</v>
      </c>
      <c r="J1846" t="str">
        <f t="shared" si="85"/>
        <v>順</v>
      </c>
      <c r="K1846" t="str">
        <f t="shared" si="86"/>
        <v>順</v>
      </c>
    </row>
    <row r="1847" spans="1:11" hidden="1" x14ac:dyDescent="0.15">
      <c r="A1847">
        <v>20110609</v>
      </c>
      <c r="B1847">
        <v>9000.94</v>
      </c>
      <c r="C1847">
        <v>9062.35</v>
      </c>
      <c r="D1847">
        <v>8788.4</v>
      </c>
      <c r="E1847">
        <v>9062.35</v>
      </c>
      <c r="F1847">
        <v>8810</v>
      </c>
      <c r="G1847">
        <v>9062.35</v>
      </c>
      <c r="H1847">
        <v>8823.68</v>
      </c>
      <c r="I1847" t="str">
        <f t="shared" si="84"/>
        <v>順</v>
      </c>
      <c r="J1847" t="str">
        <f t="shared" si="85"/>
        <v>順</v>
      </c>
      <c r="K1847" t="str">
        <f t="shared" si="86"/>
        <v>無</v>
      </c>
    </row>
    <row r="1848" spans="1:11" hidden="1" x14ac:dyDescent="0.15">
      <c r="A1848">
        <v>20110610</v>
      </c>
      <c r="B1848">
        <v>8837.82</v>
      </c>
      <c r="C1848">
        <v>9062.35</v>
      </c>
      <c r="D1848">
        <v>8810</v>
      </c>
      <c r="E1848">
        <v>9062.35</v>
      </c>
      <c r="F1848">
        <v>8823.68</v>
      </c>
      <c r="G1848">
        <v>9062.35</v>
      </c>
      <c r="H1848">
        <v>8837.82</v>
      </c>
      <c r="I1848" t="str">
        <f t="shared" si="84"/>
        <v>順</v>
      </c>
      <c r="J1848" t="str">
        <f t="shared" si="85"/>
        <v>無</v>
      </c>
      <c r="K1848" t="str">
        <f t="shared" si="86"/>
        <v>無</v>
      </c>
    </row>
    <row r="1849" spans="1:11" hidden="1" x14ac:dyDescent="0.15">
      <c r="A1849">
        <v>20110613</v>
      </c>
      <c r="B1849">
        <v>8712.9500000000007</v>
      </c>
      <c r="C1849">
        <v>9062.35</v>
      </c>
      <c r="D1849">
        <v>8823.68</v>
      </c>
      <c r="E1849">
        <v>9062.35</v>
      </c>
      <c r="F1849">
        <v>8837.82</v>
      </c>
      <c r="G1849">
        <v>9062.35</v>
      </c>
      <c r="H1849">
        <v>8712.9500000000007</v>
      </c>
      <c r="I1849" t="str">
        <f t="shared" si="84"/>
        <v>無</v>
      </c>
      <c r="J1849" t="str">
        <f t="shared" si="85"/>
        <v>無</v>
      </c>
      <c r="K1849" t="str">
        <f t="shared" si="86"/>
        <v>順</v>
      </c>
    </row>
    <row r="1850" spans="1:11" hidden="1" x14ac:dyDescent="0.15">
      <c r="A1850">
        <v>20110614</v>
      </c>
      <c r="B1850">
        <v>8829.2099999999991</v>
      </c>
      <c r="C1850">
        <v>9062.35</v>
      </c>
      <c r="D1850">
        <v>8837.82</v>
      </c>
      <c r="E1850">
        <v>9062.35</v>
      </c>
      <c r="F1850">
        <v>8712.9500000000007</v>
      </c>
      <c r="G1850">
        <v>9057.1</v>
      </c>
      <c r="H1850">
        <v>8712.9500000000007</v>
      </c>
      <c r="I1850" t="str">
        <f t="shared" si="84"/>
        <v>無</v>
      </c>
      <c r="J1850" t="str">
        <f t="shared" si="85"/>
        <v>順</v>
      </c>
      <c r="K1850" t="str">
        <f t="shared" si="86"/>
        <v>順</v>
      </c>
    </row>
    <row r="1851" spans="1:11" hidden="1" x14ac:dyDescent="0.15">
      <c r="A1851">
        <v>20110615</v>
      </c>
      <c r="B1851">
        <v>8831.4500000000007</v>
      </c>
      <c r="C1851">
        <v>9062.35</v>
      </c>
      <c r="D1851">
        <v>8712.9500000000007</v>
      </c>
      <c r="E1851">
        <v>9057.1</v>
      </c>
      <c r="F1851">
        <v>8712.9500000000007</v>
      </c>
      <c r="G1851">
        <v>9057.1</v>
      </c>
      <c r="H1851">
        <v>8712.9500000000007</v>
      </c>
      <c r="I1851" t="str">
        <f t="shared" si="84"/>
        <v>順</v>
      </c>
      <c r="J1851" t="str">
        <f t="shared" si="85"/>
        <v>順</v>
      </c>
      <c r="K1851" t="str">
        <f t="shared" si="86"/>
        <v>順</v>
      </c>
    </row>
    <row r="1852" spans="1:11" hidden="1" x14ac:dyDescent="0.15">
      <c r="A1852">
        <v>20110616</v>
      </c>
      <c r="B1852">
        <v>8654.43</v>
      </c>
      <c r="C1852">
        <v>9057.1</v>
      </c>
      <c r="D1852">
        <v>8712.9500000000007</v>
      </c>
      <c r="E1852">
        <v>9057.1</v>
      </c>
      <c r="F1852">
        <v>8712.9500000000007</v>
      </c>
      <c r="G1852">
        <v>9057.1</v>
      </c>
      <c r="H1852">
        <v>8654.43</v>
      </c>
      <c r="I1852" t="str">
        <f t="shared" si="84"/>
        <v>順</v>
      </c>
      <c r="J1852" t="str">
        <f t="shared" si="85"/>
        <v>順</v>
      </c>
      <c r="K1852" t="str">
        <f t="shared" si="86"/>
        <v>順</v>
      </c>
    </row>
    <row r="1853" spans="1:11" hidden="1" x14ac:dyDescent="0.15">
      <c r="A1853">
        <v>20110617</v>
      </c>
      <c r="B1853">
        <v>8636.1</v>
      </c>
      <c r="C1853">
        <v>9057.1</v>
      </c>
      <c r="D1853">
        <v>8712.9500000000007</v>
      </c>
      <c r="E1853">
        <v>9057.1</v>
      </c>
      <c r="F1853">
        <v>8654.43</v>
      </c>
      <c r="G1853">
        <v>9007.5300000000007</v>
      </c>
      <c r="H1853">
        <v>8636.1</v>
      </c>
      <c r="I1853" t="str">
        <f t="shared" si="84"/>
        <v>順</v>
      </c>
      <c r="J1853" t="str">
        <f t="shared" si="85"/>
        <v>順</v>
      </c>
      <c r="K1853" t="str">
        <f t="shared" si="86"/>
        <v>順</v>
      </c>
    </row>
    <row r="1854" spans="1:11" hidden="1" x14ac:dyDescent="0.15">
      <c r="A1854">
        <v>20110620</v>
      </c>
      <c r="B1854">
        <v>8530.68</v>
      </c>
      <c r="C1854">
        <v>9057.1</v>
      </c>
      <c r="D1854">
        <v>8654.43</v>
      </c>
      <c r="E1854">
        <v>9007.5300000000007</v>
      </c>
      <c r="F1854">
        <v>8636.1</v>
      </c>
      <c r="G1854">
        <v>9000.94</v>
      </c>
      <c r="H1854">
        <v>8530.68</v>
      </c>
      <c r="I1854" t="str">
        <f t="shared" si="84"/>
        <v>順</v>
      </c>
      <c r="J1854" t="str">
        <f t="shared" si="85"/>
        <v>順</v>
      </c>
      <c r="K1854" t="str">
        <f t="shared" si="86"/>
        <v>順</v>
      </c>
    </row>
    <row r="1855" spans="1:11" hidden="1" x14ac:dyDescent="0.15">
      <c r="A1855">
        <v>20110621</v>
      </c>
      <c r="B1855">
        <v>8597.6200000000008</v>
      </c>
      <c r="C1855">
        <v>9007.5300000000007</v>
      </c>
      <c r="D1855">
        <v>8636.1</v>
      </c>
      <c r="E1855">
        <v>9000.94</v>
      </c>
      <c r="F1855">
        <v>8530.68</v>
      </c>
      <c r="G1855">
        <v>8837.82</v>
      </c>
      <c r="H1855">
        <v>8530.68</v>
      </c>
      <c r="I1855" t="str">
        <f t="shared" si="84"/>
        <v>順</v>
      </c>
      <c r="J1855" t="str">
        <f t="shared" si="85"/>
        <v>順</v>
      </c>
      <c r="K1855" t="str">
        <f t="shared" si="86"/>
        <v>順</v>
      </c>
    </row>
    <row r="1856" spans="1:11" hidden="1" x14ac:dyDescent="0.15">
      <c r="A1856">
        <v>20110622</v>
      </c>
      <c r="B1856">
        <v>8621.0400000000009</v>
      </c>
      <c r="C1856">
        <v>9000.94</v>
      </c>
      <c r="D1856">
        <v>8530.68</v>
      </c>
      <c r="E1856">
        <v>8837.82</v>
      </c>
      <c r="F1856">
        <v>8530.68</v>
      </c>
      <c r="G1856">
        <v>8831.4500000000007</v>
      </c>
      <c r="H1856">
        <v>8530.68</v>
      </c>
      <c r="I1856" t="str">
        <f t="shared" si="84"/>
        <v>順</v>
      </c>
      <c r="J1856" t="str">
        <f t="shared" si="85"/>
        <v>順</v>
      </c>
      <c r="K1856" t="str">
        <f t="shared" si="86"/>
        <v>順</v>
      </c>
    </row>
    <row r="1857" spans="1:11" hidden="1" x14ac:dyDescent="0.15">
      <c r="A1857">
        <v>20110623</v>
      </c>
      <c r="B1857">
        <v>8567.2800000000007</v>
      </c>
      <c r="C1857">
        <v>8837.82</v>
      </c>
      <c r="D1857">
        <v>8530.68</v>
      </c>
      <c r="E1857">
        <v>8831.4500000000007</v>
      </c>
      <c r="F1857">
        <v>8530.68</v>
      </c>
      <c r="G1857">
        <v>8831.4500000000007</v>
      </c>
      <c r="H1857">
        <v>8530.68</v>
      </c>
      <c r="I1857" t="str">
        <f t="shared" si="84"/>
        <v>順</v>
      </c>
      <c r="J1857" t="str">
        <f t="shared" si="85"/>
        <v>順</v>
      </c>
      <c r="K1857" t="str">
        <f t="shared" si="86"/>
        <v>順</v>
      </c>
    </row>
    <row r="1858" spans="1:11" hidden="1" x14ac:dyDescent="0.15">
      <c r="A1858">
        <v>20110624</v>
      </c>
      <c r="B1858">
        <v>8532.83</v>
      </c>
      <c r="C1858">
        <v>8831.4500000000007</v>
      </c>
      <c r="D1858">
        <v>8530.68</v>
      </c>
      <c r="E1858">
        <v>8831.4500000000007</v>
      </c>
      <c r="F1858">
        <v>8530.68</v>
      </c>
      <c r="G1858">
        <v>8831.4500000000007</v>
      </c>
      <c r="H1858">
        <v>8530.68</v>
      </c>
      <c r="I1858" t="str">
        <f t="shared" si="84"/>
        <v>順</v>
      </c>
      <c r="J1858" t="str">
        <f t="shared" si="85"/>
        <v>順</v>
      </c>
      <c r="K1858" t="str">
        <f t="shared" si="86"/>
        <v>順</v>
      </c>
    </row>
    <row r="1859" spans="1:11" hidden="1" x14ac:dyDescent="0.15">
      <c r="A1859">
        <v>20110627</v>
      </c>
      <c r="B1859">
        <v>8500.16</v>
      </c>
      <c r="C1859">
        <v>8831.4500000000007</v>
      </c>
      <c r="D1859">
        <v>8530.68</v>
      </c>
      <c r="E1859">
        <v>8831.4500000000007</v>
      </c>
      <c r="F1859">
        <v>8530.68</v>
      </c>
      <c r="G1859">
        <v>8654.43</v>
      </c>
      <c r="H1859">
        <v>8500.16</v>
      </c>
      <c r="I1859" t="str">
        <f t="shared" ref="I1859:I1922" si="87">IF(C1859-D1859&lt;=180,"盤",IF(C1859-D1859&lt;=240,"無","順"))</f>
        <v>順</v>
      </c>
      <c r="J1859" t="str">
        <f t="shared" ref="J1859:J1922" si="88">IF(E1859-F1859&lt;=180,"盤",IF(E1859-F1859&lt;=240,"無","順"))</f>
        <v>順</v>
      </c>
      <c r="K1859" t="str">
        <f t="shared" ref="K1859:K1922" si="89">IF(G1859-H1859&lt;=180,"盤",IF(G1859-H1859&lt;=240,"無","順"))</f>
        <v>盤</v>
      </c>
    </row>
    <row r="1860" spans="1:11" hidden="1" x14ac:dyDescent="0.15">
      <c r="A1860">
        <v>20110628</v>
      </c>
      <c r="B1860">
        <v>8478.86</v>
      </c>
      <c r="C1860">
        <v>8831.4500000000007</v>
      </c>
      <c r="D1860">
        <v>8530.68</v>
      </c>
      <c r="E1860">
        <v>8654.43</v>
      </c>
      <c r="F1860">
        <v>8500.16</v>
      </c>
      <c r="G1860">
        <v>8636.1</v>
      </c>
      <c r="H1860">
        <v>8478.86</v>
      </c>
      <c r="I1860" t="str">
        <f t="shared" si="87"/>
        <v>順</v>
      </c>
      <c r="J1860" t="str">
        <f t="shared" si="88"/>
        <v>盤</v>
      </c>
      <c r="K1860" t="str">
        <f t="shared" si="89"/>
        <v>盤</v>
      </c>
    </row>
    <row r="1861" spans="1:11" hidden="1" x14ac:dyDescent="0.15">
      <c r="A1861">
        <v>20110629</v>
      </c>
      <c r="B1861">
        <v>8573.3799999999992</v>
      </c>
      <c r="C1861">
        <v>8654.43</v>
      </c>
      <c r="D1861">
        <v>8500.16</v>
      </c>
      <c r="E1861">
        <v>8636.1</v>
      </c>
      <c r="F1861">
        <v>8478.86</v>
      </c>
      <c r="G1861">
        <v>8621.0400000000009</v>
      </c>
      <c r="H1861">
        <v>8478.86</v>
      </c>
      <c r="I1861" t="str">
        <f t="shared" si="87"/>
        <v>盤</v>
      </c>
      <c r="J1861" t="str">
        <f t="shared" si="88"/>
        <v>盤</v>
      </c>
      <c r="K1861" t="str">
        <f t="shared" si="89"/>
        <v>盤</v>
      </c>
    </row>
    <row r="1862" spans="1:11" hidden="1" x14ac:dyDescent="0.15">
      <c r="A1862">
        <v>20110630</v>
      </c>
      <c r="B1862">
        <v>8652.59</v>
      </c>
      <c r="C1862">
        <v>8636.1</v>
      </c>
      <c r="D1862">
        <v>8478.86</v>
      </c>
      <c r="E1862">
        <v>8621.0400000000009</v>
      </c>
      <c r="F1862">
        <v>8478.86</v>
      </c>
      <c r="G1862">
        <v>8652.59</v>
      </c>
      <c r="H1862">
        <v>8478.86</v>
      </c>
      <c r="I1862" t="str">
        <f t="shared" si="87"/>
        <v>盤</v>
      </c>
      <c r="J1862" t="str">
        <f t="shared" si="88"/>
        <v>盤</v>
      </c>
      <c r="K1862" t="str">
        <f t="shared" si="89"/>
        <v>盤</v>
      </c>
    </row>
    <row r="1863" spans="1:11" x14ac:dyDescent="0.15">
      <c r="A1863">
        <v>20110701</v>
      </c>
      <c r="B1863">
        <v>8739.82</v>
      </c>
      <c r="C1863">
        <v>8621.0400000000009</v>
      </c>
      <c r="D1863">
        <v>8478.86</v>
      </c>
      <c r="E1863">
        <v>8652.59</v>
      </c>
      <c r="F1863">
        <v>8478.86</v>
      </c>
      <c r="G1863">
        <v>8739.82</v>
      </c>
      <c r="H1863">
        <v>8478.86</v>
      </c>
      <c r="I1863" t="str">
        <f t="shared" si="87"/>
        <v>盤</v>
      </c>
      <c r="J1863" t="str">
        <f t="shared" si="88"/>
        <v>盤</v>
      </c>
      <c r="K1863" t="str">
        <f t="shared" si="89"/>
        <v>順</v>
      </c>
    </row>
    <row r="1864" spans="1:11" hidden="1" x14ac:dyDescent="0.15">
      <c r="A1864">
        <v>20110704</v>
      </c>
      <c r="B1864">
        <v>8774.7199999999993</v>
      </c>
      <c r="C1864">
        <v>8652.59</v>
      </c>
      <c r="D1864">
        <v>8478.86</v>
      </c>
      <c r="E1864">
        <v>8739.82</v>
      </c>
      <c r="F1864">
        <v>8478.86</v>
      </c>
      <c r="G1864">
        <v>8774.7199999999993</v>
      </c>
      <c r="H1864">
        <v>8478.86</v>
      </c>
      <c r="I1864" t="str">
        <f t="shared" si="87"/>
        <v>盤</v>
      </c>
      <c r="J1864" t="str">
        <f t="shared" si="88"/>
        <v>順</v>
      </c>
      <c r="K1864" t="str">
        <f t="shared" si="89"/>
        <v>順</v>
      </c>
    </row>
    <row r="1865" spans="1:11" hidden="1" x14ac:dyDescent="0.15">
      <c r="A1865">
        <v>20110705</v>
      </c>
      <c r="B1865">
        <v>8784.44</v>
      </c>
      <c r="C1865">
        <v>8739.82</v>
      </c>
      <c r="D1865">
        <v>8478.86</v>
      </c>
      <c r="E1865">
        <v>8774.7199999999993</v>
      </c>
      <c r="F1865">
        <v>8478.86</v>
      </c>
      <c r="G1865">
        <v>8784.44</v>
      </c>
      <c r="H1865">
        <v>8478.86</v>
      </c>
      <c r="I1865" t="str">
        <f t="shared" si="87"/>
        <v>順</v>
      </c>
      <c r="J1865" t="str">
        <f t="shared" si="88"/>
        <v>順</v>
      </c>
      <c r="K1865" t="str">
        <f t="shared" si="89"/>
        <v>順</v>
      </c>
    </row>
    <row r="1866" spans="1:11" hidden="1" x14ac:dyDescent="0.15">
      <c r="A1866">
        <v>20110706</v>
      </c>
      <c r="B1866">
        <v>8824.44</v>
      </c>
      <c r="C1866">
        <v>8774.7199999999993</v>
      </c>
      <c r="D1866">
        <v>8478.86</v>
      </c>
      <c r="E1866">
        <v>8784.44</v>
      </c>
      <c r="F1866">
        <v>8478.86</v>
      </c>
      <c r="G1866">
        <v>8824.44</v>
      </c>
      <c r="H1866">
        <v>8478.86</v>
      </c>
      <c r="I1866" t="str">
        <f t="shared" si="87"/>
        <v>順</v>
      </c>
      <c r="J1866" t="str">
        <f t="shared" si="88"/>
        <v>順</v>
      </c>
      <c r="K1866" t="str">
        <f t="shared" si="89"/>
        <v>順</v>
      </c>
    </row>
    <row r="1867" spans="1:11" hidden="1" x14ac:dyDescent="0.15">
      <c r="A1867">
        <v>20110707</v>
      </c>
      <c r="B1867">
        <v>8773.42</v>
      </c>
      <c r="C1867">
        <v>8784.44</v>
      </c>
      <c r="D1867">
        <v>8478.86</v>
      </c>
      <c r="E1867">
        <v>8824.44</v>
      </c>
      <c r="F1867">
        <v>8478.86</v>
      </c>
      <c r="G1867">
        <v>8824.44</v>
      </c>
      <c r="H1867">
        <v>8478.86</v>
      </c>
      <c r="I1867" t="str">
        <f t="shared" si="87"/>
        <v>順</v>
      </c>
      <c r="J1867" t="str">
        <f t="shared" si="88"/>
        <v>順</v>
      </c>
      <c r="K1867" t="str">
        <f t="shared" si="89"/>
        <v>順</v>
      </c>
    </row>
    <row r="1868" spans="1:11" hidden="1" x14ac:dyDescent="0.15">
      <c r="A1868">
        <v>20110708</v>
      </c>
      <c r="B1868">
        <v>8749.5499999999993</v>
      </c>
      <c r="C1868">
        <v>8824.44</v>
      </c>
      <c r="D1868">
        <v>8478.86</v>
      </c>
      <c r="E1868">
        <v>8824.44</v>
      </c>
      <c r="F1868">
        <v>8478.86</v>
      </c>
      <c r="G1868">
        <v>8824.44</v>
      </c>
      <c r="H1868">
        <v>8573.3799999999992</v>
      </c>
      <c r="I1868" t="str">
        <f t="shared" si="87"/>
        <v>順</v>
      </c>
      <c r="J1868" t="str">
        <f t="shared" si="88"/>
        <v>順</v>
      </c>
      <c r="K1868" t="str">
        <f t="shared" si="89"/>
        <v>順</v>
      </c>
    </row>
    <row r="1869" spans="1:11" hidden="1" x14ac:dyDescent="0.15">
      <c r="A1869">
        <v>20110711</v>
      </c>
      <c r="B1869">
        <v>8665.85</v>
      </c>
      <c r="C1869">
        <v>8824.44</v>
      </c>
      <c r="D1869">
        <v>8478.86</v>
      </c>
      <c r="E1869">
        <v>8824.44</v>
      </c>
      <c r="F1869">
        <v>8573.3799999999992</v>
      </c>
      <c r="G1869">
        <v>8824.44</v>
      </c>
      <c r="H1869">
        <v>8652.59</v>
      </c>
      <c r="I1869" t="str">
        <f t="shared" si="87"/>
        <v>順</v>
      </c>
      <c r="J1869" t="str">
        <f t="shared" si="88"/>
        <v>順</v>
      </c>
      <c r="K1869" t="str">
        <f t="shared" si="89"/>
        <v>盤</v>
      </c>
    </row>
    <row r="1870" spans="1:11" hidden="1" x14ac:dyDescent="0.15">
      <c r="A1870">
        <v>20110712</v>
      </c>
      <c r="B1870">
        <v>8491.01</v>
      </c>
      <c r="C1870">
        <v>8824.44</v>
      </c>
      <c r="D1870">
        <v>8573.3799999999992</v>
      </c>
      <c r="E1870">
        <v>8824.44</v>
      </c>
      <c r="F1870">
        <v>8652.59</v>
      </c>
      <c r="G1870">
        <v>8824.44</v>
      </c>
      <c r="H1870">
        <v>8491.01</v>
      </c>
      <c r="I1870" t="str">
        <f t="shared" si="87"/>
        <v>順</v>
      </c>
      <c r="J1870" t="str">
        <f t="shared" si="88"/>
        <v>盤</v>
      </c>
      <c r="K1870" t="str">
        <f t="shared" si="89"/>
        <v>順</v>
      </c>
    </row>
    <row r="1871" spans="1:11" hidden="1" x14ac:dyDescent="0.15">
      <c r="A1871">
        <v>20110713</v>
      </c>
      <c r="B1871">
        <v>8488.06</v>
      </c>
      <c r="C1871">
        <v>8824.44</v>
      </c>
      <c r="D1871">
        <v>8652.59</v>
      </c>
      <c r="E1871">
        <v>8824.44</v>
      </c>
      <c r="F1871">
        <v>8491.01</v>
      </c>
      <c r="G1871">
        <v>8824.44</v>
      </c>
      <c r="H1871">
        <v>8488.06</v>
      </c>
      <c r="I1871" t="str">
        <f t="shared" si="87"/>
        <v>盤</v>
      </c>
      <c r="J1871" t="str">
        <f t="shared" si="88"/>
        <v>順</v>
      </c>
      <c r="K1871" t="str">
        <f t="shared" si="89"/>
        <v>順</v>
      </c>
    </row>
    <row r="1872" spans="1:11" hidden="1" x14ac:dyDescent="0.15">
      <c r="A1872">
        <v>20110714</v>
      </c>
      <c r="B1872">
        <v>8481.35</v>
      </c>
      <c r="C1872">
        <v>8824.44</v>
      </c>
      <c r="D1872">
        <v>8491.01</v>
      </c>
      <c r="E1872">
        <v>8824.44</v>
      </c>
      <c r="F1872">
        <v>8488.06</v>
      </c>
      <c r="G1872">
        <v>8824.44</v>
      </c>
      <c r="H1872">
        <v>8481.35</v>
      </c>
      <c r="I1872" t="str">
        <f t="shared" si="87"/>
        <v>順</v>
      </c>
      <c r="J1872" t="str">
        <f t="shared" si="88"/>
        <v>順</v>
      </c>
      <c r="K1872" t="str">
        <f t="shared" si="89"/>
        <v>順</v>
      </c>
    </row>
    <row r="1873" spans="1:11" hidden="1" x14ac:dyDescent="0.15">
      <c r="A1873">
        <v>20110715</v>
      </c>
      <c r="B1873">
        <v>8574.91</v>
      </c>
      <c r="C1873">
        <v>8824.44</v>
      </c>
      <c r="D1873">
        <v>8488.06</v>
      </c>
      <c r="E1873">
        <v>8824.44</v>
      </c>
      <c r="F1873">
        <v>8481.35</v>
      </c>
      <c r="G1873">
        <v>8824.44</v>
      </c>
      <c r="H1873">
        <v>8481.35</v>
      </c>
      <c r="I1873" t="str">
        <f t="shared" si="87"/>
        <v>順</v>
      </c>
      <c r="J1873" t="str">
        <f t="shared" si="88"/>
        <v>順</v>
      </c>
      <c r="K1873" t="str">
        <f t="shared" si="89"/>
        <v>順</v>
      </c>
    </row>
    <row r="1874" spans="1:11" hidden="1" x14ac:dyDescent="0.15">
      <c r="A1874">
        <v>20110718</v>
      </c>
      <c r="B1874">
        <v>8538.57</v>
      </c>
      <c r="C1874">
        <v>8824.44</v>
      </c>
      <c r="D1874">
        <v>8481.35</v>
      </c>
      <c r="E1874">
        <v>8824.44</v>
      </c>
      <c r="F1874">
        <v>8481.35</v>
      </c>
      <c r="G1874">
        <v>8773.42</v>
      </c>
      <c r="H1874">
        <v>8481.35</v>
      </c>
      <c r="I1874" t="str">
        <f t="shared" si="87"/>
        <v>順</v>
      </c>
      <c r="J1874" t="str">
        <f t="shared" si="88"/>
        <v>順</v>
      </c>
      <c r="K1874" t="str">
        <f t="shared" si="89"/>
        <v>順</v>
      </c>
    </row>
    <row r="1875" spans="1:11" hidden="1" x14ac:dyDescent="0.15">
      <c r="A1875">
        <v>20110719</v>
      </c>
      <c r="B1875">
        <v>8524.57</v>
      </c>
      <c r="C1875">
        <v>8824.44</v>
      </c>
      <c r="D1875">
        <v>8481.35</v>
      </c>
      <c r="E1875">
        <v>8773.42</v>
      </c>
      <c r="F1875">
        <v>8481.35</v>
      </c>
      <c r="G1875">
        <v>8749.5499999999993</v>
      </c>
      <c r="H1875">
        <v>8481.35</v>
      </c>
      <c r="I1875" t="str">
        <f t="shared" si="87"/>
        <v>順</v>
      </c>
      <c r="J1875" t="str">
        <f t="shared" si="88"/>
        <v>順</v>
      </c>
      <c r="K1875" t="str">
        <f t="shared" si="89"/>
        <v>順</v>
      </c>
    </row>
    <row r="1876" spans="1:11" hidden="1" x14ac:dyDescent="0.15">
      <c r="A1876">
        <v>20110720</v>
      </c>
      <c r="B1876">
        <v>8706.17</v>
      </c>
      <c r="C1876">
        <v>8773.42</v>
      </c>
      <c r="D1876">
        <v>8481.35</v>
      </c>
      <c r="E1876">
        <v>8749.5499999999993</v>
      </c>
      <c r="F1876">
        <v>8481.35</v>
      </c>
      <c r="G1876">
        <v>8706.17</v>
      </c>
      <c r="H1876">
        <v>8481.35</v>
      </c>
      <c r="I1876" t="str">
        <f t="shared" si="87"/>
        <v>順</v>
      </c>
      <c r="J1876" t="str">
        <f t="shared" si="88"/>
        <v>順</v>
      </c>
      <c r="K1876" t="str">
        <f t="shared" si="89"/>
        <v>無</v>
      </c>
    </row>
    <row r="1877" spans="1:11" hidden="1" x14ac:dyDescent="0.15">
      <c r="A1877">
        <v>20110721</v>
      </c>
      <c r="B1877">
        <v>8717.14</v>
      </c>
      <c r="C1877">
        <v>8749.5499999999993</v>
      </c>
      <c r="D1877">
        <v>8481.35</v>
      </c>
      <c r="E1877">
        <v>8706.17</v>
      </c>
      <c r="F1877">
        <v>8481.35</v>
      </c>
      <c r="G1877">
        <v>8717.14</v>
      </c>
      <c r="H1877">
        <v>8481.35</v>
      </c>
      <c r="I1877" t="str">
        <f t="shared" si="87"/>
        <v>順</v>
      </c>
      <c r="J1877" t="str">
        <f t="shared" si="88"/>
        <v>無</v>
      </c>
      <c r="K1877" t="str">
        <f t="shared" si="89"/>
        <v>無</v>
      </c>
    </row>
    <row r="1878" spans="1:11" hidden="1" x14ac:dyDescent="0.15">
      <c r="A1878">
        <v>20110722</v>
      </c>
      <c r="B1878">
        <v>8765.32</v>
      </c>
      <c r="C1878">
        <v>8706.17</v>
      </c>
      <c r="D1878">
        <v>8481.35</v>
      </c>
      <c r="E1878">
        <v>8717.14</v>
      </c>
      <c r="F1878">
        <v>8481.35</v>
      </c>
      <c r="G1878">
        <v>8765.32</v>
      </c>
      <c r="H1878">
        <v>8481.35</v>
      </c>
      <c r="I1878" t="str">
        <f t="shared" si="87"/>
        <v>無</v>
      </c>
      <c r="J1878" t="str">
        <f t="shared" si="88"/>
        <v>無</v>
      </c>
      <c r="K1878" t="str">
        <f t="shared" si="89"/>
        <v>順</v>
      </c>
    </row>
    <row r="1879" spans="1:11" hidden="1" x14ac:dyDescent="0.15">
      <c r="A1879">
        <v>20110725</v>
      </c>
      <c r="B1879">
        <v>8683.51</v>
      </c>
      <c r="C1879">
        <v>8717.14</v>
      </c>
      <c r="D1879">
        <v>8481.35</v>
      </c>
      <c r="E1879">
        <v>8765.32</v>
      </c>
      <c r="F1879">
        <v>8481.35</v>
      </c>
      <c r="G1879">
        <v>8765.32</v>
      </c>
      <c r="H1879">
        <v>8481.35</v>
      </c>
      <c r="I1879" t="str">
        <f t="shared" si="87"/>
        <v>無</v>
      </c>
      <c r="J1879" t="str">
        <f t="shared" si="88"/>
        <v>順</v>
      </c>
      <c r="K1879" t="str">
        <f t="shared" si="89"/>
        <v>順</v>
      </c>
    </row>
    <row r="1880" spans="1:11" hidden="1" x14ac:dyDescent="0.15">
      <c r="A1880">
        <v>20110726</v>
      </c>
      <c r="B1880">
        <v>8794.24</v>
      </c>
      <c r="C1880">
        <v>8765.32</v>
      </c>
      <c r="D1880">
        <v>8481.35</v>
      </c>
      <c r="E1880">
        <v>8765.32</v>
      </c>
      <c r="F1880">
        <v>8481.35</v>
      </c>
      <c r="G1880">
        <v>8794.24</v>
      </c>
      <c r="H1880">
        <v>8524.57</v>
      </c>
      <c r="I1880" t="str">
        <f t="shared" si="87"/>
        <v>順</v>
      </c>
      <c r="J1880" t="str">
        <f t="shared" si="88"/>
        <v>順</v>
      </c>
      <c r="K1880" t="str">
        <f t="shared" si="89"/>
        <v>順</v>
      </c>
    </row>
    <row r="1881" spans="1:11" hidden="1" x14ac:dyDescent="0.15">
      <c r="A1881">
        <v>20110727</v>
      </c>
      <c r="B1881">
        <v>8817.49</v>
      </c>
      <c r="C1881">
        <v>8765.32</v>
      </c>
      <c r="D1881">
        <v>8481.35</v>
      </c>
      <c r="E1881">
        <v>8794.24</v>
      </c>
      <c r="F1881">
        <v>8524.57</v>
      </c>
      <c r="G1881">
        <v>8817.49</v>
      </c>
      <c r="H1881">
        <v>8524.57</v>
      </c>
      <c r="I1881" t="str">
        <f t="shared" si="87"/>
        <v>順</v>
      </c>
      <c r="J1881" t="str">
        <f t="shared" si="88"/>
        <v>順</v>
      </c>
      <c r="K1881" t="str">
        <f t="shared" si="89"/>
        <v>順</v>
      </c>
    </row>
    <row r="1882" spans="1:11" hidden="1" x14ac:dyDescent="0.15">
      <c r="A1882">
        <v>20110728</v>
      </c>
      <c r="B1882">
        <v>8767.2000000000007</v>
      </c>
      <c r="C1882">
        <v>8794.24</v>
      </c>
      <c r="D1882">
        <v>8524.57</v>
      </c>
      <c r="E1882">
        <v>8817.49</v>
      </c>
      <c r="F1882">
        <v>8524.57</v>
      </c>
      <c r="G1882">
        <v>8817.49</v>
      </c>
      <c r="H1882">
        <v>8524.57</v>
      </c>
      <c r="I1882" t="str">
        <f t="shared" si="87"/>
        <v>順</v>
      </c>
      <c r="J1882" t="str">
        <f t="shared" si="88"/>
        <v>順</v>
      </c>
      <c r="K1882" t="str">
        <f t="shared" si="89"/>
        <v>順</v>
      </c>
    </row>
    <row r="1883" spans="1:11" hidden="1" x14ac:dyDescent="0.15">
      <c r="A1883">
        <v>20110729</v>
      </c>
      <c r="B1883">
        <v>8644.18</v>
      </c>
      <c r="C1883">
        <v>8817.49</v>
      </c>
      <c r="D1883">
        <v>8524.57</v>
      </c>
      <c r="E1883">
        <v>8817.49</v>
      </c>
      <c r="F1883">
        <v>8524.57</v>
      </c>
      <c r="G1883">
        <v>8817.49</v>
      </c>
      <c r="H1883">
        <v>8644.18</v>
      </c>
      <c r="I1883" t="str">
        <f t="shared" si="87"/>
        <v>順</v>
      </c>
      <c r="J1883" t="str">
        <f t="shared" si="88"/>
        <v>順</v>
      </c>
      <c r="K1883" t="str">
        <f t="shared" si="89"/>
        <v>盤</v>
      </c>
    </row>
    <row r="1884" spans="1:11" hidden="1" x14ac:dyDescent="0.15">
      <c r="A1884">
        <v>20110801</v>
      </c>
      <c r="B1884">
        <v>8701.3799999999992</v>
      </c>
      <c r="C1884">
        <v>8817.49</v>
      </c>
      <c r="D1884">
        <v>8524.57</v>
      </c>
      <c r="E1884">
        <v>8817.49</v>
      </c>
      <c r="F1884">
        <v>8644.18</v>
      </c>
      <c r="G1884">
        <v>8817.49</v>
      </c>
      <c r="H1884">
        <v>8644.18</v>
      </c>
      <c r="I1884" t="str">
        <f t="shared" si="87"/>
        <v>順</v>
      </c>
      <c r="J1884" t="str">
        <f t="shared" si="88"/>
        <v>盤</v>
      </c>
      <c r="K1884" t="str">
        <f t="shared" si="89"/>
        <v>盤</v>
      </c>
    </row>
    <row r="1885" spans="1:11" hidden="1" x14ac:dyDescent="0.15">
      <c r="A1885">
        <v>20110802</v>
      </c>
      <c r="B1885">
        <v>8584.7199999999993</v>
      </c>
      <c r="C1885">
        <v>8817.49</v>
      </c>
      <c r="D1885">
        <v>8644.18</v>
      </c>
      <c r="E1885">
        <v>8817.49</v>
      </c>
      <c r="F1885">
        <v>8644.18</v>
      </c>
      <c r="G1885">
        <v>8817.49</v>
      </c>
      <c r="H1885">
        <v>8584.7199999999993</v>
      </c>
      <c r="I1885" t="str">
        <f t="shared" si="87"/>
        <v>盤</v>
      </c>
      <c r="J1885" t="str">
        <f t="shared" si="88"/>
        <v>盤</v>
      </c>
      <c r="K1885" t="str">
        <f t="shared" si="89"/>
        <v>無</v>
      </c>
    </row>
    <row r="1886" spans="1:11" hidden="1" x14ac:dyDescent="0.15">
      <c r="A1886">
        <v>20110803</v>
      </c>
      <c r="B1886">
        <v>8456.86</v>
      </c>
      <c r="C1886">
        <v>8817.49</v>
      </c>
      <c r="D1886">
        <v>8644.18</v>
      </c>
      <c r="E1886">
        <v>8817.49</v>
      </c>
      <c r="F1886">
        <v>8584.7199999999993</v>
      </c>
      <c r="G1886">
        <v>8817.49</v>
      </c>
      <c r="H1886">
        <v>8456.86</v>
      </c>
      <c r="I1886" t="str">
        <f t="shared" si="87"/>
        <v>盤</v>
      </c>
      <c r="J1886" t="str">
        <f t="shared" si="88"/>
        <v>無</v>
      </c>
      <c r="K1886" t="str">
        <f t="shared" si="89"/>
        <v>順</v>
      </c>
    </row>
    <row r="1887" spans="1:11" hidden="1" x14ac:dyDescent="0.15">
      <c r="A1887">
        <v>20110804</v>
      </c>
      <c r="B1887">
        <v>8317.27</v>
      </c>
      <c r="C1887">
        <v>8817.49</v>
      </c>
      <c r="D1887">
        <v>8584.7199999999993</v>
      </c>
      <c r="E1887">
        <v>8817.49</v>
      </c>
      <c r="F1887">
        <v>8456.86</v>
      </c>
      <c r="G1887">
        <v>8817.49</v>
      </c>
      <c r="H1887">
        <v>8317.27</v>
      </c>
      <c r="I1887" t="str">
        <f t="shared" si="87"/>
        <v>無</v>
      </c>
      <c r="J1887" t="str">
        <f t="shared" si="88"/>
        <v>順</v>
      </c>
      <c r="K1887" t="str">
        <f t="shared" si="89"/>
        <v>順</v>
      </c>
    </row>
    <row r="1888" spans="1:11" hidden="1" x14ac:dyDescent="0.15">
      <c r="A1888">
        <v>20110805</v>
      </c>
      <c r="B1888">
        <v>7853.13</v>
      </c>
      <c r="C1888">
        <v>8817.49</v>
      </c>
      <c r="D1888">
        <v>8456.86</v>
      </c>
      <c r="E1888">
        <v>8817.49</v>
      </c>
      <c r="F1888">
        <v>8317.27</v>
      </c>
      <c r="G1888">
        <v>8817.49</v>
      </c>
      <c r="H1888">
        <v>7853.13</v>
      </c>
      <c r="I1888" t="str">
        <f t="shared" si="87"/>
        <v>順</v>
      </c>
      <c r="J1888" t="str">
        <f t="shared" si="88"/>
        <v>順</v>
      </c>
      <c r="K1888" t="str">
        <f t="shared" si="89"/>
        <v>順</v>
      </c>
    </row>
    <row r="1889" spans="1:11" hidden="1" x14ac:dyDescent="0.15">
      <c r="A1889">
        <v>20110808</v>
      </c>
      <c r="B1889">
        <v>7552.8</v>
      </c>
      <c r="C1889">
        <v>8817.49</v>
      </c>
      <c r="D1889">
        <v>8317.27</v>
      </c>
      <c r="E1889">
        <v>8817.49</v>
      </c>
      <c r="F1889">
        <v>7853.13</v>
      </c>
      <c r="G1889">
        <v>8767.2000000000007</v>
      </c>
      <c r="H1889">
        <v>7552.8</v>
      </c>
      <c r="I1889" t="str">
        <f t="shared" si="87"/>
        <v>順</v>
      </c>
      <c r="J1889" t="str">
        <f t="shared" si="88"/>
        <v>順</v>
      </c>
      <c r="K1889" t="str">
        <f t="shared" si="89"/>
        <v>順</v>
      </c>
    </row>
    <row r="1890" spans="1:11" hidden="1" x14ac:dyDescent="0.15">
      <c r="A1890">
        <v>20110809</v>
      </c>
      <c r="B1890">
        <v>7493.12</v>
      </c>
      <c r="C1890">
        <v>8817.49</v>
      </c>
      <c r="D1890">
        <v>7853.13</v>
      </c>
      <c r="E1890">
        <v>8767.2000000000007</v>
      </c>
      <c r="F1890">
        <v>7552.8</v>
      </c>
      <c r="G1890">
        <v>8701.3799999999992</v>
      </c>
      <c r="H1890">
        <v>7493.12</v>
      </c>
      <c r="I1890" t="str">
        <f t="shared" si="87"/>
        <v>順</v>
      </c>
      <c r="J1890" t="str">
        <f t="shared" si="88"/>
        <v>順</v>
      </c>
      <c r="K1890" t="str">
        <f t="shared" si="89"/>
        <v>順</v>
      </c>
    </row>
    <row r="1891" spans="1:11" hidden="1" x14ac:dyDescent="0.15">
      <c r="A1891">
        <v>20110810</v>
      </c>
      <c r="B1891">
        <v>7736.32</v>
      </c>
      <c r="C1891">
        <v>8767.2000000000007</v>
      </c>
      <c r="D1891">
        <v>7552.8</v>
      </c>
      <c r="E1891">
        <v>8701.3799999999992</v>
      </c>
      <c r="F1891">
        <v>7493.12</v>
      </c>
      <c r="G1891">
        <v>8701.3799999999992</v>
      </c>
      <c r="H1891">
        <v>7493.12</v>
      </c>
      <c r="I1891" t="str">
        <f t="shared" si="87"/>
        <v>順</v>
      </c>
      <c r="J1891" t="str">
        <f t="shared" si="88"/>
        <v>順</v>
      </c>
      <c r="K1891" t="str">
        <f t="shared" si="89"/>
        <v>順</v>
      </c>
    </row>
    <row r="1892" spans="1:11" hidden="1" x14ac:dyDescent="0.15">
      <c r="A1892">
        <v>20110811</v>
      </c>
      <c r="B1892">
        <v>7719.09</v>
      </c>
      <c r="C1892">
        <v>8701.3799999999992</v>
      </c>
      <c r="D1892">
        <v>7493.12</v>
      </c>
      <c r="E1892">
        <v>8701.3799999999992</v>
      </c>
      <c r="F1892">
        <v>7493.12</v>
      </c>
      <c r="G1892">
        <v>8584.7199999999993</v>
      </c>
      <c r="H1892">
        <v>7493.12</v>
      </c>
      <c r="I1892" t="str">
        <f t="shared" si="87"/>
        <v>順</v>
      </c>
      <c r="J1892" t="str">
        <f t="shared" si="88"/>
        <v>順</v>
      </c>
      <c r="K1892" t="str">
        <f t="shared" si="89"/>
        <v>順</v>
      </c>
    </row>
    <row r="1893" spans="1:11" hidden="1" x14ac:dyDescent="0.15">
      <c r="A1893">
        <v>20110812</v>
      </c>
      <c r="B1893">
        <v>7637.02</v>
      </c>
      <c r="C1893">
        <v>8701.3799999999992</v>
      </c>
      <c r="D1893">
        <v>7493.12</v>
      </c>
      <c r="E1893">
        <v>8584.7199999999993</v>
      </c>
      <c r="F1893">
        <v>7493.12</v>
      </c>
      <c r="G1893">
        <v>8456.86</v>
      </c>
      <c r="H1893">
        <v>7493.12</v>
      </c>
      <c r="I1893" t="str">
        <f t="shared" si="87"/>
        <v>順</v>
      </c>
      <c r="J1893" t="str">
        <f t="shared" si="88"/>
        <v>順</v>
      </c>
      <c r="K1893" t="str">
        <f t="shared" si="89"/>
        <v>順</v>
      </c>
    </row>
    <row r="1894" spans="1:11" hidden="1" x14ac:dyDescent="0.15">
      <c r="A1894">
        <v>20110815</v>
      </c>
      <c r="B1894">
        <v>7819.39</v>
      </c>
      <c r="C1894">
        <v>8584.7199999999993</v>
      </c>
      <c r="D1894">
        <v>7493.12</v>
      </c>
      <c r="E1894">
        <v>8456.86</v>
      </c>
      <c r="F1894">
        <v>7493.12</v>
      </c>
      <c r="G1894">
        <v>8317.27</v>
      </c>
      <c r="H1894">
        <v>7493.12</v>
      </c>
      <c r="I1894" t="str">
        <f t="shared" si="87"/>
        <v>順</v>
      </c>
      <c r="J1894" t="str">
        <f t="shared" si="88"/>
        <v>順</v>
      </c>
      <c r="K1894" t="str">
        <f t="shared" si="89"/>
        <v>順</v>
      </c>
    </row>
    <row r="1895" spans="1:11" hidden="1" x14ac:dyDescent="0.15">
      <c r="A1895">
        <v>20110816</v>
      </c>
      <c r="B1895">
        <v>7798.59</v>
      </c>
      <c r="C1895">
        <v>8456.86</v>
      </c>
      <c r="D1895">
        <v>7493.12</v>
      </c>
      <c r="E1895">
        <v>8317.27</v>
      </c>
      <c r="F1895">
        <v>7493.12</v>
      </c>
      <c r="G1895">
        <v>7853.13</v>
      </c>
      <c r="H1895">
        <v>7493.12</v>
      </c>
      <c r="I1895" t="str">
        <f t="shared" si="87"/>
        <v>順</v>
      </c>
      <c r="J1895" t="str">
        <f t="shared" si="88"/>
        <v>順</v>
      </c>
      <c r="K1895" t="str">
        <f t="shared" si="89"/>
        <v>順</v>
      </c>
    </row>
    <row r="1896" spans="1:11" hidden="1" x14ac:dyDescent="0.15">
      <c r="A1896">
        <v>20110817</v>
      </c>
      <c r="B1896">
        <v>7741.76</v>
      </c>
      <c r="C1896">
        <v>8317.27</v>
      </c>
      <c r="D1896">
        <v>7493.12</v>
      </c>
      <c r="E1896">
        <v>7853.13</v>
      </c>
      <c r="F1896">
        <v>7493.12</v>
      </c>
      <c r="G1896">
        <v>7819.39</v>
      </c>
      <c r="H1896">
        <v>7493.12</v>
      </c>
      <c r="I1896" t="str">
        <f t="shared" si="87"/>
        <v>順</v>
      </c>
      <c r="J1896" t="str">
        <f t="shared" si="88"/>
        <v>順</v>
      </c>
      <c r="K1896" t="str">
        <f t="shared" si="89"/>
        <v>順</v>
      </c>
    </row>
    <row r="1897" spans="1:11" hidden="1" x14ac:dyDescent="0.15">
      <c r="A1897">
        <v>20110818</v>
      </c>
      <c r="B1897">
        <v>7614.97</v>
      </c>
      <c r="C1897">
        <v>7853.13</v>
      </c>
      <c r="D1897">
        <v>7493.12</v>
      </c>
      <c r="E1897">
        <v>7819.39</v>
      </c>
      <c r="F1897">
        <v>7493.12</v>
      </c>
      <c r="G1897">
        <v>7819.39</v>
      </c>
      <c r="H1897">
        <v>7493.12</v>
      </c>
      <c r="I1897" t="str">
        <f t="shared" si="87"/>
        <v>順</v>
      </c>
      <c r="J1897" t="str">
        <f t="shared" si="88"/>
        <v>順</v>
      </c>
      <c r="K1897" t="str">
        <f t="shared" si="89"/>
        <v>順</v>
      </c>
    </row>
    <row r="1898" spans="1:11" hidden="1" x14ac:dyDescent="0.15">
      <c r="A1898">
        <v>20110819</v>
      </c>
      <c r="B1898">
        <v>7342.96</v>
      </c>
      <c r="C1898">
        <v>7819.39</v>
      </c>
      <c r="D1898">
        <v>7493.12</v>
      </c>
      <c r="E1898">
        <v>7819.39</v>
      </c>
      <c r="F1898">
        <v>7493.12</v>
      </c>
      <c r="G1898">
        <v>7819.39</v>
      </c>
      <c r="H1898">
        <v>7342.96</v>
      </c>
      <c r="I1898" t="str">
        <f t="shared" si="87"/>
        <v>順</v>
      </c>
      <c r="J1898" t="str">
        <f t="shared" si="88"/>
        <v>順</v>
      </c>
      <c r="K1898" t="str">
        <f t="shared" si="89"/>
        <v>順</v>
      </c>
    </row>
    <row r="1899" spans="1:11" hidden="1" x14ac:dyDescent="0.15">
      <c r="A1899">
        <v>20110822</v>
      </c>
      <c r="B1899">
        <v>7312.59</v>
      </c>
      <c r="C1899">
        <v>7819.39</v>
      </c>
      <c r="D1899">
        <v>7493.12</v>
      </c>
      <c r="E1899">
        <v>7819.39</v>
      </c>
      <c r="F1899">
        <v>7342.96</v>
      </c>
      <c r="G1899">
        <v>7819.39</v>
      </c>
      <c r="H1899">
        <v>7312.59</v>
      </c>
      <c r="I1899" t="str">
        <f t="shared" si="87"/>
        <v>順</v>
      </c>
      <c r="J1899" t="str">
        <f t="shared" si="88"/>
        <v>順</v>
      </c>
      <c r="K1899" t="str">
        <f t="shared" si="89"/>
        <v>順</v>
      </c>
    </row>
    <row r="1900" spans="1:11" hidden="1" x14ac:dyDescent="0.15">
      <c r="A1900">
        <v>20110823</v>
      </c>
      <c r="B1900">
        <v>7550.23</v>
      </c>
      <c r="C1900">
        <v>7819.39</v>
      </c>
      <c r="D1900">
        <v>7342.96</v>
      </c>
      <c r="E1900">
        <v>7819.39</v>
      </c>
      <c r="F1900">
        <v>7312.59</v>
      </c>
      <c r="G1900">
        <v>7819.39</v>
      </c>
      <c r="H1900">
        <v>7312.59</v>
      </c>
      <c r="I1900" t="str">
        <f t="shared" si="87"/>
        <v>順</v>
      </c>
      <c r="J1900" t="str">
        <f t="shared" si="88"/>
        <v>順</v>
      </c>
      <c r="K1900" t="str">
        <f t="shared" si="89"/>
        <v>順</v>
      </c>
    </row>
    <row r="1901" spans="1:11" hidden="1" x14ac:dyDescent="0.15">
      <c r="A1901">
        <v>20110824</v>
      </c>
      <c r="B1901">
        <v>7502.93</v>
      </c>
      <c r="C1901">
        <v>7819.39</v>
      </c>
      <c r="D1901">
        <v>7312.59</v>
      </c>
      <c r="E1901">
        <v>7819.39</v>
      </c>
      <c r="F1901">
        <v>7312.59</v>
      </c>
      <c r="G1901">
        <v>7819.39</v>
      </c>
      <c r="H1901">
        <v>7312.59</v>
      </c>
      <c r="I1901" t="str">
        <f t="shared" si="87"/>
        <v>順</v>
      </c>
      <c r="J1901" t="str">
        <f t="shared" si="88"/>
        <v>順</v>
      </c>
      <c r="K1901" t="str">
        <f t="shared" si="89"/>
        <v>順</v>
      </c>
    </row>
    <row r="1902" spans="1:11" hidden="1" x14ac:dyDescent="0.15">
      <c r="A1902">
        <v>20110825</v>
      </c>
      <c r="B1902">
        <v>7410.87</v>
      </c>
      <c r="C1902">
        <v>7819.39</v>
      </c>
      <c r="D1902">
        <v>7312.59</v>
      </c>
      <c r="E1902">
        <v>7819.39</v>
      </c>
      <c r="F1902">
        <v>7312.59</v>
      </c>
      <c r="G1902">
        <v>7798.59</v>
      </c>
      <c r="H1902">
        <v>7312.59</v>
      </c>
      <c r="I1902" t="str">
        <f t="shared" si="87"/>
        <v>順</v>
      </c>
      <c r="J1902" t="str">
        <f t="shared" si="88"/>
        <v>順</v>
      </c>
      <c r="K1902" t="str">
        <f t="shared" si="89"/>
        <v>順</v>
      </c>
    </row>
    <row r="1903" spans="1:11" hidden="1" x14ac:dyDescent="0.15">
      <c r="A1903">
        <v>20110826</v>
      </c>
      <c r="B1903">
        <v>7445.1</v>
      </c>
      <c r="C1903">
        <v>7819.39</v>
      </c>
      <c r="D1903">
        <v>7312.59</v>
      </c>
      <c r="E1903">
        <v>7798.59</v>
      </c>
      <c r="F1903">
        <v>7312.59</v>
      </c>
      <c r="G1903">
        <v>7741.76</v>
      </c>
      <c r="H1903">
        <v>7312.59</v>
      </c>
      <c r="I1903" t="str">
        <f t="shared" si="87"/>
        <v>順</v>
      </c>
      <c r="J1903" t="str">
        <f t="shared" si="88"/>
        <v>順</v>
      </c>
      <c r="K1903" t="str">
        <f t="shared" si="89"/>
        <v>順</v>
      </c>
    </row>
    <row r="1904" spans="1:11" hidden="1" x14ac:dyDescent="0.15">
      <c r="A1904">
        <v>20110829</v>
      </c>
      <c r="B1904">
        <v>7578.01</v>
      </c>
      <c r="C1904">
        <v>7798.59</v>
      </c>
      <c r="D1904">
        <v>7312.59</v>
      </c>
      <c r="E1904">
        <v>7741.76</v>
      </c>
      <c r="F1904">
        <v>7312.59</v>
      </c>
      <c r="G1904">
        <v>7614.97</v>
      </c>
      <c r="H1904">
        <v>7312.59</v>
      </c>
      <c r="I1904" t="str">
        <f t="shared" si="87"/>
        <v>順</v>
      </c>
      <c r="J1904" t="str">
        <f t="shared" si="88"/>
        <v>順</v>
      </c>
      <c r="K1904" t="str">
        <f t="shared" si="89"/>
        <v>順</v>
      </c>
    </row>
    <row r="1905" spans="1:11" hidden="1" x14ac:dyDescent="0.15">
      <c r="A1905">
        <v>20110830</v>
      </c>
      <c r="B1905">
        <v>7646.19</v>
      </c>
      <c r="C1905">
        <v>7741.76</v>
      </c>
      <c r="D1905">
        <v>7312.59</v>
      </c>
      <c r="E1905">
        <v>7614.97</v>
      </c>
      <c r="F1905">
        <v>7312.59</v>
      </c>
      <c r="G1905">
        <v>7646.19</v>
      </c>
      <c r="H1905">
        <v>7312.59</v>
      </c>
      <c r="I1905" t="str">
        <f t="shared" si="87"/>
        <v>順</v>
      </c>
      <c r="J1905" t="str">
        <f t="shared" si="88"/>
        <v>順</v>
      </c>
      <c r="K1905" t="str">
        <f t="shared" si="89"/>
        <v>順</v>
      </c>
    </row>
    <row r="1906" spans="1:11" hidden="1" x14ac:dyDescent="0.15">
      <c r="A1906">
        <v>20110831</v>
      </c>
      <c r="B1906">
        <v>7741.36</v>
      </c>
      <c r="C1906">
        <v>7614.97</v>
      </c>
      <c r="D1906">
        <v>7312.59</v>
      </c>
      <c r="E1906">
        <v>7646.19</v>
      </c>
      <c r="F1906">
        <v>7312.59</v>
      </c>
      <c r="G1906">
        <v>7741.36</v>
      </c>
      <c r="H1906">
        <v>7312.59</v>
      </c>
      <c r="I1906" t="str">
        <f t="shared" si="87"/>
        <v>順</v>
      </c>
      <c r="J1906" t="str">
        <f t="shared" si="88"/>
        <v>順</v>
      </c>
      <c r="K1906" t="str">
        <f t="shared" si="89"/>
        <v>順</v>
      </c>
    </row>
    <row r="1907" spans="1:11" hidden="1" x14ac:dyDescent="0.15">
      <c r="A1907">
        <v>20110901</v>
      </c>
      <c r="B1907">
        <v>7757.76</v>
      </c>
      <c r="C1907">
        <v>7646.19</v>
      </c>
      <c r="D1907">
        <v>7312.59</v>
      </c>
      <c r="E1907">
        <v>7741.36</v>
      </c>
      <c r="F1907">
        <v>7312.59</v>
      </c>
      <c r="G1907">
        <v>7757.76</v>
      </c>
      <c r="H1907">
        <v>7410.87</v>
      </c>
      <c r="I1907" t="str">
        <f t="shared" si="87"/>
        <v>順</v>
      </c>
      <c r="J1907" t="str">
        <f t="shared" si="88"/>
        <v>順</v>
      </c>
      <c r="K1907" t="str">
        <f t="shared" si="89"/>
        <v>順</v>
      </c>
    </row>
    <row r="1908" spans="1:11" hidden="1" x14ac:dyDescent="0.15">
      <c r="A1908">
        <v>20110902</v>
      </c>
      <c r="B1908">
        <v>7757.06</v>
      </c>
      <c r="C1908">
        <v>7741.36</v>
      </c>
      <c r="D1908">
        <v>7312.59</v>
      </c>
      <c r="E1908">
        <v>7757.76</v>
      </c>
      <c r="F1908">
        <v>7410.87</v>
      </c>
      <c r="G1908">
        <v>7757.76</v>
      </c>
      <c r="H1908">
        <v>7410.87</v>
      </c>
      <c r="I1908" t="str">
        <f t="shared" si="87"/>
        <v>順</v>
      </c>
      <c r="J1908" t="str">
        <f t="shared" si="88"/>
        <v>順</v>
      </c>
      <c r="K1908" t="str">
        <f t="shared" si="89"/>
        <v>順</v>
      </c>
    </row>
    <row r="1909" spans="1:11" hidden="1" x14ac:dyDescent="0.15">
      <c r="A1909">
        <v>20110905</v>
      </c>
      <c r="B1909">
        <v>7551.57</v>
      </c>
      <c r="C1909">
        <v>7757.76</v>
      </c>
      <c r="D1909">
        <v>7410.87</v>
      </c>
      <c r="E1909">
        <v>7757.76</v>
      </c>
      <c r="F1909">
        <v>7410.87</v>
      </c>
      <c r="G1909">
        <v>7757.76</v>
      </c>
      <c r="H1909">
        <v>7410.87</v>
      </c>
      <c r="I1909" t="str">
        <f t="shared" si="87"/>
        <v>順</v>
      </c>
      <c r="J1909" t="str">
        <f t="shared" si="88"/>
        <v>順</v>
      </c>
      <c r="K1909" t="str">
        <f t="shared" si="89"/>
        <v>順</v>
      </c>
    </row>
    <row r="1910" spans="1:11" hidden="1" x14ac:dyDescent="0.15">
      <c r="A1910">
        <v>20110906</v>
      </c>
      <c r="B1910">
        <v>7367.19</v>
      </c>
      <c r="C1910">
        <v>7757.76</v>
      </c>
      <c r="D1910">
        <v>7410.87</v>
      </c>
      <c r="E1910">
        <v>7757.76</v>
      </c>
      <c r="F1910">
        <v>7410.87</v>
      </c>
      <c r="G1910">
        <v>7757.76</v>
      </c>
      <c r="H1910">
        <v>7367.19</v>
      </c>
      <c r="I1910" t="str">
        <f t="shared" si="87"/>
        <v>順</v>
      </c>
      <c r="J1910" t="str">
        <f t="shared" si="88"/>
        <v>順</v>
      </c>
      <c r="K1910" t="str">
        <f t="shared" si="89"/>
        <v>順</v>
      </c>
    </row>
    <row r="1911" spans="1:11" hidden="1" x14ac:dyDescent="0.15">
      <c r="A1911">
        <v>20110907</v>
      </c>
      <c r="B1911">
        <v>7529.01</v>
      </c>
      <c r="C1911">
        <v>7757.76</v>
      </c>
      <c r="D1911">
        <v>7410.87</v>
      </c>
      <c r="E1911">
        <v>7757.76</v>
      </c>
      <c r="F1911">
        <v>7367.19</v>
      </c>
      <c r="G1911">
        <v>7757.76</v>
      </c>
      <c r="H1911">
        <v>7367.19</v>
      </c>
      <c r="I1911" t="str">
        <f t="shared" si="87"/>
        <v>順</v>
      </c>
      <c r="J1911" t="str">
        <f t="shared" si="88"/>
        <v>順</v>
      </c>
      <c r="K1911" t="str">
        <f t="shared" si="89"/>
        <v>順</v>
      </c>
    </row>
    <row r="1912" spans="1:11" hidden="1" x14ac:dyDescent="0.15">
      <c r="A1912">
        <v>20110908</v>
      </c>
      <c r="B1912">
        <v>7548.37</v>
      </c>
      <c r="C1912">
        <v>7757.76</v>
      </c>
      <c r="D1912">
        <v>7367.19</v>
      </c>
      <c r="E1912">
        <v>7757.76</v>
      </c>
      <c r="F1912">
        <v>7367.19</v>
      </c>
      <c r="G1912">
        <v>7757.76</v>
      </c>
      <c r="H1912">
        <v>7367.19</v>
      </c>
      <c r="I1912" t="str">
        <f t="shared" si="87"/>
        <v>順</v>
      </c>
      <c r="J1912" t="str">
        <f t="shared" si="88"/>
        <v>順</v>
      </c>
      <c r="K1912" t="str">
        <f t="shared" si="89"/>
        <v>順</v>
      </c>
    </row>
    <row r="1913" spans="1:11" hidden="1" x14ac:dyDescent="0.15">
      <c r="A1913">
        <v>20110909</v>
      </c>
      <c r="B1913">
        <v>7610.57</v>
      </c>
      <c r="C1913">
        <v>7757.76</v>
      </c>
      <c r="D1913">
        <v>7367.19</v>
      </c>
      <c r="E1913">
        <v>7757.76</v>
      </c>
      <c r="F1913">
        <v>7367.19</v>
      </c>
      <c r="G1913">
        <v>7757.76</v>
      </c>
      <c r="H1913">
        <v>7367.19</v>
      </c>
      <c r="I1913" t="str">
        <f t="shared" si="87"/>
        <v>順</v>
      </c>
      <c r="J1913" t="str">
        <f t="shared" si="88"/>
        <v>順</v>
      </c>
      <c r="K1913" t="str">
        <f t="shared" si="89"/>
        <v>順</v>
      </c>
    </row>
    <row r="1914" spans="1:11" hidden="1" x14ac:dyDescent="0.15">
      <c r="A1914">
        <v>20110913</v>
      </c>
      <c r="B1914">
        <v>7391.37</v>
      </c>
      <c r="C1914">
        <v>7757.76</v>
      </c>
      <c r="D1914">
        <v>7367.19</v>
      </c>
      <c r="E1914">
        <v>7757.76</v>
      </c>
      <c r="F1914">
        <v>7367.19</v>
      </c>
      <c r="G1914">
        <v>7757.76</v>
      </c>
      <c r="H1914">
        <v>7367.19</v>
      </c>
      <c r="I1914" t="str">
        <f t="shared" si="87"/>
        <v>順</v>
      </c>
      <c r="J1914" t="str">
        <f t="shared" si="88"/>
        <v>順</v>
      </c>
      <c r="K1914" t="str">
        <f t="shared" si="89"/>
        <v>順</v>
      </c>
    </row>
    <row r="1915" spans="1:11" hidden="1" x14ac:dyDescent="0.15">
      <c r="A1915">
        <v>20110914</v>
      </c>
      <c r="B1915">
        <v>7228.47</v>
      </c>
      <c r="C1915">
        <v>7757.76</v>
      </c>
      <c r="D1915">
        <v>7367.19</v>
      </c>
      <c r="E1915">
        <v>7757.76</v>
      </c>
      <c r="F1915">
        <v>7367.19</v>
      </c>
      <c r="G1915">
        <v>7757.06</v>
      </c>
      <c r="H1915">
        <v>7228.47</v>
      </c>
      <c r="I1915" t="str">
        <f t="shared" si="87"/>
        <v>順</v>
      </c>
      <c r="J1915" t="str">
        <f t="shared" si="88"/>
        <v>順</v>
      </c>
      <c r="K1915" t="str">
        <f t="shared" si="89"/>
        <v>順</v>
      </c>
    </row>
    <row r="1916" spans="1:11" hidden="1" x14ac:dyDescent="0.15">
      <c r="A1916">
        <v>20110915</v>
      </c>
      <c r="B1916">
        <v>7385.68</v>
      </c>
      <c r="C1916">
        <v>7757.76</v>
      </c>
      <c r="D1916">
        <v>7367.19</v>
      </c>
      <c r="E1916">
        <v>7757.06</v>
      </c>
      <c r="F1916">
        <v>7228.47</v>
      </c>
      <c r="G1916">
        <v>7610.57</v>
      </c>
      <c r="H1916">
        <v>7228.47</v>
      </c>
      <c r="I1916" t="str">
        <f t="shared" si="87"/>
        <v>順</v>
      </c>
      <c r="J1916" t="str">
        <f t="shared" si="88"/>
        <v>順</v>
      </c>
      <c r="K1916" t="str">
        <f t="shared" si="89"/>
        <v>順</v>
      </c>
    </row>
    <row r="1917" spans="1:11" hidden="1" x14ac:dyDescent="0.15">
      <c r="A1917">
        <v>20110916</v>
      </c>
      <c r="B1917">
        <v>7577.4</v>
      </c>
      <c r="C1917">
        <v>7757.06</v>
      </c>
      <c r="D1917">
        <v>7228.47</v>
      </c>
      <c r="E1917">
        <v>7610.57</v>
      </c>
      <c r="F1917">
        <v>7228.47</v>
      </c>
      <c r="G1917">
        <v>7610.57</v>
      </c>
      <c r="H1917">
        <v>7228.47</v>
      </c>
      <c r="I1917" t="str">
        <f t="shared" si="87"/>
        <v>順</v>
      </c>
      <c r="J1917" t="str">
        <f t="shared" si="88"/>
        <v>順</v>
      </c>
      <c r="K1917" t="str">
        <f t="shared" si="89"/>
        <v>順</v>
      </c>
    </row>
    <row r="1918" spans="1:11" hidden="1" x14ac:dyDescent="0.15">
      <c r="A1918">
        <v>20110919</v>
      </c>
      <c r="B1918">
        <v>7480.88</v>
      </c>
      <c r="C1918">
        <v>7610.57</v>
      </c>
      <c r="D1918">
        <v>7228.47</v>
      </c>
      <c r="E1918">
        <v>7610.57</v>
      </c>
      <c r="F1918">
        <v>7228.47</v>
      </c>
      <c r="G1918">
        <v>7610.57</v>
      </c>
      <c r="H1918">
        <v>7228.47</v>
      </c>
      <c r="I1918" t="str">
        <f t="shared" si="87"/>
        <v>順</v>
      </c>
      <c r="J1918" t="str">
        <f t="shared" si="88"/>
        <v>順</v>
      </c>
      <c r="K1918" t="str">
        <f t="shared" si="89"/>
        <v>順</v>
      </c>
    </row>
    <row r="1919" spans="1:11" hidden="1" x14ac:dyDescent="0.15">
      <c r="A1919">
        <v>20110920</v>
      </c>
      <c r="B1919">
        <v>7492.85</v>
      </c>
      <c r="C1919">
        <v>7610.57</v>
      </c>
      <c r="D1919">
        <v>7228.47</v>
      </c>
      <c r="E1919">
        <v>7610.57</v>
      </c>
      <c r="F1919">
        <v>7228.47</v>
      </c>
      <c r="G1919">
        <v>7610.57</v>
      </c>
      <c r="H1919">
        <v>7228.47</v>
      </c>
      <c r="I1919" t="str">
        <f t="shared" si="87"/>
        <v>順</v>
      </c>
      <c r="J1919" t="str">
        <f t="shared" si="88"/>
        <v>順</v>
      </c>
      <c r="K1919" t="str">
        <f t="shared" si="89"/>
        <v>順</v>
      </c>
    </row>
    <row r="1920" spans="1:11" hidden="1" x14ac:dyDescent="0.15">
      <c r="A1920">
        <v>20110921</v>
      </c>
      <c r="B1920">
        <v>7535.88</v>
      </c>
      <c r="C1920">
        <v>7610.57</v>
      </c>
      <c r="D1920">
        <v>7228.47</v>
      </c>
      <c r="E1920">
        <v>7610.57</v>
      </c>
      <c r="F1920">
        <v>7228.47</v>
      </c>
      <c r="G1920">
        <v>7610.57</v>
      </c>
      <c r="H1920">
        <v>7228.47</v>
      </c>
      <c r="I1920" t="str">
        <f t="shared" si="87"/>
        <v>順</v>
      </c>
      <c r="J1920" t="str">
        <f t="shared" si="88"/>
        <v>順</v>
      </c>
      <c r="K1920" t="str">
        <f t="shared" si="89"/>
        <v>順</v>
      </c>
    </row>
    <row r="1921" spans="1:11" hidden="1" x14ac:dyDescent="0.15">
      <c r="A1921">
        <v>20110922</v>
      </c>
      <c r="B1921">
        <v>7305.5</v>
      </c>
      <c r="C1921">
        <v>7610.57</v>
      </c>
      <c r="D1921">
        <v>7228.47</v>
      </c>
      <c r="E1921">
        <v>7610.57</v>
      </c>
      <c r="F1921">
        <v>7228.47</v>
      </c>
      <c r="G1921">
        <v>7577.4</v>
      </c>
      <c r="H1921">
        <v>7228.47</v>
      </c>
      <c r="I1921" t="str">
        <f t="shared" si="87"/>
        <v>順</v>
      </c>
      <c r="J1921" t="str">
        <f t="shared" si="88"/>
        <v>順</v>
      </c>
      <c r="K1921" t="str">
        <f t="shared" si="89"/>
        <v>順</v>
      </c>
    </row>
    <row r="1922" spans="1:11" hidden="1" x14ac:dyDescent="0.15">
      <c r="A1922">
        <v>20110923</v>
      </c>
      <c r="B1922">
        <v>7046.22</v>
      </c>
      <c r="C1922">
        <v>7610.57</v>
      </c>
      <c r="D1922">
        <v>7228.47</v>
      </c>
      <c r="E1922">
        <v>7577.4</v>
      </c>
      <c r="F1922">
        <v>7228.47</v>
      </c>
      <c r="G1922">
        <v>7577.4</v>
      </c>
      <c r="H1922">
        <v>7046.22</v>
      </c>
      <c r="I1922" t="str">
        <f t="shared" si="87"/>
        <v>順</v>
      </c>
      <c r="J1922" t="str">
        <f t="shared" si="88"/>
        <v>順</v>
      </c>
      <c r="K1922" t="str">
        <f t="shared" si="89"/>
        <v>順</v>
      </c>
    </row>
    <row r="1923" spans="1:11" hidden="1" x14ac:dyDescent="0.15">
      <c r="A1923">
        <v>20110926</v>
      </c>
      <c r="B1923">
        <v>6877.12</v>
      </c>
      <c r="C1923">
        <v>7577.4</v>
      </c>
      <c r="D1923">
        <v>7228.47</v>
      </c>
      <c r="E1923">
        <v>7577.4</v>
      </c>
      <c r="F1923">
        <v>7046.22</v>
      </c>
      <c r="G1923">
        <v>7577.4</v>
      </c>
      <c r="H1923">
        <v>6877.12</v>
      </c>
      <c r="I1923" t="str">
        <f t="shared" ref="I1923:I1986" si="90">IF(C1923-D1923&lt;=180,"盤",IF(C1923-D1923&lt;=240,"無","順"))</f>
        <v>順</v>
      </c>
      <c r="J1923" t="str">
        <f t="shared" ref="J1923:J1986" si="91">IF(E1923-F1923&lt;=180,"盤",IF(E1923-F1923&lt;=240,"無","順"))</f>
        <v>順</v>
      </c>
      <c r="K1923" t="str">
        <f t="shared" ref="K1923:K1986" si="92">IF(G1923-H1923&lt;=180,"盤",IF(G1923-H1923&lt;=240,"無","順"))</f>
        <v>順</v>
      </c>
    </row>
    <row r="1924" spans="1:11" hidden="1" x14ac:dyDescent="0.15">
      <c r="A1924">
        <v>20110927</v>
      </c>
      <c r="B1924">
        <v>7089.95</v>
      </c>
      <c r="C1924">
        <v>7577.4</v>
      </c>
      <c r="D1924">
        <v>7046.22</v>
      </c>
      <c r="E1924">
        <v>7577.4</v>
      </c>
      <c r="F1924">
        <v>6877.12</v>
      </c>
      <c r="G1924">
        <v>7577.4</v>
      </c>
      <c r="H1924">
        <v>6877.12</v>
      </c>
      <c r="I1924" t="str">
        <f t="shared" si="90"/>
        <v>順</v>
      </c>
      <c r="J1924" t="str">
        <f t="shared" si="91"/>
        <v>順</v>
      </c>
      <c r="K1924" t="str">
        <f t="shared" si="92"/>
        <v>順</v>
      </c>
    </row>
    <row r="1925" spans="1:11" hidden="1" x14ac:dyDescent="0.15">
      <c r="A1925">
        <v>20110928</v>
      </c>
      <c r="B1925">
        <v>7146.98</v>
      </c>
      <c r="C1925">
        <v>7577.4</v>
      </c>
      <c r="D1925">
        <v>6877.12</v>
      </c>
      <c r="E1925">
        <v>7577.4</v>
      </c>
      <c r="F1925">
        <v>6877.12</v>
      </c>
      <c r="G1925">
        <v>7535.88</v>
      </c>
      <c r="H1925">
        <v>6877.12</v>
      </c>
      <c r="I1925" t="str">
        <f t="shared" si="90"/>
        <v>順</v>
      </c>
      <c r="J1925" t="str">
        <f t="shared" si="91"/>
        <v>順</v>
      </c>
      <c r="K1925" t="str">
        <f t="shared" si="92"/>
        <v>順</v>
      </c>
    </row>
    <row r="1926" spans="1:11" hidden="1" x14ac:dyDescent="0.15">
      <c r="A1926">
        <v>20110929</v>
      </c>
      <c r="B1926">
        <v>7182.61</v>
      </c>
      <c r="C1926">
        <v>7577.4</v>
      </c>
      <c r="D1926">
        <v>6877.12</v>
      </c>
      <c r="E1926">
        <v>7535.88</v>
      </c>
      <c r="F1926">
        <v>6877.12</v>
      </c>
      <c r="G1926">
        <v>7535.88</v>
      </c>
      <c r="H1926">
        <v>6877.12</v>
      </c>
      <c r="I1926" t="str">
        <f t="shared" si="90"/>
        <v>順</v>
      </c>
      <c r="J1926" t="str">
        <f t="shared" si="91"/>
        <v>順</v>
      </c>
      <c r="K1926" t="str">
        <f t="shared" si="92"/>
        <v>順</v>
      </c>
    </row>
    <row r="1927" spans="1:11" hidden="1" x14ac:dyDescent="0.15">
      <c r="A1927">
        <v>20110930</v>
      </c>
      <c r="B1927">
        <v>7225.38</v>
      </c>
      <c r="C1927">
        <v>7535.88</v>
      </c>
      <c r="D1927">
        <v>6877.12</v>
      </c>
      <c r="E1927">
        <v>7535.88</v>
      </c>
      <c r="F1927">
        <v>6877.12</v>
      </c>
      <c r="G1927">
        <v>7535.88</v>
      </c>
      <c r="H1927">
        <v>6877.12</v>
      </c>
      <c r="I1927" t="str">
        <f t="shared" si="90"/>
        <v>順</v>
      </c>
      <c r="J1927" t="str">
        <f t="shared" si="91"/>
        <v>順</v>
      </c>
      <c r="K1927" t="str">
        <f t="shared" si="92"/>
        <v>順</v>
      </c>
    </row>
    <row r="1928" spans="1:11" hidden="1" x14ac:dyDescent="0.15">
      <c r="A1928">
        <v>20111003</v>
      </c>
      <c r="B1928">
        <v>7013.97</v>
      </c>
      <c r="C1928">
        <v>7535.88</v>
      </c>
      <c r="D1928">
        <v>6877.12</v>
      </c>
      <c r="E1928">
        <v>7535.88</v>
      </c>
      <c r="F1928">
        <v>6877.12</v>
      </c>
      <c r="G1928">
        <v>7305.5</v>
      </c>
      <c r="H1928">
        <v>6877.12</v>
      </c>
      <c r="I1928" t="str">
        <f t="shared" si="90"/>
        <v>順</v>
      </c>
      <c r="J1928" t="str">
        <f t="shared" si="91"/>
        <v>順</v>
      </c>
      <c r="K1928" t="str">
        <f t="shared" si="92"/>
        <v>順</v>
      </c>
    </row>
    <row r="1929" spans="1:11" hidden="1" x14ac:dyDescent="0.15">
      <c r="A1929">
        <v>20111004</v>
      </c>
      <c r="B1929">
        <v>7047.87</v>
      </c>
      <c r="C1929">
        <v>7535.88</v>
      </c>
      <c r="D1929">
        <v>6877.12</v>
      </c>
      <c r="E1929">
        <v>7305.5</v>
      </c>
      <c r="F1929">
        <v>6877.12</v>
      </c>
      <c r="G1929">
        <v>7225.38</v>
      </c>
      <c r="H1929">
        <v>6877.12</v>
      </c>
      <c r="I1929" t="str">
        <f t="shared" si="90"/>
        <v>順</v>
      </c>
      <c r="J1929" t="str">
        <f t="shared" si="91"/>
        <v>順</v>
      </c>
      <c r="K1929" t="str">
        <f t="shared" si="92"/>
        <v>順</v>
      </c>
    </row>
    <row r="1930" spans="1:11" hidden="1" x14ac:dyDescent="0.15">
      <c r="A1930">
        <v>20111005</v>
      </c>
      <c r="B1930">
        <v>6989.15</v>
      </c>
      <c r="C1930">
        <v>7305.5</v>
      </c>
      <c r="D1930">
        <v>6877.12</v>
      </c>
      <c r="E1930">
        <v>7225.38</v>
      </c>
      <c r="F1930">
        <v>6877.12</v>
      </c>
      <c r="G1930">
        <v>7225.38</v>
      </c>
      <c r="H1930">
        <v>6877.12</v>
      </c>
      <c r="I1930" t="str">
        <f t="shared" si="90"/>
        <v>順</v>
      </c>
      <c r="J1930" t="str">
        <f t="shared" si="91"/>
        <v>順</v>
      </c>
      <c r="K1930" t="str">
        <f t="shared" si="92"/>
        <v>順</v>
      </c>
    </row>
    <row r="1931" spans="1:11" hidden="1" x14ac:dyDescent="0.15">
      <c r="A1931">
        <v>20111006</v>
      </c>
      <c r="B1931">
        <v>7132</v>
      </c>
      <c r="C1931">
        <v>7225.38</v>
      </c>
      <c r="D1931">
        <v>6877.12</v>
      </c>
      <c r="E1931">
        <v>7225.38</v>
      </c>
      <c r="F1931">
        <v>6877.12</v>
      </c>
      <c r="G1931">
        <v>7225.38</v>
      </c>
      <c r="H1931">
        <v>6989.15</v>
      </c>
      <c r="I1931" t="str">
        <f t="shared" si="90"/>
        <v>順</v>
      </c>
      <c r="J1931" t="str">
        <f t="shared" si="91"/>
        <v>順</v>
      </c>
      <c r="K1931" t="str">
        <f t="shared" si="92"/>
        <v>無</v>
      </c>
    </row>
    <row r="1932" spans="1:11" hidden="1" x14ac:dyDescent="0.15">
      <c r="A1932">
        <v>20111007</v>
      </c>
      <c r="B1932">
        <v>7211.96</v>
      </c>
      <c r="C1932">
        <v>7225.38</v>
      </c>
      <c r="D1932">
        <v>6877.12</v>
      </c>
      <c r="E1932">
        <v>7225.38</v>
      </c>
      <c r="F1932">
        <v>6989.15</v>
      </c>
      <c r="G1932">
        <v>7225.38</v>
      </c>
      <c r="H1932">
        <v>6989.15</v>
      </c>
      <c r="I1932" t="str">
        <f t="shared" si="90"/>
        <v>順</v>
      </c>
      <c r="J1932" t="str">
        <f t="shared" si="91"/>
        <v>無</v>
      </c>
      <c r="K1932" t="str">
        <f t="shared" si="92"/>
        <v>無</v>
      </c>
    </row>
    <row r="1933" spans="1:11" hidden="1" x14ac:dyDescent="0.15">
      <c r="A1933">
        <v>20111011</v>
      </c>
      <c r="B1933">
        <v>7398.71</v>
      </c>
      <c r="C1933">
        <v>7225.38</v>
      </c>
      <c r="D1933">
        <v>6989.15</v>
      </c>
      <c r="E1933">
        <v>7225.38</v>
      </c>
      <c r="F1933">
        <v>6989.15</v>
      </c>
      <c r="G1933">
        <v>7398.71</v>
      </c>
      <c r="H1933">
        <v>6989.15</v>
      </c>
      <c r="I1933" t="str">
        <f t="shared" si="90"/>
        <v>無</v>
      </c>
      <c r="J1933" t="str">
        <f t="shared" si="91"/>
        <v>無</v>
      </c>
      <c r="K1933" t="str">
        <f t="shared" si="92"/>
        <v>順</v>
      </c>
    </row>
    <row r="1934" spans="1:11" hidden="1" x14ac:dyDescent="0.15">
      <c r="A1934">
        <v>20111012</v>
      </c>
      <c r="B1934">
        <v>7382.35</v>
      </c>
      <c r="C1934">
        <v>7225.38</v>
      </c>
      <c r="D1934">
        <v>6989.15</v>
      </c>
      <c r="E1934">
        <v>7398.71</v>
      </c>
      <c r="F1934">
        <v>6989.15</v>
      </c>
      <c r="G1934">
        <v>7398.71</v>
      </c>
      <c r="H1934">
        <v>6989.15</v>
      </c>
      <c r="I1934" t="str">
        <f t="shared" si="90"/>
        <v>無</v>
      </c>
      <c r="J1934" t="str">
        <f t="shared" si="91"/>
        <v>順</v>
      </c>
      <c r="K1934" t="str">
        <f t="shared" si="92"/>
        <v>順</v>
      </c>
    </row>
    <row r="1935" spans="1:11" hidden="1" x14ac:dyDescent="0.15">
      <c r="A1935">
        <v>20111013</v>
      </c>
      <c r="B1935">
        <v>7428.33</v>
      </c>
      <c r="C1935">
        <v>7398.71</v>
      </c>
      <c r="D1935">
        <v>6989.15</v>
      </c>
      <c r="E1935">
        <v>7398.71</v>
      </c>
      <c r="F1935">
        <v>6989.15</v>
      </c>
      <c r="G1935">
        <v>7428.33</v>
      </c>
      <c r="H1935">
        <v>6989.15</v>
      </c>
      <c r="I1935" t="str">
        <f t="shared" si="90"/>
        <v>順</v>
      </c>
      <c r="J1935" t="str">
        <f t="shared" si="91"/>
        <v>順</v>
      </c>
      <c r="K1935" t="str">
        <f t="shared" si="92"/>
        <v>順</v>
      </c>
    </row>
    <row r="1936" spans="1:11" hidden="1" x14ac:dyDescent="0.15">
      <c r="A1936">
        <v>20111014</v>
      </c>
      <c r="B1936">
        <v>7358.08</v>
      </c>
      <c r="C1936">
        <v>7398.71</v>
      </c>
      <c r="D1936">
        <v>6989.15</v>
      </c>
      <c r="E1936">
        <v>7428.33</v>
      </c>
      <c r="F1936">
        <v>6989.15</v>
      </c>
      <c r="G1936">
        <v>7428.33</v>
      </c>
      <c r="H1936">
        <v>6989.15</v>
      </c>
      <c r="I1936" t="str">
        <f t="shared" si="90"/>
        <v>順</v>
      </c>
      <c r="J1936" t="str">
        <f t="shared" si="91"/>
        <v>順</v>
      </c>
      <c r="K1936" t="str">
        <f t="shared" si="92"/>
        <v>順</v>
      </c>
    </row>
    <row r="1937" spans="1:11" hidden="1" x14ac:dyDescent="0.15">
      <c r="A1937">
        <v>20111017</v>
      </c>
      <c r="B1937">
        <v>7461.12</v>
      </c>
      <c r="C1937">
        <v>7428.33</v>
      </c>
      <c r="D1937">
        <v>6989.15</v>
      </c>
      <c r="E1937">
        <v>7428.33</v>
      </c>
      <c r="F1937">
        <v>6989.15</v>
      </c>
      <c r="G1937">
        <v>7461.12</v>
      </c>
      <c r="H1937">
        <v>6989.15</v>
      </c>
      <c r="I1937" t="str">
        <f t="shared" si="90"/>
        <v>順</v>
      </c>
      <c r="J1937" t="str">
        <f t="shared" si="91"/>
        <v>順</v>
      </c>
      <c r="K1937" t="str">
        <f t="shared" si="92"/>
        <v>順</v>
      </c>
    </row>
    <row r="1938" spans="1:11" hidden="1" x14ac:dyDescent="0.15">
      <c r="A1938">
        <v>20111018</v>
      </c>
      <c r="B1938">
        <v>7359.48</v>
      </c>
      <c r="C1938">
        <v>7428.33</v>
      </c>
      <c r="D1938">
        <v>6989.15</v>
      </c>
      <c r="E1938">
        <v>7461.12</v>
      </c>
      <c r="F1938">
        <v>6989.15</v>
      </c>
      <c r="G1938">
        <v>7461.12</v>
      </c>
      <c r="H1938">
        <v>7132</v>
      </c>
      <c r="I1938" t="str">
        <f t="shared" si="90"/>
        <v>順</v>
      </c>
      <c r="J1938" t="str">
        <f t="shared" si="91"/>
        <v>順</v>
      </c>
      <c r="K1938" t="str">
        <f t="shared" si="92"/>
        <v>順</v>
      </c>
    </row>
    <row r="1939" spans="1:11" hidden="1" x14ac:dyDescent="0.15">
      <c r="A1939">
        <v>20111019</v>
      </c>
      <c r="B1939">
        <v>7353.37</v>
      </c>
      <c r="C1939">
        <v>7461.12</v>
      </c>
      <c r="D1939">
        <v>6989.15</v>
      </c>
      <c r="E1939">
        <v>7461.12</v>
      </c>
      <c r="F1939">
        <v>7132</v>
      </c>
      <c r="G1939">
        <v>7461.12</v>
      </c>
      <c r="H1939">
        <v>7211.96</v>
      </c>
      <c r="I1939" t="str">
        <f t="shared" si="90"/>
        <v>順</v>
      </c>
      <c r="J1939" t="str">
        <f t="shared" si="91"/>
        <v>順</v>
      </c>
      <c r="K1939" t="str">
        <f t="shared" si="92"/>
        <v>順</v>
      </c>
    </row>
    <row r="1940" spans="1:11" hidden="1" x14ac:dyDescent="0.15">
      <c r="A1940">
        <v>20111020</v>
      </c>
      <c r="B1940">
        <v>7244.32</v>
      </c>
      <c r="C1940">
        <v>7461.12</v>
      </c>
      <c r="D1940">
        <v>7132</v>
      </c>
      <c r="E1940">
        <v>7461.12</v>
      </c>
      <c r="F1940">
        <v>7211.96</v>
      </c>
      <c r="G1940">
        <v>7461.12</v>
      </c>
      <c r="H1940">
        <v>7244.32</v>
      </c>
      <c r="I1940" t="str">
        <f t="shared" si="90"/>
        <v>順</v>
      </c>
      <c r="J1940" t="str">
        <f t="shared" si="91"/>
        <v>順</v>
      </c>
      <c r="K1940" t="str">
        <f t="shared" si="92"/>
        <v>無</v>
      </c>
    </row>
    <row r="1941" spans="1:11" hidden="1" x14ac:dyDescent="0.15">
      <c r="A1941">
        <v>20111021</v>
      </c>
      <c r="B1941">
        <v>7254.51</v>
      </c>
      <c r="C1941">
        <v>7461.12</v>
      </c>
      <c r="D1941">
        <v>7211.96</v>
      </c>
      <c r="E1941">
        <v>7461.12</v>
      </c>
      <c r="F1941">
        <v>7244.32</v>
      </c>
      <c r="G1941">
        <v>7461.12</v>
      </c>
      <c r="H1941">
        <v>7244.32</v>
      </c>
      <c r="I1941" t="str">
        <f t="shared" si="90"/>
        <v>順</v>
      </c>
      <c r="J1941" t="str">
        <f t="shared" si="91"/>
        <v>無</v>
      </c>
      <c r="K1941" t="str">
        <f t="shared" si="92"/>
        <v>無</v>
      </c>
    </row>
    <row r="1942" spans="1:11" hidden="1" x14ac:dyDescent="0.15">
      <c r="A1942">
        <v>20111024</v>
      </c>
      <c r="B1942">
        <v>7470.3</v>
      </c>
      <c r="C1942">
        <v>7461.12</v>
      </c>
      <c r="D1942">
        <v>7244.32</v>
      </c>
      <c r="E1942">
        <v>7461.12</v>
      </c>
      <c r="F1942">
        <v>7244.32</v>
      </c>
      <c r="G1942">
        <v>7470.3</v>
      </c>
      <c r="H1942">
        <v>7244.32</v>
      </c>
      <c r="I1942" t="str">
        <f t="shared" si="90"/>
        <v>無</v>
      </c>
      <c r="J1942" t="str">
        <f t="shared" si="91"/>
        <v>無</v>
      </c>
      <c r="K1942" t="str">
        <f t="shared" si="92"/>
        <v>無</v>
      </c>
    </row>
    <row r="1943" spans="1:11" hidden="1" x14ac:dyDescent="0.15">
      <c r="A1943">
        <v>20111025</v>
      </c>
      <c r="B1943">
        <v>7491.21</v>
      </c>
      <c r="C1943">
        <v>7461.12</v>
      </c>
      <c r="D1943">
        <v>7244.32</v>
      </c>
      <c r="E1943">
        <v>7470.3</v>
      </c>
      <c r="F1943">
        <v>7244.32</v>
      </c>
      <c r="G1943">
        <v>7491.21</v>
      </c>
      <c r="H1943">
        <v>7244.32</v>
      </c>
      <c r="I1943" t="str">
        <f t="shared" si="90"/>
        <v>無</v>
      </c>
      <c r="J1943" t="str">
        <f t="shared" si="91"/>
        <v>無</v>
      </c>
      <c r="K1943" t="str">
        <f t="shared" si="92"/>
        <v>順</v>
      </c>
    </row>
    <row r="1944" spans="1:11" hidden="1" x14ac:dyDescent="0.15">
      <c r="A1944">
        <v>20111026</v>
      </c>
      <c r="B1944">
        <v>7535.82</v>
      </c>
      <c r="C1944">
        <v>7470.3</v>
      </c>
      <c r="D1944">
        <v>7244.32</v>
      </c>
      <c r="E1944">
        <v>7491.21</v>
      </c>
      <c r="F1944">
        <v>7244.32</v>
      </c>
      <c r="G1944">
        <v>7535.82</v>
      </c>
      <c r="H1944">
        <v>7244.32</v>
      </c>
      <c r="I1944" t="str">
        <f t="shared" si="90"/>
        <v>無</v>
      </c>
      <c r="J1944" t="str">
        <f t="shared" si="91"/>
        <v>順</v>
      </c>
      <c r="K1944" t="str">
        <f t="shared" si="92"/>
        <v>順</v>
      </c>
    </row>
    <row r="1945" spans="1:11" hidden="1" x14ac:dyDescent="0.15">
      <c r="A1945">
        <v>20111027</v>
      </c>
      <c r="B1945">
        <v>7565.21</v>
      </c>
      <c r="C1945">
        <v>7491.21</v>
      </c>
      <c r="D1945">
        <v>7244.32</v>
      </c>
      <c r="E1945">
        <v>7535.82</v>
      </c>
      <c r="F1945">
        <v>7244.32</v>
      </c>
      <c r="G1945">
        <v>7565.21</v>
      </c>
      <c r="H1945">
        <v>7244.32</v>
      </c>
      <c r="I1945" t="str">
        <f t="shared" si="90"/>
        <v>順</v>
      </c>
      <c r="J1945" t="str">
        <f t="shared" si="91"/>
        <v>順</v>
      </c>
      <c r="K1945" t="str">
        <f t="shared" si="92"/>
        <v>順</v>
      </c>
    </row>
    <row r="1946" spans="1:11" hidden="1" x14ac:dyDescent="0.15">
      <c r="A1946">
        <v>20111028</v>
      </c>
      <c r="B1946">
        <v>7616.06</v>
      </c>
      <c r="C1946">
        <v>7535.82</v>
      </c>
      <c r="D1946">
        <v>7244.32</v>
      </c>
      <c r="E1946">
        <v>7565.21</v>
      </c>
      <c r="F1946">
        <v>7244.32</v>
      </c>
      <c r="G1946">
        <v>7616.06</v>
      </c>
      <c r="H1946">
        <v>7244.32</v>
      </c>
      <c r="I1946" t="str">
        <f t="shared" si="90"/>
        <v>順</v>
      </c>
      <c r="J1946" t="str">
        <f t="shared" si="91"/>
        <v>順</v>
      </c>
      <c r="K1946" t="str">
        <f t="shared" si="92"/>
        <v>順</v>
      </c>
    </row>
    <row r="1947" spans="1:11" hidden="1" x14ac:dyDescent="0.15">
      <c r="A1947">
        <v>20111031</v>
      </c>
      <c r="B1947">
        <v>7587.69</v>
      </c>
      <c r="C1947">
        <v>7565.21</v>
      </c>
      <c r="D1947">
        <v>7244.32</v>
      </c>
      <c r="E1947">
        <v>7616.06</v>
      </c>
      <c r="F1947">
        <v>7244.32</v>
      </c>
      <c r="G1947">
        <v>7616.06</v>
      </c>
      <c r="H1947">
        <v>7244.32</v>
      </c>
      <c r="I1947" t="str">
        <f t="shared" si="90"/>
        <v>順</v>
      </c>
      <c r="J1947" t="str">
        <f t="shared" si="91"/>
        <v>順</v>
      </c>
      <c r="K1947" t="str">
        <f t="shared" si="92"/>
        <v>順</v>
      </c>
    </row>
    <row r="1948" spans="1:11" hidden="1" x14ac:dyDescent="0.15">
      <c r="A1948">
        <v>20111101</v>
      </c>
      <c r="B1948">
        <v>7622.01</v>
      </c>
      <c r="C1948">
        <v>7616.06</v>
      </c>
      <c r="D1948">
        <v>7244.32</v>
      </c>
      <c r="E1948">
        <v>7616.06</v>
      </c>
      <c r="F1948">
        <v>7244.32</v>
      </c>
      <c r="G1948">
        <v>7622.01</v>
      </c>
      <c r="H1948">
        <v>7254.51</v>
      </c>
      <c r="I1948" t="str">
        <f t="shared" si="90"/>
        <v>順</v>
      </c>
      <c r="J1948" t="str">
        <f t="shared" si="91"/>
        <v>順</v>
      </c>
      <c r="K1948" t="str">
        <f t="shared" si="92"/>
        <v>順</v>
      </c>
    </row>
    <row r="1949" spans="1:11" hidden="1" x14ac:dyDescent="0.15">
      <c r="A1949">
        <v>20111102</v>
      </c>
      <c r="B1949">
        <v>7598.45</v>
      </c>
      <c r="C1949">
        <v>7616.06</v>
      </c>
      <c r="D1949">
        <v>7244.32</v>
      </c>
      <c r="E1949">
        <v>7622.01</v>
      </c>
      <c r="F1949">
        <v>7254.51</v>
      </c>
      <c r="G1949">
        <v>7622.01</v>
      </c>
      <c r="H1949">
        <v>7470.3</v>
      </c>
      <c r="I1949" t="str">
        <f t="shared" si="90"/>
        <v>順</v>
      </c>
      <c r="J1949" t="str">
        <f t="shared" si="91"/>
        <v>順</v>
      </c>
      <c r="K1949" t="str">
        <f t="shared" si="92"/>
        <v>盤</v>
      </c>
    </row>
    <row r="1950" spans="1:11" hidden="1" x14ac:dyDescent="0.15">
      <c r="A1950">
        <v>20111103</v>
      </c>
      <c r="B1950">
        <v>7460.31</v>
      </c>
      <c r="C1950">
        <v>7622.01</v>
      </c>
      <c r="D1950">
        <v>7254.51</v>
      </c>
      <c r="E1950">
        <v>7622.01</v>
      </c>
      <c r="F1950">
        <v>7470.3</v>
      </c>
      <c r="G1950">
        <v>7622.01</v>
      </c>
      <c r="H1950">
        <v>7460.31</v>
      </c>
      <c r="I1950" t="str">
        <f t="shared" si="90"/>
        <v>順</v>
      </c>
      <c r="J1950" t="str">
        <f t="shared" si="91"/>
        <v>盤</v>
      </c>
      <c r="K1950" t="str">
        <f t="shared" si="92"/>
        <v>盤</v>
      </c>
    </row>
    <row r="1951" spans="1:11" hidden="1" x14ac:dyDescent="0.15">
      <c r="A1951">
        <v>20111104</v>
      </c>
      <c r="B1951">
        <v>7603.23</v>
      </c>
      <c r="C1951">
        <v>7622.01</v>
      </c>
      <c r="D1951">
        <v>7470.3</v>
      </c>
      <c r="E1951">
        <v>7622.01</v>
      </c>
      <c r="F1951">
        <v>7460.31</v>
      </c>
      <c r="G1951">
        <v>7622.01</v>
      </c>
      <c r="H1951">
        <v>7460.31</v>
      </c>
      <c r="I1951" t="str">
        <f t="shared" si="90"/>
        <v>盤</v>
      </c>
      <c r="J1951" t="str">
        <f t="shared" si="91"/>
        <v>盤</v>
      </c>
      <c r="K1951" t="str">
        <f t="shared" si="92"/>
        <v>盤</v>
      </c>
    </row>
    <row r="1952" spans="1:11" hidden="1" x14ac:dyDescent="0.15">
      <c r="A1952">
        <v>20111107</v>
      </c>
      <c r="B1952">
        <v>7621.72</v>
      </c>
      <c r="C1952">
        <v>7622.01</v>
      </c>
      <c r="D1952">
        <v>7460.31</v>
      </c>
      <c r="E1952">
        <v>7622.01</v>
      </c>
      <c r="F1952">
        <v>7460.31</v>
      </c>
      <c r="G1952">
        <v>7622.01</v>
      </c>
      <c r="H1952">
        <v>7460.31</v>
      </c>
      <c r="I1952" t="str">
        <f t="shared" si="90"/>
        <v>盤</v>
      </c>
      <c r="J1952" t="str">
        <f t="shared" si="91"/>
        <v>盤</v>
      </c>
      <c r="K1952" t="str">
        <f t="shared" si="92"/>
        <v>盤</v>
      </c>
    </row>
    <row r="1953" spans="1:11" hidden="1" x14ac:dyDescent="0.15">
      <c r="A1953">
        <v>20111108</v>
      </c>
      <c r="B1953">
        <v>7600.79</v>
      </c>
      <c r="C1953">
        <v>7622.01</v>
      </c>
      <c r="D1953">
        <v>7460.31</v>
      </c>
      <c r="E1953">
        <v>7622.01</v>
      </c>
      <c r="F1953">
        <v>7460.31</v>
      </c>
      <c r="G1953">
        <v>7622.01</v>
      </c>
      <c r="H1953">
        <v>7460.31</v>
      </c>
      <c r="I1953" t="str">
        <f t="shared" si="90"/>
        <v>盤</v>
      </c>
      <c r="J1953" t="str">
        <f t="shared" si="91"/>
        <v>盤</v>
      </c>
      <c r="K1953" t="str">
        <f t="shared" si="92"/>
        <v>盤</v>
      </c>
    </row>
    <row r="1954" spans="1:11" hidden="1" x14ac:dyDescent="0.15">
      <c r="A1954">
        <v>20111109</v>
      </c>
      <c r="B1954">
        <v>7561.86</v>
      </c>
      <c r="C1954">
        <v>7622.01</v>
      </c>
      <c r="D1954">
        <v>7460.31</v>
      </c>
      <c r="E1954">
        <v>7622.01</v>
      </c>
      <c r="F1954">
        <v>7460.31</v>
      </c>
      <c r="G1954">
        <v>7622.01</v>
      </c>
      <c r="H1954">
        <v>7460.31</v>
      </c>
      <c r="I1954" t="str">
        <f t="shared" si="90"/>
        <v>盤</v>
      </c>
      <c r="J1954" t="str">
        <f t="shared" si="91"/>
        <v>盤</v>
      </c>
      <c r="K1954" t="str">
        <f t="shared" si="92"/>
        <v>盤</v>
      </c>
    </row>
    <row r="1955" spans="1:11" x14ac:dyDescent="0.15">
      <c r="A1955">
        <v>20111110</v>
      </c>
      <c r="B1955">
        <v>7308.68</v>
      </c>
      <c r="C1955">
        <v>7622.01</v>
      </c>
      <c r="D1955">
        <v>7460.31</v>
      </c>
      <c r="E1955">
        <v>7622.01</v>
      </c>
      <c r="F1955">
        <v>7460.31</v>
      </c>
      <c r="G1955">
        <v>7622.01</v>
      </c>
      <c r="H1955">
        <v>7308.68</v>
      </c>
      <c r="I1955" t="str">
        <f t="shared" si="90"/>
        <v>盤</v>
      </c>
      <c r="J1955" t="str">
        <f t="shared" si="91"/>
        <v>盤</v>
      </c>
      <c r="K1955" t="str">
        <f t="shared" si="92"/>
        <v>順</v>
      </c>
    </row>
    <row r="1956" spans="1:11" hidden="1" x14ac:dyDescent="0.15">
      <c r="A1956">
        <v>20111111</v>
      </c>
      <c r="B1956">
        <v>7367.29</v>
      </c>
      <c r="C1956">
        <v>7622.01</v>
      </c>
      <c r="D1956">
        <v>7460.31</v>
      </c>
      <c r="E1956">
        <v>7622.01</v>
      </c>
      <c r="F1956">
        <v>7308.68</v>
      </c>
      <c r="G1956">
        <v>7621.72</v>
      </c>
      <c r="H1956">
        <v>7308.68</v>
      </c>
      <c r="I1956" t="str">
        <f t="shared" si="90"/>
        <v>盤</v>
      </c>
      <c r="J1956" t="str">
        <f t="shared" si="91"/>
        <v>順</v>
      </c>
      <c r="K1956" t="str">
        <f t="shared" si="92"/>
        <v>順</v>
      </c>
    </row>
    <row r="1957" spans="1:11" hidden="1" x14ac:dyDescent="0.15">
      <c r="A1957">
        <v>20111114</v>
      </c>
      <c r="B1957">
        <v>7525.65</v>
      </c>
      <c r="C1957">
        <v>7622.01</v>
      </c>
      <c r="D1957">
        <v>7308.68</v>
      </c>
      <c r="E1957">
        <v>7621.72</v>
      </c>
      <c r="F1957">
        <v>7308.68</v>
      </c>
      <c r="G1957">
        <v>7621.72</v>
      </c>
      <c r="H1957">
        <v>7308.68</v>
      </c>
      <c r="I1957" t="str">
        <f t="shared" si="90"/>
        <v>順</v>
      </c>
      <c r="J1957" t="str">
        <f t="shared" si="91"/>
        <v>順</v>
      </c>
      <c r="K1957" t="str">
        <f t="shared" si="92"/>
        <v>順</v>
      </c>
    </row>
    <row r="1958" spans="1:11" hidden="1" x14ac:dyDescent="0.15">
      <c r="A1958">
        <v>20111115</v>
      </c>
      <c r="B1958">
        <v>7491.06</v>
      </c>
      <c r="C1958">
        <v>7621.72</v>
      </c>
      <c r="D1958">
        <v>7308.68</v>
      </c>
      <c r="E1958">
        <v>7621.72</v>
      </c>
      <c r="F1958">
        <v>7308.68</v>
      </c>
      <c r="G1958">
        <v>7621.72</v>
      </c>
      <c r="H1958">
        <v>7308.68</v>
      </c>
      <c r="I1958" t="str">
        <f t="shared" si="90"/>
        <v>順</v>
      </c>
      <c r="J1958" t="str">
        <f t="shared" si="91"/>
        <v>順</v>
      </c>
      <c r="K1958" t="str">
        <f t="shared" si="92"/>
        <v>順</v>
      </c>
    </row>
    <row r="1959" spans="1:11" hidden="1" x14ac:dyDescent="0.15">
      <c r="A1959">
        <v>20111116</v>
      </c>
      <c r="B1959">
        <v>7387.52</v>
      </c>
      <c r="C1959">
        <v>7621.72</v>
      </c>
      <c r="D1959">
        <v>7308.68</v>
      </c>
      <c r="E1959">
        <v>7621.72</v>
      </c>
      <c r="F1959">
        <v>7308.68</v>
      </c>
      <c r="G1959">
        <v>7621.72</v>
      </c>
      <c r="H1959">
        <v>7308.68</v>
      </c>
      <c r="I1959" t="str">
        <f t="shared" si="90"/>
        <v>順</v>
      </c>
      <c r="J1959" t="str">
        <f t="shared" si="91"/>
        <v>順</v>
      </c>
      <c r="K1959" t="str">
        <f t="shared" si="92"/>
        <v>順</v>
      </c>
    </row>
    <row r="1960" spans="1:11" hidden="1" x14ac:dyDescent="0.15">
      <c r="A1960">
        <v>20111117</v>
      </c>
      <c r="B1960">
        <v>7387.81</v>
      </c>
      <c r="C1960">
        <v>7621.72</v>
      </c>
      <c r="D1960">
        <v>7308.68</v>
      </c>
      <c r="E1960">
        <v>7621.72</v>
      </c>
      <c r="F1960">
        <v>7308.68</v>
      </c>
      <c r="G1960">
        <v>7600.79</v>
      </c>
      <c r="H1960">
        <v>7308.68</v>
      </c>
      <c r="I1960" t="str">
        <f t="shared" si="90"/>
        <v>順</v>
      </c>
      <c r="J1960" t="str">
        <f t="shared" si="91"/>
        <v>順</v>
      </c>
      <c r="K1960" t="str">
        <f t="shared" si="92"/>
        <v>順</v>
      </c>
    </row>
    <row r="1961" spans="1:11" hidden="1" x14ac:dyDescent="0.15">
      <c r="A1961">
        <v>20111118</v>
      </c>
      <c r="B1961">
        <v>7233.78</v>
      </c>
      <c r="C1961">
        <v>7621.72</v>
      </c>
      <c r="D1961">
        <v>7308.68</v>
      </c>
      <c r="E1961">
        <v>7600.79</v>
      </c>
      <c r="F1961">
        <v>7308.68</v>
      </c>
      <c r="G1961">
        <v>7561.86</v>
      </c>
      <c r="H1961">
        <v>7233.78</v>
      </c>
      <c r="I1961" t="str">
        <f t="shared" si="90"/>
        <v>順</v>
      </c>
      <c r="J1961" t="str">
        <f t="shared" si="91"/>
        <v>順</v>
      </c>
      <c r="K1961" t="str">
        <f t="shared" si="92"/>
        <v>順</v>
      </c>
    </row>
    <row r="1962" spans="1:11" hidden="1" x14ac:dyDescent="0.15">
      <c r="A1962">
        <v>20111121</v>
      </c>
      <c r="B1962">
        <v>7042.64</v>
      </c>
      <c r="C1962">
        <v>7600.79</v>
      </c>
      <c r="D1962">
        <v>7308.68</v>
      </c>
      <c r="E1962">
        <v>7561.86</v>
      </c>
      <c r="F1962">
        <v>7233.78</v>
      </c>
      <c r="G1962">
        <v>7525.65</v>
      </c>
      <c r="H1962">
        <v>7042.64</v>
      </c>
      <c r="I1962" t="str">
        <f t="shared" si="90"/>
        <v>順</v>
      </c>
      <c r="J1962" t="str">
        <f t="shared" si="91"/>
        <v>順</v>
      </c>
      <c r="K1962" t="str">
        <f t="shared" si="92"/>
        <v>順</v>
      </c>
    </row>
    <row r="1963" spans="1:11" hidden="1" x14ac:dyDescent="0.15">
      <c r="A1963">
        <v>20111122</v>
      </c>
      <c r="B1963">
        <v>7000.03</v>
      </c>
      <c r="C1963">
        <v>7561.86</v>
      </c>
      <c r="D1963">
        <v>7233.78</v>
      </c>
      <c r="E1963">
        <v>7525.65</v>
      </c>
      <c r="F1963">
        <v>7042.64</v>
      </c>
      <c r="G1963">
        <v>7525.65</v>
      </c>
      <c r="H1963">
        <v>7000.03</v>
      </c>
      <c r="I1963" t="str">
        <f t="shared" si="90"/>
        <v>順</v>
      </c>
      <c r="J1963" t="str">
        <f t="shared" si="91"/>
        <v>順</v>
      </c>
      <c r="K1963" t="str">
        <f t="shared" si="92"/>
        <v>順</v>
      </c>
    </row>
    <row r="1964" spans="1:11" hidden="1" x14ac:dyDescent="0.15">
      <c r="A1964">
        <v>20111123</v>
      </c>
      <c r="B1964">
        <v>6806.43</v>
      </c>
      <c r="C1964">
        <v>7525.65</v>
      </c>
      <c r="D1964">
        <v>7042.64</v>
      </c>
      <c r="E1964">
        <v>7525.65</v>
      </c>
      <c r="F1964">
        <v>7000.03</v>
      </c>
      <c r="G1964">
        <v>7525.65</v>
      </c>
      <c r="H1964">
        <v>6806.43</v>
      </c>
      <c r="I1964" t="str">
        <f t="shared" si="90"/>
        <v>順</v>
      </c>
      <c r="J1964" t="str">
        <f t="shared" si="91"/>
        <v>順</v>
      </c>
      <c r="K1964" t="str">
        <f t="shared" si="92"/>
        <v>順</v>
      </c>
    </row>
    <row r="1965" spans="1:11" hidden="1" x14ac:dyDescent="0.15">
      <c r="A1965">
        <v>20111124</v>
      </c>
      <c r="B1965">
        <v>6864.39</v>
      </c>
      <c r="C1965">
        <v>7525.65</v>
      </c>
      <c r="D1965">
        <v>7000.03</v>
      </c>
      <c r="E1965">
        <v>7525.65</v>
      </c>
      <c r="F1965">
        <v>6806.43</v>
      </c>
      <c r="G1965">
        <v>7491.06</v>
      </c>
      <c r="H1965">
        <v>6806.43</v>
      </c>
      <c r="I1965" t="str">
        <f t="shared" si="90"/>
        <v>順</v>
      </c>
      <c r="J1965" t="str">
        <f t="shared" si="91"/>
        <v>順</v>
      </c>
      <c r="K1965" t="str">
        <f t="shared" si="92"/>
        <v>順</v>
      </c>
    </row>
    <row r="1966" spans="1:11" hidden="1" x14ac:dyDescent="0.15">
      <c r="A1966">
        <v>20111125</v>
      </c>
      <c r="B1966">
        <v>6784.52</v>
      </c>
      <c r="C1966">
        <v>7525.65</v>
      </c>
      <c r="D1966">
        <v>6806.43</v>
      </c>
      <c r="E1966">
        <v>7491.06</v>
      </c>
      <c r="F1966">
        <v>6806.43</v>
      </c>
      <c r="G1966">
        <v>7387.81</v>
      </c>
      <c r="H1966">
        <v>6784.52</v>
      </c>
      <c r="I1966" t="str">
        <f t="shared" si="90"/>
        <v>順</v>
      </c>
      <c r="J1966" t="str">
        <f t="shared" si="91"/>
        <v>順</v>
      </c>
      <c r="K1966" t="str">
        <f t="shared" si="92"/>
        <v>順</v>
      </c>
    </row>
    <row r="1967" spans="1:11" hidden="1" x14ac:dyDescent="0.15">
      <c r="A1967">
        <v>20111128</v>
      </c>
      <c r="B1967">
        <v>6898.78</v>
      </c>
      <c r="C1967">
        <v>7491.06</v>
      </c>
      <c r="D1967">
        <v>6806.43</v>
      </c>
      <c r="E1967">
        <v>7387.81</v>
      </c>
      <c r="F1967">
        <v>6784.52</v>
      </c>
      <c r="G1967">
        <v>7387.81</v>
      </c>
      <c r="H1967">
        <v>6784.52</v>
      </c>
      <c r="I1967" t="str">
        <f t="shared" si="90"/>
        <v>順</v>
      </c>
      <c r="J1967" t="str">
        <f t="shared" si="91"/>
        <v>順</v>
      </c>
      <c r="K1967" t="str">
        <f t="shared" si="92"/>
        <v>順</v>
      </c>
    </row>
    <row r="1968" spans="1:11" hidden="1" x14ac:dyDescent="0.15">
      <c r="A1968">
        <v>20111129</v>
      </c>
      <c r="B1968">
        <v>6988.65</v>
      </c>
      <c r="C1968">
        <v>7387.81</v>
      </c>
      <c r="D1968">
        <v>6784.52</v>
      </c>
      <c r="E1968">
        <v>7387.81</v>
      </c>
      <c r="F1968">
        <v>6784.52</v>
      </c>
      <c r="G1968">
        <v>7233.78</v>
      </c>
      <c r="H1968">
        <v>6784.52</v>
      </c>
      <c r="I1968" t="str">
        <f t="shared" si="90"/>
        <v>順</v>
      </c>
      <c r="J1968" t="str">
        <f t="shared" si="91"/>
        <v>順</v>
      </c>
      <c r="K1968" t="str">
        <f t="shared" si="92"/>
        <v>順</v>
      </c>
    </row>
    <row r="1969" spans="1:11" hidden="1" x14ac:dyDescent="0.15">
      <c r="A1969">
        <v>20111130</v>
      </c>
      <c r="B1969">
        <v>6904.12</v>
      </c>
      <c r="C1969">
        <v>7387.81</v>
      </c>
      <c r="D1969">
        <v>6784.52</v>
      </c>
      <c r="E1969">
        <v>7233.78</v>
      </c>
      <c r="F1969">
        <v>6784.52</v>
      </c>
      <c r="G1969">
        <v>7042.64</v>
      </c>
      <c r="H1969">
        <v>6784.52</v>
      </c>
      <c r="I1969" t="str">
        <f t="shared" si="90"/>
        <v>順</v>
      </c>
      <c r="J1969" t="str">
        <f t="shared" si="91"/>
        <v>順</v>
      </c>
      <c r="K1969" t="str">
        <f t="shared" si="92"/>
        <v>順</v>
      </c>
    </row>
    <row r="1970" spans="1:11" hidden="1" x14ac:dyDescent="0.15">
      <c r="A1970">
        <v>20111201</v>
      </c>
      <c r="B1970">
        <v>7178.69</v>
      </c>
      <c r="C1970">
        <v>7233.78</v>
      </c>
      <c r="D1970">
        <v>6784.52</v>
      </c>
      <c r="E1970">
        <v>7042.64</v>
      </c>
      <c r="F1970">
        <v>6784.52</v>
      </c>
      <c r="G1970">
        <v>7178.69</v>
      </c>
      <c r="H1970">
        <v>6784.52</v>
      </c>
      <c r="I1970" t="str">
        <f t="shared" si="90"/>
        <v>順</v>
      </c>
      <c r="J1970" t="str">
        <f t="shared" si="91"/>
        <v>順</v>
      </c>
      <c r="K1970" t="str">
        <f t="shared" si="92"/>
        <v>順</v>
      </c>
    </row>
    <row r="1971" spans="1:11" hidden="1" x14ac:dyDescent="0.15">
      <c r="A1971">
        <v>20111202</v>
      </c>
      <c r="B1971">
        <v>7140.68</v>
      </c>
      <c r="C1971">
        <v>7042.64</v>
      </c>
      <c r="D1971">
        <v>6784.52</v>
      </c>
      <c r="E1971">
        <v>7178.69</v>
      </c>
      <c r="F1971">
        <v>6784.52</v>
      </c>
      <c r="G1971">
        <v>7178.69</v>
      </c>
      <c r="H1971">
        <v>6784.52</v>
      </c>
      <c r="I1971" t="str">
        <f t="shared" si="90"/>
        <v>順</v>
      </c>
      <c r="J1971" t="str">
        <f t="shared" si="91"/>
        <v>順</v>
      </c>
      <c r="K1971" t="str">
        <f t="shared" si="92"/>
        <v>順</v>
      </c>
    </row>
    <row r="1972" spans="1:11" hidden="1" x14ac:dyDescent="0.15">
      <c r="A1972">
        <v>20111205</v>
      </c>
      <c r="B1972">
        <v>7098.08</v>
      </c>
      <c r="C1972">
        <v>7178.69</v>
      </c>
      <c r="D1972">
        <v>6784.52</v>
      </c>
      <c r="E1972">
        <v>7178.69</v>
      </c>
      <c r="F1972">
        <v>6784.52</v>
      </c>
      <c r="G1972">
        <v>7178.69</v>
      </c>
      <c r="H1972">
        <v>6784.52</v>
      </c>
      <c r="I1972" t="str">
        <f t="shared" si="90"/>
        <v>順</v>
      </c>
      <c r="J1972" t="str">
        <f t="shared" si="91"/>
        <v>順</v>
      </c>
      <c r="K1972" t="str">
        <f t="shared" si="92"/>
        <v>順</v>
      </c>
    </row>
    <row r="1973" spans="1:11" hidden="1" x14ac:dyDescent="0.15">
      <c r="A1973">
        <v>20111206</v>
      </c>
      <c r="B1973">
        <v>6956.28</v>
      </c>
      <c r="C1973">
        <v>7178.69</v>
      </c>
      <c r="D1973">
        <v>6784.52</v>
      </c>
      <c r="E1973">
        <v>7178.69</v>
      </c>
      <c r="F1973">
        <v>6784.52</v>
      </c>
      <c r="G1973">
        <v>7178.69</v>
      </c>
      <c r="H1973">
        <v>6784.52</v>
      </c>
      <c r="I1973" t="str">
        <f t="shared" si="90"/>
        <v>順</v>
      </c>
      <c r="J1973" t="str">
        <f t="shared" si="91"/>
        <v>順</v>
      </c>
      <c r="K1973" t="str">
        <f t="shared" si="92"/>
        <v>順</v>
      </c>
    </row>
    <row r="1974" spans="1:11" hidden="1" x14ac:dyDescent="0.15">
      <c r="A1974">
        <v>20111207</v>
      </c>
      <c r="B1974">
        <v>7033</v>
      </c>
      <c r="C1974">
        <v>7178.69</v>
      </c>
      <c r="D1974">
        <v>6784.52</v>
      </c>
      <c r="E1974">
        <v>7178.69</v>
      </c>
      <c r="F1974">
        <v>6784.52</v>
      </c>
      <c r="G1974">
        <v>7178.69</v>
      </c>
      <c r="H1974">
        <v>6898.78</v>
      </c>
      <c r="I1974" t="str">
        <f t="shared" si="90"/>
        <v>順</v>
      </c>
      <c r="J1974" t="str">
        <f t="shared" si="91"/>
        <v>順</v>
      </c>
      <c r="K1974" t="str">
        <f t="shared" si="92"/>
        <v>順</v>
      </c>
    </row>
    <row r="1975" spans="1:11" hidden="1" x14ac:dyDescent="0.15">
      <c r="A1975">
        <v>20111208</v>
      </c>
      <c r="B1975">
        <v>6982.9</v>
      </c>
      <c r="C1975">
        <v>7178.69</v>
      </c>
      <c r="D1975">
        <v>6784.52</v>
      </c>
      <c r="E1975">
        <v>7178.69</v>
      </c>
      <c r="F1975">
        <v>6898.78</v>
      </c>
      <c r="G1975">
        <v>7178.69</v>
      </c>
      <c r="H1975">
        <v>6904.12</v>
      </c>
      <c r="I1975" t="str">
        <f t="shared" si="90"/>
        <v>順</v>
      </c>
      <c r="J1975" t="str">
        <f t="shared" si="91"/>
        <v>順</v>
      </c>
      <c r="K1975" t="str">
        <f t="shared" si="92"/>
        <v>順</v>
      </c>
    </row>
    <row r="1976" spans="1:11" hidden="1" x14ac:dyDescent="0.15">
      <c r="A1976">
        <v>20111209</v>
      </c>
      <c r="B1976">
        <v>6893.3</v>
      </c>
      <c r="C1976">
        <v>7178.69</v>
      </c>
      <c r="D1976">
        <v>6898.78</v>
      </c>
      <c r="E1976">
        <v>7178.69</v>
      </c>
      <c r="F1976">
        <v>6904.12</v>
      </c>
      <c r="G1976">
        <v>7178.69</v>
      </c>
      <c r="H1976">
        <v>6893.3</v>
      </c>
      <c r="I1976" t="str">
        <f t="shared" si="90"/>
        <v>順</v>
      </c>
      <c r="J1976" t="str">
        <f t="shared" si="91"/>
        <v>順</v>
      </c>
      <c r="K1976" t="str">
        <f t="shared" si="92"/>
        <v>順</v>
      </c>
    </row>
    <row r="1977" spans="1:11" hidden="1" x14ac:dyDescent="0.15">
      <c r="A1977">
        <v>20111212</v>
      </c>
      <c r="B1977">
        <v>6949.04</v>
      </c>
      <c r="C1977">
        <v>7178.69</v>
      </c>
      <c r="D1977">
        <v>6904.12</v>
      </c>
      <c r="E1977">
        <v>7178.69</v>
      </c>
      <c r="F1977">
        <v>6893.3</v>
      </c>
      <c r="G1977">
        <v>7178.69</v>
      </c>
      <c r="H1977">
        <v>6893.3</v>
      </c>
      <c r="I1977" t="str">
        <f t="shared" si="90"/>
        <v>順</v>
      </c>
      <c r="J1977" t="str">
        <f t="shared" si="91"/>
        <v>順</v>
      </c>
      <c r="K1977" t="str">
        <f t="shared" si="92"/>
        <v>順</v>
      </c>
    </row>
    <row r="1978" spans="1:11" hidden="1" x14ac:dyDescent="0.15">
      <c r="A1978">
        <v>20111213</v>
      </c>
      <c r="B1978">
        <v>6896.31</v>
      </c>
      <c r="C1978">
        <v>7178.69</v>
      </c>
      <c r="D1978">
        <v>6893.3</v>
      </c>
      <c r="E1978">
        <v>7178.69</v>
      </c>
      <c r="F1978">
        <v>6893.3</v>
      </c>
      <c r="G1978">
        <v>7140.68</v>
      </c>
      <c r="H1978">
        <v>6893.3</v>
      </c>
      <c r="I1978" t="str">
        <f t="shared" si="90"/>
        <v>順</v>
      </c>
      <c r="J1978" t="str">
        <f t="shared" si="91"/>
        <v>順</v>
      </c>
      <c r="K1978" t="str">
        <f t="shared" si="92"/>
        <v>順</v>
      </c>
    </row>
    <row r="1979" spans="1:11" hidden="1" x14ac:dyDescent="0.15">
      <c r="A1979">
        <v>20111214</v>
      </c>
      <c r="B1979">
        <v>6922.57</v>
      </c>
      <c r="C1979">
        <v>7178.69</v>
      </c>
      <c r="D1979">
        <v>6893.3</v>
      </c>
      <c r="E1979">
        <v>7140.68</v>
      </c>
      <c r="F1979">
        <v>6893.3</v>
      </c>
      <c r="G1979">
        <v>7098.08</v>
      </c>
      <c r="H1979">
        <v>6893.3</v>
      </c>
      <c r="I1979" t="str">
        <f t="shared" si="90"/>
        <v>順</v>
      </c>
      <c r="J1979" t="str">
        <f t="shared" si="91"/>
        <v>順</v>
      </c>
      <c r="K1979" t="str">
        <f t="shared" si="92"/>
        <v>無</v>
      </c>
    </row>
    <row r="1980" spans="1:11" hidden="1" x14ac:dyDescent="0.15">
      <c r="A1980">
        <v>20111215</v>
      </c>
      <c r="B1980">
        <v>6764.59</v>
      </c>
      <c r="C1980">
        <v>7140.68</v>
      </c>
      <c r="D1980">
        <v>6893.3</v>
      </c>
      <c r="E1980">
        <v>7098.08</v>
      </c>
      <c r="F1980">
        <v>6893.3</v>
      </c>
      <c r="G1980">
        <v>7033</v>
      </c>
      <c r="H1980">
        <v>6764.59</v>
      </c>
      <c r="I1980" t="str">
        <f t="shared" si="90"/>
        <v>順</v>
      </c>
      <c r="J1980" t="str">
        <f t="shared" si="91"/>
        <v>無</v>
      </c>
      <c r="K1980" t="str">
        <f t="shared" si="92"/>
        <v>順</v>
      </c>
    </row>
    <row r="1981" spans="1:11" hidden="1" x14ac:dyDescent="0.15">
      <c r="A1981">
        <v>20111216</v>
      </c>
      <c r="B1981">
        <v>6785.09</v>
      </c>
      <c r="C1981">
        <v>7098.08</v>
      </c>
      <c r="D1981">
        <v>6893.3</v>
      </c>
      <c r="E1981">
        <v>7033</v>
      </c>
      <c r="F1981">
        <v>6764.59</v>
      </c>
      <c r="G1981">
        <v>7033</v>
      </c>
      <c r="H1981">
        <v>6764.59</v>
      </c>
      <c r="I1981" t="str">
        <f t="shared" si="90"/>
        <v>無</v>
      </c>
      <c r="J1981" t="str">
        <f t="shared" si="91"/>
        <v>順</v>
      </c>
      <c r="K1981" t="str">
        <f t="shared" si="92"/>
        <v>順</v>
      </c>
    </row>
    <row r="1982" spans="1:11" hidden="1" x14ac:dyDescent="0.15">
      <c r="A1982">
        <v>20111219</v>
      </c>
      <c r="B1982">
        <v>6633.33</v>
      </c>
      <c r="C1982">
        <v>7033</v>
      </c>
      <c r="D1982">
        <v>6764.59</v>
      </c>
      <c r="E1982">
        <v>7033</v>
      </c>
      <c r="F1982">
        <v>6764.59</v>
      </c>
      <c r="G1982">
        <v>6982.9</v>
      </c>
      <c r="H1982">
        <v>6633.33</v>
      </c>
      <c r="I1982" t="str">
        <f t="shared" si="90"/>
        <v>順</v>
      </c>
      <c r="J1982" t="str">
        <f t="shared" si="91"/>
        <v>順</v>
      </c>
      <c r="K1982" t="str">
        <f t="shared" si="92"/>
        <v>順</v>
      </c>
    </row>
    <row r="1983" spans="1:11" hidden="1" x14ac:dyDescent="0.15">
      <c r="A1983">
        <v>20111220</v>
      </c>
      <c r="B1983">
        <v>6662.64</v>
      </c>
      <c r="C1983">
        <v>7033</v>
      </c>
      <c r="D1983">
        <v>6764.59</v>
      </c>
      <c r="E1983">
        <v>6982.9</v>
      </c>
      <c r="F1983">
        <v>6633.33</v>
      </c>
      <c r="G1983">
        <v>6949.04</v>
      </c>
      <c r="H1983">
        <v>6633.33</v>
      </c>
      <c r="I1983" t="str">
        <f t="shared" si="90"/>
        <v>順</v>
      </c>
      <c r="J1983" t="str">
        <f t="shared" si="91"/>
        <v>順</v>
      </c>
      <c r="K1983" t="str">
        <f t="shared" si="92"/>
        <v>順</v>
      </c>
    </row>
    <row r="1984" spans="1:11" hidden="1" x14ac:dyDescent="0.15">
      <c r="A1984">
        <v>20111221</v>
      </c>
      <c r="B1984">
        <v>6966.48</v>
      </c>
      <c r="C1984">
        <v>6982.9</v>
      </c>
      <c r="D1984">
        <v>6633.33</v>
      </c>
      <c r="E1984">
        <v>6949.04</v>
      </c>
      <c r="F1984">
        <v>6633.33</v>
      </c>
      <c r="G1984">
        <v>6966.48</v>
      </c>
      <c r="H1984">
        <v>6633.33</v>
      </c>
      <c r="I1984" t="str">
        <f t="shared" si="90"/>
        <v>順</v>
      </c>
      <c r="J1984" t="str">
        <f t="shared" si="91"/>
        <v>順</v>
      </c>
      <c r="K1984" t="str">
        <f t="shared" si="92"/>
        <v>順</v>
      </c>
    </row>
    <row r="1985" spans="1:11" hidden="1" x14ac:dyDescent="0.15">
      <c r="A1985">
        <v>20111222</v>
      </c>
      <c r="B1985">
        <v>6966.35</v>
      </c>
      <c r="C1985">
        <v>6949.04</v>
      </c>
      <c r="D1985">
        <v>6633.33</v>
      </c>
      <c r="E1985">
        <v>6966.48</v>
      </c>
      <c r="F1985">
        <v>6633.33</v>
      </c>
      <c r="G1985">
        <v>6966.48</v>
      </c>
      <c r="H1985">
        <v>6633.33</v>
      </c>
      <c r="I1985" t="str">
        <f t="shared" si="90"/>
        <v>順</v>
      </c>
      <c r="J1985" t="str">
        <f t="shared" si="91"/>
        <v>順</v>
      </c>
      <c r="K1985" t="str">
        <f t="shared" si="92"/>
        <v>順</v>
      </c>
    </row>
    <row r="1986" spans="1:11" hidden="1" x14ac:dyDescent="0.15">
      <c r="A1986">
        <v>20111223</v>
      </c>
      <c r="B1986">
        <v>7110.73</v>
      </c>
      <c r="C1986">
        <v>6966.48</v>
      </c>
      <c r="D1986">
        <v>6633.33</v>
      </c>
      <c r="E1986">
        <v>6966.48</v>
      </c>
      <c r="F1986">
        <v>6633.33</v>
      </c>
      <c r="G1986">
        <v>7110.73</v>
      </c>
      <c r="H1986">
        <v>6633.33</v>
      </c>
      <c r="I1986" t="str">
        <f t="shared" si="90"/>
        <v>順</v>
      </c>
      <c r="J1986" t="str">
        <f t="shared" si="91"/>
        <v>順</v>
      </c>
      <c r="K1986" t="str">
        <f t="shared" si="92"/>
        <v>順</v>
      </c>
    </row>
    <row r="1987" spans="1:11" hidden="1" x14ac:dyDescent="0.15">
      <c r="A1987">
        <v>20111226</v>
      </c>
      <c r="B1987">
        <v>7092.58</v>
      </c>
      <c r="C1987">
        <v>6966.48</v>
      </c>
      <c r="D1987">
        <v>6633.33</v>
      </c>
      <c r="E1987">
        <v>7110.73</v>
      </c>
      <c r="F1987">
        <v>6633.33</v>
      </c>
      <c r="G1987">
        <v>7110.73</v>
      </c>
      <c r="H1987">
        <v>6633.33</v>
      </c>
      <c r="I1987" t="str">
        <f t="shared" ref="I1987:I2050" si="93">IF(C1987-D1987&lt;=180,"盤",IF(C1987-D1987&lt;=240,"無","順"))</f>
        <v>順</v>
      </c>
      <c r="J1987" t="str">
        <f t="shared" ref="J1987:J2050" si="94">IF(E1987-F1987&lt;=180,"盤",IF(E1987-F1987&lt;=240,"無","順"))</f>
        <v>順</v>
      </c>
      <c r="K1987" t="str">
        <f t="shared" ref="K1987:K2050" si="95">IF(G1987-H1987&lt;=180,"盤",IF(G1987-H1987&lt;=240,"無","順"))</f>
        <v>順</v>
      </c>
    </row>
    <row r="1988" spans="1:11" hidden="1" x14ac:dyDescent="0.15">
      <c r="A1988">
        <v>20111227</v>
      </c>
      <c r="B1988">
        <v>7085.03</v>
      </c>
      <c r="C1988">
        <v>7110.73</v>
      </c>
      <c r="D1988">
        <v>6633.33</v>
      </c>
      <c r="E1988">
        <v>7110.73</v>
      </c>
      <c r="F1988">
        <v>6633.33</v>
      </c>
      <c r="G1988">
        <v>7110.73</v>
      </c>
      <c r="H1988">
        <v>6633.33</v>
      </c>
      <c r="I1988" t="str">
        <f t="shared" si="93"/>
        <v>順</v>
      </c>
      <c r="J1988" t="str">
        <f t="shared" si="94"/>
        <v>順</v>
      </c>
      <c r="K1988" t="str">
        <f t="shared" si="95"/>
        <v>順</v>
      </c>
    </row>
    <row r="1989" spans="1:11" hidden="1" x14ac:dyDescent="0.15">
      <c r="A1989">
        <v>20111228</v>
      </c>
      <c r="B1989">
        <v>7056.67</v>
      </c>
      <c r="C1989">
        <v>7110.73</v>
      </c>
      <c r="D1989">
        <v>6633.33</v>
      </c>
      <c r="E1989">
        <v>7110.73</v>
      </c>
      <c r="F1989">
        <v>6633.33</v>
      </c>
      <c r="G1989">
        <v>7110.73</v>
      </c>
      <c r="H1989">
        <v>6633.33</v>
      </c>
      <c r="I1989" t="str">
        <f t="shared" si="93"/>
        <v>順</v>
      </c>
      <c r="J1989" t="str">
        <f t="shared" si="94"/>
        <v>順</v>
      </c>
      <c r="K1989" t="str">
        <f t="shared" si="95"/>
        <v>順</v>
      </c>
    </row>
    <row r="1990" spans="1:11" hidden="1" x14ac:dyDescent="0.15">
      <c r="A1990">
        <v>20111229</v>
      </c>
      <c r="B1990">
        <v>7074.82</v>
      </c>
      <c r="C1990">
        <v>7110.73</v>
      </c>
      <c r="D1990">
        <v>6633.33</v>
      </c>
      <c r="E1990">
        <v>7110.73</v>
      </c>
      <c r="F1990">
        <v>6633.33</v>
      </c>
      <c r="G1990">
        <v>7110.73</v>
      </c>
      <c r="H1990">
        <v>6662.64</v>
      </c>
      <c r="I1990" t="str">
        <f t="shared" si="93"/>
        <v>順</v>
      </c>
      <c r="J1990" t="str">
        <f t="shared" si="94"/>
        <v>順</v>
      </c>
      <c r="K1990" t="str">
        <f t="shared" si="95"/>
        <v>順</v>
      </c>
    </row>
    <row r="1991" spans="1:11" hidden="1" x14ac:dyDescent="0.15">
      <c r="A1991">
        <v>20111230</v>
      </c>
      <c r="B1991">
        <v>7072.08</v>
      </c>
      <c r="C1991">
        <v>7110.73</v>
      </c>
      <c r="D1991">
        <v>6633.33</v>
      </c>
      <c r="E1991">
        <v>7110.73</v>
      </c>
      <c r="F1991">
        <v>6662.64</v>
      </c>
      <c r="G1991">
        <v>7110.73</v>
      </c>
      <c r="H1991">
        <v>6966.35</v>
      </c>
      <c r="I1991" t="str">
        <f t="shared" si="93"/>
        <v>順</v>
      </c>
      <c r="J1991" t="str">
        <f t="shared" si="94"/>
        <v>順</v>
      </c>
      <c r="K1991" t="str">
        <f t="shared" si="95"/>
        <v>盤</v>
      </c>
    </row>
    <row r="1992" spans="1:11" hidden="1" x14ac:dyDescent="0.15">
      <c r="A1992">
        <v>20120102</v>
      </c>
      <c r="B1992">
        <v>6952.21</v>
      </c>
      <c r="C1992">
        <v>7110.73</v>
      </c>
      <c r="D1992">
        <v>6662.64</v>
      </c>
      <c r="E1992">
        <v>7110.73</v>
      </c>
      <c r="F1992">
        <v>6966.35</v>
      </c>
      <c r="G1992">
        <v>7110.73</v>
      </c>
      <c r="H1992">
        <v>6952.21</v>
      </c>
      <c r="I1992" t="str">
        <f t="shared" si="93"/>
        <v>順</v>
      </c>
      <c r="J1992" t="str">
        <f t="shared" si="94"/>
        <v>盤</v>
      </c>
      <c r="K1992" t="str">
        <f t="shared" si="95"/>
        <v>盤</v>
      </c>
    </row>
    <row r="1993" spans="1:11" hidden="1" x14ac:dyDescent="0.15">
      <c r="A1993">
        <v>20120103</v>
      </c>
      <c r="B1993">
        <v>7053.38</v>
      </c>
      <c r="C1993">
        <v>7110.73</v>
      </c>
      <c r="D1993">
        <v>6966.35</v>
      </c>
      <c r="E1993">
        <v>7110.73</v>
      </c>
      <c r="F1993">
        <v>6952.21</v>
      </c>
      <c r="G1993">
        <v>7110.73</v>
      </c>
      <c r="H1993">
        <v>6952.21</v>
      </c>
      <c r="I1993" t="str">
        <f t="shared" si="93"/>
        <v>盤</v>
      </c>
      <c r="J1993" t="str">
        <f t="shared" si="94"/>
        <v>盤</v>
      </c>
      <c r="K1993" t="str">
        <f t="shared" si="95"/>
        <v>盤</v>
      </c>
    </row>
    <row r="1994" spans="1:11" hidden="1" x14ac:dyDescent="0.15">
      <c r="A1994">
        <v>20120104</v>
      </c>
      <c r="B1994">
        <v>7082.97</v>
      </c>
      <c r="C1994">
        <v>7110.73</v>
      </c>
      <c r="D1994">
        <v>6952.21</v>
      </c>
      <c r="E1994">
        <v>7110.73</v>
      </c>
      <c r="F1994">
        <v>6952.21</v>
      </c>
      <c r="G1994">
        <v>7092.58</v>
      </c>
      <c r="H1994">
        <v>6952.21</v>
      </c>
      <c r="I1994" t="str">
        <f t="shared" si="93"/>
        <v>盤</v>
      </c>
      <c r="J1994" t="str">
        <f t="shared" si="94"/>
        <v>盤</v>
      </c>
      <c r="K1994" t="str">
        <f t="shared" si="95"/>
        <v>盤</v>
      </c>
    </row>
    <row r="1995" spans="1:11" hidden="1" x14ac:dyDescent="0.15">
      <c r="A1995">
        <v>20120105</v>
      </c>
      <c r="B1995">
        <v>7130.86</v>
      </c>
      <c r="C1995">
        <v>7110.73</v>
      </c>
      <c r="D1995">
        <v>6952.21</v>
      </c>
      <c r="E1995">
        <v>7092.58</v>
      </c>
      <c r="F1995">
        <v>6952.21</v>
      </c>
      <c r="G1995">
        <v>7130.86</v>
      </c>
      <c r="H1995">
        <v>6952.21</v>
      </c>
      <c r="I1995" t="str">
        <f t="shared" si="93"/>
        <v>盤</v>
      </c>
      <c r="J1995" t="str">
        <f t="shared" si="94"/>
        <v>盤</v>
      </c>
      <c r="K1995" t="str">
        <f t="shared" si="95"/>
        <v>盤</v>
      </c>
    </row>
    <row r="1996" spans="1:11" hidden="1" x14ac:dyDescent="0.15">
      <c r="A1996">
        <v>20120106</v>
      </c>
      <c r="B1996">
        <v>7120.51</v>
      </c>
      <c r="C1996">
        <v>7092.58</v>
      </c>
      <c r="D1996">
        <v>6952.21</v>
      </c>
      <c r="E1996">
        <v>7130.86</v>
      </c>
      <c r="F1996">
        <v>6952.21</v>
      </c>
      <c r="G1996">
        <v>7130.86</v>
      </c>
      <c r="H1996">
        <v>6952.21</v>
      </c>
      <c r="I1996" t="str">
        <f t="shared" si="93"/>
        <v>盤</v>
      </c>
      <c r="J1996" t="str">
        <f t="shared" si="94"/>
        <v>盤</v>
      </c>
      <c r="K1996" t="str">
        <f t="shared" si="95"/>
        <v>盤</v>
      </c>
    </row>
    <row r="1997" spans="1:11" hidden="1" x14ac:dyDescent="0.15">
      <c r="A1997">
        <v>20120109</v>
      </c>
      <c r="B1997">
        <v>7093.04</v>
      </c>
      <c r="C1997">
        <v>7130.86</v>
      </c>
      <c r="D1997">
        <v>6952.21</v>
      </c>
      <c r="E1997">
        <v>7130.86</v>
      </c>
      <c r="F1997">
        <v>6952.21</v>
      </c>
      <c r="G1997">
        <v>7130.86</v>
      </c>
      <c r="H1997">
        <v>6952.21</v>
      </c>
      <c r="I1997" t="str">
        <f t="shared" si="93"/>
        <v>盤</v>
      </c>
      <c r="J1997" t="str">
        <f t="shared" si="94"/>
        <v>盤</v>
      </c>
      <c r="K1997" t="str">
        <f t="shared" si="95"/>
        <v>盤</v>
      </c>
    </row>
    <row r="1998" spans="1:11" hidden="1" x14ac:dyDescent="0.15">
      <c r="A1998">
        <v>20120110</v>
      </c>
      <c r="B1998">
        <v>7178.87</v>
      </c>
      <c r="C1998">
        <v>7130.86</v>
      </c>
      <c r="D1998">
        <v>6952.21</v>
      </c>
      <c r="E1998">
        <v>7130.86</v>
      </c>
      <c r="F1998">
        <v>6952.21</v>
      </c>
      <c r="G1998">
        <v>7178.87</v>
      </c>
      <c r="H1998">
        <v>6952.21</v>
      </c>
      <c r="I1998" t="str">
        <f t="shared" si="93"/>
        <v>盤</v>
      </c>
      <c r="J1998" t="str">
        <f t="shared" si="94"/>
        <v>盤</v>
      </c>
      <c r="K1998" t="str">
        <f t="shared" si="95"/>
        <v>無</v>
      </c>
    </row>
    <row r="1999" spans="1:11" hidden="1" x14ac:dyDescent="0.15">
      <c r="A1999">
        <v>20120111</v>
      </c>
      <c r="B1999">
        <v>7188.21</v>
      </c>
      <c r="C1999">
        <v>7130.86</v>
      </c>
      <c r="D1999">
        <v>6952.21</v>
      </c>
      <c r="E1999">
        <v>7178.87</v>
      </c>
      <c r="F1999">
        <v>6952.21</v>
      </c>
      <c r="G1999">
        <v>7188.21</v>
      </c>
      <c r="H1999">
        <v>6952.21</v>
      </c>
      <c r="I1999" t="str">
        <f t="shared" si="93"/>
        <v>盤</v>
      </c>
      <c r="J1999" t="str">
        <f t="shared" si="94"/>
        <v>無</v>
      </c>
      <c r="K1999" t="str">
        <f t="shared" si="95"/>
        <v>無</v>
      </c>
    </row>
    <row r="2000" spans="1:11" hidden="1" x14ac:dyDescent="0.15">
      <c r="A2000">
        <v>20120112</v>
      </c>
      <c r="B2000">
        <v>7186.58</v>
      </c>
      <c r="C2000">
        <v>7178.87</v>
      </c>
      <c r="D2000">
        <v>6952.21</v>
      </c>
      <c r="E2000">
        <v>7188.21</v>
      </c>
      <c r="F2000">
        <v>6952.21</v>
      </c>
      <c r="G2000">
        <v>7188.21</v>
      </c>
      <c r="H2000">
        <v>7053.38</v>
      </c>
      <c r="I2000" t="str">
        <f t="shared" si="93"/>
        <v>無</v>
      </c>
      <c r="J2000" t="str">
        <f t="shared" si="94"/>
        <v>無</v>
      </c>
      <c r="K2000" t="str">
        <f t="shared" si="95"/>
        <v>盤</v>
      </c>
    </row>
    <row r="2001" spans="1:11" hidden="1" x14ac:dyDescent="0.15">
      <c r="A2001">
        <v>20120113</v>
      </c>
      <c r="B2001">
        <v>7181.54</v>
      </c>
      <c r="C2001">
        <v>7188.21</v>
      </c>
      <c r="D2001">
        <v>6952.21</v>
      </c>
      <c r="E2001">
        <v>7188.21</v>
      </c>
      <c r="F2001">
        <v>7053.38</v>
      </c>
      <c r="G2001">
        <v>7188.21</v>
      </c>
      <c r="H2001">
        <v>7082.97</v>
      </c>
      <c r="I2001" t="str">
        <f t="shared" si="93"/>
        <v>無</v>
      </c>
      <c r="J2001" t="str">
        <f t="shared" si="94"/>
        <v>盤</v>
      </c>
      <c r="K2001" t="str">
        <f t="shared" si="95"/>
        <v>盤</v>
      </c>
    </row>
    <row r="2002" spans="1:11" hidden="1" x14ac:dyDescent="0.15">
      <c r="A2002">
        <v>20120116</v>
      </c>
      <c r="B2002">
        <v>7103.62</v>
      </c>
      <c r="C2002">
        <v>7188.21</v>
      </c>
      <c r="D2002">
        <v>7053.38</v>
      </c>
      <c r="E2002">
        <v>7188.21</v>
      </c>
      <c r="F2002">
        <v>7082.97</v>
      </c>
      <c r="G2002">
        <v>7188.21</v>
      </c>
      <c r="H2002">
        <v>7093.04</v>
      </c>
      <c r="I2002" t="str">
        <f t="shared" si="93"/>
        <v>盤</v>
      </c>
      <c r="J2002" t="str">
        <f t="shared" si="94"/>
        <v>盤</v>
      </c>
      <c r="K2002" t="str">
        <f t="shared" si="95"/>
        <v>盤</v>
      </c>
    </row>
    <row r="2003" spans="1:11" hidden="1" x14ac:dyDescent="0.15">
      <c r="A2003">
        <v>20120117</v>
      </c>
      <c r="B2003">
        <v>7221.08</v>
      </c>
      <c r="C2003">
        <v>7188.21</v>
      </c>
      <c r="D2003">
        <v>7082.97</v>
      </c>
      <c r="E2003">
        <v>7188.21</v>
      </c>
      <c r="F2003">
        <v>7093.04</v>
      </c>
      <c r="G2003">
        <v>7221.08</v>
      </c>
      <c r="H2003">
        <v>7093.04</v>
      </c>
      <c r="I2003" t="str">
        <f t="shared" si="93"/>
        <v>盤</v>
      </c>
      <c r="J2003" t="str">
        <f t="shared" si="94"/>
        <v>盤</v>
      </c>
      <c r="K2003" t="str">
        <f t="shared" si="95"/>
        <v>盤</v>
      </c>
    </row>
    <row r="2004" spans="1:11" hidden="1" x14ac:dyDescent="0.15">
      <c r="A2004">
        <v>20120118</v>
      </c>
      <c r="B2004">
        <v>7233.69</v>
      </c>
      <c r="C2004">
        <v>7188.21</v>
      </c>
      <c r="D2004">
        <v>7093.04</v>
      </c>
      <c r="E2004">
        <v>7221.08</v>
      </c>
      <c r="F2004">
        <v>7093.04</v>
      </c>
      <c r="G2004">
        <v>7233.69</v>
      </c>
      <c r="H2004">
        <v>7093.04</v>
      </c>
      <c r="I2004" t="str">
        <f t="shared" si="93"/>
        <v>盤</v>
      </c>
      <c r="J2004" t="str">
        <f t="shared" si="94"/>
        <v>盤</v>
      </c>
      <c r="K2004" t="str">
        <f t="shared" si="95"/>
        <v>盤</v>
      </c>
    </row>
    <row r="2005" spans="1:11" x14ac:dyDescent="0.15">
      <c r="A2005">
        <v>20120130</v>
      </c>
      <c r="B2005">
        <v>7407.41</v>
      </c>
      <c r="C2005">
        <v>7221.08</v>
      </c>
      <c r="D2005">
        <v>7093.04</v>
      </c>
      <c r="E2005">
        <v>7233.69</v>
      </c>
      <c r="F2005">
        <v>7093.04</v>
      </c>
      <c r="G2005">
        <v>7407.41</v>
      </c>
      <c r="H2005">
        <v>7103.62</v>
      </c>
      <c r="I2005" t="str">
        <f t="shared" si="93"/>
        <v>盤</v>
      </c>
      <c r="J2005" t="str">
        <f t="shared" si="94"/>
        <v>盤</v>
      </c>
      <c r="K2005" t="str">
        <f t="shared" si="95"/>
        <v>順</v>
      </c>
    </row>
    <row r="2006" spans="1:11" hidden="1" x14ac:dyDescent="0.15">
      <c r="A2006">
        <v>20120131</v>
      </c>
      <c r="B2006">
        <v>7517.08</v>
      </c>
      <c r="C2006">
        <v>7233.69</v>
      </c>
      <c r="D2006">
        <v>7093.04</v>
      </c>
      <c r="E2006">
        <v>7407.41</v>
      </c>
      <c r="F2006">
        <v>7103.62</v>
      </c>
      <c r="G2006">
        <v>7517.08</v>
      </c>
      <c r="H2006">
        <v>7103.62</v>
      </c>
      <c r="I2006" t="str">
        <f t="shared" si="93"/>
        <v>盤</v>
      </c>
      <c r="J2006" t="str">
        <f t="shared" si="94"/>
        <v>順</v>
      </c>
      <c r="K2006" t="str">
        <f t="shared" si="95"/>
        <v>順</v>
      </c>
    </row>
    <row r="2007" spans="1:11" hidden="1" x14ac:dyDescent="0.15">
      <c r="A2007">
        <v>20120201</v>
      </c>
      <c r="B2007">
        <v>7549.21</v>
      </c>
      <c r="C2007">
        <v>7407.41</v>
      </c>
      <c r="D2007">
        <v>7103.62</v>
      </c>
      <c r="E2007">
        <v>7517.08</v>
      </c>
      <c r="F2007">
        <v>7103.62</v>
      </c>
      <c r="G2007">
        <v>7549.21</v>
      </c>
      <c r="H2007">
        <v>7103.62</v>
      </c>
      <c r="I2007" t="str">
        <f t="shared" si="93"/>
        <v>順</v>
      </c>
      <c r="J2007" t="str">
        <f t="shared" si="94"/>
        <v>順</v>
      </c>
      <c r="K2007" t="str">
        <f t="shared" si="95"/>
        <v>順</v>
      </c>
    </row>
    <row r="2008" spans="1:11" hidden="1" x14ac:dyDescent="0.15">
      <c r="A2008">
        <v>20120202</v>
      </c>
      <c r="B2008">
        <v>7652.46</v>
      </c>
      <c r="C2008">
        <v>7517.08</v>
      </c>
      <c r="D2008">
        <v>7103.62</v>
      </c>
      <c r="E2008">
        <v>7549.21</v>
      </c>
      <c r="F2008">
        <v>7103.62</v>
      </c>
      <c r="G2008">
        <v>7652.46</v>
      </c>
      <c r="H2008">
        <v>7103.62</v>
      </c>
      <c r="I2008" t="str">
        <f t="shared" si="93"/>
        <v>順</v>
      </c>
      <c r="J2008" t="str">
        <f t="shared" si="94"/>
        <v>順</v>
      </c>
      <c r="K2008" t="str">
        <f t="shared" si="95"/>
        <v>順</v>
      </c>
    </row>
    <row r="2009" spans="1:11" hidden="1" x14ac:dyDescent="0.15">
      <c r="A2009">
        <v>20120203</v>
      </c>
      <c r="B2009">
        <v>7674.99</v>
      </c>
      <c r="C2009">
        <v>7549.21</v>
      </c>
      <c r="D2009">
        <v>7103.62</v>
      </c>
      <c r="E2009">
        <v>7652.46</v>
      </c>
      <c r="F2009">
        <v>7103.62</v>
      </c>
      <c r="G2009">
        <v>7674.99</v>
      </c>
      <c r="H2009">
        <v>7103.62</v>
      </c>
      <c r="I2009" t="str">
        <f t="shared" si="93"/>
        <v>順</v>
      </c>
      <c r="J2009" t="str">
        <f t="shared" si="94"/>
        <v>順</v>
      </c>
      <c r="K2009" t="str">
        <f t="shared" si="95"/>
        <v>順</v>
      </c>
    </row>
    <row r="2010" spans="1:11" hidden="1" x14ac:dyDescent="0.15">
      <c r="A2010">
        <v>20120204</v>
      </c>
      <c r="B2010">
        <v>7741.24</v>
      </c>
      <c r="C2010">
        <v>7652.46</v>
      </c>
      <c r="D2010">
        <v>7103.62</v>
      </c>
      <c r="E2010">
        <v>7674.99</v>
      </c>
      <c r="F2010">
        <v>7103.62</v>
      </c>
      <c r="G2010">
        <v>7741.24</v>
      </c>
      <c r="H2010">
        <v>7221.08</v>
      </c>
      <c r="I2010" t="str">
        <f t="shared" si="93"/>
        <v>順</v>
      </c>
      <c r="J2010" t="str">
        <f t="shared" si="94"/>
        <v>順</v>
      </c>
      <c r="K2010" t="str">
        <f t="shared" si="95"/>
        <v>順</v>
      </c>
    </row>
    <row r="2011" spans="1:11" hidden="1" x14ac:dyDescent="0.15">
      <c r="A2011">
        <v>20120206</v>
      </c>
      <c r="B2011">
        <v>7687.98</v>
      </c>
      <c r="C2011">
        <v>7674.99</v>
      </c>
      <c r="D2011">
        <v>7103.62</v>
      </c>
      <c r="E2011">
        <v>7741.24</v>
      </c>
      <c r="F2011">
        <v>7221.08</v>
      </c>
      <c r="G2011">
        <v>7741.24</v>
      </c>
      <c r="H2011">
        <v>7233.69</v>
      </c>
      <c r="I2011" t="str">
        <f t="shared" si="93"/>
        <v>順</v>
      </c>
      <c r="J2011" t="str">
        <f t="shared" si="94"/>
        <v>順</v>
      </c>
      <c r="K2011" t="str">
        <f t="shared" si="95"/>
        <v>順</v>
      </c>
    </row>
    <row r="2012" spans="1:11" hidden="1" x14ac:dyDescent="0.15">
      <c r="A2012">
        <v>20120207</v>
      </c>
      <c r="B2012">
        <v>7707.44</v>
      </c>
      <c r="C2012">
        <v>7741.24</v>
      </c>
      <c r="D2012">
        <v>7221.08</v>
      </c>
      <c r="E2012">
        <v>7741.24</v>
      </c>
      <c r="F2012">
        <v>7233.69</v>
      </c>
      <c r="G2012">
        <v>7741.24</v>
      </c>
      <c r="H2012">
        <v>7407.41</v>
      </c>
      <c r="I2012" t="str">
        <f t="shared" si="93"/>
        <v>順</v>
      </c>
      <c r="J2012" t="str">
        <f t="shared" si="94"/>
        <v>順</v>
      </c>
      <c r="K2012" t="str">
        <f t="shared" si="95"/>
        <v>順</v>
      </c>
    </row>
    <row r="2013" spans="1:11" hidden="1" x14ac:dyDescent="0.15">
      <c r="A2013">
        <v>20120208</v>
      </c>
      <c r="B2013">
        <v>7869.91</v>
      </c>
      <c r="C2013">
        <v>7741.24</v>
      </c>
      <c r="D2013">
        <v>7233.69</v>
      </c>
      <c r="E2013">
        <v>7741.24</v>
      </c>
      <c r="F2013">
        <v>7407.41</v>
      </c>
      <c r="G2013">
        <v>7869.91</v>
      </c>
      <c r="H2013">
        <v>7517.08</v>
      </c>
      <c r="I2013" t="str">
        <f t="shared" si="93"/>
        <v>順</v>
      </c>
      <c r="J2013" t="str">
        <f t="shared" si="94"/>
        <v>順</v>
      </c>
      <c r="K2013" t="str">
        <f t="shared" si="95"/>
        <v>順</v>
      </c>
    </row>
    <row r="2014" spans="1:11" hidden="1" x14ac:dyDescent="0.15">
      <c r="A2014">
        <v>20120209</v>
      </c>
      <c r="B2014">
        <v>7910.78</v>
      </c>
      <c r="C2014">
        <v>7741.24</v>
      </c>
      <c r="D2014">
        <v>7407.41</v>
      </c>
      <c r="E2014">
        <v>7869.91</v>
      </c>
      <c r="F2014">
        <v>7517.08</v>
      </c>
      <c r="G2014">
        <v>7910.78</v>
      </c>
      <c r="H2014">
        <v>7549.21</v>
      </c>
      <c r="I2014" t="str">
        <f t="shared" si="93"/>
        <v>順</v>
      </c>
      <c r="J2014" t="str">
        <f t="shared" si="94"/>
        <v>順</v>
      </c>
      <c r="K2014" t="str">
        <f t="shared" si="95"/>
        <v>順</v>
      </c>
    </row>
    <row r="2015" spans="1:11" hidden="1" x14ac:dyDescent="0.15">
      <c r="A2015">
        <v>20120210</v>
      </c>
      <c r="B2015">
        <v>7862.27</v>
      </c>
      <c r="C2015">
        <v>7869.91</v>
      </c>
      <c r="D2015">
        <v>7517.08</v>
      </c>
      <c r="E2015">
        <v>7910.78</v>
      </c>
      <c r="F2015">
        <v>7549.21</v>
      </c>
      <c r="G2015">
        <v>7910.78</v>
      </c>
      <c r="H2015">
        <v>7652.46</v>
      </c>
      <c r="I2015" t="str">
        <f t="shared" si="93"/>
        <v>順</v>
      </c>
      <c r="J2015" t="str">
        <f t="shared" si="94"/>
        <v>順</v>
      </c>
      <c r="K2015" t="str">
        <f t="shared" si="95"/>
        <v>順</v>
      </c>
    </row>
    <row r="2016" spans="1:11" hidden="1" x14ac:dyDescent="0.15">
      <c r="A2016">
        <v>20120213</v>
      </c>
      <c r="B2016">
        <v>7912.91</v>
      </c>
      <c r="C2016">
        <v>7910.78</v>
      </c>
      <c r="D2016">
        <v>7549.21</v>
      </c>
      <c r="E2016">
        <v>7910.78</v>
      </c>
      <c r="F2016">
        <v>7652.46</v>
      </c>
      <c r="G2016">
        <v>7912.91</v>
      </c>
      <c r="H2016">
        <v>7674.99</v>
      </c>
      <c r="I2016" t="str">
        <f t="shared" si="93"/>
        <v>順</v>
      </c>
      <c r="J2016" t="str">
        <f t="shared" si="94"/>
        <v>順</v>
      </c>
      <c r="K2016" t="str">
        <f t="shared" si="95"/>
        <v>無</v>
      </c>
    </row>
    <row r="2017" spans="1:11" hidden="1" x14ac:dyDescent="0.15">
      <c r="A2017">
        <v>20120214</v>
      </c>
      <c r="B2017">
        <v>7884.08</v>
      </c>
      <c r="C2017">
        <v>7910.78</v>
      </c>
      <c r="D2017">
        <v>7652.46</v>
      </c>
      <c r="E2017">
        <v>7912.91</v>
      </c>
      <c r="F2017">
        <v>7674.99</v>
      </c>
      <c r="G2017">
        <v>7912.91</v>
      </c>
      <c r="H2017">
        <v>7687.98</v>
      </c>
      <c r="I2017" t="str">
        <f t="shared" si="93"/>
        <v>順</v>
      </c>
      <c r="J2017" t="str">
        <f t="shared" si="94"/>
        <v>無</v>
      </c>
      <c r="K2017" t="str">
        <f t="shared" si="95"/>
        <v>無</v>
      </c>
    </row>
    <row r="2018" spans="1:11" hidden="1" x14ac:dyDescent="0.15">
      <c r="A2018">
        <v>20120215</v>
      </c>
      <c r="B2018">
        <v>8005.24</v>
      </c>
      <c r="C2018">
        <v>7912.91</v>
      </c>
      <c r="D2018">
        <v>7674.99</v>
      </c>
      <c r="E2018">
        <v>7912.91</v>
      </c>
      <c r="F2018">
        <v>7687.98</v>
      </c>
      <c r="G2018">
        <v>8005.24</v>
      </c>
      <c r="H2018">
        <v>7687.98</v>
      </c>
      <c r="I2018" t="str">
        <f t="shared" si="93"/>
        <v>無</v>
      </c>
      <c r="J2018" t="str">
        <f t="shared" si="94"/>
        <v>無</v>
      </c>
      <c r="K2018" t="str">
        <f t="shared" si="95"/>
        <v>順</v>
      </c>
    </row>
    <row r="2019" spans="1:11" hidden="1" x14ac:dyDescent="0.15">
      <c r="A2019">
        <v>20120216</v>
      </c>
      <c r="B2019">
        <v>7869.7</v>
      </c>
      <c r="C2019">
        <v>7912.91</v>
      </c>
      <c r="D2019">
        <v>7687.98</v>
      </c>
      <c r="E2019">
        <v>8005.24</v>
      </c>
      <c r="F2019">
        <v>7687.98</v>
      </c>
      <c r="G2019">
        <v>8005.24</v>
      </c>
      <c r="H2019">
        <v>7707.44</v>
      </c>
      <c r="I2019" t="str">
        <f t="shared" si="93"/>
        <v>無</v>
      </c>
      <c r="J2019" t="str">
        <f t="shared" si="94"/>
        <v>順</v>
      </c>
      <c r="K2019" t="str">
        <f t="shared" si="95"/>
        <v>順</v>
      </c>
    </row>
    <row r="2020" spans="1:11" hidden="1" x14ac:dyDescent="0.15">
      <c r="A2020">
        <v>20120217</v>
      </c>
      <c r="B2020">
        <v>7894.36</v>
      </c>
      <c r="C2020">
        <v>8005.24</v>
      </c>
      <c r="D2020">
        <v>7687.98</v>
      </c>
      <c r="E2020">
        <v>8005.24</v>
      </c>
      <c r="F2020">
        <v>7707.44</v>
      </c>
      <c r="G2020">
        <v>8005.24</v>
      </c>
      <c r="H2020">
        <v>7862.27</v>
      </c>
      <c r="I2020" t="str">
        <f t="shared" si="93"/>
        <v>順</v>
      </c>
      <c r="J2020" t="str">
        <f t="shared" si="94"/>
        <v>順</v>
      </c>
      <c r="K2020" t="str">
        <f t="shared" si="95"/>
        <v>盤</v>
      </c>
    </row>
    <row r="2021" spans="1:11" hidden="1" x14ac:dyDescent="0.15">
      <c r="A2021">
        <v>20120220</v>
      </c>
      <c r="B2021">
        <v>7954.82</v>
      </c>
      <c r="C2021">
        <v>8005.24</v>
      </c>
      <c r="D2021">
        <v>7707.44</v>
      </c>
      <c r="E2021">
        <v>8005.24</v>
      </c>
      <c r="F2021">
        <v>7862.27</v>
      </c>
      <c r="G2021">
        <v>8005.24</v>
      </c>
      <c r="H2021">
        <v>7862.27</v>
      </c>
      <c r="I2021" t="str">
        <f t="shared" si="93"/>
        <v>順</v>
      </c>
      <c r="J2021" t="str">
        <f t="shared" si="94"/>
        <v>盤</v>
      </c>
      <c r="K2021" t="str">
        <f t="shared" si="95"/>
        <v>盤</v>
      </c>
    </row>
    <row r="2022" spans="1:11" hidden="1" x14ac:dyDescent="0.15">
      <c r="A2022">
        <v>20120221</v>
      </c>
      <c r="B2022">
        <v>7921.5</v>
      </c>
      <c r="C2022">
        <v>8005.24</v>
      </c>
      <c r="D2022">
        <v>7862.27</v>
      </c>
      <c r="E2022">
        <v>8005.24</v>
      </c>
      <c r="F2022">
        <v>7862.27</v>
      </c>
      <c r="G2022">
        <v>8005.24</v>
      </c>
      <c r="H2022">
        <v>7862.27</v>
      </c>
      <c r="I2022" t="str">
        <f t="shared" si="93"/>
        <v>盤</v>
      </c>
      <c r="J2022" t="str">
        <f t="shared" si="94"/>
        <v>盤</v>
      </c>
      <c r="K2022" t="str">
        <f t="shared" si="95"/>
        <v>盤</v>
      </c>
    </row>
    <row r="2023" spans="1:11" hidden="1" x14ac:dyDescent="0.15">
      <c r="A2023">
        <v>20120222</v>
      </c>
      <c r="B2023">
        <v>8001.68</v>
      </c>
      <c r="C2023">
        <v>8005.24</v>
      </c>
      <c r="D2023">
        <v>7862.27</v>
      </c>
      <c r="E2023">
        <v>8005.24</v>
      </c>
      <c r="F2023">
        <v>7862.27</v>
      </c>
      <c r="G2023">
        <v>8005.24</v>
      </c>
      <c r="H2023">
        <v>7869.7</v>
      </c>
      <c r="I2023" t="str">
        <f t="shared" si="93"/>
        <v>盤</v>
      </c>
      <c r="J2023" t="str">
        <f t="shared" si="94"/>
        <v>盤</v>
      </c>
      <c r="K2023" t="str">
        <f t="shared" si="95"/>
        <v>盤</v>
      </c>
    </row>
    <row r="2024" spans="1:11" hidden="1" x14ac:dyDescent="0.15">
      <c r="A2024">
        <v>20120223</v>
      </c>
      <c r="B2024">
        <v>7937.3</v>
      </c>
      <c r="C2024">
        <v>8005.24</v>
      </c>
      <c r="D2024">
        <v>7862.27</v>
      </c>
      <c r="E2024">
        <v>8005.24</v>
      </c>
      <c r="F2024">
        <v>7869.7</v>
      </c>
      <c r="G2024">
        <v>8005.24</v>
      </c>
      <c r="H2024">
        <v>7869.7</v>
      </c>
      <c r="I2024" t="str">
        <f t="shared" si="93"/>
        <v>盤</v>
      </c>
      <c r="J2024" t="str">
        <f t="shared" si="94"/>
        <v>盤</v>
      </c>
      <c r="K2024" t="str">
        <f t="shared" si="95"/>
        <v>盤</v>
      </c>
    </row>
    <row r="2025" spans="1:11" hidden="1" x14ac:dyDescent="0.15">
      <c r="A2025">
        <v>20120224</v>
      </c>
      <c r="B2025">
        <v>7959.34</v>
      </c>
      <c r="C2025">
        <v>8005.24</v>
      </c>
      <c r="D2025">
        <v>7869.7</v>
      </c>
      <c r="E2025">
        <v>8005.24</v>
      </c>
      <c r="F2025">
        <v>7869.7</v>
      </c>
      <c r="G2025">
        <v>8005.24</v>
      </c>
      <c r="H2025">
        <v>7869.7</v>
      </c>
      <c r="I2025" t="str">
        <f t="shared" si="93"/>
        <v>盤</v>
      </c>
      <c r="J2025" t="str">
        <f t="shared" si="94"/>
        <v>盤</v>
      </c>
      <c r="K2025" t="str">
        <f t="shared" si="95"/>
        <v>盤</v>
      </c>
    </row>
    <row r="2026" spans="1:11" x14ac:dyDescent="0.15">
      <c r="A2026">
        <v>20120229</v>
      </c>
      <c r="B2026">
        <v>8121.44</v>
      </c>
      <c r="C2026">
        <v>8005.24</v>
      </c>
      <c r="D2026">
        <v>7869.7</v>
      </c>
      <c r="E2026">
        <v>8005.24</v>
      </c>
      <c r="F2026">
        <v>7869.7</v>
      </c>
      <c r="G2026">
        <v>8121.44</v>
      </c>
      <c r="H2026">
        <v>7869.7</v>
      </c>
      <c r="I2026" t="str">
        <f t="shared" si="93"/>
        <v>盤</v>
      </c>
      <c r="J2026" t="str">
        <f t="shared" si="94"/>
        <v>盤</v>
      </c>
      <c r="K2026" t="str">
        <f t="shared" si="95"/>
        <v>順</v>
      </c>
    </row>
    <row r="2027" spans="1:11" hidden="1" x14ac:dyDescent="0.15">
      <c r="A2027">
        <v>20120301</v>
      </c>
      <c r="B2027">
        <v>8118.34</v>
      </c>
      <c r="C2027">
        <v>8005.24</v>
      </c>
      <c r="D2027">
        <v>7869.7</v>
      </c>
      <c r="E2027">
        <v>8121.44</v>
      </c>
      <c r="F2027">
        <v>7869.7</v>
      </c>
      <c r="G2027">
        <v>8121.44</v>
      </c>
      <c r="H2027">
        <v>7894.36</v>
      </c>
      <c r="I2027" t="str">
        <f t="shared" si="93"/>
        <v>盤</v>
      </c>
      <c r="J2027" t="str">
        <f t="shared" si="94"/>
        <v>順</v>
      </c>
      <c r="K2027" t="str">
        <f t="shared" si="95"/>
        <v>無</v>
      </c>
    </row>
    <row r="2028" spans="1:11" hidden="1" x14ac:dyDescent="0.15">
      <c r="A2028">
        <v>20120302</v>
      </c>
      <c r="B2028">
        <v>8144.04</v>
      </c>
      <c r="C2028">
        <v>8121.44</v>
      </c>
      <c r="D2028">
        <v>7869.7</v>
      </c>
      <c r="E2028">
        <v>8121.44</v>
      </c>
      <c r="F2028">
        <v>7894.36</v>
      </c>
      <c r="G2028">
        <v>8144.04</v>
      </c>
      <c r="H2028">
        <v>7921.5</v>
      </c>
      <c r="I2028" t="str">
        <f t="shared" si="93"/>
        <v>順</v>
      </c>
      <c r="J2028" t="str">
        <f t="shared" si="94"/>
        <v>無</v>
      </c>
      <c r="K2028" t="str">
        <f t="shared" si="95"/>
        <v>無</v>
      </c>
    </row>
    <row r="2029" spans="1:11" hidden="1" x14ac:dyDescent="0.15">
      <c r="A2029">
        <v>20120303</v>
      </c>
      <c r="B2029">
        <v>8114.44</v>
      </c>
      <c r="C2029">
        <v>8121.44</v>
      </c>
      <c r="D2029">
        <v>7894.36</v>
      </c>
      <c r="E2029">
        <v>8144.04</v>
      </c>
      <c r="F2029">
        <v>7921.5</v>
      </c>
      <c r="G2029">
        <v>8144.04</v>
      </c>
      <c r="H2029">
        <v>7921.5</v>
      </c>
      <c r="I2029" t="str">
        <f t="shared" si="93"/>
        <v>無</v>
      </c>
      <c r="J2029" t="str">
        <f t="shared" si="94"/>
        <v>無</v>
      </c>
      <c r="K2029" t="str">
        <f t="shared" si="95"/>
        <v>無</v>
      </c>
    </row>
    <row r="2030" spans="1:11" hidden="1" x14ac:dyDescent="0.15">
      <c r="A2030">
        <v>20120305</v>
      </c>
      <c r="B2030">
        <v>8004.74</v>
      </c>
      <c r="C2030">
        <v>8144.04</v>
      </c>
      <c r="D2030">
        <v>7921.5</v>
      </c>
      <c r="E2030">
        <v>8144.04</v>
      </c>
      <c r="F2030">
        <v>7921.5</v>
      </c>
      <c r="G2030">
        <v>8144.04</v>
      </c>
      <c r="H2030">
        <v>7937.3</v>
      </c>
      <c r="I2030" t="str">
        <f t="shared" si="93"/>
        <v>無</v>
      </c>
      <c r="J2030" t="str">
        <f t="shared" si="94"/>
        <v>無</v>
      </c>
      <c r="K2030" t="str">
        <f t="shared" si="95"/>
        <v>無</v>
      </c>
    </row>
    <row r="2031" spans="1:11" hidden="1" x14ac:dyDescent="0.15">
      <c r="A2031">
        <v>20120306</v>
      </c>
      <c r="B2031">
        <v>7937.97</v>
      </c>
      <c r="C2031">
        <v>8144.04</v>
      </c>
      <c r="D2031">
        <v>7921.5</v>
      </c>
      <c r="E2031">
        <v>8144.04</v>
      </c>
      <c r="F2031">
        <v>7937.3</v>
      </c>
      <c r="G2031">
        <v>8144.04</v>
      </c>
      <c r="H2031">
        <v>7937.3</v>
      </c>
      <c r="I2031" t="str">
        <f t="shared" si="93"/>
        <v>無</v>
      </c>
      <c r="J2031" t="str">
        <f t="shared" si="94"/>
        <v>無</v>
      </c>
      <c r="K2031" t="str">
        <f t="shared" si="95"/>
        <v>無</v>
      </c>
    </row>
    <row r="2032" spans="1:11" hidden="1" x14ac:dyDescent="0.15">
      <c r="A2032">
        <v>20120307</v>
      </c>
      <c r="B2032">
        <v>7903.08</v>
      </c>
      <c r="C2032">
        <v>8144.04</v>
      </c>
      <c r="D2032">
        <v>7937.3</v>
      </c>
      <c r="E2032">
        <v>8144.04</v>
      </c>
      <c r="F2032">
        <v>7937.3</v>
      </c>
      <c r="G2032">
        <v>8144.04</v>
      </c>
      <c r="H2032">
        <v>7903.08</v>
      </c>
      <c r="I2032" t="str">
        <f t="shared" si="93"/>
        <v>無</v>
      </c>
      <c r="J2032" t="str">
        <f t="shared" si="94"/>
        <v>無</v>
      </c>
      <c r="K2032" t="str">
        <f t="shared" si="95"/>
        <v>順</v>
      </c>
    </row>
    <row r="2033" spans="1:11" hidden="1" x14ac:dyDescent="0.15">
      <c r="A2033">
        <v>20120308</v>
      </c>
      <c r="B2033">
        <v>7984.56</v>
      </c>
      <c r="C2033">
        <v>8144.04</v>
      </c>
      <c r="D2033">
        <v>7937.3</v>
      </c>
      <c r="E2033">
        <v>8144.04</v>
      </c>
      <c r="F2033">
        <v>7903.08</v>
      </c>
      <c r="G2033">
        <v>8144.04</v>
      </c>
      <c r="H2033">
        <v>7903.08</v>
      </c>
      <c r="I2033" t="str">
        <f t="shared" si="93"/>
        <v>無</v>
      </c>
      <c r="J2033" t="str">
        <f t="shared" si="94"/>
        <v>順</v>
      </c>
      <c r="K2033" t="str">
        <f t="shared" si="95"/>
        <v>順</v>
      </c>
    </row>
    <row r="2034" spans="1:11" hidden="1" x14ac:dyDescent="0.15">
      <c r="A2034">
        <v>20120309</v>
      </c>
      <c r="B2034">
        <v>8016.01</v>
      </c>
      <c r="C2034">
        <v>8144.04</v>
      </c>
      <c r="D2034">
        <v>7903.08</v>
      </c>
      <c r="E2034">
        <v>8144.04</v>
      </c>
      <c r="F2034">
        <v>7903.08</v>
      </c>
      <c r="G2034">
        <v>8144.04</v>
      </c>
      <c r="H2034">
        <v>7903.08</v>
      </c>
      <c r="I2034" t="str">
        <f t="shared" si="93"/>
        <v>順</v>
      </c>
      <c r="J2034" t="str">
        <f t="shared" si="94"/>
        <v>順</v>
      </c>
      <c r="K2034" t="str">
        <f t="shared" si="95"/>
        <v>順</v>
      </c>
    </row>
    <row r="2035" spans="1:11" hidden="1" x14ac:dyDescent="0.15">
      <c r="A2035">
        <v>20120312</v>
      </c>
      <c r="B2035">
        <v>7927.55</v>
      </c>
      <c r="C2035">
        <v>8144.04</v>
      </c>
      <c r="D2035">
        <v>7903.08</v>
      </c>
      <c r="E2035">
        <v>8144.04</v>
      </c>
      <c r="F2035">
        <v>7903.08</v>
      </c>
      <c r="G2035">
        <v>8144.04</v>
      </c>
      <c r="H2035">
        <v>7903.08</v>
      </c>
      <c r="I2035" t="str">
        <f t="shared" si="93"/>
        <v>順</v>
      </c>
      <c r="J2035" t="str">
        <f t="shared" si="94"/>
        <v>順</v>
      </c>
      <c r="K2035" t="str">
        <f t="shared" si="95"/>
        <v>順</v>
      </c>
    </row>
    <row r="2036" spans="1:11" hidden="1" x14ac:dyDescent="0.15">
      <c r="A2036">
        <v>20120313</v>
      </c>
      <c r="B2036">
        <v>8031.51</v>
      </c>
      <c r="C2036">
        <v>8144.04</v>
      </c>
      <c r="D2036">
        <v>7903.08</v>
      </c>
      <c r="E2036">
        <v>8144.04</v>
      </c>
      <c r="F2036">
        <v>7903.08</v>
      </c>
      <c r="G2036">
        <v>8114.44</v>
      </c>
      <c r="H2036">
        <v>7903.08</v>
      </c>
      <c r="I2036" t="str">
        <f t="shared" si="93"/>
        <v>順</v>
      </c>
      <c r="J2036" t="str">
        <f t="shared" si="94"/>
        <v>順</v>
      </c>
      <c r="K2036" t="str">
        <f t="shared" si="95"/>
        <v>無</v>
      </c>
    </row>
    <row r="2037" spans="1:11" hidden="1" x14ac:dyDescent="0.15">
      <c r="A2037">
        <v>20120314</v>
      </c>
      <c r="B2037">
        <v>8125.26</v>
      </c>
      <c r="C2037">
        <v>8144.04</v>
      </c>
      <c r="D2037">
        <v>7903.08</v>
      </c>
      <c r="E2037">
        <v>8114.44</v>
      </c>
      <c r="F2037">
        <v>7903.08</v>
      </c>
      <c r="G2037">
        <v>8125.26</v>
      </c>
      <c r="H2037">
        <v>7903.08</v>
      </c>
      <c r="I2037" t="str">
        <f t="shared" si="93"/>
        <v>順</v>
      </c>
      <c r="J2037" t="str">
        <f t="shared" si="94"/>
        <v>無</v>
      </c>
      <c r="K2037" t="str">
        <f t="shared" si="95"/>
        <v>無</v>
      </c>
    </row>
    <row r="2038" spans="1:11" hidden="1" x14ac:dyDescent="0.15">
      <c r="A2038">
        <v>20120315</v>
      </c>
      <c r="B2038">
        <v>8121.62</v>
      </c>
      <c r="C2038">
        <v>8114.44</v>
      </c>
      <c r="D2038">
        <v>7903.08</v>
      </c>
      <c r="E2038">
        <v>8125.26</v>
      </c>
      <c r="F2038">
        <v>7903.08</v>
      </c>
      <c r="G2038">
        <v>8125.26</v>
      </c>
      <c r="H2038">
        <v>7903.08</v>
      </c>
      <c r="I2038" t="str">
        <f t="shared" si="93"/>
        <v>無</v>
      </c>
      <c r="J2038" t="str">
        <f t="shared" si="94"/>
        <v>無</v>
      </c>
      <c r="K2038" t="str">
        <f t="shared" si="95"/>
        <v>無</v>
      </c>
    </row>
    <row r="2039" spans="1:11" hidden="1" x14ac:dyDescent="0.15">
      <c r="A2039">
        <v>20120316</v>
      </c>
      <c r="B2039">
        <v>8054.94</v>
      </c>
      <c r="C2039">
        <v>8125.26</v>
      </c>
      <c r="D2039">
        <v>7903.08</v>
      </c>
      <c r="E2039">
        <v>8125.26</v>
      </c>
      <c r="F2039">
        <v>7903.08</v>
      </c>
      <c r="G2039">
        <v>8125.26</v>
      </c>
      <c r="H2039">
        <v>7903.08</v>
      </c>
      <c r="I2039" t="str">
        <f t="shared" si="93"/>
        <v>無</v>
      </c>
      <c r="J2039" t="str">
        <f t="shared" si="94"/>
        <v>無</v>
      </c>
      <c r="K2039" t="str">
        <f t="shared" si="95"/>
        <v>無</v>
      </c>
    </row>
    <row r="2040" spans="1:11" hidden="1" x14ac:dyDescent="0.15">
      <c r="A2040">
        <v>20120319</v>
      </c>
      <c r="B2040">
        <v>8043.92</v>
      </c>
      <c r="C2040">
        <v>8125.26</v>
      </c>
      <c r="D2040">
        <v>7903.08</v>
      </c>
      <c r="E2040">
        <v>8125.26</v>
      </c>
      <c r="F2040">
        <v>7903.08</v>
      </c>
      <c r="G2040">
        <v>8125.26</v>
      </c>
      <c r="H2040">
        <v>7927.55</v>
      </c>
      <c r="I2040" t="str">
        <f t="shared" si="93"/>
        <v>無</v>
      </c>
      <c r="J2040" t="str">
        <f t="shared" si="94"/>
        <v>無</v>
      </c>
      <c r="K2040" t="str">
        <f t="shared" si="95"/>
        <v>無</v>
      </c>
    </row>
    <row r="2041" spans="1:11" hidden="1" x14ac:dyDescent="0.15">
      <c r="A2041">
        <v>20120320</v>
      </c>
      <c r="B2041">
        <v>7972.7</v>
      </c>
      <c r="C2041">
        <v>8125.26</v>
      </c>
      <c r="D2041">
        <v>7903.08</v>
      </c>
      <c r="E2041">
        <v>8125.26</v>
      </c>
      <c r="F2041">
        <v>7927.55</v>
      </c>
      <c r="G2041">
        <v>8125.26</v>
      </c>
      <c r="H2041">
        <v>7927.55</v>
      </c>
      <c r="I2041" t="str">
        <f t="shared" si="93"/>
        <v>無</v>
      </c>
      <c r="J2041" t="str">
        <f t="shared" si="94"/>
        <v>無</v>
      </c>
      <c r="K2041" t="str">
        <f t="shared" si="95"/>
        <v>無</v>
      </c>
    </row>
    <row r="2042" spans="1:11" hidden="1" x14ac:dyDescent="0.15">
      <c r="A2042">
        <v>20120321</v>
      </c>
      <c r="B2042">
        <v>7981.94</v>
      </c>
      <c r="C2042">
        <v>8125.26</v>
      </c>
      <c r="D2042">
        <v>7927.55</v>
      </c>
      <c r="E2042">
        <v>8125.26</v>
      </c>
      <c r="F2042">
        <v>7927.55</v>
      </c>
      <c r="G2042">
        <v>8125.26</v>
      </c>
      <c r="H2042">
        <v>7927.55</v>
      </c>
      <c r="I2042" t="str">
        <f t="shared" si="93"/>
        <v>無</v>
      </c>
      <c r="J2042" t="str">
        <f t="shared" si="94"/>
        <v>無</v>
      </c>
      <c r="K2042" t="str">
        <f t="shared" si="95"/>
        <v>無</v>
      </c>
    </row>
    <row r="2043" spans="1:11" hidden="1" x14ac:dyDescent="0.15">
      <c r="A2043">
        <v>20120322</v>
      </c>
      <c r="B2043">
        <v>8059.94</v>
      </c>
      <c r="C2043">
        <v>8125.26</v>
      </c>
      <c r="D2043">
        <v>7927.55</v>
      </c>
      <c r="E2043">
        <v>8125.26</v>
      </c>
      <c r="F2043">
        <v>7927.55</v>
      </c>
      <c r="G2043">
        <v>8125.26</v>
      </c>
      <c r="H2043">
        <v>7972.7</v>
      </c>
      <c r="I2043" t="str">
        <f t="shared" si="93"/>
        <v>無</v>
      </c>
      <c r="J2043" t="str">
        <f t="shared" si="94"/>
        <v>無</v>
      </c>
      <c r="K2043" t="str">
        <f t="shared" si="95"/>
        <v>盤</v>
      </c>
    </row>
    <row r="2044" spans="1:11" hidden="1" x14ac:dyDescent="0.15">
      <c r="A2044">
        <v>20120323</v>
      </c>
      <c r="B2044">
        <v>8076.61</v>
      </c>
      <c r="C2044">
        <v>8125.26</v>
      </c>
      <c r="D2044">
        <v>7927.55</v>
      </c>
      <c r="E2044">
        <v>8125.26</v>
      </c>
      <c r="F2044">
        <v>7972.7</v>
      </c>
      <c r="G2044">
        <v>8125.26</v>
      </c>
      <c r="H2044">
        <v>7972.7</v>
      </c>
      <c r="I2044" t="str">
        <f t="shared" si="93"/>
        <v>無</v>
      </c>
      <c r="J2044" t="str">
        <f t="shared" si="94"/>
        <v>盤</v>
      </c>
      <c r="K2044" t="str">
        <f t="shared" si="95"/>
        <v>盤</v>
      </c>
    </row>
    <row r="2045" spans="1:11" hidden="1" x14ac:dyDescent="0.15">
      <c r="A2045">
        <v>20120326</v>
      </c>
      <c r="B2045">
        <v>7967.62</v>
      </c>
      <c r="C2045">
        <v>8125.26</v>
      </c>
      <c r="D2045">
        <v>7972.7</v>
      </c>
      <c r="E2045">
        <v>8125.26</v>
      </c>
      <c r="F2045">
        <v>7972.7</v>
      </c>
      <c r="G2045">
        <v>8121.62</v>
      </c>
      <c r="H2045">
        <v>7967.62</v>
      </c>
      <c r="I2045" t="str">
        <f t="shared" si="93"/>
        <v>盤</v>
      </c>
      <c r="J2045" t="str">
        <f t="shared" si="94"/>
        <v>盤</v>
      </c>
      <c r="K2045" t="str">
        <f t="shared" si="95"/>
        <v>盤</v>
      </c>
    </row>
    <row r="2046" spans="1:11" hidden="1" x14ac:dyDescent="0.15">
      <c r="A2046">
        <v>20120327</v>
      </c>
      <c r="B2046">
        <v>8029.46</v>
      </c>
      <c r="C2046">
        <v>8125.26</v>
      </c>
      <c r="D2046">
        <v>7972.7</v>
      </c>
      <c r="E2046">
        <v>8121.62</v>
      </c>
      <c r="F2046">
        <v>7967.62</v>
      </c>
      <c r="G2046">
        <v>8076.61</v>
      </c>
      <c r="H2046">
        <v>7967.62</v>
      </c>
      <c r="I2046" t="str">
        <f t="shared" si="93"/>
        <v>盤</v>
      </c>
      <c r="J2046" t="str">
        <f t="shared" si="94"/>
        <v>盤</v>
      </c>
      <c r="K2046" t="str">
        <f t="shared" si="95"/>
        <v>盤</v>
      </c>
    </row>
    <row r="2047" spans="1:11" hidden="1" x14ac:dyDescent="0.15">
      <c r="A2047">
        <v>20120328</v>
      </c>
      <c r="B2047">
        <v>8038.07</v>
      </c>
      <c r="C2047">
        <v>8121.62</v>
      </c>
      <c r="D2047">
        <v>7967.62</v>
      </c>
      <c r="E2047">
        <v>8076.61</v>
      </c>
      <c r="F2047">
        <v>7967.62</v>
      </c>
      <c r="G2047">
        <v>8076.61</v>
      </c>
      <c r="H2047">
        <v>7967.62</v>
      </c>
      <c r="I2047" t="str">
        <f t="shared" si="93"/>
        <v>盤</v>
      </c>
      <c r="J2047" t="str">
        <f t="shared" si="94"/>
        <v>盤</v>
      </c>
      <c r="K2047" t="str">
        <f t="shared" si="95"/>
        <v>盤</v>
      </c>
    </row>
    <row r="2048" spans="1:11" hidden="1" x14ac:dyDescent="0.15">
      <c r="A2048">
        <v>20120329</v>
      </c>
      <c r="B2048">
        <v>7872.66</v>
      </c>
      <c r="C2048">
        <v>8076.61</v>
      </c>
      <c r="D2048">
        <v>7967.62</v>
      </c>
      <c r="E2048">
        <v>8076.61</v>
      </c>
      <c r="F2048">
        <v>7967.62</v>
      </c>
      <c r="G2048">
        <v>8076.61</v>
      </c>
      <c r="H2048">
        <v>7872.66</v>
      </c>
      <c r="I2048" t="str">
        <f t="shared" si="93"/>
        <v>盤</v>
      </c>
      <c r="J2048" t="str">
        <f t="shared" si="94"/>
        <v>盤</v>
      </c>
      <c r="K2048" t="str">
        <f t="shared" si="95"/>
        <v>無</v>
      </c>
    </row>
    <row r="2049" spans="1:11" hidden="1" x14ac:dyDescent="0.15">
      <c r="A2049">
        <v>20120330</v>
      </c>
      <c r="B2049">
        <v>7933</v>
      </c>
      <c r="C2049">
        <v>8076.61</v>
      </c>
      <c r="D2049">
        <v>7967.62</v>
      </c>
      <c r="E2049">
        <v>8076.61</v>
      </c>
      <c r="F2049">
        <v>7872.66</v>
      </c>
      <c r="G2049">
        <v>8076.61</v>
      </c>
      <c r="H2049">
        <v>7872.66</v>
      </c>
      <c r="I2049" t="str">
        <f t="shared" si="93"/>
        <v>盤</v>
      </c>
      <c r="J2049" t="str">
        <f t="shared" si="94"/>
        <v>無</v>
      </c>
      <c r="K2049" t="str">
        <f t="shared" si="95"/>
        <v>無</v>
      </c>
    </row>
    <row r="2050" spans="1:11" hidden="1" x14ac:dyDescent="0.15">
      <c r="A2050">
        <v>20120402</v>
      </c>
      <c r="B2050">
        <v>7862.9</v>
      </c>
      <c r="C2050">
        <v>8076.61</v>
      </c>
      <c r="D2050">
        <v>7872.66</v>
      </c>
      <c r="E2050">
        <v>8076.61</v>
      </c>
      <c r="F2050">
        <v>7872.66</v>
      </c>
      <c r="G2050">
        <v>8076.61</v>
      </c>
      <c r="H2050">
        <v>7862.9</v>
      </c>
      <c r="I2050" t="str">
        <f t="shared" si="93"/>
        <v>無</v>
      </c>
      <c r="J2050" t="str">
        <f t="shared" si="94"/>
        <v>無</v>
      </c>
      <c r="K2050" t="str">
        <f t="shared" si="95"/>
        <v>無</v>
      </c>
    </row>
    <row r="2051" spans="1:11" hidden="1" x14ac:dyDescent="0.15">
      <c r="A2051">
        <v>20120403</v>
      </c>
      <c r="B2051">
        <v>7760.85</v>
      </c>
      <c r="C2051">
        <v>8076.61</v>
      </c>
      <c r="D2051">
        <v>7872.66</v>
      </c>
      <c r="E2051">
        <v>8076.61</v>
      </c>
      <c r="F2051">
        <v>7862.9</v>
      </c>
      <c r="G2051">
        <v>8076.61</v>
      </c>
      <c r="H2051">
        <v>7760.85</v>
      </c>
      <c r="I2051" t="str">
        <f t="shared" ref="I2051:I2114" si="96">IF(C2051-D2051&lt;=180,"盤",IF(C2051-D2051&lt;=240,"無","順"))</f>
        <v>無</v>
      </c>
      <c r="J2051" t="str">
        <f t="shared" ref="J2051:J2114" si="97">IF(E2051-F2051&lt;=180,"盤",IF(E2051-F2051&lt;=240,"無","順"))</f>
        <v>無</v>
      </c>
      <c r="K2051" t="str">
        <f t="shared" ref="K2051:K2114" si="98">IF(G2051-H2051&lt;=180,"盤",IF(G2051-H2051&lt;=240,"無","順"))</f>
        <v>順</v>
      </c>
    </row>
    <row r="2052" spans="1:11" hidden="1" x14ac:dyDescent="0.15">
      <c r="A2052">
        <v>20120405</v>
      </c>
      <c r="B2052">
        <v>7639.82</v>
      </c>
      <c r="C2052">
        <v>8076.61</v>
      </c>
      <c r="D2052">
        <v>7862.9</v>
      </c>
      <c r="E2052">
        <v>8076.61</v>
      </c>
      <c r="F2052">
        <v>7760.85</v>
      </c>
      <c r="G2052">
        <v>8038.07</v>
      </c>
      <c r="H2052">
        <v>7639.82</v>
      </c>
      <c r="I2052" t="str">
        <f t="shared" si="96"/>
        <v>無</v>
      </c>
      <c r="J2052" t="str">
        <f t="shared" si="97"/>
        <v>順</v>
      </c>
      <c r="K2052" t="str">
        <f t="shared" si="98"/>
        <v>順</v>
      </c>
    </row>
    <row r="2053" spans="1:11" hidden="1" x14ac:dyDescent="0.15">
      <c r="A2053">
        <v>20120406</v>
      </c>
      <c r="B2053">
        <v>7706.26</v>
      </c>
      <c r="C2053">
        <v>8076.61</v>
      </c>
      <c r="D2053">
        <v>7760.85</v>
      </c>
      <c r="E2053">
        <v>8038.07</v>
      </c>
      <c r="F2053">
        <v>7639.82</v>
      </c>
      <c r="G2053">
        <v>8038.07</v>
      </c>
      <c r="H2053">
        <v>7639.82</v>
      </c>
      <c r="I2053" t="str">
        <f t="shared" si="96"/>
        <v>順</v>
      </c>
      <c r="J2053" t="str">
        <f t="shared" si="97"/>
        <v>順</v>
      </c>
      <c r="K2053" t="str">
        <f t="shared" si="98"/>
        <v>順</v>
      </c>
    </row>
    <row r="2054" spans="1:11" hidden="1" x14ac:dyDescent="0.15">
      <c r="A2054">
        <v>20120409</v>
      </c>
      <c r="B2054">
        <v>7600.87</v>
      </c>
      <c r="C2054">
        <v>8038.07</v>
      </c>
      <c r="D2054">
        <v>7639.82</v>
      </c>
      <c r="E2054">
        <v>8038.07</v>
      </c>
      <c r="F2054">
        <v>7639.82</v>
      </c>
      <c r="G2054">
        <v>8038.07</v>
      </c>
      <c r="H2054">
        <v>7600.87</v>
      </c>
      <c r="I2054" t="str">
        <f t="shared" si="96"/>
        <v>順</v>
      </c>
      <c r="J2054" t="str">
        <f t="shared" si="97"/>
        <v>順</v>
      </c>
      <c r="K2054" t="str">
        <f t="shared" si="98"/>
        <v>順</v>
      </c>
    </row>
    <row r="2055" spans="1:11" hidden="1" x14ac:dyDescent="0.15">
      <c r="A2055">
        <v>20120410</v>
      </c>
      <c r="B2055">
        <v>7640.68</v>
      </c>
      <c r="C2055">
        <v>8038.07</v>
      </c>
      <c r="D2055">
        <v>7639.82</v>
      </c>
      <c r="E2055">
        <v>8038.07</v>
      </c>
      <c r="F2055">
        <v>7600.87</v>
      </c>
      <c r="G2055">
        <v>7933</v>
      </c>
      <c r="H2055">
        <v>7600.87</v>
      </c>
      <c r="I2055" t="str">
        <f t="shared" si="96"/>
        <v>順</v>
      </c>
      <c r="J2055" t="str">
        <f t="shared" si="97"/>
        <v>順</v>
      </c>
      <c r="K2055" t="str">
        <f t="shared" si="98"/>
        <v>順</v>
      </c>
    </row>
    <row r="2056" spans="1:11" hidden="1" x14ac:dyDescent="0.15">
      <c r="A2056">
        <v>20120411</v>
      </c>
      <c r="B2056">
        <v>7656.67</v>
      </c>
      <c r="C2056">
        <v>8038.07</v>
      </c>
      <c r="D2056">
        <v>7600.87</v>
      </c>
      <c r="E2056">
        <v>7933</v>
      </c>
      <c r="F2056">
        <v>7600.87</v>
      </c>
      <c r="G2056">
        <v>7933</v>
      </c>
      <c r="H2056">
        <v>7600.87</v>
      </c>
      <c r="I2056" t="str">
        <f t="shared" si="96"/>
        <v>順</v>
      </c>
      <c r="J2056" t="str">
        <f t="shared" si="97"/>
        <v>順</v>
      </c>
      <c r="K2056" t="str">
        <f t="shared" si="98"/>
        <v>順</v>
      </c>
    </row>
    <row r="2057" spans="1:11" hidden="1" x14ac:dyDescent="0.15">
      <c r="A2057">
        <v>20120412</v>
      </c>
      <c r="B2057">
        <v>7662.92</v>
      </c>
      <c r="C2057">
        <v>7933</v>
      </c>
      <c r="D2057">
        <v>7600.87</v>
      </c>
      <c r="E2057">
        <v>7933</v>
      </c>
      <c r="F2057">
        <v>7600.87</v>
      </c>
      <c r="G2057">
        <v>7862.9</v>
      </c>
      <c r="H2057">
        <v>7600.87</v>
      </c>
      <c r="I2057" t="str">
        <f t="shared" si="96"/>
        <v>順</v>
      </c>
      <c r="J2057" t="str">
        <f t="shared" si="97"/>
        <v>順</v>
      </c>
      <c r="K2057" t="str">
        <f t="shared" si="98"/>
        <v>順</v>
      </c>
    </row>
    <row r="2058" spans="1:11" hidden="1" x14ac:dyDescent="0.15">
      <c r="A2058">
        <v>20120413</v>
      </c>
      <c r="B2058">
        <v>7788.27</v>
      </c>
      <c r="C2058">
        <v>7933</v>
      </c>
      <c r="D2058">
        <v>7600.87</v>
      </c>
      <c r="E2058">
        <v>7862.9</v>
      </c>
      <c r="F2058">
        <v>7600.87</v>
      </c>
      <c r="G2058">
        <v>7788.27</v>
      </c>
      <c r="H2058">
        <v>7600.87</v>
      </c>
      <c r="I2058" t="str">
        <f t="shared" si="96"/>
        <v>順</v>
      </c>
      <c r="J2058" t="str">
        <f t="shared" si="97"/>
        <v>順</v>
      </c>
      <c r="K2058" t="str">
        <f t="shared" si="98"/>
        <v>無</v>
      </c>
    </row>
    <row r="2059" spans="1:11" hidden="1" x14ac:dyDescent="0.15">
      <c r="A2059">
        <v>20120416</v>
      </c>
      <c r="B2059">
        <v>7729.86</v>
      </c>
      <c r="C2059">
        <v>7862.9</v>
      </c>
      <c r="D2059">
        <v>7600.87</v>
      </c>
      <c r="E2059">
        <v>7788.27</v>
      </c>
      <c r="F2059">
        <v>7600.87</v>
      </c>
      <c r="G2059">
        <v>7788.27</v>
      </c>
      <c r="H2059">
        <v>7600.87</v>
      </c>
      <c r="I2059" t="str">
        <f t="shared" si="96"/>
        <v>順</v>
      </c>
      <c r="J2059" t="str">
        <f t="shared" si="97"/>
        <v>無</v>
      </c>
      <c r="K2059" t="str">
        <f t="shared" si="98"/>
        <v>無</v>
      </c>
    </row>
    <row r="2060" spans="1:11" hidden="1" x14ac:dyDescent="0.15">
      <c r="A2060">
        <v>20120417</v>
      </c>
      <c r="B2060">
        <v>7585.87</v>
      </c>
      <c r="C2060">
        <v>7788.27</v>
      </c>
      <c r="D2060">
        <v>7600.87</v>
      </c>
      <c r="E2060">
        <v>7788.27</v>
      </c>
      <c r="F2060">
        <v>7600.87</v>
      </c>
      <c r="G2060">
        <v>7788.27</v>
      </c>
      <c r="H2060">
        <v>7585.87</v>
      </c>
      <c r="I2060" t="str">
        <f t="shared" si="96"/>
        <v>無</v>
      </c>
      <c r="J2060" t="str">
        <f t="shared" si="97"/>
        <v>無</v>
      </c>
      <c r="K2060" t="str">
        <f t="shared" si="98"/>
        <v>無</v>
      </c>
    </row>
    <row r="2061" spans="1:11" hidden="1" x14ac:dyDescent="0.15">
      <c r="A2061">
        <v>20120418</v>
      </c>
      <c r="B2061">
        <v>7605</v>
      </c>
      <c r="C2061">
        <v>7788.27</v>
      </c>
      <c r="D2061">
        <v>7600.87</v>
      </c>
      <c r="E2061">
        <v>7788.27</v>
      </c>
      <c r="F2061">
        <v>7585.87</v>
      </c>
      <c r="G2061">
        <v>7788.27</v>
      </c>
      <c r="H2061">
        <v>7585.87</v>
      </c>
      <c r="I2061" t="str">
        <f t="shared" si="96"/>
        <v>無</v>
      </c>
      <c r="J2061" t="str">
        <f t="shared" si="97"/>
        <v>無</v>
      </c>
      <c r="K2061" t="str">
        <f t="shared" si="98"/>
        <v>無</v>
      </c>
    </row>
    <row r="2062" spans="1:11" hidden="1" x14ac:dyDescent="0.15">
      <c r="A2062">
        <v>20120419</v>
      </c>
      <c r="B2062">
        <v>7622.69</v>
      </c>
      <c r="C2062">
        <v>7788.27</v>
      </c>
      <c r="D2062">
        <v>7585.87</v>
      </c>
      <c r="E2062">
        <v>7788.27</v>
      </c>
      <c r="F2062">
        <v>7585.87</v>
      </c>
      <c r="G2062">
        <v>7788.27</v>
      </c>
      <c r="H2062">
        <v>7585.87</v>
      </c>
      <c r="I2062" t="str">
        <f t="shared" si="96"/>
        <v>無</v>
      </c>
      <c r="J2062" t="str">
        <f t="shared" si="97"/>
        <v>無</v>
      </c>
      <c r="K2062" t="str">
        <f t="shared" si="98"/>
        <v>無</v>
      </c>
    </row>
    <row r="2063" spans="1:11" hidden="1" x14ac:dyDescent="0.15">
      <c r="A2063">
        <v>20120420</v>
      </c>
      <c r="B2063">
        <v>7507.15</v>
      </c>
      <c r="C2063">
        <v>7788.27</v>
      </c>
      <c r="D2063">
        <v>7585.87</v>
      </c>
      <c r="E2063">
        <v>7788.27</v>
      </c>
      <c r="F2063">
        <v>7585.87</v>
      </c>
      <c r="G2063">
        <v>7788.27</v>
      </c>
      <c r="H2063">
        <v>7507.15</v>
      </c>
      <c r="I2063" t="str">
        <f t="shared" si="96"/>
        <v>無</v>
      </c>
      <c r="J2063" t="str">
        <f t="shared" si="97"/>
        <v>無</v>
      </c>
      <c r="K2063" t="str">
        <f t="shared" si="98"/>
        <v>順</v>
      </c>
    </row>
    <row r="2064" spans="1:11" hidden="1" x14ac:dyDescent="0.15">
      <c r="A2064">
        <v>20120423</v>
      </c>
      <c r="B2064">
        <v>7481.09</v>
      </c>
      <c r="C2064">
        <v>7788.27</v>
      </c>
      <c r="D2064">
        <v>7585.87</v>
      </c>
      <c r="E2064">
        <v>7788.27</v>
      </c>
      <c r="F2064">
        <v>7507.15</v>
      </c>
      <c r="G2064">
        <v>7788.27</v>
      </c>
      <c r="H2064">
        <v>7481.09</v>
      </c>
      <c r="I2064" t="str">
        <f t="shared" si="96"/>
        <v>無</v>
      </c>
      <c r="J2064" t="str">
        <f t="shared" si="97"/>
        <v>順</v>
      </c>
      <c r="K2064" t="str">
        <f t="shared" si="98"/>
        <v>順</v>
      </c>
    </row>
    <row r="2065" spans="1:11" hidden="1" x14ac:dyDescent="0.15">
      <c r="A2065">
        <v>20120424</v>
      </c>
      <c r="B2065">
        <v>7498.84</v>
      </c>
      <c r="C2065">
        <v>7788.27</v>
      </c>
      <c r="D2065">
        <v>7507.15</v>
      </c>
      <c r="E2065">
        <v>7788.27</v>
      </c>
      <c r="F2065">
        <v>7481.09</v>
      </c>
      <c r="G2065">
        <v>7788.27</v>
      </c>
      <c r="H2065">
        <v>7481.09</v>
      </c>
      <c r="I2065" t="str">
        <f t="shared" si="96"/>
        <v>順</v>
      </c>
      <c r="J2065" t="str">
        <f t="shared" si="97"/>
        <v>順</v>
      </c>
      <c r="K2065" t="str">
        <f t="shared" si="98"/>
        <v>順</v>
      </c>
    </row>
    <row r="2066" spans="1:11" hidden="1" x14ac:dyDescent="0.15">
      <c r="A2066">
        <v>20120425</v>
      </c>
      <c r="B2066">
        <v>7563.18</v>
      </c>
      <c r="C2066">
        <v>7788.27</v>
      </c>
      <c r="D2066">
        <v>7481.09</v>
      </c>
      <c r="E2066">
        <v>7788.27</v>
      </c>
      <c r="F2066">
        <v>7481.09</v>
      </c>
      <c r="G2066">
        <v>7729.86</v>
      </c>
      <c r="H2066">
        <v>7481.09</v>
      </c>
      <c r="I2066" t="str">
        <f t="shared" si="96"/>
        <v>順</v>
      </c>
      <c r="J2066" t="str">
        <f t="shared" si="97"/>
        <v>順</v>
      </c>
      <c r="K2066" t="str">
        <f t="shared" si="98"/>
        <v>順</v>
      </c>
    </row>
    <row r="2067" spans="1:11" hidden="1" x14ac:dyDescent="0.15">
      <c r="A2067">
        <v>20120426</v>
      </c>
      <c r="B2067">
        <v>7521.35</v>
      </c>
      <c r="C2067">
        <v>7788.27</v>
      </c>
      <c r="D2067">
        <v>7481.09</v>
      </c>
      <c r="E2067">
        <v>7729.86</v>
      </c>
      <c r="F2067">
        <v>7481.09</v>
      </c>
      <c r="G2067">
        <v>7622.69</v>
      </c>
      <c r="H2067">
        <v>7481.09</v>
      </c>
      <c r="I2067" t="str">
        <f t="shared" si="96"/>
        <v>順</v>
      </c>
      <c r="J2067" t="str">
        <f t="shared" si="97"/>
        <v>順</v>
      </c>
      <c r="K2067" t="str">
        <f t="shared" si="98"/>
        <v>盤</v>
      </c>
    </row>
    <row r="2068" spans="1:11" hidden="1" x14ac:dyDescent="0.15">
      <c r="A2068">
        <v>20120427</v>
      </c>
      <c r="B2068">
        <v>7480.5</v>
      </c>
      <c r="C2068">
        <v>7729.86</v>
      </c>
      <c r="D2068">
        <v>7481.09</v>
      </c>
      <c r="E2068">
        <v>7622.69</v>
      </c>
      <c r="F2068">
        <v>7481.09</v>
      </c>
      <c r="G2068">
        <v>7622.69</v>
      </c>
      <c r="H2068">
        <v>7480.5</v>
      </c>
      <c r="I2068" t="str">
        <f t="shared" si="96"/>
        <v>順</v>
      </c>
      <c r="J2068" t="str">
        <f t="shared" si="97"/>
        <v>盤</v>
      </c>
      <c r="K2068" t="str">
        <f t="shared" si="98"/>
        <v>盤</v>
      </c>
    </row>
    <row r="2069" spans="1:11" hidden="1" x14ac:dyDescent="0.15">
      <c r="A2069">
        <v>20120430</v>
      </c>
      <c r="B2069">
        <v>7501.72</v>
      </c>
      <c r="C2069">
        <v>7622.69</v>
      </c>
      <c r="D2069">
        <v>7481.09</v>
      </c>
      <c r="E2069">
        <v>7622.69</v>
      </c>
      <c r="F2069">
        <v>7480.5</v>
      </c>
      <c r="G2069">
        <v>7622.69</v>
      </c>
      <c r="H2069">
        <v>7480.5</v>
      </c>
      <c r="I2069" t="str">
        <f t="shared" si="96"/>
        <v>盤</v>
      </c>
      <c r="J2069" t="str">
        <f t="shared" si="97"/>
        <v>盤</v>
      </c>
      <c r="K2069" t="str">
        <f t="shared" si="98"/>
        <v>盤</v>
      </c>
    </row>
    <row r="2070" spans="1:11" hidden="1" x14ac:dyDescent="0.15">
      <c r="A2070">
        <v>20120502</v>
      </c>
      <c r="B2070">
        <v>7676.81</v>
      </c>
      <c r="C2070">
        <v>7622.69</v>
      </c>
      <c r="D2070">
        <v>7480.5</v>
      </c>
      <c r="E2070">
        <v>7622.69</v>
      </c>
      <c r="F2070">
        <v>7480.5</v>
      </c>
      <c r="G2070">
        <v>7676.81</v>
      </c>
      <c r="H2070">
        <v>7480.5</v>
      </c>
      <c r="I2070" t="str">
        <f t="shared" si="96"/>
        <v>盤</v>
      </c>
      <c r="J2070" t="str">
        <f t="shared" si="97"/>
        <v>盤</v>
      </c>
      <c r="K2070" t="str">
        <f t="shared" si="98"/>
        <v>無</v>
      </c>
    </row>
    <row r="2071" spans="1:11" hidden="1" x14ac:dyDescent="0.15">
      <c r="A2071">
        <v>20120503</v>
      </c>
      <c r="B2071">
        <v>7659.53</v>
      </c>
      <c r="C2071">
        <v>7622.69</v>
      </c>
      <c r="D2071">
        <v>7480.5</v>
      </c>
      <c r="E2071">
        <v>7676.81</v>
      </c>
      <c r="F2071">
        <v>7480.5</v>
      </c>
      <c r="G2071">
        <v>7676.81</v>
      </c>
      <c r="H2071">
        <v>7480.5</v>
      </c>
      <c r="I2071" t="str">
        <f t="shared" si="96"/>
        <v>盤</v>
      </c>
      <c r="J2071" t="str">
        <f t="shared" si="97"/>
        <v>無</v>
      </c>
      <c r="K2071" t="str">
        <f t="shared" si="98"/>
        <v>無</v>
      </c>
    </row>
    <row r="2072" spans="1:11" hidden="1" x14ac:dyDescent="0.15">
      <c r="A2072">
        <v>20120504</v>
      </c>
      <c r="B2072">
        <v>7700.95</v>
      </c>
      <c r="C2072">
        <v>7676.81</v>
      </c>
      <c r="D2072">
        <v>7480.5</v>
      </c>
      <c r="E2072">
        <v>7676.81</v>
      </c>
      <c r="F2072">
        <v>7480.5</v>
      </c>
      <c r="G2072">
        <v>7700.95</v>
      </c>
      <c r="H2072">
        <v>7480.5</v>
      </c>
      <c r="I2072" t="str">
        <f t="shared" si="96"/>
        <v>無</v>
      </c>
      <c r="J2072" t="str">
        <f t="shared" si="97"/>
        <v>無</v>
      </c>
      <c r="K2072" t="str">
        <f t="shared" si="98"/>
        <v>無</v>
      </c>
    </row>
    <row r="2073" spans="1:11" hidden="1" x14ac:dyDescent="0.15">
      <c r="A2073">
        <v>20120507</v>
      </c>
      <c r="B2073">
        <v>7538.08</v>
      </c>
      <c r="C2073">
        <v>7676.81</v>
      </c>
      <c r="D2073">
        <v>7480.5</v>
      </c>
      <c r="E2073">
        <v>7700.95</v>
      </c>
      <c r="F2073">
        <v>7480.5</v>
      </c>
      <c r="G2073">
        <v>7700.95</v>
      </c>
      <c r="H2073">
        <v>7480.5</v>
      </c>
      <c r="I2073" t="str">
        <f t="shared" si="96"/>
        <v>無</v>
      </c>
      <c r="J2073" t="str">
        <f t="shared" si="97"/>
        <v>無</v>
      </c>
      <c r="K2073" t="str">
        <f t="shared" si="98"/>
        <v>無</v>
      </c>
    </row>
    <row r="2074" spans="1:11" hidden="1" x14ac:dyDescent="0.15">
      <c r="A2074">
        <v>20120508</v>
      </c>
      <c r="B2074">
        <v>7545.71</v>
      </c>
      <c r="C2074">
        <v>7700.95</v>
      </c>
      <c r="D2074">
        <v>7480.5</v>
      </c>
      <c r="E2074">
        <v>7700.95</v>
      </c>
      <c r="F2074">
        <v>7480.5</v>
      </c>
      <c r="G2074">
        <v>7700.95</v>
      </c>
      <c r="H2074">
        <v>7480.5</v>
      </c>
      <c r="I2074" t="str">
        <f t="shared" si="96"/>
        <v>無</v>
      </c>
      <c r="J2074" t="str">
        <f t="shared" si="97"/>
        <v>無</v>
      </c>
      <c r="K2074" t="str">
        <f t="shared" si="98"/>
        <v>無</v>
      </c>
    </row>
    <row r="2075" spans="1:11" hidden="1" x14ac:dyDescent="0.15">
      <c r="A2075">
        <v>20120509</v>
      </c>
      <c r="B2075">
        <v>7475.71</v>
      </c>
      <c r="C2075">
        <v>7700.95</v>
      </c>
      <c r="D2075">
        <v>7480.5</v>
      </c>
      <c r="E2075">
        <v>7700.95</v>
      </c>
      <c r="F2075">
        <v>7480.5</v>
      </c>
      <c r="G2075">
        <v>7700.95</v>
      </c>
      <c r="H2075">
        <v>7475.71</v>
      </c>
      <c r="I2075" t="str">
        <f t="shared" si="96"/>
        <v>無</v>
      </c>
      <c r="J2075" t="str">
        <f t="shared" si="97"/>
        <v>無</v>
      </c>
      <c r="K2075" t="str">
        <f t="shared" si="98"/>
        <v>無</v>
      </c>
    </row>
    <row r="2076" spans="1:11" hidden="1" x14ac:dyDescent="0.15">
      <c r="A2076">
        <v>20120510</v>
      </c>
      <c r="B2076">
        <v>7484.01</v>
      </c>
      <c r="C2076">
        <v>7700.95</v>
      </c>
      <c r="D2076">
        <v>7480.5</v>
      </c>
      <c r="E2076">
        <v>7700.95</v>
      </c>
      <c r="F2076">
        <v>7475.71</v>
      </c>
      <c r="G2076">
        <v>7700.95</v>
      </c>
      <c r="H2076">
        <v>7475.71</v>
      </c>
      <c r="I2076" t="str">
        <f t="shared" si="96"/>
        <v>無</v>
      </c>
      <c r="J2076" t="str">
        <f t="shared" si="97"/>
        <v>無</v>
      </c>
      <c r="K2076" t="str">
        <f t="shared" si="98"/>
        <v>無</v>
      </c>
    </row>
    <row r="2077" spans="1:11" hidden="1" x14ac:dyDescent="0.15">
      <c r="A2077">
        <v>20120511</v>
      </c>
      <c r="B2077">
        <v>7401.37</v>
      </c>
      <c r="C2077">
        <v>7700.95</v>
      </c>
      <c r="D2077">
        <v>7475.71</v>
      </c>
      <c r="E2077">
        <v>7700.95</v>
      </c>
      <c r="F2077">
        <v>7475.71</v>
      </c>
      <c r="G2077">
        <v>7700.95</v>
      </c>
      <c r="H2077">
        <v>7401.37</v>
      </c>
      <c r="I2077" t="str">
        <f t="shared" si="96"/>
        <v>無</v>
      </c>
      <c r="J2077" t="str">
        <f t="shared" si="97"/>
        <v>無</v>
      </c>
      <c r="K2077" t="str">
        <f t="shared" si="98"/>
        <v>順</v>
      </c>
    </row>
    <row r="2078" spans="1:11" hidden="1" x14ac:dyDescent="0.15">
      <c r="A2078">
        <v>20120514</v>
      </c>
      <c r="B2078">
        <v>7377.18</v>
      </c>
      <c r="C2078">
        <v>7700.95</v>
      </c>
      <c r="D2078">
        <v>7475.71</v>
      </c>
      <c r="E2078">
        <v>7700.95</v>
      </c>
      <c r="F2078">
        <v>7401.37</v>
      </c>
      <c r="G2078">
        <v>7700.95</v>
      </c>
      <c r="H2078">
        <v>7377.18</v>
      </c>
      <c r="I2078" t="str">
        <f t="shared" si="96"/>
        <v>無</v>
      </c>
      <c r="J2078" t="str">
        <f t="shared" si="97"/>
        <v>順</v>
      </c>
      <c r="K2078" t="str">
        <f t="shared" si="98"/>
        <v>順</v>
      </c>
    </row>
    <row r="2079" spans="1:11" hidden="1" x14ac:dyDescent="0.15">
      <c r="A2079">
        <v>20120515</v>
      </c>
      <c r="B2079">
        <v>7395.64</v>
      </c>
      <c r="C2079">
        <v>7700.95</v>
      </c>
      <c r="D2079">
        <v>7401.37</v>
      </c>
      <c r="E2079">
        <v>7700.95</v>
      </c>
      <c r="F2079">
        <v>7377.18</v>
      </c>
      <c r="G2079">
        <v>7700.95</v>
      </c>
      <c r="H2079">
        <v>7377.18</v>
      </c>
      <c r="I2079" t="str">
        <f t="shared" si="96"/>
        <v>順</v>
      </c>
      <c r="J2079" t="str">
        <f t="shared" si="97"/>
        <v>順</v>
      </c>
      <c r="K2079" t="str">
        <f t="shared" si="98"/>
        <v>順</v>
      </c>
    </row>
    <row r="2080" spans="1:11" hidden="1" x14ac:dyDescent="0.15">
      <c r="A2080">
        <v>20120516</v>
      </c>
      <c r="B2080">
        <v>7234.57</v>
      </c>
      <c r="C2080">
        <v>7700.95</v>
      </c>
      <c r="D2080">
        <v>7377.18</v>
      </c>
      <c r="E2080">
        <v>7700.95</v>
      </c>
      <c r="F2080">
        <v>7377.18</v>
      </c>
      <c r="G2080">
        <v>7545.71</v>
      </c>
      <c r="H2080">
        <v>7234.57</v>
      </c>
      <c r="I2080" t="str">
        <f t="shared" si="96"/>
        <v>順</v>
      </c>
      <c r="J2080" t="str">
        <f t="shared" si="97"/>
        <v>順</v>
      </c>
      <c r="K2080" t="str">
        <f t="shared" si="98"/>
        <v>順</v>
      </c>
    </row>
    <row r="2081" spans="1:11" hidden="1" x14ac:dyDescent="0.15">
      <c r="A2081">
        <v>20120517</v>
      </c>
      <c r="B2081">
        <v>7356.77</v>
      </c>
      <c r="C2081">
        <v>7700.95</v>
      </c>
      <c r="D2081">
        <v>7377.18</v>
      </c>
      <c r="E2081">
        <v>7545.71</v>
      </c>
      <c r="F2081">
        <v>7234.57</v>
      </c>
      <c r="G2081">
        <v>7545.71</v>
      </c>
      <c r="H2081">
        <v>7234.57</v>
      </c>
      <c r="I2081" t="str">
        <f t="shared" si="96"/>
        <v>順</v>
      </c>
      <c r="J2081" t="str">
        <f t="shared" si="97"/>
        <v>順</v>
      </c>
      <c r="K2081" t="str">
        <f t="shared" si="98"/>
        <v>順</v>
      </c>
    </row>
    <row r="2082" spans="1:11" hidden="1" x14ac:dyDescent="0.15">
      <c r="A2082">
        <v>20120518</v>
      </c>
      <c r="B2082">
        <v>7151.19</v>
      </c>
      <c r="C2082">
        <v>7545.71</v>
      </c>
      <c r="D2082">
        <v>7234.57</v>
      </c>
      <c r="E2082">
        <v>7545.71</v>
      </c>
      <c r="F2082">
        <v>7234.57</v>
      </c>
      <c r="G2082">
        <v>7484.01</v>
      </c>
      <c r="H2082">
        <v>7151.19</v>
      </c>
      <c r="I2082" t="str">
        <f t="shared" si="96"/>
        <v>順</v>
      </c>
      <c r="J2082" t="str">
        <f t="shared" si="97"/>
        <v>順</v>
      </c>
      <c r="K2082" t="str">
        <f t="shared" si="98"/>
        <v>順</v>
      </c>
    </row>
    <row r="2083" spans="1:11" hidden="1" x14ac:dyDescent="0.15">
      <c r="A2083">
        <v>20120521</v>
      </c>
      <c r="B2083">
        <v>7192.23</v>
      </c>
      <c r="C2083">
        <v>7545.71</v>
      </c>
      <c r="D2083">
        <v>7234.57</v>
      </c>
      <c r="E2083">
        <v>7484.01</v>
      </c>
      <c r="F2083">
        <v>7151.19</v>
      </c>
      <c r="G2083">
        <v>7484.01</v>
      </c>
      <c r="H2083">
        <v>7151.19</v>
      </c>
      <c r="I2083" t="str">
        <f t="shared" si="96"/>
        <v>順</v>
      </c>
      <c r="J2083" t="str">
        <f t="shared" si="97"/>
        <v>順</v>
      </c>
      <c r="K2083" t="str">
        <f t="shared" si="98"/>
        <v>順</v>
      </c>
    </row>
    <row r="2084" spans="1:11" hidden="1" x14ac:dyDescent="0.15">
      <c r="A2084">
        <v>20120522</v>
      </c>
      <c r="B2084">
        <v>7274.89</v>
      </c>
      <c r="C2084">
        <v>7484.01</v>
      </c>
      <c r="D2084">
        <v>7151.19</v>
      </c>
      <c r="E2084">
        <v>7484.01</v>
      </c>
      <c r="F2084">
        <v>7151.19</v>
      </c>
      <c r="G2084">
        <v>7401.37</v>
      </c>
      <c r="H2084">
        <v>7151.19</v>
      </c>
      <c r="I2084" t="str">
        <f t="shared" si="96"/>
        <v>順</v>
      </c>
      <c r="J2084" t="str">
        <f t="shared" si="97"/>
        <v>順</v>
      </c>
      <c r="K2084" t="str">
        <f t="shared" si="98"/>
        <v>順</v>
      </c>
    </row>
    <row r="2085" spans="1:11" hidden="1" x14ac:dyDescent="0.15">
      <c r="A2085">
        <v>20120523</v>
      </c>
      <c r="B2085">
        <v>7147.75</v>
      </c>
      <c r="C2085">
        <v>7484.01</v>
      </c>
      <c r="D2085">
        <v>7151.19</v>
      </c>
      <c r="E2085">
        <v>7401.37</v>
      </c>
      <c r="F2085">
        <v>7151.19</v>
      </c>
      <c r="G2085">
        <v>7395.64</v>
      </c>
      <c r="H2085">
        <v>7147.75</v>
      </c>
      <c r="I2085" t="str">
        <f t="shared" si="96"/>
        <v>順</v>
      </c>
      <c r="J2085" t="str">
        <f t="shared" si="97"/>
        <v>順</v>
      </c>
      <c r="K2085" t="str">
        <f t="shared" si="98"/>
        <v>順</v>
      </c>
    </row>
    <row r="2086" spans="1:11" hidden="1" x14ac:dyDescent="0.15">
      <c r="A2086">
        <v>20120524</v>
      </c>
      <c r="B2086">
        <v>7124.89</v>
      </c>
      <c r="C2086">
        <v>7401.37</v>
      </c>
      <c r="D2086">
        <v>7151.19</v>
      </c>
      <c r="E2086">
        <v>7395.64</v>
      </c>
      <c r="F2086">
        <v>7147.75</v>
      </c>
      <c r="G2086">
        <v>7395.64</v>
      </c>
      <c r="H2086">
        <v>7124.89</v>
      </c>
      <c r="I2086" t="str">
        <f t="shared" si="96"/>
        <v>順</v>
      </c>
      <c r="J2086" t="str">
        <f t="shared" si="97"/>
        <v>順</v>
      </c>
      <c r="K2086" t="str">
        <f t="shared" si="98"/>
        <v>順</v>
      </c>
    </row>
    <row r="2087" spans="1:11" hidden="1" x14ac:dyDescent="0.15">
      <c r="A2087">
        <v>20120525</v>
      </c>
      <c r="B2087">
        <v>7071.63</v>
      </c>
      <c r="C2087">
        <v>7395.64</v>
      </c>
      <c r="D2087">
        <v>7147.75</v>
      </c>
      <c r="E2087">
        <v>7395.64</v>
      </c>
      <c r="F2087">
        <v>7124.89</v>
      </c>
      <c r="G2087">
        <v>7356.77</v>
      </c>
      <c r="H2087">
        <v>7071.63</v>
      </c>
      <c r="I2087" t="str">
        <f t="shared" si="96"/>
        <v>順</v>
      </c>
      <c r="J2087" t="str">
        <f t="shared" si="97"/>
        <v>順</v>
      </c>
      <c r="K2087" t="str">
        <f t="shared" si="98"/>
        <v>順</v>
      </c>
    </row>
    <row r="2088" spans="1:11" hidden="1" x14ac:dyDescent="0.15">
      <c r="A2088">
        <v>20120528</v>
      </c>
      <c r="B2088">
        <v>7136</v>
      </c>
      <c r="C2088">
        <v>7395.64</v>
      </c>
      <c r="D2088">
        <v>7124.89</v>
      </c>
      <c r="E2088">
        <v>7356.77</v>
      </c>
      <c r="F2088">
        <v>7071.63</v>
      </c>
      <c r="G2088">
        <v>7356.77</v>
      </c>
      <c r="H2088">
        <v>7071.63</v>
      </c>
      <c r="I2088" t="str">
        <f t="shared" si="96"/>
        <v>順</v>
      </c>
      <c r="J2088" t="str">
        <f t="shared" si="97"/>
        <v>順</v>
      </c>
      <c r="K2088" t="str">
        <f t="shared" si="98"/>
        <v>順</v>
      </c>
    </row>
    <row r="2089" spans="1:11" hidden="1" x14ac:dyDescent="0.15">
      <c r="A2089">
        <v>20120529</v>
      </c>
      <c r="B2089">
        <v>7342.29</v>
      </c>
      <c r="C2089">
        <v>7356.77</v>
      </c>
      <c r="D2089">
        <v>7071.63</v>
      </c>
      <c r="E2089">
        <v>7356.77</v>
      </c>
      <c r="F2089">
        <v>7071.63</v>
      </c>
      <c r="G2089">
        <v>7342.29</v>
      </c>
      <c r="H2089">
        <v>7071.63</v>
      </c>
      <c r="I2089" t="str">
        <f t="shared" si="96"/>
        <v>順</v>
      </c>
      <c r="J2089" t="str">
        <f t="shared" si="97"/>
        <v>順</v>
      </c>
      <c r="K2089" t="str">
        <f t="shared" si="98"/>
        <v>順</v>
      </c>
    </row>
    <row r="2090" spans="1:11" hidden="1" x14ac:dyDescent="0.15">
      <c r="A2090">
        <v>20120530</v>
      </c>
      <c r="B2090">
        <v>7261.8</v>
      </c>
      <c r="C2090">
        <v>7356.77</v>
      </c>
      <c r="D2090">
        <v>7071.63</v>
      </c>
      <c r="E2090">
        <v>7342.29</v>
      </c>
      <c r="F2090">
        <v>7071.63</v>
      </c>
      <c r="G2090">
        <v>7342.29</v>
      </c>
      <c r="H2090">
        <v>7071.63</v>
      </c>
      <c r="I2090" t="str">
        <f t="shared" si="96"/>
        <v>順</v>
      </c>
      <c r="J2090" t="str">
        <f t="shared" si="97"/>
        <v>順</v>
      </c>
      <c r="K2090" t="str">
        <f t="shared" si="98"/>
        <v>順</v>
      </c>
    </row>
    <row r="2091" spans="1:11" hidden="1" x14ac:dyDescent="0.15">
      <c r="A2091">
        <v>20120531</v>
      </c>
      <c r="B2091">
        <v>7301.5</v>
      </c>
      <c r="C2091">
        <v>7342.29</v>
      </c>
      <c r="D2091">
        <v>7071.63</v>
      </c>
      <c r="E2091">
        <v>7342.29</v>
      </c>
      <c r="F2091">
        <v>7071.63</v>
      </c>
      <c r="G2091">
        <v>7342.29</v>
      </c>
      <c r="H2091">
        <v>7071.63</v>
      </c>
      <c r="I2091" t="str">
        <f t="shared" si="96"/>
        <v>順</v>
      </c>
      <c r="J2091" t="str">
        <f t="shared" si="97"/>
        <v>順</v>
      </c>
      <c r="K2091" t="str">
        <f t="shared" si="98"/>
        <v>順</v>
      </c>
    </row>
    <row r="2092" spans="1:11" hidden="1" x14ac:dyDescent="0.15">
      <c r="A2092">
        <v>20120601</v>
      </c>
      <c r="B2092">
        <v>7106.09</v>
      </c>
      <c r="C2092">
        <v>7342.29</v>
      </c>
      <c r="D2092">
        <v>7071.63</v>
      </c>
      <c r="E2092">
        <v>7342.29</v>
      </c>
      <c r="F2092">
        <v>7071.63</v>
      </c>
      <c r="G2092">
        <v>7342.29</v>
      </c>
      <c r="H2092">
        <v>7071.63</v>
      </c>
      <c r="I2092" t="str">
        <f t="shared" si="96"/>
        <v>順</v>
      </c>
      <c r="J2092" t="str">
        <f t="shared" si="97"/>
        <v>順</v>
      </c>
      <c r="K2092" t="str">
        <f t="shared" si="98"/>
        <v>順</v>
      </c>
    </row>
    <row r="2093" spans="1:11" hidden="1" x14ac:dyDescent="0.15">
      <c r="A2093">
        <v>20120604</v>
      </c>
      <c r="B2093">
        <v>6894.66</v>
      </c>
      <c r="C2093">
        <v>7342.29</v>
      </c>
      <c r="D2093">
        <v>7071.63</v>
      </c>
      <c r="E2093">
        <v>7342.29</v>
      </c>
      <c r="F2093">
        <v>7071.63</v>
      </c>
      <c r="G2093">
        <v>7342.29</v>
      </c>
      <c r="H2093">
        <v>6894.66</v>
      </c>
      <c r="I2093" t="str">
        <f t="shared" si="96"/>
        <v>順</v>
      </c>
      <c r="J2093" t="str">
        <f t="shared" si="97"/>
        <v>順</v>
      </c>
      <c r="K2093" t="str">
        <f t="shared" si="98"/>
        <v>順</v>
      </c>
    </row>
    <row r="2094" spans="1:11" hidden="1" x14ac:dyDescent="0.15">
      <c r="A2094">
        <v>20120605</v>
      </c>
      <c r="B2094">
        <v>7000.45</v>
      </c>
      <c r="C2094">
        <v>7342.29</v>
      </c>
      <c r="D2094">
        <v>7071.63</v>
      </c>
      <c r="E2094">
        <v>7342.29</v>
      </c>
      <c r="F2094">
        <v>6894.66</v>
      </c>
      <c r="G2094">
        <v>7342.29</v>
      </c>
      <c r="H2094">
        <v>6894.66</v>
      </c>
      <c r="I2094" t="str">
        <f t="shared" si="96"/>
        <v>順</v>
      </c>
      <c r="J2094" t="str">
        <f t="shared" si="97"/>
        <v>順</v>
      </c>
      <c r="K2094" t="str">
        <f t="shared" si="98"/>
        <v>順</v>
      </c>
    </row>
    <row r="2095" spans="1:11" hidden="1" x14ac:dyDescent="0.15">
      <c r="A2095">
        <v>20120606</v>
      </c>
      <c r="B2095">
        <v>7056.15</v>
      </c>
      <c r="C2095">
        <v>7342.29</v>
      </c>
      <c r="D2095">
        <v>6894.66</v>
      </c>
      <c r="E2095">
        <v>7342.29</v>
      </c>
      <c r="F2095">
        <v>6894.66</v>
      </c>
      <c r="G2095">
        <v>7342.29</v>
      </c>
      <c r="H2095">
        <v>6894.66</v>
      </c>
      <c r="I2095" t="str">
        <f t="shared" si="96"/>
        <v>順</v>
      </c>
      <c r="J2095" t="str">
        <f t="shared" si="97"/>
        <v>順</v>
      </c>
      <c r="K2095" t="str">
        <f t="shared" si="98"/>
        <v>順</v>
      </c>
    </row>
    <row r="2096" spans="1:11" hidden="1" x14ac:dyDescent="0.15">
      <c r="A2096">
        <v>20120607</v>
      </c>
      <c r="B2096">
        <v>7080.31</v>
      </c>
      <c r="C2096">
        <v>7342.29</v>
      </c>
      <c r="D2096">
        <v>6894.66</v>
      </c>
      <c r="E2096">
        <v>7342.29</v>
      </c>
      <c r="F2096">
        <v>6894.66</v>
      </c>
      <c r="G2096">
        <v>7342.29</v>
      </c>
      <c r="H2096">
        <v>6894.66</v>
      </c>
      <c r="I2096" t="str">
        <f t="shared" si="96"/>
        <v>順</v>
      </c>
      <c r="J2096" t="str">
        <f t="shared" si="97"/>
        <v>順</v>
      </c>
      <c r="K2096" t="str">
        <f t="shared" si="98"/>
        <v>順</v>
      </c>
    </row>
    <row r="2097" spans="1:11" hidden="1" x14ac:dyDescent="0.15">
      <c r="A2097">
        <v>20120608</v>
      </c>
      <c r="B2097">
        <v>6999.65</v>
      </c>
      <c r="C2097">
        <v>7342.29</v>
      </c>
      <c r="D2097">
        <v>6894.66</v>
      </c>
      <c r="E2097">
        <v>7342.29</v>
      </c>
      <c r="F2097">
        <v>6894.66</v>
      </c>
      <c r="G2097">
        <v>7301.5</v>
      </c>
      <c r="H2097">
        <v>6894.66</v>
      </c>
      <c r="I2097" t="str">
        <f t="shared" si="96"/>
        <v>順</v>
      </c>
      <c r="J2097" t="str">
        <f t="shared" si="97"/>
        <v>順</v>
      </c>
      <c r="K2097" t="str">
        <f t="shared" si="98"/>
        <v>順</v>
      </c>
    </row>
    <row r="2098" spans="1:11" hidden="1" x14ac:dyDescent="0.15">
      <c r="A2098">
        <v>20120611</v>
      </c>
      <c r="B2098">
        <v>7120.23</v>
      </c>
      <c r="C2098">
        <v>7342.29</v>
      </c>
      <c r="D2098">
        <v>6894.66</v>
      </c>
      <c r="E2098">
        <v>7301.5</v>
      </c>
      <c r="F2098">
        <v>6894.66</v>
      </c>
      <c r="G2098">
        <v>7301.5</v>
      </c>
      <c r="H2098">
        <v>6894.66</v>
      </c>
      <c r="I2098" t="str">
        <f t="shared" si="96"/>
        <v>順</v>
      </c>
      <c r="J2098" t="str">
        <f t="shared" si="97"/>
        <v>順</v>
      </c>
      <c r="K2098" t="str">
        <f t="shared" si="98"/>
        <v>順</v>
      </c>
    </row>
    <row r="2099" spans="1:11" hidden="1" x14ac:dyDescent="0.15">
      <c r="A2099">
        <v>20120612</v>
      </c>
      <c r="B2099">
        <v>7072.08</v>
      </c>
      <c r="C2099">
        <v>7301.5</v>
      </c>
      <c r="D2099">
        <v>6894.66</v>
      </c>
      <c r="E2099">
        <v>7301.5</v>
      </c>
      <c r="F2099">
        <v>6894.66</v>
      </c>
      <c r="G2099">
        <v>7120.23</v>
      </c>
      <c r="H2099">
        <v>6894.66</v>
      </c>
      <c r="I2099" t="str">
        <f t="shared" si="96"/>
        <v>順</v>
      </c>
      <c r="J2099" t="str">
        <f t="shared" si="97"/>
        <v>順</v>
      </c>
      <c r="K2099" t="str">
        <f t="shared" si="98"/>
        <v>無</v>
      </c>
    </row>
    <row r="2100" spans="1:11" hidden="1" x14ac:dyDescent="0.15">
      <c r="A2100">
        <v>20120613</v>
      </c>
      <c r="B2100">
        <v>7088.83</v>
      </c>
      <c r="C2100">
        <v>7301.5</v>
      </c>
      <c r="D2100">
        <v>6894.66</v>
      </c>
      <c r="E2100">
        <v>7120.23</v>
      </c>
      <c r="F2100">
        <v>6894.66</v>
      </c>
      <c r="G2100">
        <v>7120.23</v>
      </c>
      <c r="H2100">
        <v>6894.66</v>
      </c>
      <c r="I2100" t="str">
        <f t="shared" si="96"/>
        <v>順</v>
      </c>
      <c r="J2100" t="str">
        <f t="shared" si="97"/>
        <v>無</v>
      </c>
      <c r="K2100" t="str">
        <f t="shared" si="98"/>
        <v>無</v>
      </c>
    </row>
    <row r="2101" spans="1:11" hidden="1" x14ac:dyDescent="0.15">
      <c r="A2101">
        <v>20120614</v>
      </c>
      <c r="B2101">
        <v>7075.1</v>
      </c>
      <c r="C2101">
        <v>7120.23</v>
      </c>
      <c r="D2101">
        <v>6894.66</v>
      </c>
      <c r="E2101">
        <v>7120.23</v>
      </c>
      <c r="F2101">
        <v>6894.66</v>
      </c>
      <c r="G2101">
        <v>7120.23</v>
      </c>
      <c r="H2101">
        <v>6999.65</v>
      </c>
      <c r="I2101" t="str">
        <f t="shared" si="96"/>
        <v>無</v>
      </c>
      <c r="J2101" t="str">
        <f t="shared" si="97"/>
        <v>無</v>
      </c>
      <c r="K2101" t="str">
        <f t="shared" si="98"/>
        <v>盤</v>
      </c>
    </row>
    <row r="2102" spans="1:11" hidden="1" x14ac:dyDescent="0.15">
      <c r="A2102">
        <v>20120615</v>
      </c>
      <c r="B2102">
        <v>7155.83</v>
      </c>
      <c r="C2102">
        <v>7120.23</v>
      </c>
      <c r="D2102">
        <v>6894.66</v>
      </c>
      <c r="E2102">
        <v>7120.23</v>
      </c>
      <c r="F2102">
        <v>6999.65</v>
      </c>
      <c r="G2102">
        <v>7155.83</v>
      </c>
      <c r="H2102">
        <v>6999.65</v>
      </c>
      <c r="I2102" t="str">
        <f t="shared" si="96"/>
        <v>無</v>
      </c>
      <c r="J2102" t="str">
        <f t="shared" si="97"/>
        <v>盤</v>
      </c>
      <c r="K2102" t="str">
        <f t="shared" si="98"/>
        <v>盤</v>
      </c>
    </row>
    <row r="2103" spans="1:11" x14ac:dyDescent="0.15">
      <c r="A2103">
        <v>20120618</v>
      </c>
      <c r="B2103">
        <v>7281.5</v>
      </c>
      <c r="C2103">
        <v>7120.23</v>
      </c>
      <c r="D2103">
        <v>6999.65</v>
      </c>
      <c r="E2103">
        <v>7155.83</v>
      </c>
      <c r="F2103">
        <v>6999.65</v>
      </c>
      <c r="G2103">
        <v>7281.5</v>
      </c>
      <c r="H2103">
        <v>6999.65</v>
      </c>
      <c r="I2103" t="str">
        <f t="shared" si="96"/>
        <v>盤</v>
      </c>
      <c r="J2103" t="str">
        <f t="shared" si="97"/>
        <v>盤</v>
      </c>
      <c r="K2103" t="str">
        <f t="shared" si="98"/>
        <v>順</v>
      </c>
    </row>
    <row r="2104" spans="1:11" hidden="1" x14ac:dyDescent="0.15">
      <c r="A2104">
        <v>20120619</v>
      </c>
      <c r="B2104">
        <v>7273.13</v>
      </c>
      <c r="C2104">
        <v>7155.83</v>
      </c>
      <c r="D2104">
        <v>6999.65</v>
      </c>
      <c r="E2104">
        <v>7281.5</v>
      </c>
      <c r="F2104">
        <v>6999.65</v>
      </c>
      <c r="G2104">
        <v>7281.5</v>
      </c>
      <c r="H2104">
        <v>6999.65</v>
      </c>
      <c r="I2104" t="str">
        <f t="shared" si="96"/>
        <v>盤</v>
      </c>
      <c r="J2104" t="str">
        <f t="shared" si="97"/>
        <v>順</v>
      </c>
      <c r="K2104" t="str">
        <f t="shared" si="98"/>
        <v>順</v>
      </c>
    </row>
    <row r="2105" spans="1:11" hidden="1" x14ac:dyDescent="0.15">
      <c r="A2105">
        <v>20120620</v>
      </c>
      <c r="B2105">
        <v>7334.63</v>
      </c>
      <c r="C2105">
        <v>7281.5</v>
      </c>
      <c r="D2105">
        <v>6999.65</v>
      </c>
      <c r="E2105">
        <v>7281.5</v>
      </c>
      <c r="F2105">
        <v>6999.65</v>
      </c>
      <c r="G2105">
        <v>7334.63</v>
      </c>
      <c r="H2105">
        <v>7072.08</v>
      </c>
      <c r="I2105" t="str">
        <f t="shared" si="96"/>
        <v>順</v>
      </c>
      <c r="J2105" t="str">
        <f t="shared" si="97"/>
        <v>順</v>
      </c>
      <c r="K2105" t="str">
        <f t="shared" si="98"/>
        <v>順</v>
      </c>
    </row>
    <row r="2106" spans="1:11" hidden="1" x14ac:dyDescent="0.15">
      <c r="A2106">
        <v>20120621</v>
      </c>
      <c r="B2106">
        <v>7279.05</v>
      </c>
      <c r="C2106">
        <v>7281.5</v>
      </c>
      <c r="D2106">
        <v>6999.65</v>
      </c>
      <c r="E2106">
        <v>7334.63</v>
      </c>
      <c r="F2106">
        <v>7072.08</v>
      </c>
      <c r="G2106">
        <v>7334.63</v>
      </c>
      <c r="H2106">
        <v>7072.08</v>
      </c>
      <c r="I2106" t="str">
        <f t="shared" si="96"/>
        <v>順</v>
      </c>
      <c r="J2106" t="str">
        <f t="shared" si="97"/>
        <v>順</v>
      </c>
      <c r="K2106" t="str">
        <f t="shared" si="98"/>
        <v>順</v>
      </c>
    </row>
    <row r="2107" spans="1:11" hidden="1" x14ac:dyDescent="0.15">
      <c r="A2107">
        <v>20120622</v>
      </c>
      <c r="B2107">
        <v>7222.05</v>
      </c>
      <c r="C2107">
        <v>7334.63</v>
      </c>
      <c r="D2107">
        <v>7072.08</v>
      </c>
      <c r="E2107">
        <v>7334.63</v>
      </c>
      <c r="F2107">
        <v>7072.08</v>
      </c>
      <c r="G2107">
        <v>7334.63</v>
      </c>
      <c r="H2107">
        <v>7075.1</v>
      </c>
      <c r="I2107" t="str">
        <f t="shared" si="96"/>
        <v>順</v>
      </c>
      <c r="J2107" t="str">
        <f t="shared" si="97"/>
        <v>順</v>
      </c>
      <c r="K2107" t="str">
        <f t="shared" si="98"/>
        <v>順</v>
      </c>
    </row>
    <row r="2108" spans="1:11" hidden="1" x14ac:dyDescent="0.15">
      <c r="A2108">
        <v>20120625</v>
      </c>
      <c r="B2108">
        <v>7166.38</v>
      </c>
      <c r="C2108">
        <v>7334.63</v>
      </c>
      <c r="D2108">
        <v>7072.08</v>
      </c>
      <c r="E2108">
        <v>7334.63</v>
      </c>
      <c r="F2108">
        <v>7075.1</v>
      </c>
      <c r="G2108">
        <v>7334.63</v>
      </c>
      <c r="H2108">
        <v>7075.1</v>
      </c>
      <c r="I2108" t="str">
        <f t="shared" si="96"/>
        <v>順</v>
      </c>
      <c r="J2108" t="str">
        <f t="shared" si="97"/>
        <v>順</v>
      </c>
      <c r="K2108" t="str">
        <f t="shared" si="98"/>
        <v>順</v>
      </c>
    </row>
    <row r="2109" spans="1:11" hidden="1" x14ac:dyDescent="0.15">
      <c r="A2109">
        <v>20120626</v>
      </c>
      <c r="B2109">
        <v>7137.93</v>
      </c>
      <c r="C2109">
        <v>7334.63</v>
      </c>
      <c r="D2109">
        <v>7075.1</v>
      </c>
      <c r="E2109">
        <v>7334.63</v>
      </c>
      <c r="F2109">
        <v>7075.1</v>
      </c>
      <c r="G2109">
        <v>7334.63</v>
      </c>
      <c r="H2109">
        <v>7137.93</v>
      </c>
      <c r="I2109" t="str">
        <f t="shared" si="96"/>
        <v>順</v>
      </c>
      <c r="J2109" t="str">
        <f t="shared" si="97"/>
        <v>順</v>
      </c>
      <c r="K2109" t="str">
        <f t="shared" si="98"/>
        <v>無</v>
      </c>
    </row>
    <row r="2110" spans="1:11" hidden="1" x14ac:dyDescent="0.15">
      <c r="A2110">
        <v>20120627</v>
      </c>
      <c r="B2110">
        <v>7183.01</v>
      </c>
      <c r="C2110">
        <v>7334.63</v>
      </c>
      <c r="D2110">
        <v>7075.1</v>
      </c>
      <c r="E2110">
        <v>7334.63</v>
      </c>
      <c r="F2110">
        <v>7137.93</v>
      </c>
      <c r="G2110">
        <v>7334.63</v>
      </c>
      <c r="H2110">
        <v>7137.93</v>
      </c>
      <c r="I2110" t="str">
        <f t="shared" si="96"/>
        <v>順</v>
      </c>
      <c r="J2110" t="str">
        <f t="shared" si="97"/>
        <v>無</v>
      </c>
      <c r="K2110" t="str">
        <f t="shared" si="98"/>
        <v>無</v>
      </c>
    </row>
    <row r="2111" spans="1:11" hidden="1" x14ac:dyDescent="0.15">
      <c r="A2111">
        <v>20120628</v>
      </c>
      <c r="B2111">
        <v>7169.61</v>
      </c>
      <c r="C2111">
        <v>7334.63</v>
      </c>
      <c r="D2111">
        <v>7137.93</v>
      </c>
      <c r="E2111">
        <v>7334.63</v>
      </c>
      <c r="F2111">
        <v>7137.93</v>
      </c>
      <c r="G2111">
        <v>7334.63</v>
      </c>
      <c r="H2111">
        <v>7137.93</v>
      </c>
      <c r="I2111" t="str">
        <f t="shared" si="96"/>
        <v>無</v>
      </c>
      <c r="J2111" t="str">
        <f t="shared" si="97"/>
        <v>無</v>
      </c>
      <c r="K2111" t="str">
        <f t="shared" si="98"/>
        <v>無</v>
      </c>
    </row>
    <row r="2112" spans="1:11" hidden="1" x14ac:dyDescent="0.15">
      <c r="A2112">
        <v>20120629</v>
      </c>
      <c r="B2112">
        <v>7296.28</v>
      </c>
      <c r="C2112">
        <v>7334.63</v>
      </c>
      <c r="D2112">
        <v>7137.93</v>
      </c>
      <c r="E2112">
        <v>7334.63</v>
      </c>
      <c r="F2112">
        <v>7137.93</v>
      </c>
      <c r="G2112">
        <v>7334.63</v>
      </c>
      <c r="H2112">
        <v>7137.93</v>
      </c>
      <c r="I2112" t="str">
        <f t="shared" si="96"/>
        <v>無</v>
      </c>
      <c r="J2112" t="str">
        <f t="shared" si="97"/>
        <v>無</v>
      </c>
      <c r="K2112" t="str">
        <f t="shared" si="98"/>
        <v>無</v>
      </c>
    </row>
    <row r="2113" spans="1:11" hidden="1" x14ac:dyDescent="0.15">
      <c r="A2113">
        <v>20120702</v>
      </c>
      <c r="B2113">
        <v>7345.16</v>
      </c>
      <c r="C2113">
        <v>7334.63</v>
      </c>
      <c r="D2113">
        <v>7137.93</v>
      </c>
      <c r="E2113">
        <v>7334.63</v>
      </c>
      <c r="F2113">
        <v>7137.93</v>
      </c>
      <c r="G2113">
        <v>7345.16</v>
      </c>
      <c r="H2113">
        <v>7137.93</v>
      </c>
      <c r="I2113" t="str">
        <f t="shared" si="96"/>
        <v>無</v>
      </c>
      <c r="J2113" t="str">
        <f t="shared" si="97"/>
        <v>無</v>
      </c>
      <c r="K2113" t="str">
        <f t="shared" si="98"/>
        <v>無</v>
      </c>
    </row>
    <row r="2114" spans="1:11" hidden="1" x14ac:dyDescent="0.15">
      <c r="A2114">
        <v>20120703</v>
      </c>
      <c r="B2114">
        <v>7418.36</v>
      </c>
      <c r="C2114">
        <v>7334.63</v>
      </c>
      <c r="D2114">
        <v>7137.93</v>
      </c>
      <c r="E2114">
        <v>7345.16</v>
      </c>
      <c r="F2114">
        <v>7137.93</v>
      </c>
      <c r="G2114">
        <v>7418.36</v>
      </c>
      <c r="H2114">
        <v>7137.93</v>
      </c>
      <c r="I2114" t="str">
        <f t="shared" si="96"/>
        <v>無</v>
      </c>
      <c r="J2114" t="str">
        <f t="shared" si="97"/>
        <v>無</v>
      </c>
      <c r="K2114" t="str">
        <f t="shared" si="98"/>
        <v>順</v>
      </c>
    </row>
    <row r="2115" spans="1:11" hidden="1" x14ac:dyDescent="0.15">
      <c r="A2115">
        <v>20120704</v>
      </c>
      <c r="B2115">
        <v>7422.59</v>
      </c>
      <c r="C2115">
        <v>7345.16</v>
      </c>
      <c r="D2115">
        <v>7137.93</v>
      </c>
      <c r="E2115">
        <v>7418.36</v>
      </c>
      <c r="F2115">
        <v>7137.93</v>
      </c>
      <c r="G2115">
        <v>7422.59</v>
      </c>
      <c r="H2115">
        <v>7137.93</v>
      </c>
      <c r="I2115" t="str">
        <f t="shared" ref="I2115:I2178" si="99">IF(C2115-D2115&lt;=180,"盤",IF(C2115-D2115&lt;=240,"無","順"))</f>
        <v>無</v>
      </c>
      <c r="J2115" t="str">
        <f t="shared" ref="J2115:J2178" si="100">IF(E2115-F2115&lt;=180,"盤",IF(E2115-F2115&lt;=240,"無","順"))</f>
        <v>順</v>
      </c>
      <c r="K2115" t="str">
        <f t="shared" ref="K2115:K2178" si="101">IF(G2115-H2115&lt;=180,"盤",IF(G2115-H2115&lt;=240,"無","順"))</f>
        <v>順</v>
      </c>
    </row>
    <row r="2116" spans="1:11" hidden="1" x14ac:dyDescent="0.15">
      <c r="A2116">
        <v>20120705</v>
      </c>
      <c r="B2116">
        <v>7387.78</v>
      </c>
      <c r="C2116">
        <v>7418.36</v>
      </c>
      <c r="D2116">
        <v>7137.93</v>
      </c>
      <c r="E2116">
        <v>7422.59</v>
      </c>
      <c r="F2116">
        <v>7137.93</v>
      </c>
      <c r="G2116">
        <v>7422.59</v>
      </c>
      <c r="H2116">
        <v>7137.93</v>
      </c>
      <c r="I2116" t="str">
        <f t="shared" si="99"/>
        <v>順</v>
      </c>
      <c r="J2116" t="str">
        <f t="shared" si="100"/>
        <v>順</v>
      </c>
      <c r="K2116" t="str">
        <f t="shared" si="101"/>
        <v>順</v>
      </c>
    </row>
    <row r="2117" spans="1:11" hidden="1" x14ac:dyDescent="0.15">
      <c r="A2117">
        <v>20120706</v>
      </c>
      <c r="B2117">
        <v>7368.59</v>
      </c>
      <c r="C2117">
        <v>7422.59</v>
      </c>
      <c r="D2117">
        <v>7137.93</v>
      </c>
      <c r="E2117">
        <v>7422.59</v>
      </c>
      <c r="F2117">
        <v>7137.93</v>
      </c>
      <c r="G2117">
        <v>7422.59</v>
      </c>
      <c r="H2117">
        <v>7169.61</v>
      </c>
      <c r="I2117" t="str">
        <f t="shared" si="99"/>
        <v>順</v>
      </c>
      <c r="J2117" t="str">
        <f t="shared" si="100"/>
        <v>順</v>
      </c>
      <c r="K2117" t="str">
        <f t="shared" si="101"/>
        <v>順</v>
      </c>
    </row>
    <row r="2118" spans="1:11" hidden="1" x14ac:dyDescent="0.15">
      <c r="A2118">
        <v>20120709</v>
      </c>
      <c r="B2118">
        <v>7309.96</v>
      </c>
      <c r="C2118">
        <v>7422.59</v>
      </c>
      <c r="D2118">
        <v>7137.93</v>
      </c>
      <c r="E2118">
        <v>7422.59</v>
      </c>
      <c r="F2118">
        <v>7169.61</v>
      </c>
      <c r="G2118">
        <v>7422.59</v>
      </c>
      <c r="H2118">
        <v>7169.61</v>
      </c>
      <c r="I2118" t="str">
        <f t="shared" si="99"/>
        <v>順</v>
      </c>
      <c r="J2118" t="str">
        <f t="shared" si="100"/>
        <v>順</v>
      </c>
      <c r="K2118" t="str">
        <f t="shared" si="101"/>
        <v>順</v>
      </c>
    </row>
    <row r="2119" spans="1:11" hidden="1" x14ac:dyDescent="0.15">
      <c r="A2119">
        <v>20120710</v>
      </c>
      <c r="B2119">
        <v>7251.35</v>
      </c>
      <c r="C2119">
        <v>7422.59</v>
      </c>
      <c r="D2119">
        <v>7169.61</v>
      </c>
      <c r="E2119">
        <v>7422.59</v>
      </c>
      <c r="F2119">
        <v>7169.61</v>
      </c>
      <c r="G2119">
        <v>7422.59</v>
      </c>
      <c r="H2119">
        <v>7251.35</v>
      </c>
      <c r="I2119" t="str">
        <f t="shared" si="99"/>
        <v>順</v>
      </c>
      <c r="J2119" t="str">
        <f t="shared" si="100"/>
        <v>順</v>
      </c>
      <c r="K2119" t="str">
        <f t="shared" si="101"/>
        <v>盤</v>
      </c>
    </row>
    <row r="2120" spans="1:11" hidden="1" x14ac:dyDescent="0.15">
      <c r="A2120">
        <v>20120711</v>
      </c>
      <c r="B2120">
        <v>7257.91</v>
      </c>
      <c r="C2120">
        <v>7422.59</v>
      </c>
      <c r="D2120">
        <v>7169.61</v>
      </c>
      <c r="E2120">
        <v>7422.59</v>
      </c>
      <c r="F2120">
        <v>7251.35</v>
      </c>
      <c r="G2120">
        <v>7422.59</v>
      </c>
      <c r="H2120">
        <v>7251.35</v>
      </c>
      <c r="I2120" t="str">
        <f t="shared" si="99"/>
        <v>順</v>
      </c>
      <c r="J2120" t="str">
        <f t="shared" si="100"/>
        <v>盤</v>
      </c>
      <c r="K2120" t="str">
        <f t="shared" si="101"/>
        <v>盤</v>
      </c>
    </row>
    <row r="2121" spans="1:11" x14ac:dyDescent="0.15">
      <c r="A2121">
        <v>20120712</v>
      </c>
      <c r="B2121">
        <v>7130.93</v>
      </c>
      <c r="C2121">
        <v>7422.59</v>
      </c>
      <c r="D2121">
        <v>7251.35</v>
      </c>
      <c r="E2121">
        <v>7422.59</v>
      </c>
      <c r="F2121">
        <v>7251.35</v>
      </c>
      <c r="G2121">
        <v>7422.59</v>
      </c>
      <c r="H2121">
        <v>7130.93</v>
      </c>
      <c r="I2121" t="str">
        <f t="shared" si="99"/>
        <v>盤</v>
      </c>
      <c r="J2121" t="str">
        <f t="shared" si="100"/>
        <v>盤</v>
      </c>
      <c r="K2121" t="str">
        <f t="shared" si="101"/>
        <v>順</v>
      </c>
    </row>
    <row r="2122" spans="1:11" hidden="1" x14ac:dyDescent="0.15">
      <c r="A2122">
        <v>20120713</v>
      </c>
      <c r="B2122">
        <v>7104.27</v>
      </c>
      <c r="C2122">
        <v>7422.59</v>
      </c>
      <c r="D2122">
        <v>7251.35</v>
      </c>
      <c r="E2122">
        <v>7422.59</v>
      </c>
      <c r="F2122">
        <v>7130.93</v>
      </c>
      <c r="G2122">
        <v>7422.59</v>
      </c>
      <c r="H2122">
        <v>7104.27</v>
      </c>
      <c r="I2122" t="str">
        <f t="shared" si="99"/>
        <v>盤</v>
      </c>
      <c r="J2122" t="str">
        <f t="shared" si="100"/>
        <v>順</v>
      </c>
      <c r="K2122" t="str">
        <f t="shared" si="101"/>
        <v>順</v>
      </c>
    </row>
    <row r="2123" spans="1:11" hidden="1" x14ac:dyDescent="0.15">
      <c r="A2123">
        <v>20120716</v>
      </c>
      <c r="B2123">
        <v>7090.04</v>
      </c>
      <c r="C2123">
        <v>7422.59</v>
      </c>
      <c r="D2123">
        <v>7130.93</v>
      </c>
      <c r="E2123">
        <v>7422.59</v>
      </c>
      <c r="F2123">
        <v>7104.27</v>
      </c>
      <c r="G2123">
        <v>7387.78</v>
      </c>
      <c r="H2123">
        <v>7090.04</v>
      </c>
      <c r="I2123" t="str">
        <f t="shared" si="99"/>
        <v>順</v>
      </c>
      <c r="J2123" t="str">
        <f t="shared" si="100"/>
        <v>順</v>
      </c>
      <c r="K2123" t="str">
        <f t="shared" si="101"/>
        <v>順</v>
      </c>
    </row>
    <row r="2124" spans="1:11" hidden="1" x14ac:dyDescent="0.15">
      <c r="A2124">
        <v>20120717</v>
      </c>
      <c r="B2124">
        <v>7127</v>
      </c>
      <c r="C2124">
        <v>7422.59</v>
      </c>
      <c r="D2124">
        <v>7104.27</v>
      </c>
      <c r="E2124">
        <v>7387.78</v>
      </c>
      <c r="F2124">
        <v>7090.04</v>
      </c>
      <c r="G2124">
        <v>7368.59</v>
      </c>
      <c r="H2124">
        <v>7090.04</v>
      </c>
      <c r="I2124" t="str">
        <f t="shared" si="99"/>
        <v>順</v>
      </c>
      <c r="J2124" t="str">
        <f t="shared" si="100"/>
        <v>順</v>
      </c>
      <c r="K2124" t="str">
        <f t="shared" si="101"/>
        <v>順</v>
      </c>
    </row>
    <row r="2125" spans="1:11" hidden="1" x14ac:dyDescent="0.15">
      <c r="A2125">
        <v>20120718</v>
      </c>
      <c r="B2125">
        <v>7049.05</v>
      </c>
      <c r="C2125">
        <v>7387.78</v>
      </c>
      <c r="D2125">
        <v>7090.04</v>
      </c>
      <c r="E2125">
        <v>7368.59</v>
      </c>
      <c r="F2125">
        <v>7090.04</v>
      </c>
      <c r="G2125">
        <v>7309.96</v>
      </c>
      <c r="H2125">
        <v>7049.05</v>
      </c>
      <c r="I2125" t="str">
        <f t="shared" si="99"/>
        <v>順</v>
      </c>
      <c r="J2125" t="str">
        <f t="shared" si="100"/>
        <v>順</v>
      </c>
      <c r="K2125" t="str">
        <f t="shared" si="101"/>
        <v>順</v>
      </c>
    </row>
    <row r="2126" spans="1:11" hidden="1" x14ac:dyDescent="0.15">
      <c r="A2126">
        <v>20120719</v>
      </c>
      <c r="B2126">
        <v>7148.57</v>
      </c>
      <c r="C2126">
        <v>7368.59</v>
      </c>
      <c r="D2126">
        <v>7090.04</v>
      </c>
      <c r="E2126">
        <v>7309.96</v>
      </c>
      <c r="F2126">
        <v>7049.05</v>
      </c>
      <c r="G2126">
        <v>7257.91</v>
      </c>
      <c r="H2126">
        <v>7049.05</v>
      </c>
      <c r="I2126" t="str">
        <f t="shared" si="99"/>
        <v>順</v>
      </c>
      <c r="J2126" t="str">
        <f t="shared" si="100"/>
        <v>順</v>
      </c>
      <c r="K2126" t="str">
        <f t="shared" si="101"/>
        <v>無</v>
      </c>
    </row>
    <row r="2127" spans="1:11" hidden="1" x14ac:dyDescent="0.15">
      <c r="A2127">
        <v>20120720</v>
      </c>
      <c r="B2127">
        <v>7164.68</v>
      </c>
      <c r="C2127">
        <v>7309.96</v>
      </c>
      <c r="D2127">
        <v>7049.05</v>
      </c>
      <c r="E2127">
        <v>7257.91</v>
      </c>
      <c r="F2127">
        <v>7049.05</v>
      </c>
      <c r="G2127">
        <v>7257.91</v>
      </c>
      <c r="H2127">
        <v>7049.05</v>
      </c>
      <c r="I2127" t="str">
        <f t="shared" si="99"/>
        <v>順</v>
      </c>
      <c r="J2127" t="str">
        <f t="shared" si="100"/>
        <v>無</v>
      </c>
      <c r="K2127" t="str">
        <f t="shared" si="101"/>
        <v>無</v>
      </c>
    </row>
    <row r="2128" spans="1:11" hidden="1" x14ac:dyDescent="0.15">
      <c r="A2128">
        <v>20120723</v>
      </c>
      <c r="B2128">
        <v>7028.73</v>
      </c>
      <c r="C2128">
        <v>7257.91</v>
      </c>
      <c r="D2128">
        <v>7049.05</v>
      </c>
      <c r="E2128">
        <v>7257.91</v>
      </c>
      <c r="F2128">
        <v>7049.05</v>
      </c>
      <c r="G2128">
        <v>7164.68</v>
      </c>
      <c r="H2128">
        <v>7028.73</v>
      </c>
      <c r="I2128" t="str">
        <f t="shared" si="99"/>
        <v>無</v>
      </c>
      <c r="J2128" t="str">
        <f t="shared" si="100"/>
        <v>無</v>
      </c>
      <c r="K2128" t="str">
        <f t="shared" si="101"/>
        <v>盤</v>
      </c>
    </row>
    <row r="2129" spans="1:11" hidden="1" x14ac:dyDescent="0.15">
      <c r="A2129">
        <v>20120724</v>
      </c>
      <c r="B2129">
        <v>7008.35</v>
      </c>
      <c r="C2129">
        <v>7257.91</v>
      </c>
      <c r="D2129">
        <v>7049.05</v>
      </c>
      <c r="E2129">
        <v>7164.68</v>
      </c>
      <c r="F2129">
        <v>7028.73</v>
      </c>
      <c r="G2129">
        <v>7164.68</v>
      </c>
      <c r="H2129">
        <v>7008.35</v>
      </c>
      <c r="I2129" t="str">
        <f t="shared" si="99"/>
        <v>無</v>
      </c>
      <c r="J2129" t="str">
        <f t="shared" si="100"/>
        <v>盤</v>
      </c>
      <c r="K2129" t="str">
        <f t="shared" si="101"/>
        <v>盤</v>
      </c>
    </row>
    <row r="2130" spans="1:11" hidden="1" x14ac:dyDescent="0.15">
      <c r="A2130">
        <v>20120725</v>
      </c>
      <c r="B2130">
        <v>6979.13</v>
      </c>
      <c r="C2130">
        <v>7164.68</v>
      </c>
      <c r="D2130">
        <v>7028.73</v>
      </c>
      <c r="E2130">
        <v>7164.68</v>
      </c>
      <c r="F2130">
        <v>7008.35</v>
      </c>
      <c r="G2130">
        <v>7164.68</v>
      </c>
      <c r="H2130">
        <v>6979.13</v>
      </c>
      <c r="I2130" t="str">
        <f t="shared" si="99"/>
        <v>盤</v>
      </c>
      <c r="J2130" t="str">
        <f t="shared" si="100"/>
        <v>盤</v>
      </c>
      <c r="K2130" t="str">
        <f t="shared" si="101"/>
        <v>無</v>
      </c>
    </row>
    <row r="2131" spans="1:11" hidden="1" x14ac:dyDescent="0.15">
      <c r="A2131">
        <v>20120726</v>
      </c>
      <c r="B2131">
        <v>6970.69</v>
      </c>
      <c r="C2131">
        <v>7164.68</v>
      </c>
      <c r="D2131">
        <v>7008.35</v>
      </c>
      <c r="E2131">
        <v>7164.68</v>
      </c>
      <c r="F2131">
        <v>6979.13</v>
      </c>
      <c r="G2131">
        <v>7164.68</v>
      </c>
      <c r="H2131">
        <v>6970.69</v>
      </c>
      <c r="I2131" t="str">
        <f t="shared" si="99"/>
        <v>盤</v>
      </c>
      <c r="J2131" t="str">
        <f t="shared" si="100"/>
        <v>無</v>
      </c>
      <c r="K2131" t="str">
        <f t="shared" si="101"/>
        <v>無</v>
      </c>
    </row>
    <row r="2132" spans="1:11" hidden="1" x14ac:dyDescent="0.15">
      <c r="A2132">
        <v>20120727</v>
      </c>
      <c r="B2132">
        <v>7124.49</v>
      </c>
      <c r="C2132">
        <v>7164.68</v>
      </c>
      <c r="D2132">
        <v>6979.13</v>
      </c>
      <c r="E2132">
        <v>7164.68</v>
      </c>
      <c r="F2132">
        <v>6970.69</v>
      </c>
      <c r="G2132">
        <v>7164.68</v>
      </c>
      <c r="H2132">
        <v>6970.69</v>
      </c>
      <c r="I2132" t="str">
        <f t="shared" si="99"/>
        <v>無</v>
      </c>
      <c r="J2132" t="str">
        <f t="shared" si="100"/>
        <v>無</v>
      </c>
      <c r="K2132" t="str">
        <f t="shared" si="101"/>
        <v>無</v>
      </c>
    </row>
    <row r="2133" spans="1:11" hidden="1" x14ac:dyDescent="0.15">
      <c r="A2133">
        <v>20120730</v>
      </c>
      <c r="B2133">
        <v>7158.88</v>
      </c>
      <c r="C2133">
        <v>7164.68</v>
      </c>
      <c r="D2133">
        <v>6970.69</v>
      </c>
      <c r="E2133">
        <v>7164.68</v>
      </c>
      <c r="F2133">
        <v>6970.69</v>
      </c>
      <c r="G2133">
        <v>7164.68</v>
      </c>
      <c r="H2133">
        <v>6970.69</v>
      </c>
      <c r="I2133" t="str">
        <f t="shared" si="99"/>
        <v>無</v>
      </c>
      <c r="J2133" t="str">
        <f t="shared" si="100"/>
        <v>無</v>
      </c>
      <c r="K2133" t="str">
        <f t="shared" si="101"/>
        <v>無</v>
      </c>
    </row>
    <row r="2134" spans="1:11" hidden="1" x14ac:dyDescent="0.15">
      <c r="A2134">
        <v>20120731</v>
      </c>
      <c r="B2134">
        <v>7270.49</v>
      </c>
      <c r="C2134">
        <v>7164.68</v>
      </c>
      <c r="D2134">
        <v>6970.69</v>
      </c>
      <c r="E2134">
        <v>7164.68</v>
      </c>
      <c r="F2134">
        <v>6970.69</v>
      </c>
      <c r="G2134">
        <v>7270.49</v>
      </c>
      <c r="H2134">
        <v>6970.69</v>
      </c>
      <c r="I2134" t="str">
        <f t="shared" si="99"/>
        <v>無</v>
      </c>
      <c r="J2134" t="str">
        <f t="shared" si="100"/>
        <v>無</v>
      </c>
      <c r="K2134" t="str">
        <f t="shared" si="101"/>
        <v>順</v>
      </c>
    </row>
    <row r="2135" spans="1:11" hidden="1" x14ac:dyDescent="0.15">
      <c r="A2135">
        <v>20120801</v>
      </c>
      <c r="B2135">
        <v>7267.96</v>
      </c>
      <c r="C2135">
        <v>7164.68</v>
      </c>
      <c r="D2135">
        <v>6970.69</v>
      </c>
      <c r="E2135">
        <v>7270.49</v>
      </c>
      <c r="F2135">
        <v>6970.69</v>
      </c>
      <c r="G2135">
        <v>7270.49</v>
      </c>
      <c r="H2135">
        <v>6970.69</v>
      </c>
      <c r="I2135" t="str">
        <f t="shared" si="99"/>
        <v>無</v>
      </c>
      <c r="J2135" t="str">
        <f t="shared" si="100"/>
        <v>順</v>
      </c>
      <c r="K2135" t="str">
        <f t="shared" si="101"/>
        <v>順</v>
      </c>
    </row>
    <row r="2136" spans="1:11" hidden="1" x14ac:dyDescent="0.15">
      <c r="A2136">
        <v>20120803</v>
      </c>
      <c r="B2136">
        <v>7217.51</v>
      </c>
      <c r="C2136">
        <v>7270.49</v>
      </c>
      <c r="D2136">
        <v>6970.69</v>
      </c>
      <c r="E2136">
        <v>7270.49</v>
      </c>
      <c r="F2136">
        <v>6970.69</v>
      </c>
      <c r="G2136">
        <v>7270.49</v>
      </c>
      <c r="H2136">
        <v>6970.69</v>
      </c>
      <c r="I2136" t="str">
        <f t="shared" si="99"/>
        <v>順</v>
      </c>
      <c r="J2136" t="str">
        <f t="shared" si="100"/>
        <v>順</v>
      </c>
      <c r="K2136" t="str">
        <f t="shared" si="101"/>
        <v>順</v>
      </c>
    </row>
    <row r="2137" spans="1:11" hidden="1" x14ac:dyDescent="0.15">
      <c r="A2137">
        <v>20120806</v>
      </c>
      <c r="B2137">
        <v>7286.33</v>
      </c>
      <c r="C2137">
        <v>7270.49</v>
      </c>
      <c r="D2137">
        <v>6970.69</v>
      </c>
      <c r="E2137">
        <v>7270.49</v>
      </c>
      <c r="F2137">
        <v>6970.69</v>
      </c>
      <c r="G2137">
        <v>7286.33</v>
      </c>
      <c r="H2137">
        <v>6970.69</v>
      </c>
      <c r="I2137" t="str">
        <f t="shared" si="99"/>
        <v>順</v>
      </c>
      <c r="J2137" t="str">
        <f t="shared" si="100"/>
        <v>順</v>
      </c>
      <c r="K2137" t="str">
        <f t="shared" si="101"/>
        <v>順</v>
      </c>
    </row>
    <row r="2138" spans="1:11" hidden="1" x14ac:dyDescent="0.15">
      <c r="A2138">
        <v>20120807</v>
      </c>
      <c r="B2138">
        <v>7295.46</v>
      </c>
      <c r="C2138">
        <v>7270.49</v>
      </c>
      <c r="D2138">
        <v>6970.69</v>
      </c>
      <c r="E2138">
        <v>7286.33</v>
      </c>
      <c r="F2138">
        <v>6970.69</v>
      </c>
      <c r="G2138">
        <v>7295.46</v>
      </c>
      <c r="H2138">
        <v>6970.69</v>
      </c>
      <c r="I2138" t="str">
        <f t="shared" si="99"/>
        <v>順</v>
      </c>
      <c r="J2138" t="str">
        <f t="shared" si="100"/>
        <v>順</v>
      </c>
      <c r="K2138" t="str">
        <f t="shared" si="101"/>
        <v>順</v>
      </c>
    </row>
    <row r="2139" spans="1:11" hidden="1" x14ac:dyDescent="0.15">
      <c r="A2139">
        <v>20120808</v>
      </c>
      <c r="B2139">
        <v>7319.8</v>
      </c>
      <c r="C2139">
        <v>7286.33</v>
      </c>
      <c r="D2139">
        <v>6970.69</v>
      </c>
      <c r="E2139">
        <v>7295.46</v>
      </c>
      <c r="F2139">
        <v>6970.69</v>
      </c>
      <c r="G2139">
        <v>7319.8</v>
      </c>
      <c r="H2139">
        <v>7124.49</v>
      </c>
      <c r="I2139" t="str">
        <f t="shared" si="99"/>
        <v>順</v>
      </c>
      <c r="J2139" t="str">
        <f t="shared" si="100"/>
        <v>順</v>
      </c>
      <c r="K2139" t="str">
        <f t="shared" si="101"/>
        <v>無</v>
      </c>
    </row>
    <row r="2140" spans="1:11" hidden="1" x14ac:dyDescent="0.15">
      <c r="A2140">
        <v>20120809</v>
      </c>
      <c r="B2140">
        <v>7433.7</v>
      </c>
      <c r="C2140">
        <v>7295.46</v>
      </c>
      <c r="D2140">
        <v>6970.69</v>
      </c>
      <c r="E2140">
        <v>7319.8</v>
      </c>
      <c r="F2140">
        <v>7124.49</v>
      </c>
      <c r="G2140">
        <v>7433.7</v>
      </c>
      <c r="H2140">
        <v>7158.88</v>
      </c>
      <c r="I2140" t="str">
        <f t="shared" si="99"/>
        <v>順</v>
      </c>
      <c r="J2140" t="str">
        <f t="shared" si="100"/>
        <v>無</v>
      </c>
      <c r="K2140" t="str">
        <f t="shared" si="101"/>
        <v>順</v>
      </c>
    </row>
    <row r="2141" spans="1:11" hidden="1" x14ac:dyDescent="0.15">
      <c r="A2141">
        <v>20120810</v>
      </c>
      <c r="B2141">
        <v>7441.12</v>
      </c>
      <c r="C2141">
        <v>7319.8</v>
      </c>
      <c r="D2141">
        <v>7124.49</v>
      </c>
      <c r="E2141">
        <v>7433.7</v>
      </c>
      <c r="F2141">
        <v>7158.88</v>
      </c>
      <c r="G2141">
        <v>7441.12</v>
      </c>
      <c r="H2141">
        <v>7217.51</v>
      </c>
      <c r="I2141" t="str">
        <f t="shared" si="99"/>
        <v>無</v>
      </c>
      <c r="J2141" t="str">
        <f t="shared" si="100"/>
        <v>順</v>
      </c>
      <c r="K2141" t="str">
        <f t="shared" si="101"/>
        <v>無</v>
      </c>
    </row>
    <row r="2142" spans="1:11" hidden="1" x14ac:dyDescent="0.15">
      <c r="A2142">
        <v>20120813</v>
      </c>
      <c r="B2142">
        <v>7436.3</v>
      </c>
      <c r="C2142">
        <v>7433.7</v>
      </c>
      <c r="D2142">
        <v>7158.88</v>
      </c>
      <c r="E2142">
        <v>7441.12</v>
      </c>
      <c r="F2142">
        <v>7217.51</v>
      </c>
      <c r="G2142">
        <v>7441.12</v>
      </c>
      <c r="H2142">
        <v>7217.51</v>
      </c>
      <c r="I2142" t="str">
        <f t="shared" si="99"/>
        <v>順</v>
      </c>
      <c r="J2142" t="str">
        <f t="shared" si="100"/>
        <v>無</v>
      </c>
      <c r="K2142" t="str">
        <f t="shared" si="101"/>
        <v>無</v>
      </c>
    </row>
    <row r="2143" spans="1:11" hidden="1" x14ac:dyDescent="0.15">
      <c r="A2143">
        <v>20120814</v>
      </c>
      <c r="B2143">
        <v>7479.25</v>
      </c>
      <c r="C2143">
        <v>7441.12</v>
      </c>
      <c r="D2143">
        <v>7217.51</v>
      </c>
      <c r="E2143">
        <v>7441.12</v>
      </c>
      <c r="F2143">
        <v>7217.51</v>
      </c>
      <c r="G2143">
        <v>7479.25</v>
      </c>
      <c r="H2143">
        <v>7217.51</v>
      </c>
      <c r="I2143" t="str">
        <f t="shared" si="99"/>
        <v>無</v>
      </c>
      <c r="J2143" t="str">
        <f t="shared" si="100"/>
        <v>無</v>
      </c>
      <c r="K2143" t="str">
        <f t="shared" si="101"/>
        <v>順</v>
      </c>
    </row>
    <row r="2144" spans="1:11" hidden="1" x14ac:dyDescent="0.15">
      <c r="A2144">
        <v>20120815</v>
      </c>
      <c r="B2144">
        <v>7467.74</v>
      </c>
      <c r="C2144">
        <v>7441.12</v>
      </c>
      <c r="D2144">
        <v>7217.51</v>
      </c>
      <c r="E2144">
        <v>7479.25</v>
      </c>
      <c r="F2144">
        <v>7217.51</v>
      </c>
      <c r="G2144">
        <v>7479.25</v>
      </c>
      <c r="H2144">
        <v>7286.33</v>
      </c>
      <c r="I2144" t="str">
        <f t="shared" si="99"/>
        <v>無</v>
      </c>
      <c r="J2144" t="str">
        <f t="shared" si="100"/>
        <v>順</v>
      </c>
      <c r="K2144" t="str">
        <f t="shared" si="101"/>
        <v>無</v>
      </c>
    </row>
    <row r="2145" spans="1:11" hidden="1" x14ac:dyDescent="0.15">
      <c r="A2145">
        <v>20120816</v>
      </c>
      <c r="B2145">
        <v>7490.21</v>
      </c>
      <c r="C2145">
        <v>7479.25</v>
      </c>
      <c r="D2145">
        <v>7217.51</v>
      </c>
      <c r="E2145">
        <v>7479.25</v>
      </c>
      <c r="F2145">
        <v>7286.33</v>
      </c>
      <c r="G2145">
        <v>7490.21</v>
      </c>
      <c r="H2145">
        <v>7295.46</v>
      </c>
      <c r="I2145" t="str">
        <f t="shared" si="99"/>
        <v>順</v>
      </c>
      <c r="J2145" t="str">
        <f t="shared" si="100"/>
        <v>無</v>
      </c>
      <c r="K2145" t="str">
        <f t="shared" si="101"/>
        <v>無</v>
      </c>
    </row>
    <row r="2146" spans="1:11" hidden="1" x14ac:dyDescent="0.15">
      <c r="A2146">
        <v>20120817</v>
      </c>
      <c r="B2146">
        <v>7467.92</v>
      </c>
      <c r="C2146">
        <v>7479.25</v>
      </c>
      <c r="D2146">
        <v>7286.33</v>
      </c>
      <c r="E2146">
        <v>7490.21</v>
      </c>
      <c r="F2146">
        <v>7295.46</v>
      </c>
      <c r="G2146">
        <v>7490.21</v>
      </c>
      <c r="H2146">
        <v>7319.8</v>
      </c>
      <c r="I2146" t="str">
        <f t="shared" si="99"/>
        <v>無</v>
      </c>
      <c r="J2146" t="str">
        <f t="shared" si="100"/>
        <v>無</v>
      </c>
      <c r="K2146" t="str">
        <f t="shared" si="101"/>
        <v>盤</v>
      </c>
    </row>
    <row r="2147" spans="1:11" hidden="1" x14ac:dyDescent="0.15">
      <c r="A2147">
        <v>20120820</v>
      </c>
      <c r="B2147">
        <v>7431.91</v>
      </c>
      <c r="C2147">
        <v>7490.21</v>
      </c>
      <c r="D2147">
        <v>7295.46</v>
      </c>
      <c r="E2147">
        <v>7490.21</v>
      </c>
      <c r="F2147">
        <v>7319.8</v>
      </c>
      <c r="G2147">
        <v>7490.21</v>
      </c>
      <c r="H2147">
        <v>7431.91</v>
      </c>
      <c r="I2147" t="str">
        <f t="shared" si="99"/>
        <v>無</v>
      </c>
      <c r="J2147" t="str">
        <f t="shared" si="100"/>
        <v>盤</v>
      </c>
      <c r="K2147" t="str">
        <f t="shared" si="101"/>
        <v>盤</v>
      </c>
    </row>
    <row r="2148" spans="1:11" hidden="1" x14ac:dyDescent="0.15">
      <c r="A2148">
        <v>20120821</v>
      </c>
      <c r="B2148">
        <v>7506.81</v>
      </c>
      <c r="C2148">
        <v>7490.21</v>
      </c>
      <c r="D2148">
        <v>7319.8</v>
      </c>
      <c r="E2148">
        <v>7490.21</v>
      </c>
      <c r="F2148">
        <v>7431.91</v>
      </c>
      <c r="G2148">
        <v>7506.81</v>
      </c>
      <c r="H2148">
        <v>7431.91</v>
      </c>
      <c r="I2148" t="str">
        <f t="shared" si="99"/>
        <v>盤</v>
      </c>
      <c r="J2148" t="str">
        <f t="shared" si="100"/>
        <v>盤</v>
      </c>
      <c r="K2148" t="str">
        <f t="shared" si="101"/>
        <v>盤</v>
      </c>
    </row>
    <row r="2149" spans="1:11" hidden="1" x14ac:dyDescent="0.15">
      <c r="A2149">
        <v>20120822</v>
      </c>
      <c r="B2149">
        <v>7496.58</v>
      </c>
      <c r="C2149">
        <v>7490.21</v>
      </c>
      <c r="D2149">
        <v>7431.91</v>
      </c>
      <c r="E2149">
        <v>7506.81</v>
      </c>
      <c r="F2149">
        <v>7431.91</v>
      </c>
      <c r="G2149">
        <v>7506.81</v>
      </c>
      <c r="H2149">
        <v>7431.91</v>
      </c>
      <c r="I2149" t="str">
        <f t="shared" si="99"/>
        <v>盤</v>
      </c>
      <c r="J2149" t="str">
        <f t="shared" si="100"/>
        <v>盤</v>
      </c>
      <c r="K2149" t="str">
        <f t="shared" si="101"/>
        <v>盤</v>
      </c>
    </row>
    <row r="2150" spans="1:11" hidden="1" x14ac:dyDescent="0.15">
      <c r="A2150">
        <v>20120823</v>
      </c>
      <c r="B2150">
        <v>7505.17</v>
      </c>
      <c r="C2150">
        <v>7506.81</v>
      </c>
      <c r="D2150">
        <v>7431.91</v>
      </c>
      <c r="E2150">
        <v>7506.81</v>
      </c>
      <c r="F2150">
        <v>7431.91</v>
      </c>
      <c r="G2150">
        <v>7506.81</v>
      </c>
      <c r="H2150">
        <v>7431.91</v>
      </c>
      <c r="I2150" t="str">
        <f t="shared" si="99"/>
        <v>盤</v>
      </c>
      <c r="J2150" t="str">
        <f t="shared" si="100"/>
        <v>盤</v>
      </c>
      <c r="K2150" t="str">
        <f t="shared" si="101"/>
        <v>盤</v>
      </c>
    </row>
    <row r="2151" spans="1:11" hidden="1" x14ac:dyDescent="0.15">
      <c r="A2151">
        <v>20120824</v>
      </c>
      <c r="B2151">
        <v>7477.53</v>
      </c>
      <c r="C2151">
        <v>7506.81</v>
      </c>
      <c r="D2151">
        <v>7431.91</v>
      </c>
      <c r="E2151">
        <v>7506.81</v>
      </c>
      <c r="F2151">
        <v>7431.91</v>
      </c>
      <c r="G2151">
        <v>7506.81</v>
      </c>
      <c r="H2151">
        <v>7431.91</v>
      </c>
      <c r="I2151" t="str">
        <f t="shared" si="99"/>
        <v>盤</v>
      </c>
      <c r="J2151" t="str">
        <f t="shared" si="100"/>
        <v>盤</v>
      </c>
      <c r="K2151" t="str">
        <f t="shared" si="101"/>
        <v>盤</v>
      </c>
    </row>
    <row r="2152" spans="1:11" hidden="1" x14ac:dyDescent="0.15">
      <c r="A2152">
        <v>20120827</v>
      </c>
      <c r="B2152">
        <v>7468.22</v>
      </c>
      <c r="C2152">
        <v>7506.81</v>
      </c>
      <c r="D2152">
        <v>7431.91</v>
      </c>
      <c r="E2152">
        <v>7506.81</v>
      </c>
      <c r="F2152">
        <v>7431.91</v>
      </c>
      <c r="G2152">
        <v>7506.81</v>
      </c>
      <c r="H2152">
        <v>7431.91</v>
      </c>
      <c r="I2152" t="str">
        <f t="shared" si="99"/>
        <v>盤</v>
      </c>
      <c r="J2152" t="str">
        <f t="shared" si="100"/>
        <v>盤</v>
      </c>
      <c r="K2152" t="str">
        <f t="shared" si="101"/>
        <v>盤</v>
      </c>
    </row>
    <row r="2153" spans="1:11" hidden="1" x14ac:dyDescent="0.15">
      <c r="A2153">
        <v>20120828</v>
      </c>
      <c r="B2153">
        <v>7361.94</v>
      </c>
      <c r="C2153">
        <v>7506.81</v>
      </c>
      <c r="D2153">
        <v>7431.91</v>
      </c>
      <c r="E2153">
        <v>7506.81</v>
      </c>
      <c r="F2153">
        <v>7431.91</v>
      </c>
      <c r="G2153">
        <v>7506.81</v>
      </c>
      <c r="H2153">
        <v>7361.94</v>
      </c>
      <c r="I2153" t="str">
        <f t="shared" si="99"/>
        <v>盤</v>
      </c>
      <c r="J2153" t="str">
        <f t="shared" si="100"/>
        <v>盤</v>
      </c>
      <c r="K2153" t="str">
        <f t="shared" si="101"/>
        <v>盤</v>
      </c>
    </row>
    <row r="2154" spans="1:11" hidden="1" x14ac:dyDescent="0.15">
      <c r="A2154">
        <v>20120829</v>
      </c>
      <c r="B2154">
        <v>7391.15</v>
      </c>
      <c r="C2154">
        <v>7506.81</v>
      </c>
      <c r="D2154">
        <v>7431.91</v>
      </c>
      <c r="E2154">
        <v>7506.81</v>
      </c>
      <c r="F2154">
        <v>7361.94</v>
      </c>
      <c r="G2154">
        <v>7506.81</v>
      </c>
      <c r="H2154">
        <v>7361.94</v>
      </c>
      <c r="I2154" t="str">
        <f t="shared" si="99"/>
        <v>盤</v>
      </c>
      <c r="J2154" t="str">
        <f t="shared" si="100"/>
        <v>盤</v>
      </c>
      <c r="K2154" t="str">
        <f t="shared" si="101"/>
        <v>盤</v>
      </c>
    </row>
    <row r="2155" spans="1:11" hidden="1" x14ac:dyDescent="0.15">
      <c r="A2155">
        <v>20120830</v>
      </c>
      <c r="B2155">
        <v>7371.44</v>
      </c>
      <c r="C2155">
        <v>7506.81</v>
      </c>
      <c r="D2155">
        <v>7361.94</v>
      </c>
      <c r="E2155">
        <v>7506.81</v>
      </c>
      <c r="F2155">
        <v>7361.94</v>
      </c>
      <c r="G2155">
        <v>7506.81</v>
      </c>
      <c r="H2155">
        <v>7361.94</v>
      </c>
      <c r="I2155" t="str">
        <f t="shared" si="99"/>
        <v>盤</v>
      </c>
      <c r="J2155" t="str">
        <f t="shared" si="100"/>
        <v>盤</v>
      </c>
      <c r="K2155" t="str">
        <f t="shared" si="101"/>
        <v>盤</v>
      </c>
    </row>
    <row r="2156" spans="1:11" hidden="1" x14ac:dyDescent="0.15">
      <c r="A2156">
        <v>20120831</v>
      </c>
      <c r="B2156">
        <v>7397.06</v>
      </c>
      <c r="C2156">
        <v>7506.81</v>
      </c>
      <c r="D2156">
        <v>7361.94</v>
      </c>
      <c r="E2156">
        <v>7506.81</v>
      </c>
      <c r="F2156">
        <v>7361.94</v>
      </c>
      <c r="G2156">
        <v>7505.17</v>
      </c>
      <c r="H2156">
        <v>7361.94</v>
      </c>
      <c r="I2156" t="str">
        <f t="shared" si="99"/>
        <v>盤</v>
      </c>
      <c r="J2156" t="str">
        <f t="shared" si="100"/>
        <v>盤</v>
      </c>
      <c r="K2156" t="str">
        <f t="shared" si="101"/>
        <v>盤</v>
      </c>
    </row>
    <row r="2157" spans="1:11" hidden="1" x14ac:dyDescent="0.15">
      <c r="A2157">
        <v>20120903</v>
      </c>
      <c r="B2157">
        <v>7450.53</v>
      </c>
      <c r="C2157">
        <v>7506.81</v>
      </c>
      <c r="D2157">
        <v>7361.94</v>
      </c>
      <c r="E2157">
        <v>7505.17</v>
      </c>
      <c r="F2157">
        <v>7361.94</v>
      </c>
      <c r="G2157">
        <v>7505.17</v>
      </c>
      <c r="H2157">
        <v>7361.94</v>
      </c>
      <c r="I2157" t="str">
        <f t="shared" si="99"/>
        <v>盤</v>
      </c>
      <c r="J2157" t="str">
        <f t="shared" si="100"/>
        <v>盤</v>
      </c>
      <c r="K2157" t="str">
        <f t="shared" si="101"/>
        <v>盤</v>
      </c>
    </row>
    <row r="2158" spans="1:11" hidden="1" x14ac:dyDescent="0.15">
      <c r="A2158">
        <v>20120904</v>
      </c>
      <c r="B2158">
        <v>7451.35</v>
      </c>
      <c r="C2158">
        <v>7505.17</v>
      </c>
      <c r="D2158">
        <v>7361.94</v>
      </c>
      <c r="E2158">
        <v>7505.17</v>
      </c>
      <c r="F2158">
        <v>7361.94</v>
      </c>
      <c r="G2158">
        <v>7477.53</v>
      </c>
      <c r="H2158">
        <v>7361.94</v>
      </c>
      <c r="I2158" t="str">
        <f t="shared" si="99"/>
        <v>盤</v>
      </c>
      <c r="J2158" t="str">
        <f t="shared" si="100"/>
        <v>盤</v>
      </c>
      <c r="K2158" t="str">
        <f t="shared" si="101"/>
        <v>盤</v>
      </c>
    </row>
    <row r="2159" spans="1:11" hidden="1" x14ac:dyDescent="0.15">
      <c r="A2159">
        <v>20120905</v>
      </c>
      <c r="B2159">
        <v>7367.44</v>
      </c>
      <c r="C2159">
        <v>7505.17</v>
      </c>
      <c r="D2159">
        <v>7361.94</v>
      </c>
      <c r="E2159">
        <v>7477.53</v>
      </c>
      <c r="F2159">
        <v>7361.94</v>
      </c>
      <c r="G2159">
        <v>7468.22</v>
      </c>
      <c r="H2159">
        <v>7361.94</v>
      </c>
      <c r="I2159" t="str">
        <f t="shared" si="99"/>
        <v>盤</v>
      </c>
      <c r="J2159" t="str">
        <f t="shared" si="100"/>
        <v>盤</v>
      </c>
      <c r="K2159" t="str">
        <f t="shared" si="101"/>
        <v>盤</v>
      </c>
    </row>
    <row r="2160" spans="1:11" hidden="1" x14ac:dyDescent="0.15">
      <c r="A2160">
        <v>20120906</v>
      </c>
      <c r="B2160">
        <v>7326.72</v>
      </c>
      <c r="C2160">
        <v>7477.53</v>
      </c>
      <c r="D2160">
        <v>7361.94</v>
      </c>
      <c r="E2160">
        <v>7468.22</v>
      </c>
      <c r="F2160">
        <v>7361.94</v>
      </c>
      <c r="G2160">
        <v>7451.35</v>
      </c>
      <c r="H2160">
        <v>7326.72</v>
      </c>
      <c r="I2160" t="str">
        <f t="shared" si="99"/>
        <v>盤</v>
      </c>
      <c r="J2160" t="str">
        <f t="shared" si="100"/>
        <v>盤</v>
      </c>
      <c r="K2160" t="str">
        <f t="shared" si="101"/>
        <v>盤</v>
      </c>
    </row>
    <row r="2161" spans="1:11" hidden="1" x14ac:dyDescent="0.15">
      <c r="A2161">
        <v>20120907</v>
      </c>
      <c r="B2161">
        <v>7424.91</v>
      </c>
      <c r="C2161">
        <v>7468.22</v>
      </c>
      <c r="D2161">
        <v>7361.94</v>
      </c>
      <c r="E2161">
        <v>7451.35</v>
      </c>
      <c r="F2161">
        <v>7326.72</v>
      </c>
      <c r="G2161">
        <v>7451.35</v>
      </c>
      <c r="H2161">
        <v>7326.72</v>
      </c>
      <c r="I2161" t="str">
        <f t="shared" si="99"/>
        <v>盤</v>
      </c>
      <c r="J2161" t="str">
        <f t="shared" si="100"/>
        <v>盤</v>
      </c>
      <c r="K2161" t="str">
        <f t="shared" si="101"/>
        <v>盤</v>
      </c>
    </row>
    <row r="2162" spans="1:11" hidden="1" x14ac:dyDescent="0.15">
      <c r="A2162">
        <v>20120910</v>
      </c>
      <c r="B2162">
        <v>7482.74</v>
      </c>
      <c r="C2162">
        <v>7451.35</v>
      </c>
      <c r="D2162">
        <v>7326.72</v>
      </c>
      <c r="E2162">
        <v>7451.35</v>
      </c>
      <c r="F2162">
        <v>7326.72</v>
      </c>
      <c r="G2162">
        <v>7482.74</v>
      </c>
      <c r="H2162">
        <v>7326.72</v>
      </c>
      <c r="I2162" t="str">
        <f t="shared" si="99"/>
        <v>盤</v>
      </c>
      <c r="J2162" t="str">
        <f t="shared" si="100"/>
        <v>盤</v>
      </c>
      <c r="K2162" t="str">
        <f t="shared" si="101"/>
        <v>盤</v>
      </c>
    </row>
    <row r="2163" spans="1:11" hidden="1" x14ac:dyDescent="0.15">
      <c r="A2163">
        <v>20120911</v>
      </c>
      <c r="B2163">
        <v>7485.13</v>
      </c>
      <c r="C2163">
        <v>7451.35</v>
      </c>
      <c r="D2163">
        <v>7326.72</v>
      </c>
      <c r="E2163">
        <v>7482.74</v>
      </c>
      <c r="F2163">
        <v>7326.72</v>
      </c>
      <c r="G2163">
        <v>7485.13</v>
      </c>
      <c r="H2163">
        <v>7326.72</v>
      </c>
      <c r="I2163" t="str">
        <f t="shared" si="99"/>
        <v>盤</v>
      </c>
      <c r="J2163" t="str">
        <f t="shared" si="100"/>
        <v>盤</v>
      </c>
      <c r="K2163" t="str">
        <f t="shared" si="101"/>
        <v>盤</v>
      </c>
    </row>
    <row r="2164" spans="1:11" x14ac:dyDescent="0.15">
      <c r="A2164">
        <v>20120912</v>
      </c>
      <c r="B2164">
        <v>7570.45</v>
      </c>
      <c r="C2164">
        <v>7482.74</v>
      </c>
      <c r="D2164">
        <v>7326.72</v>
      </c>
      <c r="E2164">
        <v>7485.13</v>
      </c>
      <c r="F2164">
        <v>7326.72</v>
      </c>
      <c r="G2164">
        <v>7570.45</v>
      </c>
      <c r="H2164">
        <v>7326.72</v>
      </c>
      <c r="I2164" t="str">
        <f t="shared" si="99"/>
        <v>盤</v>
      </c>
      <c r="J2164" t="str">
        <f t="shared" si="100"/>
        <v>盤</v>
      </c>
      <c r="K2164" t="str">
        <f t="shared" si="101"/>
        <v>順</v>
      </c>
    </row>
    <row r="2165" spans="1:11" hidden="1" x14ac:dyDescent="0.15">
      <c r="A2165">
        <v>20120913</v>
      </c>
      <c r="B2165">
        <v>7578.8</v>
      </c>
      <c r="C2165">
        <v>7485.13</v>
      </c>
      <c r="D2165">
        <v>7326.72</v>
      </c>
      <c r="E2165">
        <v>7570.45</v>
      </c>
      <c r="F2165">
        <v>7326.72</v>
      </c>
      <c r="G2165">
        <v>7578.8</v>
      </c>
      <c r="H2165">
        <v>7326.72</v>
      </c>
      <c r="I2165" t="str">
        <f t="shared" si="99"/>
        <v>盤</v>
      </c>
      <c r="J2165" t="str">
        <f t="shared" si="100"/>
        <v>順</v>
      </c>
      <c r="K2165" t="str">
        <f t="shared" si="101"/>
        <v>順</v>
      </c>
    </row>
    <row r="2166" spans="1:11" hidden="1" x14ac:dyDescent="0.15">
      <c r="A2166">
        <v>20120914</v>
      </c>
      <c r="B2166">
        <v>7738.05</v>
      </c>
      <c r="C2166">
        <v>7570.45</v>
      </c>
      <c r="D2166">
        <v>7326.72</v>
      </c>
      <c r="E2166">
        <v>7578.8</v>
      </c>
      <c r="F2166">
        <v>7326.72</v>
      </c>
      <c r="G2166">
        <v>7738.05</v>
      </c>
      <c r="H2166">
        <v>7326.72</v>
      </c>
      <c r="I2166" t="str">
        <f t="shared" si="99"/>
        <v>順</v>
      </c>
      <c r="J2166" t="str">
        <f t="shared" si="100"/>
        <v>順</v>
      </c>
      <c r="K2166" t="str">
        <f t="shared" si="101"/>
        <v>順</v>
      </c>
    </row>
    <row r="2167" spans="1:11" hidden="1" x14ac:dyDescent="0.15">
      <c r="A2167">
        <v>20120917</v>
      </c>
      <c r="B2167">
        <v>7762.22</v>
      </c>
      <c r="C2167">
        <v>7578.8</v>
      </c>
      <c r="D2167">
        <v>7326.72</v>
      </c>
      <c r="E2167">
        <v>7738.05</v>
      </c>
      <c r="F2167">
        <v>7326.72</v>
      </c>
      <c r="G2167">
        <v>7762.22</v>
      </c>
      <c r="H2167">
        <v>7326.72</v>
      </c>
      <c r="I2167" t="str">
        <f t="shared" si="99"/>
        <v>順</v>
      </c>
      <c r="J2167" t="str">
        <f t="shared" si="100"/>
        <v>順</v>
      </c>
      <c r="K2167" t="str">
        <f t="shared" si="101"/>
        <v>順</v>
      </c>
    </row>
    <row r="2168" spans="1:11" hidden="1" x14ac:dyDescent="0.15">
      <c r="A2168">
        <v>20120918</v>
      </c>
      <c r="B2168">
        <v>7734.26</v>
      </c>
      <c r="C2168">
        <v>7738.05</v>
      </c>
      <c r="D2168">
        <v>7326.72</v>
      </c>
      <c r="E2168">
        <v>7762.22</v>
      </c>
      <c r="F2168">
        <v>7326.72</v>
      </c>
      <c r="G2168">
        <v>7762.22</v>
      </c>
      <c r="H2168">
        <v>7424.91</v>
      </c>
      <c r="I2168" t="str">
        <f t="shared" si="99"/>
        <v>順</v>
      </c>
      <c r="J2168" t="str">
        <f t="shared" si="100"/>
        <v>順</v>
      </c>
      <c r="K2168" t="str">
        <f t="shared" si="101"/>
        <v>順</v>
      </c>
    </row>
    <row r="2169" spans="1:11" hidden="1" x14ac:dyDescent="0.15">
      <c r="A2169">
        <v>20120919</v>
      </c>
      <c r="B2169">
        <v>7781.91</v>
      </c>
      <c r="C2169">
        <v>7762.22</v>
      </c>
      <c r="D2169">
        <v>7326.72</v>
      </c>
      <c r="E2169">
        <v>7762.22</v>
      </c>
      <c r="F2169">
        <v>7424.91</v>
      </c>
      <c r="G2169">
        <v>7781.91</v>
      </c>
      <c r="H2169">
        <v>7482.74</v>
      </c>
      <c r="I2169" t="str">
        <f t="shared" si="99"/>
        <v>順</v>
      </c>
      <c r="J2169" t="str">
        <f t="shared" si="100"/>
        <v>順</v>
      </c>
      <c r="K2169" t="str">
        <f t="shared" si="101"/>
        <v>順</v>
      </c>
    </row>
    <row r="2170" spans="1:11" hidden="1" x14ac:dyDescent="0.15">
      <c r="A2170">
        <v>20120920</v>
      </c>
      <c r="B2170">
        <v>7727.55</v>
      </c>
      <c r="C2170">
        <v>7762.22</v>
      </c>
      <c r="D2170">
        <v>7424.91</v>
      </c>
      <c r="E2170">
        <v>7781.91</v>
      </c>
      <c r="F2170">
        <v>7482.74</v>
      </c>
      <c r="G2170">
        <v>7781.91</v>
      </c>
      <c r="H2170">
        <v>7485.13</v>
      </c>
      <c r="I2170" t="str">
        <f t="shared" si="99"/>
        <v>順</v>
      </c>
      <c r="J2170" t="str">
        <f t="shared" si="100"/>
        <v>順</v>
      </c>
      <c r="K2170" t="str">
        <f t="shared" si="101"/>
        <v>順</v>
      </c>
    </row>
    <row r="2171" spans="1:11" hidden="1" x14ac:dyDescent="0.15">
      <c r="A2171">
        <v>20120921</v>
      </c>
      <c r="B2171">
        <v>7754.59</v>
      </c>
      <c r="C2171">
        <v>7781.91</v>
      </c>
      <c r="D2171">
        <v>7482.74</v>
      </c>
      <c r="E2171">
        <v>7781.91</v>
      </c>
      <c r="F2171">
        <v>7485.13</v>
      </c>
      <c r="G2171">
        <v>7781.91</v>
      </c>
      <c r="H2171">
        <v>7570.45</v>
      </c>
      <c r="I2171" t="str">
        <f t="shared" si="99"/>
        <v>順</v>
      </c>
      <c r="J2171" t="str">
        <f t="shared" si="100"/>
        <v>順</v>
      </c>
      <c r="K2171" t="str">
        <f t="shared" si="101"/>
        <v>無</v>
      </c>
    </row>
    <row r="2172" spans="1:11" hidden="1" x14ac:dyDescent="0.15">
      <c r="A2172">
        <v>20120924</v>
      </c>
      <c r="B2172">
        <v>7768.3</v>
      </c>
      <c r="C2172">
        <v>7781.91</v>
      </c>
      <c r="D2172">
        <v>7485.13</v>
      </c>
      <c r="E2172">
        <v>7781.91</v>
      </c>
      <c r="F2172">
        <v>7570.45</v>
      </c>
      <c r="G2172">
        <v>7781.91</v>
      </c>
      <c r="H2172">
        <v>7578.8</v>
      </c>
      <c r="I2172" t="str">
        <f t="shared" si="99"/>
        <v>順</v>
      </c>
      <c r="J2172" t="str">
        <f t="shared" si="100"/>
        <v>無</v>
      </c>
      <c r="K2172" t="str">
        <f t="shared" si="101"/>
        <v>無</v>
      </c>
    </row>
    <row r="2173" spans="1:11" hidden="1" x14ac:dyDescent="0.15">
      <c r="A2173">
        <v>20120925</v>
      </c>
      <c r="B2173">
        <v>7734.13</v>
      </c>
      <c r="C2173">
        <v>7781.91</v>
      </c>
      <c r="D2173">
        <v>7570.45</v>
      </c>
      <c r="E2173">
        <v>7781.91</v>
      </c>
      <c r="F2173">
        <v>7578.8</v>
      </c>
      <c r="G2173">
        <v>7781.91</v>
      </c>
      <c r="H2173">
        <v>7727.55</v>
      </c>
      <c r="I2173" t="str">
        <f t="shared" si="99"/>
        <v>無</v>
      </c>
      <c r="J2173" t="str">
        <f t="shared" si="100"/>
        <v>無</v>
      </c>
      <c r="K2173" t="str">
        <f t="shared" si="101"/>
        <v>盤</v>
      </c>
    </row>
    <row r="2174" spans="1:11" hidden="1" x14ac:dyDescent="0.15">
      <c r="A2174">
        <v>20120926</v>
      </c>
      <c r="B2174">
        <v>7669.63</v>
      </c>
      <c r="C2174">
        <v>7781.91</v>
      </c>
      <c r="D2174">
        <v>7578.8</v>
      </c>
      <c r="E2174">
        <v>7781.91</v>
      </c>
      <c r="F2174">
        <v>7727.55</v>
      </c>
      <c r="G2174">
        <v>7781.91</v>
      </c>
      <c r="H2174">
        <v>7669.63</v>
      </c>
      <c r="I2174" t="str">
        <f t="shared" si="99"/>
        <v>無</v>
      </c>
      <c r="J2174" t="str">
        <f t="shared" si="100"/>
        <v>盤</v>
      </c>
      <c r="K2174" t="str">
        <f t="shared" si="101"/>
        <v>盤</v>
      </c>
    </row>
    <row r="2175" spans="1:11" hidden="1" x14ac:dyDescent="0.15">
      <c r="A2175">
        <v>20120927</v>
      </c>
      <c r="B2175">
        <v>7683.8</v>
      </c>
      <c r="C2175">
        <v>7781.91</v>
      </c>
      <c r="D2175">
        <v>7727.55</v>
      </c>
      <c r="E2175">
        <v>7781.91</v>
      </c>
      <c r="F2175">
        <v>7669.63</v>
      </c>
      <c r="G2175">
        <v>7781.91</v>
      </c>
      <c r="H2175">
        <v>7669.63</v>
      </c>
      <c r="I2175" t="str">
        <f t="shared" si="99"/>
        <v>盤</v>
      </c>
      <c r="J2175" t="str">
        <f t="shared" si="100"/>
        <v>盤</v>
      </c>
      <c r="K2175" t="str">
        <f t="shared" si="101"/>
        <v>盤</v>
      </c>
    </row>
    <row r="2176" spans="1:11" hidden="1" x14ac:dyDescent="0.15">
      <c r="A2176">
        <v>20120928</v>
      </c>
      <c r="B2176">
        <v>7715.16</v>
      </c>
      <c r="C2176">
        <v>7781.91</v>
      </c>
      <c r="D2176">
        <v>7669.63</v>
      </c>
      <c r="E2176">
        <v>7781.91</v>
      </c>
      <c r="F2176">
        <v>7669.63</v>
      </c>
      <c r="G2176">
        <v>7781.91</v>
      </c>
      <c r="H2176">
        <v>7669.63</v>
      </c>
      <c r="I2176" t="str">
        <f t="shared" si="99"/>
        <v>盤</v>
      </c>
      <c r="J2176" t="str">
        <f t="shared" si="100"/>
        <v>盤</v>
      </c>
      <c r="K2176" t="str">
        <f t="shared" si="101"/>
        <v>盤</v>
      </c>
    </row>
    <row r="2177" spans="1:11" hidden="1" x14ac:dyDescent="0.15">
      <c r="A2177">
        <v>20121001</v>
      </c>
      <c r="B2177">
        <v>7675.72</v>
      </c>
      <c r="C2177">
        <v>7781.91</v>
      </c>
      <c r="D2177">
        <v>7669.63</v>
      </c>
      <c r="E2177">
        <v>7781.91</v>
      </c>
      <c r="F2177">
        <v>7669.63</v>
      </c>
      <c r="G2177">
        <v>7768.3</v>
      </c>
      <c r="H2177">
        <v>7669.63</v>
      </c>
      <c r="I2177" t="str">
        <f t="shared" si="99"/>
        <v>盤</v>
      </c>
      <c r="J2177" t="str">
        <f t="shared" si="100"/>
        <v>盤</v>
      </c>
      <c r="K2177" t="str">
        <f t="shared" si="101"/>
        <v>盤</v>
      </c>
    </row>
    <row r="2178" spans="1:11" hidden="1" x14ac:dyDescent="0.15">
      <c r="A2178">
        <v>20121002</v>
      </c>
      <c r="B2178">
        <v>7718.68</v>
      </c>
      <c r="C2178">
        <v>7781.91</v>
      </c>
      <c r="D2178">
        <v>7669.63</v>
      </c>
      <c r="E2178">
        <v>7768.3</v>
      </c>
      <c r="F2178">
        <v>7669.63</v>
      </c>
      <c r="G2178">
        <v>7768.3</v>
      </c>
      <c r="H2178">
        <v>7669.63</v>
      </c>
      <c r="I2178" t="str">
        <f t="shared" si="99"/>
        <v>盤</v>
      </c>
      <c r="J2178" t="str">
        <f t="shared" si="100"/>
        <v>盤</v>
      </c>
      <c r="K2178" t="str">
        <f t="shared" si="101"/>
        <v>盤</v>
      </c>
    </row>
    <row r="2179" spans="1:11" hidden="1" x14ac:dyDescent="0.15">
      <c r="A2179">
        <v>20121003</v>
      </c>
      <c r="B2179">
        <v>7684.63</v>
      </c>
      <c r="C2179">
        <v>7768.3</v>
      </c>
      <c r="D2179">
        <v>7669.63</v>
      </c>
      <c r="E2179">
        <v>7768.3</v>
      </c>
      <c r="F2179">
        <v>7669.63</v>
      </c>
      <c r="G2179">
        <v>7768.3</v>
      </c>
      <c r="H2179">
        <v>7669.63</v>
      </c>
      <c r="I2179" t="str">
        <f t="shared" ref="I2179:I2242" si="102">IF(C2179-D2179&lt;=180,"盤",IF(C2179-D2179&lt;=240,"無","順"))</f>
        <v>盤</v>
      </c>
      <c r="J2179" t="str">
        <f t="shared" ref="J2179:J2242" si="103">IF(E2179-F2179&lt;=180,"盤",IF(E2179-F2179&lt;=240,"無","順"))</f>
        <v>盤</v>
      </c>
      <c r="K2179" t="str">
        <f t="shared" ref="K2179:K2242" si="104">IF(G2179-H2179&lt;=180,"盤",IF(G2179-H2179&lt;=240,"無","順"))</f>
        <v>盤</v>
      </c>
    </row>
    <row r="2180" spans="1:11" hidden="1" x14ac:dyDescent="0.15">
      <c r="A2180">
        <v>20121004</v>
      </c>
      <c r="B2180">
        <v>7682.34</v>
      </c>
      <c r="C2180">
        <v>7768.3</v>
      </c>
      <c r="D2180">
        <v>7669.63</v>
      </c>
      <c r="E2180">
        <v>7768.3</v>
      </c>
      <c r="F2180">
        <v>7669.63</v>
      </c>
      <c r="G2180">
        <v>7734.13</v>
      </c>
      <c r="H2180">
        <v>7669.63</v>
      </c>
      <c r="I2180" t="str">
        <f t="shared" si="102"/>
        <v>盤</v>
      </c>
      <c r="J2180" t="str">
        <f t="shared" si="103"/>
        <v>盤</v>
      </c>
      <c r="K2180" t="str">
        <f t="shared" si="104"/>
        <v>盤</v>
      </c>
    </row>
    <row r="2181" spans="1:11" hidden="1" x14ac:dyDescent="0.15">
      <c r="A2181">
        <v>20121005</v>
      </c>
      <c r="B2181">
        <v>7690.65</v>
      </c>
      <c r="C2181">
        <v>7768.3</v>
      </c>
      <c r="D2181">
        <v>7669.63</v>
      </c>
      <c r="E2181">
        <v>7734.13</v>
      </c>
      <c r="F2181">
        <v>7669.63</v>
      </c>
      <c r="G2181">
        <v>7718.68</v>
      </c>
      <c r="H2181">
        <v>7669.63</v>
      </c>
      <c r="I2181" t="str">
        <f t="shared" si="102"/>
        <v>盤</v>
      </c>
      <c r="J2181" t="str">
        <f t="shared" si="103"/>
        <v>盤</v>
      </c>
      <c r="K2181" t="str">
        <f t="shared" si="104"/>
        <v>盤</v>
      </c>
    </row>
    <row r="2182" spans="1:11" hidden="1" x14ac:dyDescent="0.15">
      <c r="A2182">
        <v>20121008</v>
      </c>
      <c r="B2182">
        <v>7615.89</v>
      </c>
      <c r="C2182">
        <v>7734.13</v>
      </c>
      <c r="D2182">
        <v>7669.63</v>
      </c>
      <c r="E2182">
        <v>7718.68</v>
      </c>
      <c r="F2182">
        <v>7669.63</v>
      </c>
      <c r="G2182">
        <v>7718.68</v>
      </c>
      <c r="H2182">
        <v>7615.89</v>
      </c>
      <c r="I2182" t="str">
        <f t="shared" si="102"/>
        <v>盤</v>
      </c>
      <c r="J2182" t="str">
        <f t="shared" si="103"/>
        <v>盤</v>
      </c>
      <c r="K2182" t="str">
        <f t="shared" si="104"/>
        <v>盤</v>
      </c>
    </row>
    <row r="2183" spans="1:11" hidden="1" x14ac:dyDescent="0.15">
      <c r="A2183">
        <v>20121009</v>
      </c>
      <c r="B2183">
        <v>7592.01</v>
      </c>
      <c r="C2183">
        <v>7718.68</v>
      </c>
      <c r="D2183">
        <v>7669.63</v>
      </c>
      <c r="E2183">
        <v>7718.68</v>
      </c>
      <c r="F2183">
        <v>7615.89</v>
      </c>
      <c r="G2183">
        <v>7718.68</v>
      </c>
      <c r="H2183">
        <v>7592.01</v>
      </c>
      <c r="I2183" t="str">
        <f t="shared" si="102"/>
        <v>盤</v>
      </c>
      <c r="J2183" t="str">
        <f t="shared" si="103"/>
        <v>盤</v>
      </c>
      <c r="K2183" t="str">
        <f t="shared" si="104"/>
        <v>盤</v>
      </c>
    </row>
    <row r="2184" spans="1:11" x14ac:dyDescent="0.15">
      <c r="A2184">
        <v>20121011</v>
      </c>
      <c r="B2184">
        <v>7451.72</v>
      </c>
      <c r="C2184">
        <v>7718.68</v>
      </c>
      <c r="D2184">
        <v>7615.89</v>
      </c>
      <c r="E2184">
        <v>7718.68</v>
      </c>
      <c r="F2184">
        <v>7592.01</v>
      </c>
      <c r="G2184">
        <v>7718.68</v>
      </c>
      <c r="H2184">
        <v>7451.72</v>
      </c>
      <c r="I2184" t="str">
        <f t="shared" si="102"/>
        <v>盤</v>
      </c>
      <c r="J2184" t="str">
        <f t="shared" si="103"/>
        <v>盤</v>
      </c>
      <c r="K2184" t="str">
        <f t="shared" si="104"/>
        <v>順</v>
      </c>
    </row>
    <row r="2185" spans="1:11" hidden="1" x14ac:dyDescent="0.15">
      <c r="A2185">
        <v>20121012</v>
      </c>
      <c r="B2185">
        <v>7437.04</v>
      </c>
      <c r="C2185">
        <v>7718.68</v>
      </c>
      <c r="D2185">
        <v>7592.01</v>
      </c>
      <c r="E2185">
        <v>7718.68</v>
      </c>
      <c r="F2185">
        <v>7451.72</v>
      </c>
      <c r="G2185">
        <v>7718.68</v>
      </c>
      <c r="H2185">
        <v>7437.04</v>
      </c>
      <c r="I2185" t="str">
        <f t="shared" si="102"/>
        <v>盤</v>
      </c>
      <c r="J2185" t="str">
        <f t="shared" si="103"/>
        <v>順</v>
      </c>
      <c r="K2185" t="str">
        <f t="shared" si="104"/>
        <v>順</v>
      </c>
    </row>
    <row r="2186" spans="1:11" hidden="1" x14ac:dyDescent="0.15">
      <c r="A2186">
        <v>20121015</v>
      </c>
      <c r="B2186">
        <v>7418.9</v>
      </c>
      <c r="C2186">
        <v>7718.68</v>
      </c>
      <c r="D2186">
        <v>7451.72</v>
      </c>
      <c r="E2186">
        <v>7718.68</v>
      </c>
      <c r="F2186">
        <v>7437.04</v>
      </c>
      <c r="G2186">
        <v>7690.65</v>
      </c>
      <c r="H2186">
        <v>7418.9</v>
      </c>
      <c r="I2186" t="str">
        <f t="shared" si="102"/>
        <v>順</v>
      </c>
      <c r="J2186" t="str">
        <f t="shared" si="103"/>
        <v>順</v>
      </c>
      <c r="K2186" t="str">
        <f t="shared" si="104"/>
        <v>順</v>
      </c>
    </row>
    <row r="2187" spans="1:11" hidden="1" x14ac:dyDescent="0.15">
      <c r="A2187">
        <v>20121016</v>
      </c>
      <c r="B2187">
        <v>7471.02</v>
      </c>
      <c r="C2187">
        <v>7718.68</v>
      </c>
      <c r="D2187">
        <v>7437.04</v>
      </c>
      <c r="E2187">
        <v>7690.65</v>
      </c>
      <c r="F2187">
        <v>7418.9</v>
      </c>
      <c r="G2187">
        <v>7690.65</v>
      </c>
      <c r="H2187">
        <v>7418.9</v>
      </c>
      <c r="I2187" t="str">
        <f t="shared" si="102"/>
        <v>順</v>
      </c>
      <c r="J2187" t="str">
        <f t="shared" si="103"/>
        <v>順</v>
      </c>
      <c r="K2187" t="str">
        <f t="shared" si="104"/>
        <v>順</v>
      </c>
    </row>
    <row r="2188" spans="1:11" hidden="1" x14ac:dyDescent="0.15">
      <c r="A2188">
        <v>20121017</v>
      </c>
      <c r="B2188">
        <v>7464.4</v>
      </c>
      <c r="C2188">
        <v>7690.65</v>
      </c>
      <c r="D2188">
        <v>7418.9</v>
      </c>
      <c r="E2188">
        <v>7690.65</v>
      </c>
      <c r="F2188">
        <v>7418.9</v>
      </c>
      <c r="G2188">
        <v>7690.65</v>
      </c>
      <c r="H2188">
        <v>7418.9</v>
      </c>
      <c r="I2188" t="str">
        <f t="shared" si="102"/>
        <v>順</v>
      </c>
      <c r="J2188" t="str">
        <f t="shared" si="103"/>
        <v>順</v>
      </c>
      <c r="K2188" t="str">
        <f t="shared" si="104"/>
        <v>順</v>
      </c>
    </row>
    <row r="2189" spans="1:11" hidden="1" x14ac:dyDescent="0.15">
      <c r="A2189">
        <v>20121018</v>
      </c>
      <c r="B2189">
        <v>7465.41</v>
      </c>
      <c r="C2189">
        <v>7690.65</v>
      </c>
      <c r="D2189">
        <v>7418.9</v>
      </c>
      <c r="E2189">
        <v>7690.65</v>
      </c>
      <c r="F2189">
        <v>7418.9</v>
      </c>
      <c r="G2189">
        <v>7615.89</v>
      </c>
      <c r="H2189">
        <v>7418.9</v>
      </c>
      <c r="I2189" t="str">
        <f t="shared" si="102"/>
        <v>順</v>
      </c>
      <c r="J2189" t="str">
        <f t="shared" si="103"/>
        <v>順</v>
      </c>
      <c r="K2189" t="str">
        <f t="shared" si="104"/>
        <v>無</v>
      </c>
    </row>
    <row r="2190" spans="1:11" hidden="1" x14ac:dyDescent="0.15">
      <c r="A2190">
        <v>20121019</v>
      </c>
      <c r="B2190">
        <v>7408.76</v>
      </c>
      <c r="C2190">
        <v>7690.65</v>
      </c>
      <c r="D2190">
        <v>7418.9</v>
      </c>
      <c r="E2190">
        <v>7615.89</v>
      </c>
      <c r="F2190">
        <v>7418.9</v>
      </c>
      <c r="G2190">
        <v>7592.01</v>
      </c>
      <c r="H2190">
        <v>7408.76</v>
      </c>
      <c r="I2190" t="str">
        <f t="shared" si="102"/>
        <v>順</v>
      </c>
      <c r="J2190" t="str">
        <f t="shared" si="103"/>
        <v>無</v>
      </c>
      <c r="K2190" t="str">
        <f t="shared" si="104"/>
        <v>無</v>
      </c>
    </row>
    <row r="2191" spans="1:11" hidden="1" x14ac:dyDescent="0.15">
      <c r="A2191">
        <v>20121022</v>
      </c>
      <c r="B2191">
        <v>7373.04</v>
      </c>
      <c r="C2191">
        <v>7615.89</v>
      </c>
      <c r="D2191">
        <v>7418.9</v>
      </c>
      <c r="E2191">
        <v>7592.01</v>
      </c>
      <c r="F2191">
        <v>7408.76</v>
      </c>
      <c r="G2191">
        <v>7471.02</v>
      </c>
      <c r="H2191">
        <v>7373.04</v>
      </c>
      <c r="I2191" t="str">
        <f t="shared" si="102"/>
        <v>無</v>
      </c>
      <c r="J2191" t="str">
        <f t="shared" si="103"/>
        <v>無</v>
      </c>
      <c r="K2191" t="str">
        <f t="shared" si="104"/>
        <v>盤</v>
      </c>
    </row>
    <row r="2192" spans="1:11" hidden="1" x14ac:dyDescent="0.15">
      <c r="A2192">
        <v>20121023</v>
      </c>
      <c r="B2192">
        <v>7337.48</v>
      </c>
      <c r="C2192">
        <v>7592.01</v>
      </c>
      <c r="D2192">
        <v>7408.76</v>
      </c>
      <c r="E2192">
        <v>7471.02</v>
      </c>
      <c r="F2192">
        <v>7373.04</v>
      </c>
      <c r="G2192">
        <v>7471.02</v>
      </c>
      <c r="H2192">
        <v>7337.48</v>
      </c>
      <c r="I2192" t="str">
        <f t="shared" si="102"/>
        <v>無</v>
      </c>
      <c r="J2192" t="str">
        <f t="shared" si="103"/>
        <v>盤</v>
      </c>
      <c r="K2192" t="str">
        <f t="shared" si="104"/>
        <v>盤</v>
      </c>
    </row>
    <row r="2193" spans="1:11" hidden="1" x14ac:dyDescent="0.15">
      <c r="A2193">
        <v>20121024</v>
      </c>
      <c r="B2193">
        <v>7314.88</v>
      </c>
      <c r="C2193">
        <v>7471.02</v>
      </c>
      <c r="D2193">
        <v>7373.04</v>
      </c>
      <c r="E2193">
        <v>7471.02</v>
      </c>
      <c r="F2193">
        <v>7337.48</v>
      </c>
      <c r="G2193">
        <v>7471.02</v>
      </c>
      <c r="H2193">
        <v>7314.88</v>
      </c>
      <c r="I2193" t="str">
        <f t="shared" si="102"/>
        <v>盤</v>
      </c>
      <c r="J2193" t="str">
        <f t="shared" si="103"/>
        <v>盤</v>
      </c>
      <c r="K2193" t="str">
        <f t="shared" si="104"/>
        <v>盤</v>
      </c>
    </row>
    <row r="2194" spans="1:11" hidden="1" x14ac:dyDescent="0.15">
      <c r="A2194">
        <v>20121025</v>
      </c>
      <c r="B2194">
        <v>7262.08</v>
      </c>
      <c r="C2194">
        <v>7471.02</v>
      </c>
      <c r="D2194">
        <v>7337.48</v>
      </c>
      <c r="E2194">
        <v>7471.02</v>
      </c>
      <c r="F2194">
        <v>7314.88</v>
      </c>
      <c r="G2194">
        <v>7471.02</v>
      </c>
      <c r="H2194">
        <v>7262.08</v>
      </c>
      <c r="I2194" t="str">
        <f t="shared" si="102"/>
        <v>盤</v>
      </c>
      <c r="J2194" t="str">
        <f t="shared" si="103"/>
        <v>盤</v>
      </c>
      <c r="K2194" t="str">
        <f t="shared" si="104"/>
        <v>無</v>
      </c>
    </row>
    <row r="2195" spans="1:11" hidden="1" x14ac:dyDescent="0.15">
      <c r="A2195">
        <v>20121026</v>
      </c>
      <c r="B2195">
        <v>7134.06</v>
      </c>
      <c r="C2195">
        <v>7471.02</v>
      </c>
      <c r="D2195">
        <v>7314.88</v>
      </c>
      <c r="E2195">
        <v>7471.02</v>
      </c>
      <c r="F2195">
        <v>7262.08</v>
      </c>
      <c r="G2195">
        <v>7465.41</v>
      </c>
      <c r="H2195">
        <v>7134.06</v>
      </c>
      <c r="I2195" t="str">
        <f t="shared" si="102"/>
        <v>盤</v>
      </c>
      <c r="J2195" t="str">
        <f t="shared" si="103"/>
        <v>無</v>
      </c>
      <c r="K2195" t="str">
        <f t="shared" si="104"/>
        <v>順</v>
      </c>
    </row>
    <row r="2196" spans="1:11" hidden="1" x14ac:dyDescent="0.15">
      <c r="A2196">
        <v>20121029</v>
      </c>
      <c r="B2196">
        <v>7091.67</v>
      </c>
      <c r="C2196">
        <v>7471.02</v>
      </c>
      <c r="D2196">
        <v>7262.08</v>
      </c>
      <c r="E2196">
        <v>7465.41</v>
      </c>
      <c r="F2196">
        <v>7134.06</v>
      </c>
      <c r="G2196">
        <v>7465.41</v>
      </c>
      <c r="H2196">
        <v>7091.67</v>
      </c>
      <c r="I2196" t="str">
        <f t="shared" si="102"/>
        <v>無</v>
      </c>
      <c r="J2196" t="str">
        <f t="shared" si="103"/>
        <v>順</v>
      </c>
      <c r="K2196" t="str">
        <f t="shared" si="104"/>
        <v>順</v>
      </c>
    </row>
    <row r="2197" spans="1:11" hidden="1" x14ac:dyDescent="0.15">
      <c r="A2197">
        <v>20121030</v>
      </c>
      <c r="B2197">
        <v>7182.59</v>
      </c>
      <c r="C2197">
        <v>7465.41</v>
      </c>
      <c r="D2197">
        <v>7134.06</v>
      </c>
      <c r="E2197">
        <v>7465.41</v>
      </c>
      <c r="F2197">
        <v>7091.67</v>
      </c>
      <c r="G2197">
        <v>7408.76</v>
      </c>
      <c r="H2197">
        <v>7091.67</v>
      </c>
      <c r="I2197" t="str">
        <f t="shared" si="102"/>
        <v>順</v>
      </c>
      <c r="J2197" t="str">
        <f t="shared" si="103"/>
        <v>順</v>
      </c>
      <c r="K2197" t="str">
        <f t="shared" si="104"/>
        <v>順</v>
      </c>
    </row>
    <row r="2198" spans="1:11" hidden="1" x14ac:dyDescent="0.15">
      <c r="A2198">
        <v>20121031</v>
      </c>
      <c r="B2198">
        <v>7166.05</v>
      </c>
      <c r="C2198">
        <v>7465.41</v>
      </c>
      <c r="D2198">
        <v>7091.67</v>
      </c>
      <c r="E2198">
        <v>7408.76</v>
      </c>
      <c r="F2198">
        <v>7091.67</v>
      </c>
      <c r="G2198">
        <v>7373.04</v>
      </c>
      <c r="H2198">
        <v>7091.67</v>
      </c>
      <c r="I2198" t="str">
        <f t="shared" si="102"/>
        <v>順</v>
      </c>
      <c r="J2198" t="str">
        <f t="shared" si="103"/>
        <v>順</v>
      </c>
      <c r="K2198" t="str">
        <f t="shared" si="104"/>
        <v>順</v>
      </c>
    </row>
    <row r="2199" spans="1:11" hidden="1" x14ac:dyDescent="0.15">
      <c r="A2199">
        <v>20121101</v>
      </c>
      <c r="B2199">
        <v>7179.64</v>
      </c>
      <c r="C2199">
        <v>7408.76</v>
      </c>
      <c r="D2199">
        <v>7091.67</v>
      </c>
      <c r="E2199">
        <v>7373.04</v>
      </c>
      <c r="F2199">
        <v>7091.67</v>
      </c>
      <c r="G2199">
        <v>7337.48</v>
      </c>
      <c r="H2199">
        <v>7091.67</v>
      </c>
      <c r="I2199" t="str">
        <f t="shared" si="102"/>
        <v>順</v>
      </c>
      <c r="J2199" t="str">
        <f t="shared" si="103"/>
        <v>順</v>
      </c>
      <c r="K2199" t="str">
        <f t="shared" si="104"/>
        <v>順</v>
      </c>
    </row>
    <row r="2200" spans="1:11" hidden="1" x14ac:dyDescent="0.15">
      <c r="A2200">
        <v>20121102</v>
      </c>
      <c r="B2200">
        <v>7210.47</v>
      </c>
      <c r="C2200">
        <v>7373.04</v>
      </c>
      <c r="D2200">
        <v>7091.67</v>
      </c>
      <c r="E2200">
        <v>7337.48</v>
      </c>
      <c r="F2200">
        <v>7091.67</v>
      </c>
      <c r="G2200">
        <v>7314.88</v>
      </c>
      <c r="H2200">
        <v>7091.67</v>
      </c>
      <c r="I2200" t="str">
        <f t="shared" si="102"/>
        <v>順</v>
      </c>
      <c r="J2200" t="str">
        <f t="shared" si="103"/>
        <v>順</v>
      </c>
      <c r="K2200" t="str">
        <f t="shared" si="104"/>
        <v>無</v>
      </c>
    </row>
    <row r="2201" spans="1:11" hidden="1" x14ac:dyDescent="0.15">
      <c r="A2201">
        <v>20121105</v>
      </c>
      <c r="B2201">
        <v>7185.36</v>
      </c>
      <c r="C2201">
        <v>7337.48</v>
      </c>
      <c r="D2201">
        <v>7091.67</v>
      </c>
      <c r="E2201">
        <v>7314.88</v>
      </c>
      <c r="F2201">
        <v>7091.67</v>
      </c>
      <c r="G2201">
        <v>7262.08</v>
      </c>
      <c r="H2201">
        <v>7091.67</v>
      </c>
      <c r="I2201" t="str">
        <f t="shared" si="102"/>
        <v>順</v>
      </c>
      <c r="J2201" t="str">
        <f t="shared" si="103"/>
        <v>無</v>
      </c>
      <c r="K2201" t="str">
        <f t="shared" si="104"/>
        <v>盤</v>
      </c>
    </row>
    <row r="2202" spans="1:11" hidden="1" x14ac:dyDescent="0.15">
      <c r="A2202">
        <v>20121106</v>
      </c>
      <c r="B2202">
        <v>7236.68</v>
      </c>
      <c r="C2202">
        <v>7314.88</v>
      </c>
      <c r="D2202">
        <v>7091.67</v>
      </c>
      <c r="E2202">
        <v>7262.08</v>
      </c>
      <c r="F2202">
        <v>7091.67</v>
      </c>
      <c r="G2202">
        <v>7236.68</v>
      </c>
      <c r="H2202">
        <v>7091.67</v>
      </c>
      <c r="I2202" t="str">
        <f t="shared" si="102"/>
        <v>無</v>
      </c>
      <c r="J2202" t="str">
        <f t="shared" si="103"/>
        <v>盤</v>
      </c>
      <c r="K2202" t="str">
        <f t="shared" si="104"/>
        <v>盤</v>
      </c>
    </row>
    <row r="2203" spans="1:11" hidden="1" x14ac:dyDescent="0.15">
      <c r="A2203">
        <v>20121107</v>
      </c>
      <c r="B2203">
        <v>7287.18</v>
      </c>
      <c r="C2203">
        <v>7262.08</v>
      </c>
      <c r="D2203">
        <v>7091.67</v>
      </c>
      <c r="E2203">
        <v>7236.68</v>
      </c>
      <c r="F2203">
        <v>7091.67</v>
      </c>
      <c r="G2203">
        <v>7287.18</v>
      </c>
      <c r="H2203">
        <v>7091.67</v>
      </c>
      <c r="I2203" t="str">
        <f t="shared" si="102"/>
        <v>盤</v>
      </c>
      <c r="J2203" t="str">
        <f t="shared" si="103"/>
        <v>盤</v>
      </c>
      <c r="K2203" t="str">
        <f t="shared" si="104"/>
        <v>無</v>
      </c>
    </row>
    <row r="2204" spans="1:11" hidden="1" x14ac:dyDescent="0.15">
      <c r="A2204">
        <v>20121108</v>
      </c>
      <c r="B2204">
        <v>7242.63</v>
      </c>
      <c r="C2204">
        <v>7236.68</v>
      </c>
      <c r="D2204">
        <v>7091.67</v>
      </c>
      <c r="E2204">
        <v>7287.18</v>
      </c>
      <c r="F2204">
        <v>7091.67</v>
      </c>
      <c r="G2204">
        <v>7287.18</v>
      </c>
      <c r="H2204">
        <v>7166.05</v>
      </c>
      <c r="I2204" t="str">
        <f t="shared" si="102"/>
        <v>盤</v>
      </c>
      <c r="J2204" t="str">
        <f t="shared" si="103"/>
        <v>無</v>
      </c>
      <c r="K2204" t="str">
        <f t="shared" si="104"/>
        <v>盤</v>
      </c>
    </row>
    <row r="2205" spans="1:11" hidden="1" x14ac:dyDescent="0.15">
      <c r="A2205">
        <v>20121109</v>
      </c>
      <c r="B2205">
        <v>7293.22</v>
      </c>
      <c r="C2205">
        <v>7287.18</v>
      </c>
      <c r="D2205">
        <v>7091.67</v>
      </c>
      <c r="E2205">
        <v>7287.18</v>
      </c>
      <c r="F2205">
        <v>7166.05</v>
      </c>
      <c r="G2205">
        <v>7293.22</v>
      </c>
      <c r="H2205">
        <v>7166.05</v>
      </c>
      <c r="I2205" t="str">
        <f t="shared" si="102"/>
        <v>無</v>
      </c>
      <c r="J2205" t="str">
        <f t="shared" si="103"/>
        <v>盤</v>
      </c>
      <c r="K2205" t="str">
        <f t="shared" si="104"/>
        <v>盤</v>
      </c>
    </row>
    <row r="2206" spans="1:11" hidden="1" x14ac:dyDescent="0.15">
      <c r="A2206">
        <v>20121112</v>
      </c>
      <c r="B2206">
        <v>7267.75</v>
      </c>
      <c r="C2206">
        <v>7287.18</v>
      </c>
      <c r="D2206">
        <v>7166.05</v>
      </c>
      <c r="E2206">
        <v>7293.22</v>
      </c>
      <c r="F2206">
        <v>7166.05</v>
      </c>
      <c r="G2206">
        <v>7293.22</v>
      </c>
      <c r="H2206">
        <v>7179.64</v>
      </c>
      <c r="I2206" t="str">
        <f t="shared" si="102"/>
        <v>盤</v>
      </c>
      <c r="J2206" t="str">
        <f t="shared" si="103"/>
        <v>盤</v>
      </c>
      <c r="K2206" t="str">
        <f t="shared" si="104"/>
        <v>盤</v>
      </c>
    </row>
    <row r="2207" spans="1:11" hidden="1" x14ac:dyDescent="0.15">
      <c r="A2207">
        <v>20121113</v>
      </c>
      <c r="B2207">
        <v>7136.05</v>
      </c>
      <c r="C2207">
        <v>7293.22</v>
      </c>
      <c r="D2207">
        <v>7166.05</v>
      </c>
      <c r="E2207">
        <v>7293.22</v>
      </c>
      <c r="F2207">
        <v>7179.64</v>
      </c>
      <c r="G2207">
        <v>7293.22</v>
      </c>
      <c r="H2207">
        <v>7136.05</v>
      </c>
      <c r="I2207" t="str">
        <f t="shared" si="102"/>
        <v>盤</v>
      </c>
      <c r="J2207" t="str">
        <f t="shared" si="103"/>
        <v>盤</v>
      </c>
      <c r="K2207" t="str">
        <f t="shared" si="104"/>
        <v>盤</v>
      </c>
    </row>
    <row r="2208" spans="1:11" hidden="1" x14ac:dyDescent="0.15">
      <c r="A2208">
        <v>20121114</v>
      </c>
      <c r="B2208">
        <v>7159.75</v>
      </c>
      <c r="C2208">
        <v>7293.22</v>
      </c>
      <c r="D2208">
        <v>7179.64</v>
      </c>
      <c r="E2208">
        <v>7293.22</v>
      </c>
      <c r="F2208">
        <v>7136.05</v>
      </c>
      <c r="G2208">
        <v>7293.22</v>
      </c>
      <c r="H2208">
        <v>7136.05</v>
      </c>
      <c r="I2208" t="str">
        <f t="shared" si="102"/>
        <v>盤</v>
      </c>
      <c r="J2208" t="str">
        <f t="shared" si="103"/>
        <v>盤</v>
      </c>
      <c r="K2208" t="str">
        <f t="shared" si="104"/>
        <v>盤</v>
      </c>
    </row>
    <row r="2209" spans="1:11" hidden="1" x14ac:dyDescent="0.15">
      <c r="A2209">
        <v>20121115</v>
      </c>
      <c r="B2209">
        <v>7143.84</v>
      </c>
      <c r="C2209">
        <v>7293.22</v>
      </c>
      <c r="D2209">
        <v>7136.05</v>
      </c>
      <c r="E2209">
        <v>7293.22</v>
      </c>
      <c r="F2209">
        <v>7136.05</v>
      </c>
      <c r="G2209">
        <v>7293.22</v>
      </c>
      <c r="H2209">
        <v>7136.05</v>
      </c>
      <c r="I2209" t="str">
        <f t="shared" si="102"/>
        <v>盤</v>
      </c>
      <c r="J2209" t="str">
        <f t="shared" si="103"/>
        <v>盤</v>
      </c>
      <c r="K2209" t="str">
        <f t="shared" si="104"/>
        <v>盤</v>
      </c>
    </row>
    <row r="2210" spans="1:11" hidden="1" x14ac:dyDescent="0.15">
      <c r="A2210">
        <v>20121116</v>
      </c>
      <c r="B2210">
        <v>7130.07</v>
      </c>
      <c r="C2210">
        <v>7293.22</v>
      </c>
      <c r="D2210">
        <v>7136.05</v>
      </c>
      <c r="E2210">
        <v>7293.22</v>
      </c>
      <c r="F2210">
        <v>7136.05</v>
      </c>
      <c r="G2210">
        <v>7293.22</v>
      </c>
      <c r="H2210">
        <v>7130.07</v>
      </c>
      <c r="I2210" t="str">
        <f t="shared" si="102"/>
        <v>盤</v>
      </c>
      <c r="J2210" t="str">
        <f t="shared" si="103"/>
        <v>盤</v>
      </c>
      <c r="K2210" t="str">
        <f t="shared" si="104"/>
        <v>盤</v>
      </c>
    </row>
    <row r="2211" spans="1:11" hidden="1" x14ac:dyDescent="0.15">
      <c r="A2211">
        <v>20121119</v>
      </c>
      <c r="B2211">
        <v>7129.04</v>
      </c>
      <c r="C2211">
        <v>7293.22</v>
      </c>
      <c r="D2211">
        <v>7136.05</v>
      </c>
      <c r="E2211">
        <v>7293.22</v>
      </c>
      <c r="F2211">
        <v>7130.07</v>
      </c>
      <c r="G2211">
        <v>7293.22</v>
      </c>
      <c r="H2211">
        <v>7129.04</v>
      </c>
      <c r="I2211" t="str">
        <f t="shared" si="102"/>
        <v>盤</v>
      </c>
      <c r="J2211" t="str">
        <f t="shared" si="103"/>
        <v>盤</v>
      </c>
      <c r="K2211" t="str">
        <f t="shared" si="104"/>
        <v>盤</v>
      </c>
    </row>
    <row r="2212" spans="1:11" hidden="1" x14ac:dyDescent="0.15">
      <c r="A2212">
        <v>20121120</v>
      </c>
      <c r="B2212">
        <v>7145.77</v>
      </c>
      <c r="C2212">
        <v>7293.22</v>
      </c>
      <c r="D2212">
        <v>7130.07</v>
      </c>
      <c r="E2212">
        <v>7293.22</v>
      </c>
      <c r="F2212">
        <v>7129.04</v>
      </c>
      <c r="G2212">
        <v>7293.22</v>
      </c>
      <c r="H2212">
        <v>7129.04</v>
      </c>
      <c r="I2212" t="str">
        <f t="shared" si="102"/>
        <v>盤</v>
      </c>
      <c r="J2212" t="str">
        <f t="shared" si="103"/>
        <v>盤</v>
      </c>
      <c r="K2212" t="str">
        <f t="shared" si="104"/>
        <v>盤</v>
      </c>
    </row>
    <row r="2213" spans="1:11" hidden="1" x14ac:dyDescent="0.15">
      <c r="A2213">
        <v>20121121</v>
      </c>
      <c r="B2213">
        <v>7088.49</v>
      </c>
      <c r="C2213">
        <v>7293.22</v>
      </c>
      <c r="D2213">
        <v>7129.04</v>
      </c>
      <c r="E2213">
        <v>7293.22</v>
      </c>
      <c r="F2213">
        <v>7129.04</v>
      </c>
      <c r="G2213">
        <v>7267.75</v>
      </c>
      <c r="H2213">
        <v>7088.49</v>
      </c>
      <c r="I2213" t="str">
        <f t="shared" si="102"/>
        <v>盤</v>
      </c>
      <c r="J2213" t="str">
        <f t="shared" si="103"/>
        <v>盤</v>
      </c>
      <c r="K2213" t="str">
        <f t="shared" si="104"/>
        <v>盤</v>
      </c>
    </row>
    <row r="2214" spans="1:11" hidden="1" x14ac:dyDescent="0.15">
      <c r="A2214">
        <v>20121122</v>
      </c>
      <c r="B2214">
        <v>7105.76</v>
      </c>
      <c r="C2214">
        <v>7293.22</v>
      </c>
      <c r="D2214">
        <v>7129.04</v>
      </c>
      <c r="E2214">
        <v>7267.75</v>
      </c>
      <c r="F2214">
        <v>7088.49</v>
      </c>
      <c r="G2214">
        <v>7159.75</v>
      </c>
      <c r="H2214">
        <v>7088.49</v>
      </c>
      <c r="I2214" t="str">
        <f t="shared" si="102"/>
        <v>盤</v>
      </c>
      <c r="J2214" t="str">
        <f t="shared" si="103"/>
        <v>盤</v>
      </c>
      <c r="K2214" t="str">
        <f t="shared" si="104"/>
        <v>盤</v>
      </c>
    </row>
    <row r="2215" spans="1:11" hidden="1" x14ac:dyDescent="0.15">
      <c r="A2215">
        <v>20121123</v>
      </c>
      <c r="B2215">
        <v>7326.01</v>
      </c>
      <c r="C2215">
        <v>7267.75</v>
      </c>
      <c r="D2215">
        <v>7088.49</v>
      </c>
      <c r="E2215">
        <v>7159.75</v>
      </c>
      <c r="F2215">
        <v>7088.49</v>
      </c>
      <c r="G2215">
        <v>7326.01</v>
      </c>
      <c r="H2215">
        <v>7088.49</v>
      </c>
      <c r="I2215" t="str">
        <f t="shared" si="102"/>
        <v>盤</v>
      </c>
      <c r="J2215" t="str">
        <f t="shared" si="103"/>
        <v>盤</v>
      </c>
      <c r="K2215" t="str">
        <f t="shared" si="104"/>
        <v>無</v>
      </c>
    </row>
    <row r="2216" spans="1:11" hidden="1" x14ac:dyDescent="0.15">
      <c r="A2216">
        <v>20121126</v>
      </c>
      <c r="B2216">
        <v>7407.37</v>
      </c>
      <c r="C2216">
        <v>7159.75</v>
      </c>
      <c r="D2216">
        <v>7088.49</v>
      </c>
      <c r="E2216">
        <v>7326.01</v>
      </c>
      <c r="F2216">
        <v>7088.49</v>
      </c>
      <c r="G2216">
        <v>7407.37</v>
      </c>
      <c r="H2216">
        <v>7088.49</v>
      </c>
      <c r="I2216" t="str">
        <f t="shared" si="102"/>
        <v>盤</v>
      </c>
      <c r="J2216" t="str">
        <f t="shared" si="103"/>
        <v>無</v>
      </c>
      <c r="K2216" t="str">
        <f t="shared" si="104"/>
        <v>順</v>
      </c>
    </row>
    <row r="2217" spans="1:11" hidden="1" x14ac:dyDescent="0.15">
      <c r="A2217">
        <v>20121127</v>
      </c>
      <c r="B2217">
        <v>7430.2</v>
      </c>
      <c r="C2217">
        <v>7326.01</v>
      </c>
      <c r="D2217">
        <v>7088.49</v>
      </c>
      <c r="E2217">
        <v>7407.37</v>
      </c>
      <c r="F2217">
        <v>7088.49</v>
      </c>
      <c r="G2217">
        <v>7430.2</v>
      </c>
      <c r="H2217">
        <v>7088.49</v>
      </c>
      <c r="I2217" t="str">
        <f t="shared" si="102"/>
        <v>無</v>
      </c>
      <c r="J2217" t="str">
        <f t="shared" si="103"/>
        <v>順</v>
      </c>
      <c r="K2217" t="str">
        <f t="shared" si="104"/>
        <v>順</v>
      </c>
    </row>
    <row r="2218" spans="1:11" hidden="1" x14ac:dyDescent="0.15">
      <c r="A2218">
        <v>20121128</v>
      </c>
      <c r="B2218">
        <v>7434.93</v>
      </c>
      <c r="C2218">
        <v>7407.37</v>
      </c>
      <c r="D2218">
        <v>7088.49</v>
      </c>
      <c r="E2218">
        <v>7430.2</v>
      </c>
      <c r="F2218">
        <v>7088.49</v>
      </c>
      <c r="G2218">
        <v>7434.93</v>
      </c>
      <c r="H2218">
        <v>7088.49</v>
      </c>
      <c r="I2218" t="str">
        <f t="shared" si="102"/>
        <v>順</v>
      </c>
      <c r="J2218" t="str">
        <f t="shared" si="103"/>
        <v>順</v>
      </c>
      <c r="K2218" t="str">
        <f t="shared" si="104"/>
        <v>順</v>
      </c>
    </row>
    <row r="2219" spans="1:11" hidden="1" x14ac:dyDescent="0.15">
      <c r="A2219">
        <v>20121129</v>
      </c>
      <c r="B2219">
        <v>7503.55</v>
      </c>
      <c r="C2219">
        <v>7430.2</v>
      </c>
      <c r="D2219">
        <v>7088.49</v>
      </c>
      <c r="E2219">
        <v>7434.93</v>
      </c>
      <c r="F2219">
        <v>7088.49</v>
      </c>
      <c r="G2219">
        <v>7503.55</v>
      </c>
      <c r="H2219">
        <v>7088.49</v>
      </c>
      <c r="I2219" t="str">
        <f t="shared" si="102"/>
        <v>順</v>
      </c>
      <c r="J2219" t="str">
        <f t="shared" si="103"/>
        <v>順</v>
      </c>
      <c r="K2219" t="str">
        <f t="shared" si="104"/>
        <v>順</v>
      </c>
    </row>
    <row r="2220" spans="1:11" hidden="1" x14ac:dyDescent="0.15">
      <c r="A2220">
        <v>20121130</v>
      </c>
      <c r="B2220">
        <v>7580.17</v>
      </c>
      <c r="C2220">
        <v>7434.93</v>
      </c>
      <c r="D2220">
        <v>7088.49</v>
      </c>
      <c r="E2220">
        <v>7503.55</v>
      </c>
      <c r="F2220">
        <v>7088.49</v>
      </c>
      <c r="G2220">
        <v>7580.17</v>
      </c>
      <c r="H2220">
        <v>7088.49</v>
      </c>
      <c r="I2220" t="str">
        <f t="shared" si="102"/>
        <v>順</v>
      </c>
      <c r="J2220" t="str">
        <f t="shared" si="103"/>
        <v>順</v>
      </c>
      <c r="K2220" t="str">
        <f t="shared" si="104"/>
        <v>順</v>
      </c>
    </row>
    <row r="2221" spans="1:11" hidden="1" x14ac:dyDescent="0.15">
      <c r="A2221">
        <v>20121203</v>
      </c>
      <c r="B2221">
        <v>7599.91</v>
      </c>
      <c r="C2221">
        <v>7503.55</v>
      </c>
      <c r="D2221">
        <v>7088.49</v>
      </c>
      <c r="E2221">
        <v>7580.17</v>
      </c>
      <c r="F2221">
        <v>7088.49</v>
      </c>
      <c r="G2221">
        <v>7599.91</v>
      </c>
      <c r="H2221">
        <v>7105.76</v>
      </c>
      <c r="I2221" t="str">
        <f t="shared" si="102"/>
        <v>順</v>
      </c>
      <c r="J2221" t="str">
        <f t="shared" si="103"/>
        <v>順</v>
      </c>
      <c r="K2221" t="str">
        <f t="shared" si="104"/>
        <v>順</v>
      </c>
    </row>
    <row r="2222" spans="1:11" hidden="1" x14ac:dyDescent="0.15">
      <c r="A2222">
        <v>20121204</v>
      </c>
      <c r="B2222">
        <v>7600.98</v>
      </c>
      <c r="C2222">
        <v>7580.17</v>
      </c>
      <c r="D2222">
        <v>7088.49</v>
      </c>
      <c r="E2222">
        <v>7599.91</v>
      </c>
      <c r="F2222">
        <v>7105.76</v>
      </c>
      <c r="G2222">
        <v>7600.98</v>
      </c>
      <c r="H2222">
        <v>7326.01</v>
      </c>
      <c r="I2222" t="str">
        <f t="shared" si="102"/>
        <v>順</v>
      </c>
      <c r="J2222" t="str">
        <f t="shared" si="103"/>
        <v>順</v>
      </c>
      <c r="K2222" t="str">
        <f t="shared" si="104"/>
        <v>順</v>
      </c>
    </row>
    <row r="2223" spans="1:11" hidden="1" x14ac:dyDescent="0.15">
      <c r="A2223">
        <v>20121205</v>
      </c>
      <c r="B2223">
        <v>7649.05</v>
      </c>
      <c r="C2223">
        <v>7599.91</v>
      </c>
      <c r="D2223">
        <v>7105.76</v>
      </c>
      <c r="E2223">
        <v>7600.98</v>
      </c>
      <c r="F2223">
        <v>7326.01</v>
      </c>
      <c r="G2223">
        <v>7649.05</v>
      </c>
      <c r="H2223">
        <v>7407.37</v>
      </c>
      <c r="I2223" t="str">
        <f t="shared" si="102"/>
        <v>順</v>
      </c>
      <c r="J2223" t="str">
        <f t="shared" si="103"/>
        <v>順</v>
      </c>
      <c r="K2223" t="str">
        <f t="shared" si="104"/>
        <v>順</v>
      </c>
    </row>
    <row r="2224" spans="1:11" hidden="1" x14ac:dyDescent="0.15">
      <c r="A2224">
        <v>20121206</v>
      </c>
      <c r="B2224">
        <v>7623.26</v>
      </c>
      <c r="C2224">
        <v>7600.98</v>
      </c>
      <c r="D2224">
        <v>7326.01</v>
      </c>
      <c r="E2224">
        <v>7649.05</v>
      </c>
      <c r="F2224">
        <v>7407.37</v>
      </c>
      <c r="G2224">
        <v>7649.05</v>
      </c>
      <c r="H2224">
        <v>7430.2</v>
      </c>
      <c r="I2224" t="str">
        <f t="shared" si="102"/>
        <v>順</v>
      </c>
      <c r="J2224" t="str">
        <f t="shared" si="103"/>
        <v>順</v>
      </c>
      <c r="K2224" t="str">
        <f t="shared" si="104"/>
        <v>無</v>
      </c>
    </row>
    <row r="2225" spans="1:11" hidden="1" x14ac:dyDescent="0.15">
      <c r="A2225">
        <v>20121207</v>
      </c>
      <c r="B2225">
        <v>7642.26</v>
      </c>
      <c r="C2225">
        <v>7649.05</v>
      </c>
      <c r="D2225">
        <v>7407.37</v>
      </c>
      <c r="E2225">
        <v>7649.05</v>
      </c>
      <c r="F2225">
        <v>7430.2</v>
      </c>
      <c r="G2225">
        <v>7649.05</v>
      </c>
      <c r="H2225">
        <v>7434.93</v>
      </c>
      <c r="I2225" t="str">
        <f t="shared" si="102"/>
        <v>順</v>
      </c>
      <c r="J2225" t="str">
        <f t="shared" si="103"/>
        <v>無</v>
      </c>
      <c r="K2225" t="str">
        <f t="shared" si="104"/>
        <v>無</v>
      </c>
    </row>
    <row r="2226" spans="1:11" hidden="1" x14ac:dyDescent="0.15">
      <c r="A2226">
        <v>20121210</v>
      </c>
      <c r="B2226">
        <v>7609.5</v>
      </c>
      <c r="C2226">
        <v>7649.05</v>
      </c>
      <c r="D2226">
        <v>7430.2</v>
      </c>
      <c r="E2226">
        <v>7649.05</v>
      </c>
      <c r="F2226">
        <v>7434.93</v>
      </c>
      <c r="G2226">
        <v>7649.05</v>
      </c>
      <c r="H2226">
        <v>7503.55</v>
      </c>
      <c r="I2226" t="str">
        <f t="shared" si="102"/>
        <v>無</v>
      </c>
      <c r="J2226" t="str">
        <f t="shared" si="103"/>
        <v>無</v>
      </c>
      <c r="K2226" t="str">
        <f t="shared" si="104"/>
        <v>盤</v>
      </c>
    </row>
    <row r="2227" spans="1:11" hidden="1" x14ac:dyDescent="0.15">
      <c r="A2227">
        <v>20121211</v>
      </c>
      <c r="B2227">
        <v>7613.69</v>
      </c>
      <c r="C2227">
        <v>7649.05</v>
      </c>
      <c r="D2227">
        <v>7434.93</v>
      </c>
      <c r="E2227">
        <v>7649.05</v>
      </c>
      <c r="F2227">
        <v>7503.55</v>
      </c>
      <c r="G2227">
        <v>7649.05</v>
      </c>
      <c r="H2227">
        <v>7580.17</v>
      </c>
      <c r="I2227" t="str">
        <f t="shared" si="102"/>
        <v>無</v>
      </c>
      <c r="J2227" t="str">
        <f t="shared" si="103"/>
        <v>盤</v>
      </c>
      <c r="K2227" t="str">
        <f t="shared" si="104"/>
        <v>盤</v>
      </c>
    </row>
    <row r="2228" spans="1:11" hidden="1" x14ac:dyDescent="0.15">
      <c r="A2228">
        <v>20121212</v>
      </c>
      <c r="B2228">
        <v>7690.19</v>
      </c>
      <c r="C2228">
        <v>7649.05</v>
      </c>
      <c r="D2228">
        <v>7503.55</v>
      </c>
      <c r="E2228">
        <v>7649.05</v>
      </c>
      <c r="F2228">
        <v>7580.17</v>
      </c>
      <c r="G2228">
        <v>7690.19</v>
      </c>
      <c r="H2228">
        <v>7599.91</v>
      </c>
      <c r="I2228" t="str">
        <f t="shared" si="102"/>
        <v>盤</v>
      </c>
      <c r="J2228" t="str">
        <f t="shared" si="103"/>
        <v>盤</v>
      </c>
      <c r="K2228" t="str">
        <f t="shared" si="104"/>
        <v>盤</v>
      </c>
    </row>
    <row r="2229" spans="1:11" hidden="1" x14ac:dyDescent="0.15">
      <c r="A2229">
        <v>20121213</v>
      </c>
      <c r="B2229">
        <v>7757.09</v>
      </c>
      <c r="C2229">
        <v>7649.05</v>
      </c>
      <c r="D2229">
        <v>7580.17</v>
      </c>
      <c r="E2229">
        <v>7690.19</v>
      </c>
      <c r="F2229">
        <v>7599.91</v>
      </c>
      <c r="G2229">
        <v>7757.09</v>
      </c>
      <c r="H2229">
        <v>7600.98</v>
      </c>
      <c r="I2229" t="str">
        <f t="shared" si="102"/>
        <v>盤</v>
      </c>
      <c r="J2229" t="str">
        <f t="shared" si="103"/>
        <v>盤</v>
      </c>
      <c r="K2229" t="str">
        <f t="shared" si="104"/>
        <v>盤</v>
      </c>
    </row>
    <row r="2230" spans="1:11" hidden="1" x14ac:dyDescent="0.15">
      <c r="A2230">
        <v>20121214</v>
      </c>
      <c r="B2230">
        <v>7698.77</v>
      </c>
      <c r="C2230">
        <v>7690.19</v>
      </c>
      <c r="D2230">
        <v>7599.91</v>
      </c>
      <c r="E2230">
        <v>7757.09</v>
      </c>
      <c r="F2230">
        <v>7600.98</v>
      </c>
      <c r="G2230">
        <v>7757.09</v>
      </c>
      <c r="H2230">
        <v>7609.5</v>
      </c>
      <c r="I2230" t="str">
        <f t="shared" si="102"/>
        <v>盤</v>
      </c>
      <c r="J2230" t="str">
        <f t="shared" si="103"/>
        <v>盤</v>
      </c>
      <c r="K2230" t="str">
        <f t="shared" si="104"/>
        <v>盤</v>
      </c>
    </row>
    <row r="2231" spans="1:11" hidden="1" x14ac:dyDescent="0.15">
      <c r="A2231">
        <v>20121217</v>
      </c>
      <c r="B2231">
        <v>7631.28</v>
      </c>
      <c r="C2231">
        <v>7757.09</v>
      </c>
      <c r="D2231">
        <v>7600.98</v>
      </c>
      <c r="E2231">
        <v>7757.09</v>
      </c>
      <c r="F2231">
        <v>7609.5</v>
      </c>
      <c r="G2231">
        <v>7757.09</v>
      </c>
      <c r="H2231">
        <v>7609.5</v>
      </c>
      <c r="I2231" t="str">
        <f t="shared" si="102"/>
        <v>盤</v>
      </c>
      <c r="J2231" t="str">
        <f t="shared" si="103"/>
        <v>盤</v>
      </c>
      <c r="K2231" t="str">
        <f t="shared" si="104"/>
        <v>盤</v>
      </c>
    </row>
    <row r="2232" spans="1:11" hidden="1" x14ac:dyDescent="0.15">
      <c r="A2232">
        <v>20121218</v>
      </c>
      <c r="B2232">
        <v>7643.74</v>
      </c>
      <c r="C2232">
        <v>7757.09</v>
      </c>
      <c r="D2232">
        <v>7609.5</v>
      </c>
      <c r="E2232">
        <v>7757.09</v>
      </c>
      <c r="F2232">
        <v>7609.5</v>
      </c>
      <c r="G2232">
        <v>7757.09</v>
      </c>
      <c r="H2232">
        <v>7609.5</v>
      </c>
      <c r="I2232" t="str">
        <f t="shared" si="102"/>
        <v>盤</v>
      </c>
      <c r="J2232" t="str">
        <f t="shared" si="103"/>
        <v>盤</v>
      </c>
      <c r="K2232" t="str">
        <f t="shared" si="104"/>
        <v>盤</v>
      </c>
    </row>
    <row r="2233" spans="1:11" hidden="1" x14ac:dyDescent="0.15">
      <c r="A2233">
        <v>20121219</v>
      </c>
      <c r="B2233">
        <v>7677.47</v>
      </c>
      <c r="C2233">
        <v>7757.09</v>
      </c>
      <c r="D2233">
        <v>7609.5</v>
      </c>
      <c r="E2233">
        <v>7757.09</v>
      </c>
      <c r="F2233">
        <v>7609.5</v>
      </c>
      <c r="G2233">
        <v>7757.09</v>
      </c>
      <c r="H2233">
        <v>7609.5</v>
      </c>
      <c r="I2233" t="str">
        <f t="shared" si="102"/>
        <v>盤</v>
      </c>
      <c r="J2233" t="str">
        <f t="shared" si="103"/>
        <v>盤</v>
      </c>
      <c r="K2233" t="str">
        <f t="shared" si="104"/>
        <v>盤</v>
      </c>
    </row>
    <row r="2234" spans="1:11" hidden="1" x14ac:dyDescent="0.15">
      <c r="A2234">
        <v>20121220</v>
      </c>
      <c r="B2234">
        <v>7595.46</v>
      </c>
      <c r="C2234">
        <v>7757.09</v>
      </c>
      <c r="D2234">
        <v>7609.5</v>
      </c>
      <c r="E2234">
        <v>7757.09</v>
      </c>
      <c r="F2234">
        <v>7609.5</v>
      </c>
      <c r="G2234">
        <v>7757.09</v>
      </c>
      <c r="H2234">
        <v>7595.46</v>
      </c>
      <c r="I2234" t="str">
        <f t="shared" si="102"/>
        <v>盤</v>
      </c>
      <c r="J2234" t="str">
        <f t="shared" si="103"/>
        <v>盤</v>
      </c>
      <c r="K2234" t="str">
        <f t="shared" si="104"/>
        <v>盤</v>
      </c>
    </row>
    <row r="2235" spans="1:11" hidden="1" x14ac:dyDescent="0.15">
      <c r="A2235">
        <v>20121221</v>
      </c>
      <c r="B2235">
        <v>7519.93</v>
      </c>
      <c r="C2235">
        <v>7757.09</v>
      </c>
      <c r="D2235">
        <v>7609.5</v>
      </c>
      <c r="E2235">
        <v>7757.09</v>
      </c>
      <c r="F2235">
        <v>7595.46</v>
      </c>
      <c r="G2235">
        <v>7757.09</v>
      </c>
      <c r="H2235">
        <v>7519.93</v>
      </c>
      <c r="I2235" t="str">
        <f t="shared" si="102"/>
        <v>盤</v>
      </c>
      <c r="J2235" t="str">
        <f t="shared" si="103"/>
        <v>盤</v>
      </c>
      <c r="K2235" t="str">
        <f t="shared" si="104"/>
        <v>無</v>
      </c>
    </row>
    <row r="2236" spans="1:11" hidden="1" x14ac:dyDescent="0.15">
      <c r="A2236">
        <v>20121222</v>
      </c>
      <c r="B2236">
        <v>7540.14</v>
      </c>
      <c r="C2236">
        <v>7757.09</v>
      </c>
      <c r="D2236">
        <v>7595.46</v>
      </c>
      <c r="E2236">
        <v>7757.09</v>
      </c>
      <c r="F2236">
        <v>7519.93</v>
      </c>
      <c r="G2236">
        <v>7757.09</v>
      </c>
      <c r="H2236">
        <v>7519.93</v>
      </c>
      <c r="I2236" t="str">
        <f t="shared" si="102"/>
        <v>盤</v>
      </c>
      <c r="J2236" t="str">
        <f t="shared" si="103"/>
        <v>無</v>
      </c>
      <c r="K2236" t="str">
        <f t="shared" si="104"/>
        <v>無</v>
      </c>
    </row>
    <row r="2237" spans="1:11" hidden="1" x14ac:dyDescent="0.15">
      <c r="A2237">
        <v>20121224</v>
      </c>
      <c r="B2237">
        <v>7535.52</v>
      </c>
      <c r="C2237">
        <v>7757.09</v>
      </c>
      <c r="D2237">
        <v>7519.93</v>
      </c>
      <c r="E2237">
        <v>7757.09</v>
      </c>
      <c r="F2237">
        <v>7519.93</v>
      </c>
      <c r="G2237">
        <v>7698.77</v>
      </c>
      <c r="H2237">
        <v>7519.93</v>
      </c>
      <c r="I2237" t="str">
        <f t="shared" si="102"/>
        <v>無</v>
      </c>
      <c r="J2237" t="str">
        <f t="shared" si="103"/>
        <v>無</v>
      </c>
      <c r="K2237" t="str">
        <f t="shared" si="104"/>
        <v>盤</v>
      </c>
    </row>
    <row r="2238" spans="1:11" hidden="1" x14ac:dyDescent="0.15">
      <c r="A2238">
        <v>20121225</v>
      </c>
      <c r="B2238">
        <v>7636.57</v>
      </c>
      <c r="C2238">
        <v>7757.09</v>
      </c>
      <c r="D2238">
        <v>7519.93</v>
      </c>
      <c r="E2238">
        <v>7698.77</v>
      </c>
      <c r="F2238">
        <v>7519.93</v>
      </c>
      <c r="G2238">
        <v>7677.47</v>
      </c>
      <c r="H2238">
        <v>7519.93</v>
      </c>
      <c r="I2238" t="str">
        <f t="shared" si="102"/>
        <v>無</v>
      </c>
      <c r="J2238" t="str">
        <f t="shared" si="103"/>
        <v>盤</v>
      </c>
      <c r="K2238" t="str">
        <f t="shared" si="104"/>
        <v>盤</v>
      </c>
    </row>
    <row r="2239" spans="1:11" hidden="1" x14ac:dyDescent="0.15">
      <c r="A2239">
        <v>20121226</v>
      </c>
      <c r="B2239">
        <v>7634.19</v>
      </c>
      <c r="C2239">
        <v>7698.77</v>
      </c>
      <c r="D2239">
        <v>7519.93</v>
      </c>
      <c r="E2239">
        <v>7677.47</v>
      </c>
      <c r="F2239">
        <v>7519.93</v>
      </c>
      <c r="G2239">
        <v>7677.47</v>
      </c>
      <c r="H2239">
        <v>7519.93</v>
      </c>
      <c r="I2239" t="str">
        <f t="shared" si="102"/>
        <v>盤</v>
      </c>
      <c r="J2239" t="str">
        <f t="shared" si="103"/>
        <v>盤</v>
      </c>
      <c r="K2239" t="str">
        <f t="shared" si="104"/>
        <v>盤</v>
      </c>
    </row>
    <row r="2240" spans="1:11" hidden="1" x14ac:dyDescent="0.15">
      <c r="A2240">
        <v>20121227</v>
      </c>
      <c r="B2240">
        <v>7648.41</v>
      </c>
      <c r="C2240">
        <v>7677.47</v>
      </c>
      <c r="D2240">
        <v>7519.93</v>
      </c>
      <c r="E2240">
        <v>7677.47</v>
      </c>
      <c r="F2240">
        <v>7519.93</v>
      </c>
      <c r="G2240">
        <v>7677.47</v>
      </c>
      <c r="H2240">
        <v>7519.93</v>
      </c>
      <c r="I2240" t="str">
        <f t="shared" si="102"/>
        <v>盤</v>
      </c>
      <c r="J2240" t="str">
        <f t="shared" si="103"/>
        <v>盤</v>
      </c>
      <c r="K2240" t="str">
        <f t="shared" si="104"/>
        <v>盤</v>
      </c>
    </row>
    <row r="2241" spans="1:11" hidden="1" x14ac:dyDescent="0.15">
      <c r="A2241">
        <v>20121228</v>
      </c>
      <c r="B2241">
        <v>7699.5</v>
      </c>
      <c r="C2241">
        <v>7677.47</v>
      </c>
      <c r="D2241">
        <v>7519.93</v>
      </c>
      <c r="E2241">
        <v>7677.47</v>
      </c>
      <c r="F2241">
        <v>7519.93</v>
      </c>
      <c r="G2241">
        <v>7699.5</v>
      </c>
      <c r="H2241">
        <v>7519.93</v>
      </c>
      <c r="I2241" t="str">
        <f t="shared" si="102"/>
        <v>盤</v>
      </c>
      <c r="J2241" t="str">
        <f t="shared" si="103"/>
        <v>盤</v>
      </c>
      <c r="K2241" t="str">
        <f t="shared" si="104"/>
        <v>盤</v>
      </c>
    </row>
    <row r="2242" spans="1:11" x14ac:dyDescent="0.15">
      <c r="A2242">
        <v>20130102</v>
      </c>
      <c r="B2242">
        <v>7779.22</v>
      </c>
      <c r="C2242">
        <v>7677.47</v>
      </c>
      <c r="D2242">
        <v>7519.93</v>
      </c>
      <c r="E2242">
        <v>7699.5</v>
      </c>
      <c r="F2242">
        <v>7519.93</v>
      </c>
      <c r="G2242">
        <v>7779.22</v>
      </c>
      <c r="H2242">
        <v>7519.93</v>
      </c>
      <c r="I2242" t="str">
        <f t="shared" si="102"/>
        <v>盤</v>
      </c>
      <c r="J2242" t="str">
        <f t="shared" si="103"/>
        <v>盤</v>
      </c>
      <c r="K2242" t="str">
        <f t="shared" si="104"/>
        <v>順</v>
      </c>
    </row>
    <row r="2243" spans="1:11" hidden="1" x14ac:dyDescent="0.15">
      <c r="A2243">
        <v>20130103</v>
      </c>
      <c r="B2243">
        <v>7836.84</v>
      </c>
      <c r="C2243">
        <v>7699.5</v>
      </c>
      <c r="D2243">
        <v>7519.93</v>
      </c>
      <c r="E2243">
        <v>7779.22</v>
      </c>
      <c r="F2243">
        <v>7519.93</v>
      </c>
      <c r="G2243">
        <v>7836.84</v>
      </c>
      <c r="H2243">
        <v>7535.52</v>
      </c>
      <c r="I2243" t="str">
        <f t="shared" ref="I2243:I2306" si="105">IF(C2243-D2243&lt;=180,"盤",IF(C2243-D2243&lt;=240,"無","順"))</f>
        <v>盤</v>
      </c>
      <c r="J2243" t="str">
        <f t="shared" ref="J2243:J2306" si="106">IF(E2243-F2243&lt;=180,"盤",IF(E2243-F2243&lt;=240,"無","順"))</f>
        <v>順</v>
      </c>
      <c r="K2243" t="str">
        <f t="shared" ref="K2243:K2306" si="107">IF(G2243-H2243&lt;=180,"盤",IF(G2243-H2243&lt;=240,"無","順"))</f>
        <v>順</v>
      </c>
    </row>
    <row r="2244" spans="1:11" hidden="1" x14ac:dyDescent="0.15">
      <c r="A2244">
        <v>20130104</v>
      </c>
      <c r="B2244">
        <v>7805.99</v>
      </c>
      <c r="C2244">
        <v>7779.22</v>
      </c>
      <c r="D2244">
        <v>7519.93</v>
      </c>
      <c r="E2244">
        <v>7836.84</v>
      </c>
      <c r="F2244">
        <v>7535.52</v>
      </c>
      <c r="G2244">
        <v>7836.84</v>
      </c>
      <c r="H2244">
        <v>7535.52</v>
      </c>
      <c r="I2244" t="str">
        <f t="shared" si="105"/>
        <v>順</v>
      </c>
      <c r="J2244" t="str">
        <f t="shared" si="106"/>
        <v>順</v>
      </c>
      <c r="K2244" t="str">
        <f t="shared" si="107"/>
        <v>順</v>
      </c>
    </row>
    <row r="2245" spans="1:11" hidden="1" x14ac:dyDescent="0.15">
      <c r="A2245">
        <v>20130107</v>
      </c>
      <c r="B2245">
        <v>7755.09</v>
      </c>
      <c r="C2245">
        <v>7836.84</v>
      </c>
      <c r="D2245">
        <v>7535.52</v>
      </c>
      <c r="E2245">
        <v>7836.84</v>
      </c>
      <c r="F2245">
        <v>7535.52</v>
      </c>
      <c r="G2245">
        <v>7836.84</v>
      </c>
      <c r="H2245">
        <v>7634.19</v>
      </c>
      <c r="I2245" t="str">
        <f t="shared" si="105"/>
        <v>順</v>
      </c>
      <c r="J2245" t="str">
        <f t="shared" si="106"/>
        <v>順</v>
      </c>
      <c r="K2245" t="str">
        <f t="shared" si="107"/>
        <v>無</v>
      </c>
    </row>
    <row r="2246" spans="1:11" hidden="1" x14ac:dyDescent="0.15">
      <c r="A2246">
        <v>20130108</v>
      </c>
      <c r="B2246">
        <v>7721.66</v>
      </c>
      <c r="C2246">
        <v>7836.84</v>
      </c>
      <c r="D2246">
        <v>7535.52</v>
      </c>
      <c r="E2246">
        <v>7836.84</v>
      </c>
      <c r="F2246">
        <v>7634.19</v>
      </c>
      <c r="G2246">
        <v>7836.84</v>
      </c>
      <c r="H2246">
        <v>7634.19</v>
      </c>
      <c r="I2246" t="str">
        <f t="shared" si="105"/>
        <v>順</v>
      </c>
      <c r="J2246" t="str">
        <f t="shared" si="106"/>
        <v>無</v>
      </c>
      <c r="K2246" t="str">
        <f t="shared" si="107"/>
        <v>無</v>
      </c>
    </row>
    <row r="2247" spans="1:11" hidden="1" x14ac:dyDescent="0.15">
      <c r="A2247">
        <v>20130109</v>
      </c>
      <c r="B2247">
        <v>7738.64</v>
      </c>
      <c r="C2247">
        <v>7836.84</v>
      </c>
      <c r="D2247">
        <v>7634.19</v>
      </c>
      <c r="E2247">
        <v>7836.84</v>
      </c>
      <c r="F2247">
        <v>7634.19</v>
      </c>
      <c r="G2247">
        <v>7836.84</v>
      </c>
      <c r="H2247">
        <v>7648.41</v>
      </c>
      <c r="I2247" t="str">
        <f t="shared" si="105"/>
        <v>無</v>
      </c>
      <c r="J2247" t="str">
        <f t="shared" si="106"/>
        <v>無</v>
      </c>
      <c r="K2247" t="str">
        <f t="shared" si="107"/>
        <v>無</v>
      </c>
    </row>
    <row r="2248" spans="1:11" hidden="1" x14ac:dyDescent="0.15">
      <c r="A2248">
        <v>20130110</v>
      </c>
      <c r="B2248">
        <v>7811.64</v>
      </c>
      <c r="C2248">
        <v>7836.84</v>
      </c>
      <c r="D2248">
        <v>7634.19</v>
      </c>
      <c r="E2248">
        <v>7836.84</v>
      </c>
      <c r="F2248">
        <v>7648.41</v>
      </c>
      <c r="G2248">
        <v>7836.84</v>
      </c>
      <c r="H2248">
        <v>7699.5</v>
      </c>
      <c r="I2248" t="str">
        <f t="shared" si="105"/>
        <v>無</v>
      </c>
      <c r="J2248" t="str">
        <f t="shared" si="106"/>
        <v>無</v>
      </c>
      <c r="K2248" t="str">
        <f t="shared" si="107"/>
        <v>盤</v>
      </c>
    </row>
    <row r="2249" spans="1:11" hidden="1" x14ac:dyDescent="0.15">
      <c r="A2249">
        <v>20130111</v>
      </c>
      <c r="B2249">
        <v>7819.15</v>
      </c>
      <c r="C2249">
        <v>7836.84</v>
      </c>
      <c r="D2249">
        <v>7648.41</v>
      </c>
      <c r="E2249">
        <v>7836.84</v>
      </c>
      <c r="F2249">
        <v>7699.5</v>
      </c>
      <c r="G2249">
        <v>7836.84</v>
      </c>
      <c r="H2249">
        <v>7721.66</v>
      </c>
      <c r="I2249" t="str">
        <f t="shared" si="105"/>
        <v>無</v>
      </c>
      <c r="J2249" t="str">
        <f t="shared" si="106"/>
        <v>盤</v>
      </c>
      <c r="K2249" t="str">
        <f t="shared" si="107"/>
        <v>盤</v>
      </c>
    </row>
    <row r="2250" spans="1:11" hidden="1" x14ac:dyDescent="0.15">
      <c r="A2250">
        <v>20130114</v>
      </c>
      <c r="B2250">
        <v>7823.97</v>
      </c>
      <c r="C2250">
        <v>7836.84</v>
      </c>
      <c r="D2250">
        <v>7699.5</v>
      </c>
      <c r="E2250">
        <v>7836.84</v>
      </c>
      <c r="F2250">
        <v>7721.66</v>
      </c>
      <c r="G2250">
        <v>7836.84</v>
      </c>
      <c r="H2250">
        <v>7721.66</v>
      </c>
      <c r="I2250" t="str">
        <f t="shared" si="105"/>
        <v>盤</v>
      </c>
      <c r="J2250" t="str">
        <f t="shared" si="106"/>
        <v>盤</v>
      </c>
      <c r="K2250" t="str">
        <f t="shared" si="107"/>
        <v>盤</v>
      </c>
    </row>
    <row r="2251" spans="1:11" hidden="1" x14ac:dyDescent="0.15">
      <c r="A2251">
        <v>20130115</v>
      </c>
      <c r="B2251">
        <v>7765.02</v>
      </c>
      <c r="C2251">
        <v>7836.84</v>
      </c>
      <c r="D2251">
        <v>7721.66</v>
      </c>
      <c r="E2251">
        <v>7836.84</v>
      </c>
      <c r="F2251">
        <v>7721.66</v>
      </c>
      <c r="G2251">
        <v>7823.97</v>
      </c>
      <c r="H2251">
        <v>7721.66</v>
      </c>
      <c r="I2251" t="str">
        <f t="shared" si="105"/>
        <v>盤</v>
      </c>
      <c r="J2251" t="str">
        <f t="shared" si="106"/>
        <v>盤</v>
      </c>
      <c r="K2251" t="str">
        <f t="shared" si="107"/>
        <v>盤</v>
      </c>
    </row>
    <row r="2252" spans="1:11" hidden="1" x14ac:dyDescent="0.15">
      <c r="A2252">
        <v>20130116</v>
      </c>
      <c r="B2252">
        <v>7700.43</v>
      </c>
      <c r="C2252">
        <v>7836.84</v>
      </c>
      <c r="D2252">
        <v>7721.66</v>
      </c>
      <c r="E2252">
        <v>7823.97</v>
      </c>
      <c r="F2252">
        <v>7721.66</v>
      </c>
      <c r="G2252">
        <v>7823.97</v>
      </c>
      <c r="H2252">
        <v>7700.43</v>
      </c>
      <c r="I2252" t="str">
        <f t="shared" si="105"/>
        <v>盤</v>
      </c>
      <c r="J2252" t="str">
        <f t="shared" si="106"/>
        <v>盤</v>
      </c>
      <c r="K2252" t="str">
        <f t="shared" si="107"/>
        <v>盤</v>
      </c>
    </row>
    <row r="2253" spans="1:11" hidden="1" x14ac:dyDescent="0.15">
      <c r="A2253">
        <v>20130117</v>
      </c>
      <c r="B2253">
        <v>7616.64</v>
      </c>
      <c r="C2253">
        <v>7823.97</v>
      </c>
      <c r="D2253">
        <v>7721.66</v>
      </c>
      <c r="E2253">
        <v>7823.97</v>
      </c>
      <c r="F2253">
        <v>7700.43</v>
      </c>
      <c r="G2253">
        <v>7823.97</v>
      </c>
      <c r="H2253">
        <v>7616.64</v>
      </c>
      <c r="I2253" t="str">
        <f t="shared" si="105"/>
        <v>盤</v>
      </c>
      <c r="J2253" t="str">
        <f t="shared" si="106"/>
        <v>盤</v>
      </c>
      <c r="K2253" t="str">
        <f t="shared" si="107"/>
        <v>無</v>
      </c>
    </row>
    <row r="2254" spans="1:11" hidden="1" x14ac:dyDescent="0.15">
      <c r="A2254">
        <v>20130118</v>
      </c>
      <c r="B2254">
        <v>7732.87</v>
      </c>
      <c r="C2254">
        <v>7823.97</v>
      </c>
      <c r="D2254">
        <v>7700.43</v>
      </c>
      <c r="E2254">
        <v>7823.97</v>
      </c>
      <c r="F2254">
        <v>7616.64</v>
      </c>
      <c r="G2254">
        <v>7823.97</v>
      </c>
      <c r="H2254">
        <v>7616.64</v>
      </c>
      <c r="I2254" t="str">
        <f t="shared" si="105"/>
        <v>盤</v>
      </c>
      <c r="J2254" t="str">
        <f t="shared" si="106"/>
        <v>無</v>
      </c>
      <c r="K2254" t="str">
        <f t="shared" si="107"/>
        <v>無</v>
      </c>
    </row>
    <row r="2255" spans="1:11" hidden="1" x14ac:dyDescent="0.15">
      <c r="A2255">
        <v>20130121</v>
      </c>
      <c r="B2255">
        <v>7724.92</v>
      </c>
      <c r="C2255">
        <v>7823.97</v>
      </c>
      <c r="D2255">
        <v>7616.64</v>
      </c>
      <c r="E2255">
        <v>7823.97</v>
      </c>
      <c r="F2255">
        <v>7616.64</v>
      </c>
      <c r="G2255">
        <v>7823.97</v>
      </c>
      <c r="H2255">
        <v>7616.64</v>
      </c>
      <c r="I2255" t="str">
        <f t="shared" si="105"/>
        <v>無</v>
      </c>
      <c r="J2255" t="str">
        <f t="shared" si="106"/>
        <v>無</v>
      </c>
      <c r="K2255" t="str">
        <f t="shared" si="107"/>
        <v>無</v>
      </c>
    </row>
    <row r="2256" spans="1:11" hidden="1" x14ac:dyDescent="0.15">
      <c r="A2256">
        <v>20130122</v>
      </c>
      <c r="B2256">
        <v>7759.1</v>
      </c>
      <c r="C2256">
        <v>7823.97</v>
      </c>
      <c r="D2256">
        <v>7616.64</v>
      </c>
      <c r="E2256">
        <v>7823.97</v>
      </c>
      <c r="F2256">
        <v>7616.64</v>
      </c>
      <c r="G2256">
        <v>7823.97</v>
      </c>
      <c r="H2256">
        <v>7616.64</v>
      </c>
      <c r="I2256" t="str">
        <f t="shared" si="105"/>
        <v>無</v>
      </c>
      <c r="J2256" t="str">
        <f t="shared" si="106"/>
        <v>無</v>
      </c>
      <c r="K2256" t="str">
        <f t="shared" si="107"/>
        <v>無</v>
      </c>
    </row>
    <row r="2257" spans="1:11" hidden="1" x14ac:dyDescent="0.15">
      <c r="A2257">
        <v>20130123</v>
      </c>
      <c r="B2257">
        <v>7744.18</v>
      </c>
      <c r="C2257">
        <v>7823.97</v>
      </c>
      <c r="D2257">
        <v>7616.64</v>
      </c>
      <c r="E2257">
        <v>7823.97</v>
      </c>
      <c r="F2257">
        <v>7616.64</v>
      </c>
      <c r="G2257">
        <v>7823.97</v>
      </c>
      <c r="H2257">
        <v>7616.64</v>
      </c>
      <c r="I2257" t="str">
        <f t="shared" si="105"/>
        <v>無</v>
      </c>
      <c r="J2257" t="str">
        <f t="shared" si="106"/>
        <v>無</v>
      </c>
      <c r="K2257" t="str">
        <f t="shared" si="107"/>
        <v>無</v>
      </c>
    </row>
    <row r="2258" spans="1:11" hidden="1" x14ac:dyDescent="0.15">
      <c r="A2258">
        <v>20130124</v>
      </c>
      <c r="B2258">
        <v>7695.99</v>
      </c>
      <c r="C2258">
        <v>7823.97</v>
      </c>
      <c r="D2258">
        <v>7616.64</v>
      </c>
      <c r="E2258">
        <v>7823.97</v>
      </c>
      <c r="F2258">
        <v>7616.64</v>
      </c>
      <c r="G2258">
        <v>7765.02</v>
      </c>
      <c r="H2258">
        <v>7616.64</v>
      </c>
      <c r="I2258" t="str">
        <f t="shared" si="105"/>
        <v>無</v>
      </c>
      <c r="J2258" t="str">
        <f t="shared" si="106"/>
        <v>無</v>
      </c>
      <c r="K2258" t="str">
        <f t="shared" si="107"/>
        <v>盤</v>
      </c>
    </row>
    <row r="2259" spans="1:11" hidden="1" x14ac:dyDescent="0.15">
      <c r="A2259">
        <v>20130125</v>
      </c>
      <c r="B2259">
        <v>7672.58</v>
      </c>
      <c r="C2259">
        <v>7823.97</v>
      </c>
      <c r="D2259">
        <v>7616.64</v>
      </c>
      <c r="E2259">
        <v>7765.02</v>
      </c>
      <c r="F2259">
        <v>7616.64</v>
      </c>
      <c r="G2259">
        <v>7759.1</v>
      </c>
      <c r="H2259">
        <v>7616.64</v>
      </c>
      <c r="I2259" t="str">
        <f t="shared" si="105"/>
        <v>無</v>
      </c>
      <c r="J2259" t="str">
        <f t="shared" si="106"/>
        <v>盤</v>
      </c>
      <c r="K2259" t="str">
        <f t="shared" si="107"/>
        <v>盤</v>
      </c>
    </row>
    <row r="2260" spans="1:11" hidden="1" x14ac:dyDescent="0.15">
      <c r="A2260">
        <v>20130128</v>
      </c>
      <c r="B2260">
        <v>7714.67</v>
      </c>
      <c r="C2260">
        <v>7765.02</v>
      </c>
      <c r="D2260">
        <v>7616.64</v>
      </c>
      <c r="E2260">
        <v>7759.1</v>
      </c>
      <c r="F2260">
        <v>7616.64</v>
      </c>
      <c r="G2260">
        <v>7759.1</v>
      </c>
      <c r="H2260">
        <v>7616.64</v>
      </c>
      <c r="I2260" t="str">
        <f t="shared" si="105"/>
        <v>盤</v>
      </c>
      <c r="J2260" t="str">
        <f t="shared" si="106"/>
        <v>盤</v>
      </c>
      <c r="K2260" t="str">
        <f t="shared" si="107"/>
        <v>盤</v>
      </c>
    </row>
    <row r="2261" spans="1:11" hidden="1" x14ac:dyDescent="0.15">
      <c r="A2261">
        <v>20130129</v>
      </c>
      <c r="B2261">
        <v>7802</v>
      </c>
      <c r="C2261">
        <v>7759.1</v>
      </c>
      <c r="D2261">
        <v>7616.64</v>
      </c>
      <c r="E2261">
        <v>7759.1</v>
      </c>
      <c r="F2261">
        <v>7616.64</v>
      </c>
      <c r="G2261">
        <v>7802</v>
      </c>
      <c r="H2261">
        <v>7672.58</v>
      </c>
      <c r="I2261" t="str">
        <f t="shared" si="105"/>
        <v>盤</v>
      </c>
      <c r="J2261" t="str">
        <f t="shared" si="106"/>
        <v>盤</v>
      </c>
      <c r="K2261" t="str">
        <f t="shared" si="107"/>
        <v>盤</v>
      </c>
    </row>
    <row r="2262" spans="1:11" hidden="1" x14ac:dyDescent="0.15">
      <c r="A2262">
        <v>20130130</v>
      </c>
      <c r="B2262">
        <v>7832.98</v>
      </c>
      <c r="C2262">
        <v>7759.1</v>
      </c>
      <c r="D2262">
        <v>7616.64</v>
      </c>
      <c r="E2262">
        <v>7802</v>
      </c>
      <c r="F2262">
        <v>7672.58</v>
      </c>
      <c r="G2262">
        <v>7832.98</v>
      </c>
      <c r="H2262">
        <v>7672.58</v>
      </c>
      <c r="I2262" t="str">
        <f t="shared" si="105"/>
        <v>盤</v>
      </c>
      <c r="J2262" t="str">
        <f t="shared" si="106"/>
        <v>盤</v>
      </c>
      <c r="K2262" t="str">
        <f t="shared" si="107"/>
        <v>盤</v>
      </c>
    </row>
    <row r="2263" spans="1:11" hidden="1" x14ac:dyDescent="0.15">
      <c r="A2263">
        <v>20130131</v>
      </c>
      <c r="B2263">
        <v>7850.02</v>
      </c>
      <c r="C2263">
        <v>7802</v>
      </c>
      <c r="D2263">
        <v>7672.58</v>
      </c>
      <c r="E2263">
        <v>7832.98</v>
      </c>
      <c r="F2263">
        <v>7672.58</v>
      </c>
      <c r="G2263">
        <v>7850.02</v>
      </c>
      <c r="H2263">
        <v>7672.58</v>
      </c>
      <c r="I2263" t="str">
        <f t="shared" si="105"/>
        <v>盤</v>
      </c>
      <c r="J2263" t="str">
        <f t="shared" si="106"/>
        <v>盤</v>
      </c>
      <c r="K2263" t="str">
        <f t="shared" si="107"/>
        <v>盤</v>
      </c>
    </row>
    <row r="2264" spans="1:11" hidden="1" x14ac:dyDescent="0.15">
      <c r="A2264">
        <v>20130201</v>
      </c>
      <c r="B2264">
        <v>7855.97</v>
      </c>
      <c r="C2264">
        <v>7832.98</v>
      </c>
      <c r="D2264">
        <v>7672.58</v>
      </c>
      <c r="E2264">
        <v>7850.02</v>
      </c>
      <c r="F2264">
        <v>7672.58</v>
      </c>
      <c r="G2264">
        <v>7855.97</v>
      </c>
      <c r="H2264">
        <v>7672.58</v>
      </c>
      <c r="I2264" t="str">
        <f t="shared" si="105"/>
        <v>盤</v>
      </c>
      <c r="J2264" t="str">
        <f t="shared" si="106"/>
        <v>盤</v>
      </c>
      <c r="K2264" t="str">
        <f t="shared" si="107"/>
        <v>無</v>
      </c>
    </row>
    <row r="2265" spans="1:11" hidden="1" x14ac:dyDescent="0.15">
      <c r="A2265">
        <v>20130204</v>
      </c>
      <c r="B2265">
        <v>7923.16</v>
      </c>
      <c r="C2265">
        <v>7850.02</v>
      </c>
      <c r="D2265">
        <v>7672.58</v>
      </c>
      <c r="E2265">
        <v>7855.97</v>
      </c>
      <c r="F2265">
        <v>7672.58</v>
      </c>
      <c r="G2265">
        <v>7923.16</v>
      </c>
      <c r="H2265">
        <v>7672.58</v>
      </c>
      <c r="I2265" t="str">
        <f t="shared" si="105"/>
        <v>盤</v>
      </c>
      <c r="J2265" t="str">
        <f t="shared" si="106"/>
        <v>無</v>
      </c>
      <c r="K2265" t="str">
        <f t="shared" si="107"/>
        <v>順</v>
      </c>
    </row>
    <row r="2266" spans="1:11" hidden="1" x14ac:dyDescent="0.15">
      <c r="A2266">
        <v>20130205</v>
      </c>
      <c r="B2266">
        <v>7886.94</v>
      </c>
      <c r="C2266">
        <v>7855.97</v>
      </c>
      <c r="D2266">
        <v>7672.58</v>
      </c>
      <c r="E2266">
        <v>7923.16</v>
      </c>
      <c r="F2266">
        <v>7672.58</v>
      </c>
      <c r="G2266">
        <v>7923.16</v>
      </c>
      <c r="H2266">
        <v>7672.58</v>
      </c>
      <c r="I2266" t="str">
        <f t="shared" si="105"/>
        <v>無</v>
      </c>
      <c r="J2266" t="str">
        <f t="shared" si="106"/>
        <v>順</v>
      </c>
      <c r="K2266" t="str">
        <f t="shared" si="107"/>
        <v>順</v>
      </c>
    </row>
    <row r="2267" spans="1:11" hidden="1" x14ac:dyDescent="0.15">
      <c r="A2267">
        <v>20130206</v>
      </c>
      <c r="B2267">
        <v>7906.65</v>
      </c>
      <c r="C2267">
        <v>7923.16</v>
      </c>
      <c r="D2267">
        <v>7672.58</v>
      </c>
      <c r="E2267">
        <v>7923.16</v>
      </c>
      <c r="F2267">
        <v>7672.58</v>
      </c>
      <c r="G2267">
        <v>7923.16</v>
      </c>
      <c r="H2267">
        <v>7714.67</v>
      </c>
      <c r="I2267" t="str">
        <f t="shared" si="105"/>
        <v>順</v>
      </c>
      <c r="J2267" t="str">
        <f t="shared" si="106"/>
        <v>順</v>
      </c>
      <c r="K2267" t="str">
        <f t="shared" si="107"/>
        <v>無</v>
      </c>
    </row>
    <row r="2268" spans="1:11" hidden="1" x14ac:dyDescent="0.15">
      <c r="A2268">
        <v>20130218</v>
      </c>
      <c r="B2268">
        <v>7943.53</v>
      </c>
      <c r="C2268">
        <v>7923.16</v>
      </c>
      <c r="D2268">
        <v>7672.58</v>
      </c>
      <c r="E2268">
        <v>7923.16</v>
      </c>
      <c r="F2268">
        <v>7714.67</v>
      </c>
      <c r="G2268">
        <v>7943.53</v>
      </c>
      <c r="H2268">
        <v>7802</v>
      </c>
      <c r="I2268" t="str">
        <f t="shared" si="105"/>
        <v>順</v>
      </c>
      <c r="J2268" t="str">
        <f t="shared" si="106"/>
        <v>無</v>
      </c>
      <c r="K2268" t="str">
        <f t="shared" si="107"/>
        <v>盤</v>
      </c>
    </row>
    <row r="2269" spans="1:11" hidden="1" x14ac:dyDescent="0.15">
      <c r="A2269">
        <v>20130219</v>
      </c>
      <c r="B2269">
        <v>7960.88</v>
      </c>
      <c r="C2269">
        <v>7923.16</v>
      </c>
      <c r="D2269">
        <v>7714.67</v>
      </c>
      <c r="E2269">
        <v>7943.53</v>
      </c>
      <c r="F2269">
        <v>7802</v>
      </c>
      <c r="G2269">
        <v>7960.88</v>
      </c>
      <c r="H2269">
        <v>7832.98</v>
      </c>
      <c r="I2269" t="str">
        <f t="shared" si="105"/>
        <v>無</v>
      </c>
      <c r="J2269" t="str">
        <f t="shared" si="106"/>
        <v>盤</v>
      </c>
      <c r="K2269" t="str">
        <f t="shared" si="107"/>
        <v>盤</v>
      </c>
    </row>
    <row r="2270" spans="1:11" hidden="1" x14ac:dyDescent="0.15">
      <c r="A2270">
        <v>20130220</v>
      </c>
      <c r="B2270">
        <v>8029.1</v>
      </c>
      <c r="C2270">
        <v>7943.53</v>
      </c>
      <c r="D2270">
        <v>7802</v>
      </c>
      <c r="E2270">
        <v>7960.88</v>
      </c>
      <c r="F2270">
        <v>7832.98</v>
      </c>
      <c r="G2270">
        <v>8029.1</v>
      </c>
      <c r="H2270">
        <v>7850.02</v>
      </c>
      <c r="I2270" t="str">
        <f t="shared" si="105"/>
        <v>盤</v>
      </c>
      <c r="J2270" t="str">
        <f t="shared" si="106"/>
        <v>盤</v>
      </c>
      <c r="K2270" t="str">
        <f t="shared" si="107"/>
        <v>盤</v>
      </c>
    </row>
    <row r="2271" spans="1:11" hidden="1" x14ac:dyDescent="0.15">
      <c r="A2271">
        <v>20130221</v>
      </c>
      <c r="B2271">
        <v>7957.46</v>
      </c>
      <c r="C2271">
        <v>7960.88</v>
      </c>
      <c r="D2271">
        <v>7832.98</v>
      </c>
      <c r="E2271">
        <v>8029.1</v>
      </c>
      <c r="F2271">
        <v>7850.02</v>
      </c>
      <c r="G2271">
        <v>8029.1</v>
      </c>
      <c r="H2271">
        <v>7855.97</v>
      </c>
      <c r="I2271" t="str">
        <f t="shared" si="105"/>
        <v>盤</v>
      </c>
      <c r="J2271" t="str">
        <f t="shared" si="106"/>
        <v>盤</v>
      </c>
      <c r="K2271" t="str">
        <f t="shared" si="107"/>
        <v>盤</v>
      </c>
    </row>
    <row r="2272" spans="1:11" hidden="1" x14ac:dyDescent="0.15">
      <c r="A2272">
        <v>20130222</v>
      </c>
      <c r="B2272">
        <v>7947.72</v>
      </c>
      <c r="C2272">
        <v>8029.1</v>
      </c>
      <c r="D2272">
        <v>7850.02</v>
      </c>
      <c r="E2272">
        <v>8029.1</v>
      </c>
      <c r="F2272">
        <v>7855.97</v>
      </c>
      <c r="G2272">
        <v>8029.1</v>
      </c>
      <c r="H2272">
        <v>7886.94</v>
      </c>
      <c r="I2272" t="str">
        <f t="shared" si="105"/>
        <v>盤</v>
      </c>
      <c r="J2272" t="str">
        <f t="shared" si="106"/>
        <v>盤</v>
      </c>
      <c r="K2272" t="str">
        <f t="shared" si="107"/>
        <v>盤</v>
      </c>
    </row>
    <row r="2273" spans="1:11" hidden="1" x14ac:dyDescent="0.15">
      <c r="A2273">
        <v>20130223</v>
      </c>
      <c r="B2273">
        <v>7986.89</v>
      </c>
      <c r="C2273">
        <v>8029.1</v>
      </c>
      <c r="D2273">
        <v>7855.97</v>
      </c>
      <c r="E2273">
        <v>8029.1</v>
      </c>
      <c r="F2273">
        <v>7886.94</v>
      </c>
      <c r="G2273">
        <v>8029.1</v>
      </c>
      <c r="H2273">
        <v>7886.94</v>
      </c>
      <c r="I2273" t="str">
        <f t="shared" si="105"/>
        <v>盤</v>
      </c>
      <c r="J2273" t="str">
        <f t="shared" si="106"/>
        <v>盤</v>
      </c>
      <c r="K2273" t="str">
        <f t="shared" si="107"/>
        <v>盤</v>
      </c>
    </row>
    <row r="2274" spans="1:11" hidden="1" x14ac:dyDescent="0.15">
      <c r="A2274">
        <v>20130225</v>
      </c>
      <c r="B2274">
        <v>7947.68</v>
      </c>
      <c r="C2274">
        <v>8029.1</v>
      </c>
      <c r="D2274">
        <v>7886.94</v>
      </c>
      <c r="E2274">
        <v>8029.1</v>
      </c>
      <c r="F2274">
        <v>7886.94</v>
      </c>
      <c r="G2274">
        <v>8029.1</v>
      </c>
      <c r="H2274">
        <v>7906.65</v>
      </c>
      <c r="I2274" t="str">
        <f t="shared" si="105"/>
        <v>盤</v>
      </c>
      <c r="J2274" t="str">
        <f t="shared" si="106"/>
        <v>盤</v>
      </c>
      <c r="K2274" t="str">
        <f t="shared" si="107"/>
        <v>盤</v>
      </c>
    </row>
    <row r="2275" spans="1:11" hidden="1" x14ac:dyDescent="0.15">
      <c r="A2275">
        <v>20130226</v>
      </c>
      <c r="B2275">
        <v>7880.9</v>
      </c>
      <c r="C2275">
        <v>8029.1</v>
      </c>
      <c r="D2275">
        <v>7886.94</v>
      </c>
      <c r="E2275">
        <v>8029.1</v>
      </c>
      <c r="F2275">
        <v>7906.65</v>
      </c>
      <c r="G2275">
        <v>8029.1</v>
      </c>
      <c r="H2275">
        <v>7880.9</v>
      </c>
      <c r="I2275" t="str">
        <f t="shared" si="105"/>
        <v>盤</v>
      </c>
      <c r="J2275" t="str">
        <f t="shared" si="106"/>
        <v>盤</v>
      </c>
      <c r="K2275" t="str">
        <f t="shared" si="107"/>
        <v>盤</v>
      </c>
    </row>
    <row r="2276" spans="1:11" hidden="1" x14ac:dyDescent="0.15">
      <c r="A2276">
        <v>20130227</v>
      </c>
      <c r="B2276">
        <v>7897.98</v>
      </c>
      <c r="C2276">
        <v>8029.1</v>
      </c>
      <c r="D2276">
        <v>7906.65</v>
      </c>
      <c r="E2276">
        <v>8029.1</v>
      </c>
      <c r="F2276">
        <v>7880.9</v>
      </c>
      <c r="G2276">
        <v>8029.1</v>
      </c>
      <c r="H2276">
        <v>7880.9</v>
      </c>
      <c r="I2276" t="str">
        <f t="shared" si="105"/>
        <v>盤</v>
      </c>
      <c r="J2276" t="str">
        <f t="shared" si="106"/>
        <v>盤</v>
      </c>
      <c r="K2276" t="str">
        <f t="shared" si="107"/>
        <v>盤</v>
      </c>
    </row>
    <row r="2277" spans="1:11" hidden="1" x14ac:dyDescent="0.15">
      <c r="A2277">
        <v>20130301</v>
      </c>
      <c r="B2277">
        <v>7964.63</v>
      </c>
      <c r="C2277">
        <v>8029.1</v>
      </c>
      <c r="D2277">
        <v>7880.9</v>
      </c>
      <c r="E2277">
        <v>8029.1</v>
      </c>
      <c r="F2277">
        <v>7880.9</v>
      </c>
      <c r="G2277">
        <v>8029.1</v>
      </c>
      <c r="H2277">
        <v>7880.9</v>
      </c>
      <c r="I2277" t="str">
        <f t="shared" si="105"/>
        <v>盤</v>
      </c>
      <c r="J2277" t="str">
        <f t="shared" si="106"/>
        <v>盤</v>
      </c>
      <c r="K2277" t="str">
        <f t="shared" si="107"/>
        <v>盤</v>
      </c>
    </row>
    <row r="2278" spans="1:11" hidden="1" x14ac:dyDescent="0.15">
      <c r="A2278">
        <v>20130304</v>
      </c>
      <c r="B2278">
        <v>7867.34</v>
      </c>
      <c r="C2278">
        <v>8029.1</v>
      </c>
      <c r="D2278">
        <v>7880.9</v>
      </c>
      <c r="E2278">
        <v>8029.1</v>
      </c>
      <c r="F2278">
        <v>7880.9</v>
      </c>
      <c r="G2278">
        <v>7986.89</v>
      </c>
      <c r="H2278">
        <v>7867.34</v>
      </c>
      <c r="I2278" t="str">
        <f t="shared" si="105"/>
        <v>盤</v>
      </c>
      <c r="J2278" t="str">
        <f t="shared" si="106"/>
        <v>盤</v>
      </c>
      <c r="K2278" t="str">
        <f t="shared" si="107"/>
        <v>盤</v>
      </c>
    </row>
    <row r="2279" spans="1:11" hidden="1" x14ac:dyDescent="0.15">
      <c r="A2279">
        <v>20130305</v>
      </c>
      <c r="B2279">
        <v>7932.71</v>
      </c>
      <c r="C2279">
        <v>8029.1</v>
      </c>
      <c r="D2279">
        <v>7880.9</v>
      </c>
      <c r="E2279">
        <v>7986.89</v>
      </c>
      <c r="F2279">
        <v>7867.34</v>
      </c>
      <c r="G2279">
        <v>7986.89</v>
      </c>
      <c r="H2279">
        <v>7867.34</v>
      </c>
      <c r="I2279" t="str">
        <f t="shared" si="105"/>
        <v>盤</v>
      </c>
      <c r="J2279" t="str">
        <f t="shared" si="106"/>
        <v>盤</v>
      </c>
      <c r="K2279" t="str">
        <f t="shared" si="107"/>
        <v>盤</v>
      </c>
    </row>
    <row r="2280" spans="1:11" hidden="1" x14ac:dyDescent="0.15">
      <c r="A2280">
        <v>20130306</v>
      </c>
      <c r="B2280">
        <v>7950.3</v>
      </c>
      <c r="C2280">
        <v>7986.89</v>
      </c>
      <c r="D2280">
        <v>7867.34</v>
      </c>
      <c r="E2280">
        <v>7986.89</v>
      </c>
      <c r="F2280">
        <v>7867.34</v>
      </c>
      <c r="G2280">
        <v>7986.89</v>
      </c>
      <c r="H2280">
        <v>7867.34</v>
      </c>
      <c r="I2280" t="str">
        <f t="shared" si="105"/>
        <v>盤</v>
      </c>
      <c r="J2280" t="str">
        <f t="shared" si="106"/>
        <v>盤</v>
      </c>
      <c r="K2280" t="str">
        <f t="shared" si="107"/>
        <v>盤</v>
      </c>
    </row>
    <row r="2281" spans="1:11" hidden="1" x14ac:dyDescent="0.15">
      <c r="A2281">
        <v>20130307</v>
      </c>
      <c r="B2281">
        <v>7960.51</v>
      </c>
      <c r="C2281">
        <v>7986.89</v>
      </c>
      <c r="D2281">
        <v>7867.34</v>
      </c>
      <c r="E2281">
        <v>7986.89</v>
      </c>
      <c r="F2281">
        <v>7867.34</v>
      </c>
      <c r="G2281">
        <v>7964.63</v>
      </c>
      <c r="H2281">
        <v>7867.34</v>
      </c>
      <c r="I2281" t="str">
        <f t="shared" si="105"/>
        <v>盤</v>
      </c>
      <c r="J2281" t="str">
        <f t="shared" si="106"/>
        <v>盤</v>
      </c>
      <c r="K2281" t="str">
        <f t="shared" si="107"/>
        <v>盤</v>
      </c>
    </row>
    <row r="2282" spans="1:11" hidden="1" x14ac:dyDescent="0.15">
      <c r="A2282">
        <v>20130308</v>
      </c>
      <c r="B2282">
        <v>8015.14</v>
      </c>
      <c r="C2282">
        <v>7986.89</v>
      </c>
      <c r="D2282">
        <v>7867.34</v>
      </c>
      <c r="E2282">
        <v>7964.63</v>
      </c>
      <c r="F2282">
        <v>7867.34</v>
      </c>
      <c r="G2282">
        <v>8015.14</v>
      </c>
      <c r="H2282">
        <v>7867.34</v>
      </c>
      <c r="I2282" t="str">
        <f t="shared" si="105"/>
        <v>盤</v>
      </c>
      <c r="J2282" t="str">
        <f t="shared" si="106"/>
        <v>盤</v>
      </c>
      <c r="K2282" t="str">
        <f t="shared" si="107"/>
        <v>盤</v>
      </c>
    </row>
    <row r="2283" spans="1:11" hidden="1" x14ac:dyDescent="0.15">
      <c r="A2283">
        <v>20130311</v>
      </c>
      <c r="B2283">
        <v>8038.72</v>
      </c>
      <c r="C2283">
        <v>7964.63</v>
      </c>
      <c r="D2283">
        <v>7867.34</v>
      </c>
      <c r="E2283">
        <v>8015.14</v>
      </c>
      <c r="F2283">
        <v>7867.34</v>
      </c>
      <c r="G2283">
        <v>8038.72</v>
      </c>
      <c r="H2283">
        <v>7867.34</v>
      </c>
      <c r="I2283" t="str">
        <f t="shared" si="105"/>
        <v>盤</v>
      </c>
      <c r="J2283" t="str">
        <f t="shared" si="106"/>
        <v>盤</v>
      </c>
      <c r="K2283" t="str">
        <f t="shared" si="107"/>
        <v>盤</v>
      </c>
    </row>
    <row r="2284" spans="1:11" hidden="1" x14ac:dyDescent="0.15">
      <c r="A2284">
        <v>20130312</v>
      </c>
      <c r="B2284">
        <v>7994.71</v>
      </c>
      <c r="C2284">
        <v>8015.14</v>
      </c>
      <c r="D2284">
        <v>7867.34</v>
      </c>
      <c r="E2284">
        <v>8038.72</v>
      </c>
      <c r="F2284">
        <v>7867.34</v>
      </c>
      <c r="G2284">
        <v>8038.72</v>
      </c>
      <c r="H2284">
        <v>7867.34</v>
      </c>
      <c r="I2284" t="str">
        <f t="shared" si="105"/>
        <v>盤</v>
      </c>
      <c r="J2284" t="str">
        <f t="shared" si="106"/>
        <v>盤</v>
      </c>
      <c r="K2284" t="str">
        <f t="shared" si="107"/>
        <v>盤</v>
      </c>
    </row>
    <row r="2285" spans="1:11" hidden="1" x14ac:dyDescent="0.15">
      <c r="A2285">
        <v>20130313</v>
      </c>
      <c r="B2285">
        <v>7995.51</v>
      </c>
      <c r="C2285">
        <v>8038.72</v>
      </c>
      <c r="D2285">
        <v>7867.34</v>
      </c>
      <c r="E2285">
        <v>8038.72</v>
      </c>
      <c r="F2285">
        <v>7867.34</v>
      </c>
      <c r="G2285">
        <v>8038.72</v>
      </c>
      <c r="H2285">
        <v>7867.34</v>
      </c>
      <c r="I2285" t="str">
        <f t="shared" si="105"/>
        <v>盤</v>
      </c>
      <c r="J2285" t="str">
        <f t="shared" si="106"/>
        <v>盤</v>
      </c>
      <c r="K2285" t="str">
        <f t="shared" si="107"/>
        <v>盤</v>
      </c>
    </row>
    <row r="2286" spans="1:11" hidden="1" x14ac:dyDescent="0.15">
      <c r="A2286">
        <v>20130314</v>
      </c>
      <c r="B2286">
        <v>7951.76</v>
      </c>
      <c r="C2286">
        <v>8038.72</v>
      </c>
      <c r="D2286">
        <v>7867.34</v>
      </c>
      <c r="E2286">
        <v>8038.72</v>
      </c>
      <c r="F2286">
        <v>7867.34</v>
      </c>
      <c r="G2286">
        <v>8038.72</v>
      </c>
      <c r="H2286">
        <v>7932.71</v>
      </c>
      <c r="I2286" t="str">
        <f t="shared" si="105"/>
        <v>盤</v>
      </c>
      <c r="J2286" t="str">
        <f t="shared" si="106"/>
        <v>盤</v>
      </c>
      <c r="K2286" t="str">
        <f t="shared" si="107"/>
        <v>盤</v>
      </c>
    </row>
    <row r="2287" spans="1:11" hidden="1" x14ac:dyDescent="0.15">
      <c r="A2287">
        <v>20130315</v>
      </c>
      <c r="B2287">
        <v>7927.49</v>
      </c>
      <c r="C2287">
        <v>8038.72</v>
      </c>
      <c r="D2287">
        <v>7867.34</v>
      </c>
      <c r="E2287">
        <v>8038.72</v>
      </c>
      <c r="F2287">
        <v>7932.71</v>
      </c>
      <c r="G2287">
        <v>8038.72</v>
      </c>
      <c r="H2287">
        <v>7927.49</v>
      </c>
      <c r="I2287" t="str">
        <f t="shared" si="105"/>
        <v>盤</v>
      </c>
      <c r="J2287" t="str">
        <f t="shared" si="106"/>
        <v>盤</v>
      </c>
      <c r="K2287" t="str">
        <f t="shared" si="107"/>
        <v>盤</v>
      </c>
    </row>
    <row r="2288" spans="1:11" hidden="1" x14ac:dyDescent="0.15">
      <c r="A2288">
        <v>20130318</v>
      </c>
      <c r="B2288">
        <v>7811.34</v>
      </c>
      <c r="C2288">
        <v>8038.72</v>
      </c>
      <c r="D2288">
        <v>7932.71</v>
      </c>
      <c r="E2288">
        <v>8038.72</v>
      </c>
      <c r="F2288">
        <v>7927.49</v>
      </c>
      <c r="G2288">
        <v>8038.72</v>
      </c>
      <c r="H2288">
        <v>7811.34</v>
      </c>
      <c r="I2288" t="str">
        <f t="shared" si="105"/>
        <v>盤</v>
      </c>
      <c r="J2288" t="str">
        <f t="shared" si="106"/>
        <v>盤</v>
      </c>
      <c r="K2288" t="str">
        <f t="shared" si="107"/>
        <v>無</v>
      </c>
    </row>
    <row r="2289" spans="1:11" hidden="1" x14ac:dyDescent="0.15">
      <c r="A2289">
        <v>20130319</v>
      </c>
      <c r="B2289">
        <v>7838.47</v>
      </c>
      <c r="C2289">
        <v>8038.72</v>
      </c>
      <c r="D2289">
        <v>7927.49</v>
      </c>
      <c r="E2289">
        <v>8038.72</v>
      </c>
      <c r="F2289">
        <v>7811.34</v>
      </c>
      <c r="G2289">
        <v>8038.72</v>
      </c>
      <c r="H2289">
        <v>7811.34</v>
      </c>
      <c r="I2289" t="str">
        <f t="shared" si="105"/>
        <v>盤</v>
      </c>
      <c r="J2289" t="str">
        <f t="shared" si="106"/>
        <v>無</v>
      </c>
      <c r="K2289" t="str">
        <f t="shared" si="107"/>
        <v>無</v>
      </c>
    </row>
    <row r="2290" spans="1:11" hidden="1" x14ac:dyDescent="0.15">
      <c r="A2290">
        <v>20130320</v>
      </c>
      <c r="B2290">
        <v>7798.03</v>
      </c>
      <c r="C2290">
        <v>8038.72</v>
      </c>
      <c r="D2290">
        <v>7811.34</v>
      </c>
      <c r="E2290">
        <v>8038.72</v>
      </c>
      <c r="F2290">
        <v>7811.34</v>
      </c>
      <c r="G2290">
        <v>8038.72</v>
      </c>
      <c r="H2290">
        <v>7798.03</v>
      </c>
      <c r="I2290" t="str">
        <f t="shared" si="105"/>
        <v>無</v>
      </c>
      <c r="J2290" t="str">
        <f t="shared" si="106"/>
        <v>無</v>
      </c>
      <c r="K2290" t="str">
        <f t="shared" si="107"/>
        <v>順</v>
      </c>
    </row>
    <row r="2291" spans="1:11" hidden="1" x14ac:dyDescent="0.15">
      <c r="A2291">
        <v>20130321</v>
      </c>
      <c r="B2291">
        <v>7811.84</v>
      </c>
      <c r="C2291">
        <v>8038.72</v>
      </c>
      <c r="D2291">
        <v>7811.34</v>
      </c>
      <c r="E2291">
        <v>8038.72</v>
      </c>
      <c r="F2291">
        <v>7798.03</v>
      </c>
      <c r="G2291">
        <v>7995.51</v>
      </c>
      <c r="H2291">
        <v>7798.03</v>
      </c>
      <c r="I2291" t="str">
        <f t="shared" si="105"/>
        <v>無</v>
      </c>
      <c r="J2291" t="str">
        <f t="shared" si="106"/>
        <v>順</v>
      </c>
      <c r="K2291" t="str">
        <f t="shared" si="107"/>
        <v>無</v>
      </c>
    </row>
    <row r="2292" spans="1:11" hidden="1" x14ac:dyDescent="0.15">
      <c r="A2292">
        <v>20130322</v>
      </c>
      <c r="B2292">
        <v>7796.22</v>
      </c>
      <c r="C2292">
        <v>8038.72</v>
      </c>
      <c r="D2292">
        <v>7798.03</v>
      </c>
      <c r="E2292">
        <v>7995.51</v>
      </c>
      <c r="F2292">
        <v>7798.03</v>
      </c>
      <c r="G2292">
        <v>7995.51</v>
      </c>
      <c r="H2292">
        <v>7796.22</v>
      </c>
      <c r="I2292" t="str">
        <f t="shared" si="105"/>
        <v>順</v>
      </c>
      <c r="J2292" t="str">
        <f t="shared" si="106"/>
        <v>無</v>
      </c>
      <c r="K2292" t="str">
        <f t="shared" si="107"/>
        <v>無</v>
      </c>
    </row>
    <row r="2293" spans="1:11" hidden="1" x14ac:dyDescent="0.15">
      <c r="A2293">
        <v>20130325</v>
      </c>
      <c r="B2293">
        <v>7856.12</v>
      </c>
      <c r="C2293">
        <v>7995.51</v>
      </c>
      <c r="D2293">
        <v>7798.03</v>
      </c>
      <c r="E2293">
        <v>7995.51</v>
      </c>
      <c r="F2293">
        <v>7796.22</v>
      </c>
      <c r="G2293">
        <v>7951.76</v>
      </c>
      <c r="H2293">
        <v>7796.22</v>
      </c>
      <c r="I2293" t="str">
        <f t="shared" si="105"/>
        <v>無</v>
      </c>
      <c r="J2293" t="str">
        <f t="shared" si="106"/>
        <v>無</v>
      </c>
      <c r="K2293" t="str">
        <f t="shared" si="107"/>
        <v>盤</v>
      </c>
    </row>
    <row r="2294" spans="1:11" hidden="1" x14ac:dyDescent="0.15">
      <c r="A2294">
        <v>20130326</v>
      </c>
      <c r="B2294">
        <v>7856.36</v>
      </c>
      <c r="C2294">
        <v>7995.51</v>
      </c>
      <c r="D2294">
        <v>7796.22</v>
      </c>
      <c r="E2294">
        <v>7951.76</v>
      </c>
      <c r="F2294">
        <v>7796.22</v>
      </c>
      <c r="G2294">
        <v>7927.49</v>
      </c>
      <c r="H2294">
        <v>7796.22</v>
      </c>
      <c r="I2294" t="str">
        <f t="shared" si="105"/>
        <v>無</v>
      </c>
      <c r="J2294" t="str">
        <f t="shared" si="106"/>
        <v>盤</v>
      </c>
      <c r="K2294" t="str">
        <f t="shared" si="107"/>
        <v>盤</v>
      </c>
    </row>
    <row r="2295" spans="1:11" hidden="1" x14ac:dyDescent="0.15">
      <c r="A2295">
        <v>20130327</v>
      </c>
      <c r="B2295">
        <v>7894.12</v>
      </c>
      <c r="C2295">
        <v>7951.76</v>
      </c>
      <c r="D2295">
        <v>7796.22</v>
      </c>
      <c r="E2295">
        <v>7927.49</v>
      </c>
      <c r="F2295">
        <v>7796.22</v>
      </c>
      <c r="G2295">
        <v>7894.12</v>
      </c>
      <c r="H2295">
        <v>7796.22</v>
      </c>
      <c r="I2295" t="str">
        <f t="shared" si="105"/>
        <v>盤</v>
      </c>
      <c r="J2295" t="str">
        <f t="shared" si="106"/>
        <v>盤</v>
      </c>
      <c r="K2295" t="str">
        <f t="shared" si="107"/>
        <v>盤</v>
      </c>
    </row>
    <row r="2296" spans="1:11" hidden="1" x14ac:dyDescent="0.15">
      <c r="A2296">
        <v>20130328</v>
      </c>
      <c r="B2296">
        <v>7866.88</v>
      </c>
      <c r="C2296">
        <v>7927.49</v>
      </c>
      <c r="D2296">
        <v>7796.22</v>
      </c>
      <c r="E2296">
        <v>7894.12</v>
      </c>
      <c r="F2296">
        <v>7796.22</v>
      </c>
      <c r="G2296">
        <v>7894.12</v>
      </c>
      <c r="H2296">
        <v>7796.22</v>
      </c>
      <c r="I2296" t="str">
        <f t="shared" si="105"/>
        <v>盤</v>
      </c>
      <c r="J2296" t="str">
        <f t="shared" si="106"/>
        <v>盤</v>
      </c>
      <c r="K2296" t="str">
        <f t="shared" si="107"/>
        <v>盤</v>
      </c>
    </row>
    <row r="2297" spans="1:11" hidden="1" x14ac:dyDescent="0.15">
      <c r="A2297">
        <v>20130329</v>
      </c>
      <c r="B2297">
        <v>7918.61</v>
      </c>
      <c r="C2297">
        <v>7894.12</v>
      </c>
      <c r="D2297">
        <v>7796.22</v>
      </c>
      <c r="E2297">
        <v>7894.12</v>
      </c>
      <c r="F2297">
        <v>7796.22</v>
      </c>
      <c r="G2297">
        <v>7918.61</v>
      </c>
      <c r="H2297">
        <v>7796.22</v>
      </c>
      <c r="I2297" t="str">
        <f t="shared" si="105"/>
        <v>盤</v>
      </c>
      <c r="J2297" t="str">
        <f t="shared" si="106"/>
        <v>盤</v>
      </c>
      <c r="K2297" t="str">
        <f t="shared" si="107"/>
        <v>盤</v>
      </c>
    </row>
    <row r="2298" spans="1:11" hidden="1" x14ac:dyDescent="0.15">
      <c r="A2298">
        <v>20130401</v>
      </c>
      <c r="B2298">
        <v>7899.24</v>
      </c>
      <c r="C2298">
        <v>7894.12</v>
      </c>
      <c r="D2298">
        <v>7796.22</v>
      </c>
      <c r="E2298">
        <v>7918.61</v>
      </c>
      <c r="F2298">
        <v>7796.22</v>
      </c>
      <c r="G2298">
        <v>7918.61</v>
      </c>
      <c r="H2298">
        <v>7796.22</v>
      </c>
      <c r="I2298" t="str">
        <f t="shared" si="105"/>
        <v>盤</v>
      </c>
      <c r="J2298" t="str">
        <f t="shared" si="106"/>
        <v>盤</v>
      </c>
      <c r="K2298" t="str">
        <f t="shared" si="107"/>
        <v>盤</v>
      </c>
    </row>
    <row r="2299" spans="1:11" hidden="1" x14ac:dyDescent="0.15">
      <c r="A2299">
        <v>20130402</v>
      </c>
      <c r="B2299">
        <v>7913.18</v>
      </c>
      <c r="C2299">
        <v>7918.61</v>
      </c>
      <c r="D2299">
        <v>7796.22</v>
      </c>
      <c r="E2299">
        <v>7918.61</v>
      </c>
      <c r="F2299">
        <v>7796.22</v>
      </c>
      <c r="G2299">
        <v>7918.61</v>
      </c>
      <c r="H2299">
        <v>7796.22</v>
      </c>
      <c r="I2299" t="str">
        <f t="shared" si="105"/>
        <v>盤</v>
      </c>
      <c r="J2299" t="str">
        <f t="shared" si="106"/>
        <v>盤</v>
      </c>
      <c r="K2299" t="str">
        <f t="shared" si="107"/>
        <v>盤</v>
      </c>
    </row>
    <row r="2300" spans="1:11" hidden="1" x14ac:dyDescent="0.15">
      <c r="A2300">
        <v>20130403</v>
      </c>
      <c r="B2300">
        <v>7942.35</v>
      </c>
      <c r="C2300">
        <v>7918.61</v>
      </c>
      <c r="D2300">
        <v>7796.22</v>
      </c>
      <c r="E2300">
        <v>7918.61</v>
      </c>
      <c r="F2300">
        <v>7796.22</v>
      </c>
      <c r="G2300">
        <v>7942.35</v>
      </c>
      <c r="H2300">
        <v>7856.12</v>
      </c>
      <c r="I2300" t="str">
        <f t="shared" si="105"/>
        <v>盤</v>
      </c>
      <c r="J2300" t="str">
        <f t="shared" si="106"/>
        <v>盤</v>
      </c>
      <c r="K2300" t="str">
        <f t="shared" si="107"/>
        <v>盤</v>
      </c>
    </row>
    <row r="2301" spans="1:11" hidden="1" x14ac:dyDescent="0.15">
      <c r="A2301">
        <v>20130408</v>
      </c>
      <c r="B2301">
        <v>7752.79</v>
      </c>
      <c r="C2301">
        <v>7918.61</v>
      </c>
      <c r="D2301">
        <v>7796.22</v>
      </c>
      <c r="E2301">
        <v>7942.35</v>
      </c>
      <c r="F2301">
        <v>7856.12</v>
      </c>
      <c r="G2301">
        <v>7942.35</v>
      </c>
      <c r="H2301">
        <v>7752.79</v>
      </c>
      <c r="I2301" t="str">
        <f t="shared" si="105"/>
        <v>盤</v>
      </c>
      <c r="J2301" t="str">
        <f t="shared" si="106"/>
        <v>盤</v>
      </c>
      <c r="K2301" t="str">
        <f t="shared" si="107"/>
        <v>無</v>
      </c>
    </row>
    <row r="2302" spans="1:11" hidden="1" x14ac:dyDescent="0.15">
      <c r="A2302">
        <v>20130409</v>
      </c>
      <c r="B2302">
        <v>7728.54</v>
      </c>
      <c r="C2302">
        <v>7942.35</v>
      </c>
      <c r="D2302">
        <v>7856.12</v>
      </c>
      <c r="E2302">
        <v>7942.35</v>
      </c>
      <c r="F2302">
        <v>7752.79</v>
      </c>
      <c r="G2302">
        <v>7942.35</v>
      </c>
      <c r="H2302">
        <v>7728.54</v>
      </c>
      <c r="I2302" t="str">
        <f t="shared" si="105"/>
        <v>盤</v>
      </c>
      <c r="J2302" t="str">
        <f t="shared" si="106"/>
        <v>無</v>
      </c>
      <c r="K2302" t="str">
        <f t="shared" si="107"/>
        <v>無</v>
      </c>
    </row>
    <row r="2303" spans="1:11" hidden="1" x14ac:dyDescent="0.15">
      <c r="A2303">
        <v>20130410</v>
      </c>
      <c r="B2303">
        <v>7752.8</v>
      </c>
      <c r="C2303">
        <v>7942.35</v>
      </c>
      <c r="D2303">
        <v>7752.79</v>
      </c>
      <c r="E2303">
        <v>7942.35</v>
      </c>
      <c r="F2303">
        <v>7728.54</v>
      </c>
      <c r="G2303">
        <v>7942.35</v>
      </c>
      <c r="H2303">
        <v>7728.54</v>
      </c>
      <c r="I2303" t="str">
        <f t="shared" si="105"/>
        <v>無</v>
      </c>
      <c r="J2303" t="str">
        <f t="shared" si="106"/>
        <v>無</v>
      </c>
      <c r="K2303" t="str">
        <f t="shared" si="107"/>
        <v>無</v>
      </c>
    </row>
    <row r="2304" spans="1:11" hidden="1" x14ac:dyDescent="0.15">
      <c r="A2304">
        <v>20130411</v>
      </c>
      <c r="B2304">
        <v>7857.98</v>
      </c>
      <c r="C2304">
        <v>7942.35</v>
      </c>
      <c r="D2304">
        <v>7728.54</v>
      </c>
      <c r="E2304">
        <v>7942.35</v>
      </c>
      <c r="F2304">
        <v>7728.54</v>
      </c>
      <c r="G2304">
        <v>7942.35</v>
      </c>
      <c r="H2304">
        <v>7728.54</v>
      </c>
      <c r="I2304" t="str">
        <f t="shared" si="105"/>
        <v>無</v>
      </c>
      <c r="J2304" t="str">
        <f t="shared" si="106"/>
        <v>無</v>
      </c>
      <c r="K2304" t="str">
        <f t="shared" si="107"/>
        <v>無</v>
      </c>
    </row>
    <row r="2305" spans="1:11" hidden="1" x14ac:dyDescent="0.15">
      <c r="A2305">
        <v>20130412</v>
      </c>
      <c r="B2305">
        <v>7821.63</v>
      </c>
      <c r="C2305">
        <v>7942.35</v>
      </c>
      <c r="D2305">
        <v>7728.54</v>
      </c>
      <c r="E2305">
        <v>7942.35</v>
      </c>
      <c r="F2305">
        <v>7728.54</v>
      </c>
      <c r="G2305">
        <v>7942.35</v>
      </c>
      <c r="H2305">
        <v>7728.54</v>
      </c>
      <c r="I2305" t="str">
        <f t="shared" si="105"/>
        <v>無</v>
      </c>
      <c r="J2305" t="str">
        <f t="shared" si="106"/>
        <v>無</v>
      </c>
      <c r="K2305" t="str">
        <f t="shared" si="107"/>
        <v>無</v>
      </c>
    </row>
    <row r="2306" spans="1:11" hidden="1" x14ac:dyDescent="0.15">
      <c r="A2306">
        <v>20130415</v>
      </c>
      <c r="B2306">
        <v>7763.53</v>
      </c>
      <c r="C2306">
        <v>7942.35</v>
      </c>
      <c r="D2306">
        <v>7728.54</v>
      </c>
      <c r="E2306">
        <v>7942.35</v>
      </c>
      <c r="F2306">
        <v>7728.54</v>
      </c>
      <c r="G2306">
        <v>7942.35</v>
      </c>
      <c r="H2306">
        <v>7728.54</v>
      </c>
      <c r="I2306" t="str">
        <f t="shared" si="105"/>
        <v>無</v>
      </c>
      <c r="J2306" t="str">
        <f t="shared" si="106"/>
        <v>無</v>
      </c>
      <c r="K2306" t="str">
        <f t="shared" si="107"/>
        <v>無</v>
      </c>
    </row>
    <row r="2307" spans="1:11" hidden="1" x14ac:dyDescent="0.15">
      <c r="A2307">
        <v>20130416</v>
      </c>
      <c r="B2307">
        <v>7801.05</v>
      </c>
      <c r="C2307">
        <v>7942.35</v>
      </c>
      <c r="D2307">
        <v>7728.54</v>
      </c>
      <c r="E2307">
        <v>7942.35</v>
      </c>
      <c r="F2307">
        <v>7728.54</v>
      </c>
      <c r="G2307">
        <v>7942.35</v>
      </c>
      <c r="H2307">
        <v>7728.54</v>
      </c>
      <c r="I2307" t="str">
        <f t="shared" ref="I2307:I2370" si="108">IF(C2307-D2307&lt;=180,"盤",IF(C2307-D2307&lt;=240,"無","順"))</f>
        <v>無</v>
      </c>
      <c r="J2307" t="str">
        <f t="shared" ref="J2307:J2370" si="109">IF(E2307-F2307&lt;=180,"盤",IF(E2307-F2307&lt;=240,"無","順"))</f>
        <v>無</v>
      </c>
      <c r="K2307" t="str">
        <f t="shared" ref="K2307:K2370" si="110">IF(G2307-H2307&lt;=180,"盤",IF(G2307-H2307&lt;=240,"無","順"))</f>
        <v>無</v>
      </c>
    </row>
    <row r="2308" spans="1:11" hidden="1" x14ac:dyDescent="0.15">
      <c r="A2308">
        <v>20130417</v>
      </c>
      <c r="B2308">
        <v>7809.07</v>
      </c>
      <c r="C2308">
        <v>7942.35</v>
      </c>
      <c r="D2308">
        <v>7728.54</v>
      </c>
      <c r="E2308">
        <v>7942.35</v>
      </c>
      <c r="F2308">
        <v>7728.54</v>
      </c>
      <c r="G2308">
        <v>7857.98</v>
      </c>
      <c r="H2308">
        <v>7728.54</v>
      </c>
      <c r="I2308" t="str">
        <f t="shared" si="108"/>
        <v>無</v>
      </c>
      <c r="J2308" t="str">
        <f t="shared" si="109"/>
        <v>無</v>
      </c>
      <c r="K2308" t="str">
        <f t="shared" si="110"/>
        <v>盤</v>
      </c>
    </row>
    <row r="2309" spans="1:11" hidden="1" x14ac:dyDescent="0.15">
      <c r="A2309">
        <v>20130418</v>
      </c>
      <c r="B2309">
        <v>7791.35</v>
      </c>
      <c r="C2309">
        <v>7942.35</v>
      </c>
      <c r="D2309">
        <v>7728.54</v>
      </c>
      <c r="E2309">
        <v>7857.98</v>
      </c>
      <c r="F2309">
        <v>7728.54</v>
      </c>
      <c r="G2309">
        <v>7857.98</v>
      </c>
      <c r="H2309">
        <v>7728.54</v>
      </c>
      <c r="I2309" t="str">
        <f t="shared" si="108"/>
        <v>無</v>
      </c>
      <c r="J2309" t="str">
        <f t="shared" si="109"/>
        <v>盤</v>
      </c>
      <c r="K2309" t="str">
        <f t="shared" si="110"/>
        <v>盤</v>
      </c>
    </row>
    <row r="2310" spans="1:11" hidden="1" x14ac:dyDescent="0.15">
      <c r="A2310">
        <v>20130419</v>
      </c>
      <c r="B2310">
        <v>7930.8</v>
      </c>
      <c r="C2310">
        <v>7857.98</v>
      </c>
      <c r="D2310">
        <v>7728.54</v>
      </c>
      <c r="E2310">
        <v>7857.98</v>
      </c>
      <c r="F2310">
        <v>7728.54</v>
      </c>
      <c r="G2310">
        <v>7930.8</v>
      </c>
      <c r="H2310">
        <v>7752.8</v>
      </c>
      <c r="I2310" t="str">
        <f t="shared" si="108"/>
        <v>盤</v>
      </c>
      <c r="J2310" t="str">
        <f t="shared" si="109"/>
        <v>盤</v>
      </c>
      <c r="K2310" t="str">
        <f t="shared" si="110"/>
        <v>盤</v>
      </c>
    </row>
    <row r="2311" spans="1:11" hidden="1" x14ac:dyDescent="0.15">
      <c r="A2311">
        <v>20130422</v>
      </c>
      <c r="B2311">
        <v>7970.38</v>
      </c>
      <c r="C2311">
        <v>7857.98</v>
      </c>
      <c r="D2311">
        <v>7728.54</v>
      </c>
      <c r="E2311">
        <v>7930.8</v>
      </c>
      <c r="F2311">
        <v>7752.8</v>
      </c>
      <c r="G2311">
        <v>7970.38</v>
      </c>
      <c r="H2311">
        <v>7763.53</v>
      </c>
      <c r="I2311" t="str">
        <f t="shared" si="108"/>
        <v>盤</v>
      </c>
      <c r="J2311" t="str">
        <f t="shared" si="109"/>
        <v>盤</v>
      </c>
      <c r="K2311" t="str">
        <f t="shared" si="110"/>
        <v>無</v>
      </c>
    </row>
    <row r="2312" spans="1:11" hidden="1" x14ac:dyDescent="0.15">
      <c r="A2312">
        <v>20130423</v>
      </c>
      <c r="B2312">
        <v>7942.77</v>
      </c>
      <c r="C2312">
        <v>7930.8</v>
      </c>
      <c r="D2312">
        <v>7752.8</v>
      </c>
      <c r="E2312">
        <v>7970.38</v>
      </c>
      <c r="F2312">
        <v>7763.53</v>
      </c>
      <c r="G2312">
        <v>7970.38</v>
      </c>
      <c r="H2312">
        <v>7763.53</v>
      </c>
      <c r="I2312" t="str">
        <f t="shared" si="108"/>
        <v>盤</v>
      </c>
      <c r="J2312" t="str">
        <f t="shared" si="109"/>
        <v>無</v>
      </c>
      <c r="K2312" t="str">
        <f t="shared" si="110"/>
        <v>無</v>
      </c>
    </row>
    <row r="2313" spans="1:11" hidden="1" x14ac:dyDescent="0.15">
      <c r="A2313">
        <v>20130424</v>
      </c>
      <c r="B2313">
        <v>8023.71</v>
      </c>
      <c r="C2313">
        <v>7970.38</v>
      </c>
      <c r="D2313">
        <v>7763.53</v>
      </c>
      <c r="E2313">
        <v>7970.38</v>
      </c>
      <c r="F2313">
        <v>7763.53</v>
      </c>
      <c r="G2313">
        <v>8023.71</v>
      </c>
      <c r="H2313">
        <v>7763.53</v>
      </c>
      <c r="I2313" t="str">
        <f t="shared" si="108"/>
        <v>無</v>
      </c>
      <c r="J2313" t="str">
        <f t="shared" si="109"/>
        <v>無</v>
      </c>
      <c r="K2313" t="str">
        <f t="shared" si="110"/>
        <v>順</v>
      </c>
    </row>
    <row r="2314" spans="1:11" hidden="1" x14ac:dyDescent="0.15">
      <c r="A2314">
        <v>20130425</v>
      </c>
      <c r="B2314">
        <v>8021.75</v>
      </c>
      <c r="C2314">
        <v>7970.38</v>
      </c>
      <c r="D2314">
        <v>7763.53</v>
      </c>
      <c r="E2314">
        <v>8023.71</v>
      </c>
      <c r="F2314">
        <v>7763.53</v>
      </c>
      <c r="G2314">
        <v>8023.71</v>
      </c>
      <c r="H2314">
        <v>7791.35</v>
      </c>
      <c r="I2314" t="str">
        <f t="shared" si="108"/>
        <v>無</v>
      </c>
      <c r="J2314" t="str">
        <f t="shared" si="109"/>
        <v>順</v>
      </c>
      <c r="K2314" t="str">
        <f t="shared" si="110"/>
        <v>無</v>
      </c>
    </row>
    <row r="2315" spans="1:11" hidden="1" x14ac:dyDescent="0.15">
      <c r="A2315">
        <v>20130426</v>
      </c>
      <c r="B2315">
        <v>8022.06</v>
      </c>
      <c r="C2315">
        <v>8023.71</v>
      </c>
      <c r="D2315">
        <v>7763.53</v>
      </c>
      <c r="E2315">
        <v>8023.71</v>
      </c>
      <c r="F2315">
        <v>7791.35</v>
      </c>
      <c r="G2315">
        <v>8023.71</v>
      </c>
      <c r="H2315">
        <v>7791.35</v>
      </c>
      <c r="I2315" t="str">
        <f t="shared" si="108"/>
        <v>順</v>
      </c>
      <c r="J2315" t="str">
        <f t="shared" si="109"/>
        <v>無</v>
      </c>
      <c r="K2315" t="str">
        <f t="shared" si="110"/>
        <v>無</v>
      </c>
    </row>
    <row r="2316" spans="1:11" hidden="1" x14ac:dyDescent="0.15">
      <c r="A2316">
        <v>20130429</v>
      </c>
      <c r="B2316">
        <v>8029.74</v>
      </c>
      <c r="C2316">
        <v>8023.71</v>
      </c>
      <c r="D2316">
        <v>7791.35</v>
      </c>
      <c r="E2316">
        <v>8023.71</v>
      </c>
      <c r="F2316">
        <v>7791.35</v>
      </c>
      <c r="G2316">
        <v>8029.74</v>
      </c>
      <c r="H2316">
        <v>7791.35</v>
      </c>
      <c r="I2316" t="str">
        <f t="shared" si="108"/>
        <v>無</v>
      </c>
      <c r="J2316" t="str">
        <f t="shared" si="109"/>
        <v>無</v>
      </c>
      <c r="K2316" t="str">
        <f t="shared" si="110"/>
        <v>無</v>
      </c>
    </row>
    <row r="2317" spans="1:11" hidden="1" x14ac:dyDescent="0.15">
      <c r="A2317">
        <v>20130430</v>
      </c>
      <c r="B2317">
        <v>8093.66</v>
      </c>
      <c r="C2317">
        <v>8023.71</v>
      </c>
      <c r="D2317">
        <v>7791.35</v>
      </c>
      <c r="E2317">
        <v>8029.74</v>
      </c>
      <c r="F2317">
        <v>7791.35</v>
      </c>
      <c r="G2317">
        <v>8093.66</v>
      </c>
      <c r="H2317">
        <v>7930.8</v>
      </c>
      <c r="I2317" t="str">
        <f t="shared" si="108"/>
        <v>無</v>
      </c>
      <c r="J2317" t="str">
        <f t="shared" si="109"/>
        <v>無</v>
      </c>
      <c r="K2317" t="str">
        <f t="shared" si="110"/>
        <v>盤</v>
      </c>
    </row>
    <row r="2318" spans="1:11" hidden="1" x14ac:dyDescent="0.15">
      <c r="A2318">
        <v>20130502</v>
      </c>
      <c r="B2318">
        <v>8128.51</v>
      </c>
      <c r="C2318">
        <v>8029.74</v>
      </c>
      <c r="D2318">
        <v>7791.35</v>
      </c>
      <c r="E2318">
        <v>8093.66</v>
      </c>
      <c r="F2318">
        <v>7930.8</v>
      </c>
      <c r="G2318">
        <v>8128.51</v>
      </c>
      <c r="H2318">
        <v>7942.77</v>
      </c>
      <c r="I2318" t="str">
        <f t="shared" si="108"/>
        <v>無</v>
      </c>
      <c r="J2318" t="str">
        <f t="shared" si="109"/>
        <v>盤</v>
      </c>
      <c r="K2318" t="str">
        <f t="shared" si="110"/>
        <v>無</v>
      </c>
    </row>
    <row r="2319" spans="1:11" hidden="1" x14ac:dyDescent="0.15">
      <c r="A2319">
        <v>20130503</v>
      </c>
      <c r="B2319">
        <v>8135.03</v>
      </c>
      <c r="C2319">
        <v>8093.66</v>
      </c>
      <c r="D2319">
        <v>7930.8</v>
      </c>
      <c r="E2319">
        <v>8128.51</v>
      </c>
      <c r="F2319">
        <v>7942.77</v>
      </c>
      <c r="G2319">
        <v>8135.03</v>
      </c>
      <c r="H2319">
        <v>7942.77</v>
      </c>
      <c r="I2319" t="str">
        <f t="shared" si="108"/>
        <v>盤</v>
      </c>
      <c r="J2319" t="str">
        <f t="shared" si="109"/>
        <v>無</v>
      </c>
      <c r="K2319" t="str">
        <f t="shared" si="110"/>
        <v>無</v>
      </c>
    </row>
    <row r="2320" spans="1:11" hidden="1" x14ac:dyDescent="0.15">
      <c r="A2320">
        <v>20130506</v>
      </c>
      <c r="B2320">
        <v>8169.05</v>
      </c>
      <c r="C2320">
        <v>8128.51</v>
      </c>
      <c r="D2320">
        <v>7942.77</v>
      </c>
      <c r="E2320">
        <v>8135.03</v>
      </c>
      <c r="F2320">
        <v>7942.77</v>
      </c>
      <c r="G2320">
        <v>8169.05</v>
      </c>
      <c r="H2320">
        <v>8021.75</v>
      </c>
      <c r="I2320" t="str">
        <f t="shared" si="108"/>
        <v>無</v>
      </c>
      <c r="J2320" t="str">
        <f t="shared" si="109"/>
        <v>無</v>
      </c>
      <c r="K2320" t="str">
        <f t="shared" si="110"/>
        <v>盤</v>
      </c>
    </row>
    <row r="2321" spans="1:11" hidden="1" x14ac:dyDescent="0.15">
      <c r="A2321">
        <v>20130507</v>
      </c>
      <c r="B2321">
        <v>8163.06</v>
      </c>
      <c r="C2321">
        <v>8135.03</v>
      </c>
      <c r="D2321">
        <v>7942.77</v>
      </c>
      <c r="E2321">
        <v>8169.05</v>
      </c>
      <c r="F2321">
        <v>8021.75</v>
      </c>
      <c r="G2321">
        <v>8169.05</v>
      </c>
      <c r="H2321">
        <v>8021.75</v>
      </c>
      <c r="I2321" t="str">
        <f t="shared" si="108"/>
        <v>無</v>
      </c>
      <c r="J2321" t="str">
        <f t="shared" si="109"/>
        <v>盤</v>
      </c>
      <c r="K2321" t="str">
        <f t="shared" si="110"/>
        <v>盤</v>
      </c>
    </row>
    <row r="2322" spans="1:11" x14ac:dyDescent="0.15">
      <c r="A2322">
        <v>20130508</v>
      </c>
      <c r="B2322">
        <v>8267.09</v>
      </c>
      <c r="C2322">
        <v>8169.05</v>
      </c>
      <c r="D2322">
        <v>8021.75</v>
      </c>
      <c r="E2322">
        <v>8169.05</v>
      </c>
      <c r="F2322">
        <v>8021.75</v>
      </c>
      <c r="G2322">
        <v>8267.09</v>
      </c>
      <c r="H2322">
        <v>8022.06</v>
      </c>
      <c r="I2322" t="str">
        <f t="shared" si="108"/>
        <v>盤</v>
      </c>
      <c r="J2322" t="str">
        <f t="shared" si="109"/>
        <v>盤</v>
      </c>
      <c r="K2322" t="str">
        <f t="shared" si="110"/>
        <v>順</v>
      </c>
    </row>
    <row r="2323" spans="1:11" hidden="1" x14ac:dyDescent="0.15">
      <c r="A2323">
        <v>20130509</v>
      </c>
      <c r="B2323">
        <v>8285.89</v>
      </c>
      <c r="C2323">
        <v>8169.05</v>
      </c>
      <c r="D2323">
        <v>8021.75</v>
      </c>
      <c r="E2323">
        <v>8267.09</v>
      </c>
      <c r="F2323">
        <v>8022.06</v>
      </c>
      <c r="G2323">
        <v>8285.89</v>
      </c>
      <c r="H2323">
        <v>8029.74</v>
      </c>
      <c r="I2323" t="str">
        <f t="shared" si="108"/>
        <v>盤</v>
      </c>
      <c r="J2323" t="str">
        <f t="shared" si="109"/>
        <v>順</v>
      </c>
      <c r="K2323" t="str">
        <f t="shared" si="110"/>
        <v>順</v>
      </c>
    </row>
    <row r="2324" spans="1:11" hidden="1" x14ac:dyDescent="0.15">
      <c r="A2324">
        <v>20130510</v>
      </c>
      <c r="B2324">
        <v>8280.26</v>
      </c>
      <c r="C2324">
        <v>8267.09</v>
      </c>
      <c r="D2324">
        <v>8022.06</v>
      </c>
      <c r="E2324">
        <v>8285.89</v>
      </c>
      <c r="F2324">
        <v>8029.74</v>
      </c>
      <c r="G2324">
        <v>8285.89</v>
      </c>
      <c r="H2324">
        <v>8093.66</v>
      </c>
      <c r="I2324" t="str">
        <f t="shared" si="108"/>
        <v>順</v>
      </c>
      <c r="J2324" t="str">
        <f t="shared" si="109"/>
        <v>順</v>
      </c>
      <c r="K2324" t="str">
        <f t="shared" si="110"/>
        <v>無</v>
      </c>
    </row>
    <row r="2325" spans="1:11" hidden="1" x14ac:dyDescent="0.15">
      <c r="A2325">
        <v>20130513</v>
      </c>
      <c r="B2325">
        <v>8248.32</v>
      </c>
      <c r="C2325">
        <v>8285.89</v>
      </c>
      <c r="D2325">
        <v>8029.74</v>
      </c>
      <c r="E2325">
        <v>8285.89</v>
      </c>
      <c r="F2325">
        <v>8093.66</v>
      </c>
      <c r="G2325">
        <v>8285.89</v>
      </c>
      <c r="H2325">
        <v>8128.51</v>
      </c>
      <c r="I2325" t="str">
        <f t="shared" si="108"/>
        <v>順</v>
      </c>
      <c r="J2325" t="str">
        <f t="shared" si="109"/>
        <v>無</v>
      </c>
      <c r="K2325" t="str">
        <f t="shared" si="110"/>
        <v>盤</v>
      </c>
    </row>
    <row r="2326" spans="1:11" hidden="1" x14ac:dyDescent="0.15">
      <c r="A2326">
        <v>20130514</v>
      </c>
      <c r="B2326">
        <v>8251.82</v>
      </c>
      <c r="C2326">
        <v>8285.89</v>
      </c>
      <c r="D2326">
        <v>8093.66</v>
      </c>
      <c r="E2326">
        <v>8285.89</v>
      </c>
      <c r="F2326">
        <v>8128.51</v>
      </c>
      <c r="G2326">
        <v>8285.89</v>
      </c>
      <c r="H2326">
        <v>8135.03</v>
      </c>
      <c r="I2326" t="str">
        <f t="shared" si="108"/>
        <v>無</v>
      </c>
      <c r="J2326" t="str">
        <f t="shared" si="109"/>
        <v>盤</v>
      </c>
      <c r="K2326" t="str">
        <f t="shared" si="110"/>
        <v>盤</v>
      </c>
    </row>
    <row r="2327" spans="1:11" hidden="1" x14ac:dyDescent="0.15">
      <c r="A2327">
        <v>20130515</v>
      </c>
      <c r="B2327">
        <v>8318.59</v>
      </c>
      <c r="C2327">
        <v>8285.89</v>
      </c>
      <c r="D2327">
        <v>8128.51</v>
      </c>
      <c r="E2327">
        <v>8285.89</v>
      </c>
      <c r="F2327">
        <v>8135.03</v>
      </c>
      <c r="G2327">
        <v>8318.59</v>
      </c>
      <c r="H2327">
        <v>8163.06</v>
      </c>
      <c r="I2327" t="str">
        <f t="shared" si="108"/>
        <v>盤</v>
      </c>
      <c r="J2327" t="str">
        <f t="shared" si="109"/>
        <v>盤</v>
      </c>
      <c r="K2327" t="str">
        <f t="shared" si="110"/>
        <v>盤</v>
      </c>
    </row>
    <row r="2328" spans="1:11" hidden="1" x14ac:dyDescent="0.15">
      <c r="A2328">
        <v>20130516</v>
      </c>
      <c r="B2328">
        <v>8390.0499999999993</v>
      </c>
      <c r="C2328">
        <v>8285.89</v>
      </c>
      <c r="D2328">
        <v>8135.03</v>
      </c>
      <c r="E2328">
        <v>8318.59</v>
      </c>
      <c r="F2328">
        <v>8163.06</v>
      </c>
      <c r="G2328">
        <v>8390.0499999999993</v>
      </c>
      <c r="H2328">
        <v>8163.06</v>
      </c>
      <c r="I2328" t="str">
        <f t="shared" si="108"/>
        <v>盤</v>
      </c>
      <c r="J2328" t="str">
        <f t="shared" si="109"/>
        <v>盤</v>
      </c>
      <c r="K2328" t="str">
        <f t="shared" si="110"/>
        <v>無</v>
      </c>
    </row>
    <row r="2329" spans="1:11" hidden="1" x14ac:dyDescent="0.15">
      <c r="A2329">
        <v>20130517</v>
      </c>
      <c r="B2329">
        <v>8368.19</v>
      </c>
      <c r="C2329">
        <v>8318.59</v>
      </c>
      <c r="D2329">
        <v>8163.06</v>
      </c>
      <c r="E2329">
        <v>8390.0499999999993</v>
      </c>
      <c r="F2329">
        <v>8163.06</v>
      </c>
      <c r="G2329">
        <v>8390.0499999999993</v>
      </c>
      <c r="H2329">
        <v>8248.32</v>
      </c>
      <c r="I2329" t="str">
        <f t="shared" si="108"/>
        <v>盤</v>
      </c>
      <c r="J2329" t="str">
        <f t="shared" si="109"/>
        <v>無</v>
      </c>
      <c r="K2329" t="str">
        <f t="shared" si="110"/>
        <v>盤</v>
      </c>
    </row>
    <row r="2330" spans="1:11" hidden="1" x14ac:dyDescent="0.15">
      <c r="A2330">
        <v>20130520</v>
      </c>
      <c r="B2330">
        <v>8377.0499999999993</v>
      </c>
      <c r="C2330">
        <v>8390.0499999999993</v>
      </c>
      <c r="D2330">
        <v>8163.06</v>
      </c>
      <c r="E2330">
        <v>8390.0499999999993</v>
      </c>
      <c r="F2330">
        <v>8248.32</v>
      </c>
      <c r="G2330">
        <v>8390.0499999999993</v>
      </c>
      <c r="H2330">
        <v>8248.32</v>
      </c>
      <c r="I2330" t="str">
        <f t="shared" si="108"/>
        <v>無</v>
      </c>
      <c r="J2330" t="str">
        <f t="shared" si="109"/>
        <v>盤</v>
      </c>
      <c r="K2330" t="str">
        <f t="shared" si="110"/>
        <v>盤</v>
      </c>
    </row>
    <row r="2331" spans="1:11" hidden="1" x14ac:dyDescent="0.15">
      <c r="A2331">
        <v>20130521</v>
      </c>
      <c r="B2331">
        <v>8383.0499999999993</v>
      </c>
      <c r="C2331">
        <v>8390.0499999999993</v>
      </c>
      <c r="D2331">
        <v>8248.32</v>
      </c>
      <c r="E2331">
        <v>8390.0499999999993</v>
      </c>
      <c r="F2331">
        <v>8248.32</v>
      </c>
      <c r="G2331">
        <v>8390.0499999999993</v>
      </c>
      <c r="H2331">
        <v>8248.32</v>
      </c>
      <c r="I2331" t="str">
        <f t="shared" si="108"/>
        <v>盤</v>
      </c>
      <c r="J2331" t="str">
        <f t="shared" si="109"/>
        <v>盤</v>
      </c>
      <c r="K2331" t="str">
        <f t="shared" si="110"/>
        <v>盤</v>
      </c>
    </row>
    <row r="2332" spans="1:11" hidden="1" x14ac:dyDescent="0.15">
      <c r="A2332">
        <v>20130522</v>
      </c>
      <c r="B2332">
        <v>8398.84</v>
      </c>
      <c r="C2332">
        <v>8390.0499999999993</v>
      </c>
      <c r="D2332">
        <v>8248.32</v>
      </c>
      <c r="E2332">
        <v>8390.0499999999993</v>
      </c>
      <c r="F2332">
        <v>8248.32</v>
      </c>
      <c r="G2332">
        <v>8398.84</v>
      </c>
      <c r="H2332">
        <v>8248.32</v>
      </c>
      <c r="I2332" t="str">
        <f t="shared" si="108"/>
        <v>盤</v>
      </c>
      <c r="J2332" t="str">
        <f t="shared" si="109"/>
        <v>盤</v>
      </c>
      <c r="K2332" t="str">
        <f t="shared" si="110"/>
        <v>盤</v>
      </c>
    </row>
    <row r="2333" spans="1:11" hidden="1" x14ac:dyDescent="0.15">
      <c r="A2333">
        <v>20130523</v>
      </c>
      <c r="B2333">
        <v>8237.83</v>
      </c>
      <c r="C2333">
        <v>8390.0499999999993</v>
      </c>
      <c r="D2333">
        <v>8248.32</v>
      </c>
      <c r="E2333">
        <v>8398.84</v>
      </c>
      <c r="F2333">
        <v>8248.32</v>
      </c>
      <c r="G2333">
        <v>8398.84</v>
      </c>
      <c r="H2333">
        <v>8237.83</v>
      </c>
      <c r="I2333" t="str">
        <f t="shared" si="108"/>
        <v>盤</v>
      </c>
      <c r="J2333" t="str">
        <f t="shared" si="109"/>
        <v>盤</v>
      </c>
      <c r="K2333" t="str">
        <f t="shared" si="110"/>
        <v>盤</v>
      </c>
    </row>
    <row r="2334" spans="1:11" hidden="1" x14ac:dyDescent="0.15">
      <c r="A2334">
        <v>20130524</v>
      </c>
      <c r="B2334">
        <v>8209.7800000000007</v>
      </c>
      <c r="C2334">
        <v>8398.84</v>
      </c>
      <c r="D2334">
        <v>8248.32</v>
      </c>
      <c r="E2334">
        <v>8398.84</v>
      </c>
      <c r="F2334">
        <v>8237.83</v>
      </c>
      <c r="G2334">
        <v>8398.84</v>
      </c>
      <c r="H2334">
        <v>8209.7800000000007</v>
      </c>
      <c r="I2334" t="str">
        <f t="shared" si="108"/>
        <v>盤</v>
      </c>
      <c r="J2334" t="str">
        <f t="shared" si="109"/>
        <v>盤</v>
      </c>
      <c r="K2334" t="str">
        <f t="shared" si="110"/>
        <v>無</v>
      </c>
    </row>
    <row r="2335" spans="1:11" hidden="1" x14ac:dyDescent="0.15">
      <c r="A2335">
        <v>20130527</v>
      </c>
      <c r="B2335">
        <v>8280.1</v>
      </c>
      <c r="C2335">
        <v>8398.84</v>
      </c>
      <c r="D2335">
        <v>8237.83</v>
      </c>
      <c r="E2335">
        <v>8398.84</v>
      </c>
      <c r="F2335">
        <v>8209.7800000000007</v>
      </c>
      <c r="G2335">
        <v>8398.84</v>
      </c>
      <c r="H2335">
        <v>8209.7800000000007</v>
      </c>
      <c r="I2335" t="str">
        <f t="shared" si="108"/>
        <v>盤</v>
      </c>
      <c r="J2335" t="str">
        <f t="shared" si="109"/>
        <v>無</v>
      </c>
      <c r="K2335" t="str">
        <f t="shared" si="110"/>
        <v>無</v>
      </c>
    </row>
    <row r="2336" spans="1:11" hidden="1" x14ac:dyDescent="0.15">
      <c r="A2336">
        <v>20130528</v>
      </c>
      <c r="B2336">
        <v>8263.0499999999993</v>
      </c>
      <c r="C2336">
        <v>8398.84</v>
      </c>
      <c r="D2336">
        <v>8209.7800000000007</v>
      </c>
      <c r="E2336">
        <v>8398.84</v>
      </c>
      <c r="F2336">
        <v>8209.7800000000007</v>
      </c>
      <c r="G2336">
        <v>8398.84</v>
      </c>
      <c r="H2336">
        <v>8209.7800000000007</v>
      </c>
      <c r="I2336" t="str">
        <f t="shared" si="108"/>
        <v>無</v>
      </c>
      <c r="J2336" t="str">
        <f t="shared" si="109"/>
        <v>無</v>
      </c>
      <c r="K2336" t="str">
        <f t="shared" si="110"/>
        <v>無</v>
      </c>
    </row>
    <row r="2337" spans="1:11" hidden="1" x14ac:dyDescent="0.15">
      <c r="A2337">
        <v>20130529</v>
      </c>
      <c r="B2337">
        <v>8337.9</v>
      </c>
      <c r="C2337">
        <v>8398.84</v>
      </c>
      <c r="D2337">
        <v>8209.7800000000007</v>
      </c>
      <c r="E2337">
        <v>8398.84</v>
      </c>
      <c r="F2337">
        <v>8209.7800000000007</v>
      </c>
      <c r="G2337">
        <v>8398.84</v>
      </c>
      <c r="H2337">
        <v>8209.7800000000007</v>
      </c>
      <c r="I2337" t="str">
        <f t="shared" si="108"/>
        <v>無</v>
      </c>
      <c r="J2337" t="str">
        <f t="shared" si="109"/>
        <v>無</v>
      </c>
      <c r="K2337" t="str">
        <f t="shared" si="110"/>
        <v>無</v>
      </c>
    </row>
    <row r="2338" spans="1:11" hidden="1" x14ac:dyDescent="0.15">
      <c r="A2338">
        <v>20130530</v>
      </c>
      <c r="B2338">
        <v>8243.2900000000009</v>
      </c>
      <c r="C2338">
        <v>8398.84</v>
      </c>
      <c r="D2338">
        <v>8209.7800000000007</v>
      </c>
      <c r="E2338">
        <v>8398.84</v>
      </c>
      <c r="F2338">
        <v>8209.7800000000007</v>
      </c>
      <c r="G2338">
        <v>8398.84</v>
      </c>
      <c r="H2338">
        <v>8209.7800000000007</v>
      </c>
      <c r="I2338" t="str">
        <f t="shared" si="108"/>
        <v>無</v>
      </c>
      <c r="J2338" t="str">
        <f t="shared" si="109"/>
        <v>無</v>
      </c>
      <c r="K2338" t="str">
        <f t="shared" si="110"/>
        <v>無</v>
      </c>
    </row>
    <row r="2339" spans="1:11" hidden="1" x14ac:dyDescent="0.15">
      <c r="A2339">
        <v>20130531</v>
      </c>
      <c r="B2339">
        <v>8254.7999999999993</v>
      </c>
      <c r="C2339">
        <v>8398.84</v>
      </c>
      <c r="D2339">
        <v>8209.7800000000007</v>
      </c>
      <c r="E2339">
        <v>8398.84</v>
      </c>
      <c r="F2339">
        <v>8209.7800000000007</v>
      </c>
      <c r="G2339">
        <v>8398.84</v>
      </c>
      <c r="H2339">
        <v>8209.7800000000007</v>
      </c>
      <c r="I2339" t="str">
        <f t="shared" si="108"/>
        <v>無</v>
      </c>
      <c r="J2339" t="str">
        <f t="shared" si="109"/>
        <v>無</v>
      </c>
      <c r="K2339" t="str">
        <f t="shared" si="110"/>
        <v>無</v>
      </c>
    </row>
    <row r="2340" spans="1:11" hidden="1" x14ac:dyDescent="0.15">
      <c r="A2340">
        <v>20130603</v>
      </c>
      <c r="B2340">
        <v>8201.02</v>
      </c>
      <c r="C2340">
        <v>8398.84</v>
      </c>
      <c r="D2340">
        <v>8209.7800000000007</v>
      </c>
      <c r="E2340">
        <v>8398.84</v>
      </c>
      <c r="F2340">
        <v>8209.7800000000007</v>
      </c>
      <c r="G2340">
        <v>8337.9</v>
      </c>
      <c r="H2340">
        <v>8201.02</v>
      </c>
      <c r="I2340" t="str">
        <f t="shared" si="108"/>
        <v>無</v>
      </c>
      <c r="J2340" t="str">
        <f t="shared" si="109"/>
        <v>無</v>
      </c>
      <c r="K2340" t="str">
        <f t="shared" si="110"/>
        <v>盤</v>
      </c>
    </row>
    <row r="2341" spans="1:11" hidden="1" x14ac:dyDescent="0.15">
      <c r="A2341">
        <v>20130604</v>
      </c>
      <c r="B2341">
        <v>8191.22</v>
      </c>
      <c r="C2341">
        <v>8398.84</v>
      </c>
      <c r="D2341">
        <v>8209.7800000000007</v>
      </c>
      <c r="E2341">
        <v>8337.9</v>
      </c>
      <c r="F2341">
        <v>8201.02</v>
      </c>
      <c r="G2341">
        <v>8337.9</v>
      </c>
      <c r="H2341">
        <v>8191.22</v>
      </c>
      <c r="I2341" t="str">
        <f t="shared" si="108"/>
        <v>無</v>
      </c>
      <c r="J2341" t="str">
        <f t="shared" si="109"/>
        <v>盤</v>
      </c>
      <c r="K2341" t="str">
        <f t="shared" si="110"/>
        <v>盤</v>
      </c>
    </row>
    <row r="2342" spans="1:11" hidden="1" x14ac:dyDescent="0.15">
      <c r="A2342">
        <v>20130605</v>
      </c>
      <c r="B2342">
        <v>8181.91</v>
      </c>
      <c r="C2342">
        <v>8337.9</v>
      </c>
      <c r="D2342">
        <v>8201.02</v>
      </c>
      <c r="E2342">
        <v>8337.9</v>
      </c>
      <c r="F2342">
        <v>8191.22</v>
      </c>
      <c r="G2342">
        <v>8337.9</v>
      </c>
      <c r="H2342">
        <v>8181.91</v>
      </c>
      <c r="I2342" t="str">
        <f t="shared" si="108"/>
        <v>盤</v>
      </c>
      <c r="J2342" t="str">
        <f t="shared" si="109"/>
        <v>盤</v>
      </c>
      <c r="K2342" t="str">
        <f t="shared" si="110"/>
        <v>盤</v>
      </c>
    </row>
    <row r="2343" spans="1:11" x14ac:dyDescent="0.15">
      <c r="A2343">
        <v>20130606</v>
      </c>
      <c r="B2343">
        <v>8096.14</v>
      </c>
      <c r="C2343">
        <v>8337.9</v>
      </c>
      <c r="D2343">
        <v>8191.22</v>
      </c>
      <c r="E2343">
        <v>8337.9</v>
      </c>
      <c r="F2343">
        <v>8181.91</v>
      </c>
      <c r="G2343">
        <v>8337.9</v>
      </c>
      <c r="H2343">
        <v>8096.14</v>
      </c>
      <c r="I2343" t="str">
        <f t="shared" si="108"/>
        <v>盤</v>
      </c>
      <c r="J2343" t="str">
        <f t="shared" si="109"/>
        <v>盤</v>
      </c>
      <c r="K2343" t="str">
        <f t="shared" si="110"/>
        <v>順</v>
      </c>
    </row>
    <row r="2344" spans="1:11" hidden="1" x14ac:dyDescent="0.15">
      <c r="A2344">
        <v>20130607</v>
      </c>
      <c r="B2344">
        <v>8095.2</v>
      </c>
      <c r="C2344">
        <v>8337.9</v>
      </c>
      <c r="D2344">
        <v>8181.91</v>
      </c>
      <c r="E2344">
        <v>8337.9</v>
      </c>
      <c r="F2344">
        <v>8096.14</v>
      </c>
      <c r="G2344">
        <v>8337.9</v>
      </c>
      <c r="H2344">
        <v>8095.2</v>
      </c>
      <c r="I2344" t="str">
        <f t="shared" si="108"/>
        <v>盤</v>
      </c>
      <c r="J2344" t="str">
        <f t="shared" si="109"/>
        <v>順</v>
      </c>
      <c r="K2344" t="str">
        <f t="shared" si="110"/>
        <v>順</v>
      </c>
    </row>
    <row r="2345" spans="1:11" hidden="1" x14ac:dyDescent="0.15">
      <c r="A2345">
        <v>20130610</v>
      </c>
      <c r="B2345">
        <v>8160.55</v>
      </c>
      <c r="C2345">
        <v>8337.9</v>
      </c>
      <c r="D2345">
        <v>8096.14</v>
      </c>
      <c r="E2345">
        <v>8337.9</v>
      </c>
      <c r="F2345">
        <v>8095.2</v>
      </c>
      <c r="G2345">
        <v>8254.7999999999993</v>
      </c>
      <c r="H2345">
        <v>8095.2</v>
      </c>
      <c r="I2345" t="str">
        <f t="shared" si="108"/>
        <v>順</v>
      </c>
      <c r="J2345" t="str">
        <f t="shared" si="109"/>
        <v>順</v>
      </c>
      <c r="K2345" t="str">
        <f t="shared" si="110"/>
        <v>盤</v>
      </c>
    </row>
    <row r="2346" spans="1:11" hidden="1" x14ac:dyDescent="0.15">
      <c r="A2346">
        <v>20130611</v>
      </c>
      <c r="B2346">
        <v>8116.15</v>
      </c>
      <c r="C2346">
        <v>8337.9</v>
      </c>
      <c r="D2346">
        <v>8095.2</v>
      </c>
      <c r="E2346">
        <v>8254.7999999999993</v>
      </c>
      <c r="F2346">
        <v>8095.2</v>
      </c>
      <c r="G2346">
        <v>8254.7999999999993</v>
      </c>
      <c r="H2346">
        <v>8095.2</v>
      </c>
      <c r="I2346" t="str">
        <f t="shared" si="108"/>
        <v>順</v>
      </c>
      <c r="J2346" t="str">
        <f t="shared" si="109"/>
        <v>盤</v>
      </c>
      <c r="K2346" t="str">
        <f t="shared" si="110"/>
        <v>盤</v>
      </c>
    </row>
    <row r="2347" spans="1:11" x14ac:dyDescent="0.15">
      <c r="A2347">
        <v>20130613</v>
      </c>
      <c r="B2347">
        <v>7951.66</v>
      </c>
      <c r="C2347">
        <v>8254.7999999999993</v>
      </c>
      <c r="D2347">
        <v>8095.2</v>
      </c>
      <c r="E2347">
        <v>8254.7999999999993</v>
      </c>
      <c r="F2347">
        <v>8095.2</v>
      </c>
      <c r="G2347">
        <v>8201.02</v>
      </c>
      <c r="H2347">
        <v>7951.66</v>
      </c>
      <c r="I2347" t="str">
        <f t="shared" si="108"/>
        <v>盤</v>
      </c>
      <c r="J2347" t="str">
        <f t="shared" si="109"/>
        <v>盤</v>
      </c>
      <c r="K2347" t="str">
        <f t="shared" si="110"/>
        <v>順</v>
      </c>
    </row>
    <row r="2348" spans="1:11" hidden="1" x14ac:dyDescent="0.15">
      <c r="A2348">
        <v>20130614</v>
      </c>
      <c r="B2348">
        <v>7937.74</v>
      </c>
      <c r="C2348">
        <v>8254.7999999999993</v>
      </c>
      <c r="D2348">
        <v>8095.2</v>
      </c>
      <c r="E2348">
        <v>8201.02</v>
      </c>
      <c r="F2348">
        <v>7951.66</v>
      </c>
      <c r="G2348">
        <v>8191.22</v>
      </c>
      <c r="H2348">
        <v>7937.74</v>
      </c>
      <c r="I2348" t="str">
        <f t="shared" si="108"/>
        <v>盤</v>
      </c>
      <c r="J2348" t="str">
        <f t="shared" si="109"/>
        <v>順</v>
      </c>
      <c r="K2348" t="str">
        <f t="shared" si="110"/>
        <v>順</v>
      </c>
    </row>
    <row r="2349" spans="1:11" hidden="1" x14ac:dyDescent="0.15">
      <c r="A2349">
        <v>20130617</v>
      </c>
      <c r="B2349">
        <v>7992.89</v>
      </c>
      <c r="C2349">
        <v>8201.02</v>
      </c>
      <c r="D2349">
        <v>7951.66</v>
      </c>
      <c r="E2349">
        <v>8191.22</v>
      </c>
      <c r="F2349">
        <v>7937.74</v>
      </c>
      <c r="G2349">
        <v>8181.91</v>
      </c>
      <c r="H2349">
        <v>7937.74</v>
      </c>
      <c r="I2349" t="str">
        <f t="shared" si="108"/>
        <v>順</v>
      </c>
      <c r="J2349" t="str">
        <f t="shared" si="109"/>
        <v>順</v>
      </c>
      <c r="K2349" t="str">
        <f t="shared" si="110"/>
        <v>順</v>
      </c>
    </row>
    <row r="2350" spans="1:11" hidden="1" x14ac:dyDescent="0.15">
      <c r="A2350">
        <v>20130618</v>
      </c>
      <c r="B2350">
        <v>8011.02</v>
      </c>
      <c r="C2350">
        <v>8191.22</v>
      </c>
      <c r="D2350">
        <v>7937.74</v>
      </c>
      <c r="E2350">
        <v>8181.91</v>
      </c>
      <c r="F2350">
        <v>7937.74</v>
      </c>
      <c r="G2350">
        <v>8160.55</v>
      </c>
      <c r="H2350">
        <v>7937.74</v>
      </c>
      <c r="I2350" t="str">
        <f t="shared" si="108"/>
        <v>順</v>
      </c>
      <c r="J2350" t="str">
        <f t="shared" si="109"/>
        <v>順</v>
      </c>
      <c r="K2350" t="str">
        <f t="shared" si="110"/>
        <v>無</v>
      </c>
    </row>
    <row r="2351" spans="1:11" hidden="1" x14ac:dyDescent="0.15">
      <c r="A2351">
        <v>20130619</v>
      </c>
      <c r="B2351">
        <v>8007.39</v>
      </c>
      <c r="C2351">
        <v>8181.91</v>
      </c>
      <c r="D2351">
        <v>7937.74</v>
      </c>
      <c r="E2351">
        <v>8160.55</v>
      </c>
      <c r="F2351">
        <v>7937.74</v>
      </c>
      <c r="G2351">
        <v>8160.55</v>
      </c>
      <c r="H2351">
        <v>7937.74</v>
      </c>
      <c r="I2351" t="str">
        <f t="shared" si="108"/>
        <v>順</v>
      </c>
      <c r="J2351" t="str">
        <f t="shared" si="109"/>
        <v>無</v>
      </c>
      <c r="K2351" t="str">
        <f t="shared" si="110"/>
        <v>無</v>
      </c>
    </row>
    <row r="2352" spans="1:11" hidden="1" x14ac:dyDescent="0.15">
      <c r="A2352">
        <v>20130620</v>
      </c>
      <c r="B2352">
        <v>7898.91</v>
      </c>
      <c r="C2352">
        <v>8160.55</v>
      </c>
      <c r="D2352">
        <v>7937.74</v>
      </c>
      <c r="E2352">
        <v>8160.55</v>
      </c>
      <c r="F2352">
        <v>7937.74</v>
      </c>
      <c r="G2352">
        <v>8160.55</v>
      </c>
      <c r="H2352">
        <v>7898.91</v>
      </c>
      <c r="I2352" t="str">
        <f t="shared" si="108"/>
        <v>無</v>
      </c>
      <c r="J2352" t="str">
        <f t="shared" si="109"/>
        <v>無</v>
      </c>
      <c r="K2352" t="str">
        <f t="shared" si="110"/>
        <v>順</v>
      </c>
    </row>
    <row r="2353" spans="1:11" hidden="1" x14ac:dyDescent="0.15">
      <c r="A2353">
        <v>20130621</v>
      </c>
      <c r="B2353">
        <v>7793.31</v>
      </c>
      <c r="C2353">
        <v>8160.55</v>
      </c>
      <c r="D2353">
        <v>7937.74</v>
      </c>
      <c r="E2353">
        <v>8160.55</v>
      </c>
      <c r="F2353">
        <v>7898.91</v>
      </c>
      <c r="G2353">
        <v>8116.15</v>
      </c>
      <c r="H2353">
        <v>7793.31</v>
      </c>
      <c r="I2353" t="str">
        <f t="shared" si="108"/>
        <v>無</v>
      </c>
      <c r="J2353" t="str">
        <f t="shared" si="109"/>
        <v>順</v>
      </c>
      <c r="K2353" t="str">
        <f t="shared" si="110"/>
        <v>順</v>
      </c>
    </row>
    <row r="2354" spans="1:11" hidden="1" x14ac:dyDescent="0.15">
      <c r="A2354">
        <v>20130624</v>
      </c>
      <c r="B2354">
        <v>7758.03</v>
      </c>
      <c r="C2354">
        <v>8160.55</v>
      </c>
      <c r="D2354">
        <v>7898.91</v>
      </c>
      <c r="E2354">
        <v>8116.15</v>
      </c>
      <c r="F2354">
        <v>7793.31</v>
      </c>
      <c r="G2354">
        <v>8011.02</v>
      </c>
      <c r="H2354">
        <v>7758.03</v>
      </c>
      <c r="I2354" t="str">
        <f t="shared" si="108"/>
        <v>順</v>
      </c>
      <c r="J2354" t="str">
        <f t="shared" si="109"/>
        <v>順</v>
      </c>
      <c r="K2354" t="str">
        <f t="shared" si="110"/>
        <v>順</v>
      </c>
    </row>
    <row r="2355" spans="1:11" hidden="1" x14ac:dyDescent="0.15">
      <c r="A2355">
        <v>20130625</v>
      </c>
      <c r="B2355">
        <v>7663.23</v>
      </c>
      <c r="C2355">
        <v>8116.15</v>
      </c>
      <c r="D2355">
        <v>7793.31</v>
      </c>
      <c r="E2355">
        <v>8011.02</v>
      </c>
      <c r="F2355">
        <v>7758.03</v>
      </c>
      <c r="G2355">
        <v>8011.02</v>
      </c>
      <c r="H2355">
        <v>7663.23</v>
      </c>
      <c r="I2355" t="str">
        <f t="shared" si="108"/>
        <v>順</v>
      </c>
      <c r="J2355" t="str">
        <f t="shared" si="109"/>
        <v>順</v>
      </c>
      <c r="K2355" t="str">
        <f t="shared" si="110"/>
        <v>順</v>
      </c>
    </row>
    <row r="2356" spans="1:11" hidden="1" x14ac:dyDescent="0.15">
      <c r="A2356">
        <v>20130626</v>
      </c>
      <c r="B2356">
        <v>7784.8</v>
      </c>
      <c r="C2356">
        <v>8011.02</v>
      </c>
      <c r="D2356">
        <v>7758.03</v>
      </c>
      <c r="E2356">
        <v>8011.02</v>
      </c>
      <c r="F2356">
        <v>7663.23</v>
      </c>
      <c r="G2356">
        <v>8011.02</v>
      </c>
      <c r="H2356">
        <v>7663.23</v>
      </c>
      <c r="I2356" t="str">
        <f t="shared" si="108"/>
        <v>順</v>
      </c>
      <c r="J2356" t="str">
        <f t="shared" si="109"/>
        <v>順</v>
      </c>
      <c r="K2356" t="str">
        <f t="shared" si="110"/>
        <v>順</v>
      </c>
    </row>
    <row r="2357" spans="1:11" hidden="1" x14ac:dyDescent="0.15">
      <c r="A2357">
        <v>20130627</v>
      </c>
      <c r="B2357">
        <v>7883.9</v>
      </c>
      <c r="C2357">
        <v>8011.02</v>
      </c>
      <c r="D2357">
        <v>7663.23</v>
      </c>
      <c r="E2357">
        <v>8011.02</v>
      </c>
      <c r="F2357">
        <v>7663.23</v>
      </c>
      <c r="G2357">
        <v>8011.02</v>
      </c>
      <c r="H2357">
        <v>7663.23</v>
      </c>
      <c r="I2357" t="str">
        <f t="shared" si="108"/>
        <v>順</v>
      </c>
      <c r="J2357" t="str">
        <f t="shared" si="109"/>
        <v>順</v>
      </c>
      <c r="K2357" t="str">
        <f t="shared" si="110"/>
        <v>順</v>
      </c>
    </row>
    <row r="2358" spans="1:11" hidden="1" x14ac:dyDescent="0.15">
      <c r="A2358">
        <v>20130628</v>
      </c>
      <c r="B2358">
        <v>8062.21</v>
      </c>
      <c r="C2358">
        <v>8011.02</v>
      </c>
      <c r="D2358">
        <v>7663.23</v>
      </c>
      <c r="E2358">
        <v>8011.02</v>
      </c>
      <c r="F2358">
        <v>7663.23</v>
      </c>
      <c r="G2358">
        <v>8062.21</v>
      </c>
      <c r="H2358">
        <v>7663.23</v>
      </c>
      <c r="I2358" t="str">
        <f t="shared" si="108"/>
        <v>順</v>
      </c>
      <c r="J2358" t="str">
        <f t="shared" si="109"/>
        <v>順</v>
      </c>
      <c r="K2358" t="str">
        <f t="shared" si="110"/>
        <v>順</v>
      </c>
    </row>
    <row r="2359" spans="1:11" hidden="1" x14ac:dyDescent="0.15">
      <c r="A2359">
        <v>20130701</v>
      </c>
      <c r="B2359">
        <v>8036</v>
      </c>
      <c r="C2359">
        <v>8011.02</v>
      </c>
      <c r="D2359">
        <v>7663.23</v>
      </c>
      <c r="E2359">
        <v>8062.21</v>
      </c>
      <c r="F2359">
        <v>7663.23</v>
      </c>
      <c r="G2359">
        <v>8062.21</v>
      </c>
      <c r="H2359">
        <v>7663.23</v>
      </c>
      <c r="I2359" t="str">
        <f t="shared" si="108"/>
        <v>順</v>
      </c>
      <c r="J2359" t="str">
        <f t="shared" si="109"/>
        <v>順</v>
      </c>
      <c r="K2359" t="str">
        <f t="shared" si="110"/>
        <v>順</v>
      </c>
    </row>
    <row r="2360" spans="1:11" hidden="1" x14ac:dyDescent="0.15">
      <c r="A2360">
        <v>20130702</v>
      </c>
      <c r="B2360">
        <v>8015.86</v>
      </c>
      <c r="C2360">
        <v>8062.21</v>
      </c>
      <c r="D2360">
        <v>7663.23</v>
      </c>
      <c r="E2360">
        <v>8062.21</v>
      </c>
      <c r="F2360">
        <v>7663.23</v>
      </c>
      <c r="G2360">
        <v>8062.21</v>
      </c>
      <c r="H2360">
        <v>7663.23</v>
      </c>
      <c r="I2360" t="str">
        <f t="shared" si="108"/>
        <v>順</v>
      </c>
      <c r="J2360" t="str">
        <f t="shared" si="109"/>
        <v>順</v>
      </c>
      <c r="K2360" t="str">
        <f t="shared" si="110"/>
        <v>順</v>
      </c>
    </row>
    <row r="2361" spans="1:11" hidden="1" x14ac:dyDescent="0.15">
      <c r="A2361">
        <v>20130703</v>
      </c>
      <c r="B2361">
        <v>7911.42</v>
      </c>
      <c r="C2361">
        <v>8062.21</v>
      </c>
      <c r="D2361">
        <v>7663.23</v>
      </c>
      <c r="E2361">
        <v>8062.21</v>
      </c>
      <c r="F2361">
        <v>7663.23</v>
      </c>
      <c r="G2361">
        <v>8062.21</v>
      </c>
      <c r="H2361">
        <v>7663.23</v>
      </c>
      <c r="I2361" t="str">
        <f t="shared" si="108"/>
        <v>順</v>
      </c>
      <c r="J2361" t="str">
        <f t="shared" si="109"/>
        <v>順</v>
      </c>
      <c r="K2361" t="str">
        <f t="shared" si="110"/>
        <v>順</v>
      </c>
    </row>
    <row r="2362" spans="1:11" hidden="1" x14ac:dyDescent="0.15">
      <c r="A2362">
        <v>20130704</v>
      </c>
      <c r="B2362">
        <v>7893.72</v>
      </c>
      <c r="C2362">
        <v>8062.21</v>
      </c>
      <c r="D2362">
        <v>7663.23</v>
      </c>
      <c r="E2362">
        <v>8062.21</v>
      </c>
      <c r="F2362">
        <v>7663.23</v>
      </c>
      <c r="G2362">
        <v>8062.21</v>
      </c>
      <c r="H2362">
        <v>7663.23</v>
      </c>
      <c r="I2362" t="str">
        <f t="shared" si="108"/>
        <v>順</v>
      </c>
      <c r="J2362" t="str">
        <f t="shared" si="109"/>
        <v>順</v>
      </c>
      <c r="K2362" t="str">
        <f t="shared" si="110"/>
        <v>順</v>
      </c>
    </row>
    <row r="2363" spans="1:11" hidden="1" x14ac:dyDescent="0.15">
      <c r="A2363">
        <v>20130705</v>
      </c>
      <c r="B2363">
        <v>8001.82</v>
      </c>
      <c r="C2363">
        <v>8062.21</v>
      </c>
      <c r="D2363">
        <v>7663.23</v>
      </c>
      <c r="E2363">
        <v>8062.21</v>
      </c>
      <c r="F2363">
        <v>7663.23</v>
      </c>
      <c r="G2363">
        <v>8062.21</v>
      </c>
      <c r="H2363">
        <v>7784.8</v>
      </c>
      <c r="I2363" t="str">
        <f t="shared" si="108"/>
        <v>順</v>
      </c>
      <c r="J2363" t="str">
        <f t="shared" si="109"/>
        <v>順</v>
      </c>
      <c r="K2363" t="str">
        <f t="shared" si="110"/>
        <v>順</v>
      </c>
    </row>
    <row r="2364" spans="1:11" hidden="1" x14ac:dyDescent="0.15">
      <c r="A2364">
        <v>20130708</v>
      </c>
      <c r="B2364">
        <v>7886.34</v>
      </c>
      <c r="C2364">
        <v>8062.21</v>
      </c>
      <c r="D2364">
        <v>7663.23</v>
      </c>
      <c r="E2364">
        <v>8062.21</v>
      </c>
      <c r="F2364">
        <v>7784.8</v>
      </c>
      <c r="G2364">
        <v>8062.21</v>
      </c>
      <c r="H2364">
        <v>7883.9</v>
      </c>
      <c r="I2364" t="str">
        <f t="shared" si="108"/>
        <v>順</v>
      </c>
      <c r="J2364" t="str">
        <f t="shared" si="109"/>
        <v>順</v>
      </c>
      <c r="K2364" t="str">
        <f t="shared" si="110"/>
        <v>盤</v>
      </c>
    </row>
    <row r="2365" spans="1:11" hidden="1" x14ac:dyDescent="0.15">
      <c r="A2365">
        <v>20130709</v>
      </c>
      <c r="B2365">
        <v>7971.18</v>
      </c>
      <c r="C2365">
        <v>8062.21</v>
      </c>
      <c r="D2365">
        <v>7784.8</v>
      </c>
      <c r="E2365">
        <v>8062.21</v>
      </c>
      <c r="F2365">
        <v>7883.9</v>
      </c>
      <c r="G2365">
        <v>8062.21</v>
      </c>
      <c r="H2365">
        <v>7886.34</v>
      </c>
      <c r="I2365" t="str">
        <f t="shared" si="108"/>
        <v>順</v>
      </c>
      <c r="J2365" t="str">
        <f t="shared" si="109"/>
        <v>盤</v>
      </c>
      <c r="K2365" t="str">
        <f t="shared" si="110"/>
        <v>盤</v>
      </c>
    </row>
    <row r="2366" spans="1:11" hidden="1" x14ac:dyDescent="0.15">
      <c r="A2366">
        <v>20130710</v>
      </c>
      <c r="B2366">
        <v>8011.69</v>
      </c>
      <c r="C2366">
        <v>8062.21</v>
      </c>
      <c r="D2366">
        <v>7883.9</v>
      </c>
      <c r="E2366">
        <v>8062.21</v>
      </c>
      <c r="F2366">
        <v>7886.34</v>
      </c>
      <c r="G2366">
        <v>8036</v>
      </c>
      <c r="H2366">
        <v>7886.34</v>
      </c>
      <c r="I2366" t="str">
        <f t="shared" si="108"/>
        <v>盤</v>
      </c>
      <c r="J2366" t="str">
        <f t="shared" si="109"/>
        <v>盤</v>
      </c>
      <c r="K2366" t="str">
        <f t="shared" si="110"/>
        <v>盤</v>
      </c>
    </row>
    <row r="2367" spans="1:11" x14ac:dyDescent="0.15">
      <c r="A2367">
        <v>20130711</v>
      </c>
      <c r="B2367">
        <v>8179.54</v>
      </c>
      <c r="C2367">
        <v>8062.21</v>
      </c>
      <c r="D2367">
        <v>7886.34</v>
      </c>
      <c r="E2367">
        <v>8036</v>
      </c>
      <c r="F2367">
        <v>7886.34</v>
      </c>
      <c r="G2367">
        <v>8179.54</v>
      </c>
      <c r="H2367">
        <v>7886.34</v>
      </c>
      <c r="I2367" t="str">
        <f t="shared" si="108"/>
        <v>盤</v>
      </c>
      <c r="J2367" t="str">
        <f t="shared" si="109"/>
        <v>盤</v>
      </c>
      <c r="K2367" t="str">
        <f t="shared" si="110"/>
        <v>順</v>
      </c>
    </row>
    <row r="2368" spans="1:11" hidden="1" x14ac:dyDescent="0.15">
      <c r="A2368">
        <v>20130712</v>
      </c>
      <c r="B2368">
        <v>8220.49</v>
      </c>
      <c r="C2368">
        <v>8036</v>
      </c>
      <c r="D2368">
        <v>7886.34</v>
      </c>
      <c r="E2368">
        <v>8179.54</v>
      </c>
      <c r="F2368">
        <v>7886.34</v>
      </c>
      <c r="G2368">
        <v>8220.49</v>
      </c>
      <c r="H2368">
        <v>7886.34</v>
      </c>
      <c r="I2368" t="str">
        <f t="shared" si="108"/>
        <v>盤</v>
      </c>
      <c r="J2368" t="str">
        <f t="shared" si="109"/>
        <v>順</v>
      </c>
      <c r="K2368" t="str">
        <f t="shared" si="110"/>
        <v>順</v>
      </c>
    </row>
    <row r="2369" spans="1:11" hidden="1" x14ac:dyDescent="0.15">
      <c r="A2369">
        <v>20130715</v>
      </c>
      <c r="B2369">
        <v>8254.68</v>
      </c>
      <c r="C2369">
        <v>8179.54</v>
      </c>
      <c r="D2369">
        <v>7886.34</v>
      </c>
      <c r="E2369">
        <v>8220.49</v>
      </c>
      <c r="F2369">
        <v>7886.34</v>
      </c>
      <c r="G2369">
        <v>8254.68</v>
      </c>
      <c r="H2369">
        <v>7886.34</v>
      </c>
      <c r="I2369" t="str">
        <f t="shared" si="108"/>
        <v>順</v>
      </c>
      <c r="J2369" t="str">
        <f t="shared" si="109"/>
        <v>順</v>
      </c>
      <c r="K2369" t="str">
        <f t="shared" si="110"/>
        <v>順</v>
      </c>
    </row>
    <row r="2370" spans="1:11" hidden="1" x14ac:dyDescent="0.15">
      <c r="A2370">
        <v>20130716</v>
      </c>
      <c r="B2370">
        <v>8260.11</v>
      </c>
      <c r="C2370">
        <v>8220.49</v>
      </c>
      <c r="D2370">
        <v>7886.34</v>
      </c>
      <c r="E2370">
        <v>8254.68</v>
      </c>
      <c r="F2370">
        <v>7886.34</v>
      </c>
      <c r="G2370">
        <v>8260.11</v>
      </c>
      <c r="H2370">
        <v>7886.34</v>
      </c>
      <c r="I2370" t="str">
        <f t="shared" si="108"/>
        <v>順</v>
      </c>
      <c r="J2370" t="str">
        <f t="shared" si="109"/>
        <v>順</v>
      </c>
      <c r="K2370" t="str">
        <f t="shared" si="110"/>
        <v>順</v>
      </c>
    </row>
    <row r="2371" spans="1:11" hidden="1" x14ac:dyDescent="0.15">
      <c r="A2371">
        <v>20130717</v>
      </c>
      <c r="B2371">
        <v>8258.9500000000007</v>
      </c>
      <c r="C2371">
        <v>8254.68</v>
      </c>
      <c r="D2371">
        <v>7886.34</v>
      </c>
      <c r="E2371">
        <v>8260.11</v>
      </c>
      <c r="F2371">
        <v>7886.34</v>
      </c>
      <c r="G2371">
        <v>8260.11</v>
      </c>
      <c r="H2371">
        <v>7886.34</v>
      </c>
      <c r="I2371" t="str">
        <f t="shared" ref="I2371:I2434" si="111">IF(C2371-D2371&lt;=180,"盤",IF(C2371-D2371&lt;=240,"無","順"))</f>
        <v>順</v>
      </c>
      <c r="J2371" t="str">
        <f t="shared" ref="J2371:J2434" si="112">IF(E2371-F2371&lt;=180,"盤",IF(E2371-F2371&lt;=240,"無","順"))</f>
        <v>順</v>
      </c>
      <c r="K2371" t="str">
        <f t="shared" ref="K2371:K2434" si="113">IF(G2371-H2371&lt;=180,"盤",IF(G2371-H2371&lt;=240,"無","順"))</f>
        <v>順</v>
      </c>
    </row>
    <row r="2372" spans="1:11" hidden="1" x14ac:dyDescent="0.15">
      <c r="A2372">
        <v>20130718</v>
      </c>
      <c r="B2372">
        <v>8194.8799999999992</v>
      </c>
      <c r="C2372">
        <v>8260.11</v>
      </c>
      <c r="D2372">
        <v>7886.34</v>
      </c>
      <c r="E2372">
        <v>8260.11</v>
      </c>
      <c r="F2372">
        <v>7886.34</v>
      </c>
      <c r="G2372">
        <v>8260.11</v>
      </c>
      <c r="H2372">
        <v>7971.18</v>
      </c>
      <c r="I2372" t="str">
        <f t="shared" si="111"/>
        <v>順</v>
      </c>
      <c r="J2372" t="str">
        <f t="shared" si="112"/>
        <v>順</v>
      </c>
      <c r="K2372" t="str">
        <f t="shared" si="113"/>
        <v>順</v>
      </c>
    </row>
    <row r="2373" spans="1:11" hidden="1" x14ac:dyDescent="0.15">
      <c r="A2373">
        <v>20130719</v>
      </c>
      <c r="B2373">
        <v>8062.03</v>
      </c>
      <c r="C2373">
        <v>8260.11</v>
      </c>
      <c r="D2373">
        <v>7886.34</v>
      </c>
      <c r="E2373">
        <v>8260.11</v>
      </c>
      <c r="F2373">
        <v>7971.18</v>
      </c>
      <c r="G2373">
        <v>8260.11</v>
      </c>
      <c r="H2373">
        <v>8011.69</v>
      </c>
      <c r="I2373" t="str">
        <f t="shared" si="111"/>
        <v>順</v>
      </c>
      <c r="J2373" t="str">
        <f t="shared" si="112"/>
        <v>順</v>
      </c>
      <c r="K2373" t="str">
        <f t="shared" si="113"/>
        <v>順</v>
      </c>
    </row>
    <row r="2374" spans="1:11" hidden="1" x14ac:dyDescent="0.15">
      <c r="A2374">
        <v>20130722</v>
      </c>
      <c r="B2374">
        <v>8105.45</v>
      </c>
      <c r="C2374">
        <v>8260.11</v>
      </c>
      <c r="D2374">
        <v>7971.18</v>
      </c>
      <c r="E2374">
        <v>8260.11</v>
      </c>
      <c r="F2374">
        <v>8011.69</v>
      </c>
      <c r="G2374">
        <v>8260.11</v>
      </c>
      <c r="H2374">
        <v>8062.03</v>
      </c>
      <c r="I2374" t="str">
        <f t="shared" si="111"/>
        <v>順</v>
      </c>
      <c r="J2374" t="str">
        <f t="shared" si="112"/>
        <v>順</v>
      </c>
      <c r="K2374" t="str">
        <f t="shared" si="113"/>
        <v>無</v>
      </c>
    </row>
    <row r="2375" spans="1:11" hidden="1" x14ac:dyDescent="0.15">
      <c r="A2375">
        <v>20130723</v>
      </c>
      <c r="B2375">
        <v>8214.65</v>
      </c>
      <c r="C2375">
        <v>8260.11</v>
      </c>
      <c r="D2375">
        <v>8011.69</v>
      </c>
      <c r="E2375">
        <v>8260.11</v>
      </c>
      <c r="F2375">
        <v>8062.03</v>
      </c>
      <c r="G2375">
        <v>8260.11</v>
      </c>
      <c r="H2375">
        <v>8062.03</v>
      </c>
      <c r="I2375" t="str">
        <f t="shared" si="111"/>
        <v>順</v>
      </c>
      <c r="J2375" t="str">
        <f t="shared" si="112"/>
        <v>無</v>
      </c>
      <c r="K2375" t="str">
        <f t="shared" si="113"/>
        <v>無</v>
      </c>
    </row>
    <row r="2376" spans="1:11" hidden="1" x14ac:dyDescent="0.15">
      <c r="A2376">
        <v>20130724</v>
      </c>
      <c r="B2376">
        <v>8196.19</v>
      </c>
      <c r="C2376">
        <v>8260.11</v>
      </c>
      <c r="D2376">
        <v>8062.03</v>
      </c>
      <c r="E2376">
        <v>8260.11</v>
      </c>
      <c r="F2376">
        <v>8062.03</v>
      </c>
      <c r="G2376">
        <v>8260.11</v>
      </c>
      <c r="H2376">
        <v>8062.03</v>
      </c>
      <c r="I2376" t="str">
        <f t="shared" si="111"/>
        <v>無</v>
      </c>
      <c r="J2376" t="str">
        <f t="shared" si="112"/>
        <v>無</v>
      </c>
      <c r="K2376" t="str">
        <f t="shared" si="113"/>
        <v>無</v>
      </c>
    </row>
    <row r="2377" spans="1:11" hidden="1" x14ac:dyDescent="0.15">
      <c r="A2377">
        <v>20130725</v>
      </c>
      <c r="B2377">
        <v>8163.58</v>
      </c>
      <c r="C2377">
        <v>8260.11</v>
      </c>
      <c r="D2377">
        <v>8062.03</v>
      </c>
      <c r="E2377">
        <v>8260.11</v>
      </c>
      <c r="F2377">
        <v>8062.03</v>
      </c>
      <c r="G2377">
        <v>8260.11</v>
      </c>
      <c r="H2377">
        <v>8062.03</v>
      </c>
      <c r="I2377" t="str">
        <f t="shared" si="111"/>
        <v>無</v>
      </c>
      <c r="J2377" t="str">
        <f t="shared" si="112"/>
        <v>無</v>
      </c>
      <c r="K2377" t="str">
        <f t="shared" si="113"/>
        <v>無</v>
      </c>
    </row>
    <row r="2378" spans="1:11" hidden="1" x14ac:dyDescent="0.15">
      <c r="A2378">
        <v>20130726</v>
      </c>
      <c r="B2378">
        <v>8149.4</v>
      </c>
      <c r="C2378">
        <v>8260.11</v>
      </c>
      <c r="D2378">
        <v>8062.03</v>
      </c>
      <c r="E2378">
        <v>8260.11</v>
      </c>
      <c r="F2378">
        <v>8062.03</v>
      </c>
      <c r="G2378">
        <v>8258.9500000000007</v>
      </c>
      <c r="H2378">
        <v>8062.03</v>
      </c>
      <c r="I2378" t="str">
        <f t="shared" si="111"/>
        <v>無</v>
      </c>
      <c r="J2378" t="str">
        <f t="shared" si="112"/>
        <v>無</v>
      </c>
      <c r="K2378" t="str">
        <f t="shared" si="113"/>
        <v>無</v>
      </c>
    </row>
    <row r="2379" spans="1:11" hidden="1" x14ac:dyDescent="0.15">
      <c r="A2379">
        <v>20130729</v>
      </c>
      <c r="B2379">
        <v>8084.5</v>
      </c>
      <c r="C2379">
        <v>8260.11</v>
      </c>
      <c r="D2379">
        <v>8062.03</v>
      </c>
      <c r="E2379">
        <v>8258.9500000000007</v>
      </c>
      <c r="F2379">
        <v>8062.03</v>
      </c>
      <c r="G2379">
        <v>8214.65</v>
      </c>
      <c r="H2379">
        <v>8062.03</v>
      </c>
      <c r="I2379" t="str">
        <f t="shared" si="111"/>
        <v>無</v>
      </c>
      <c r="J2379" t="str">
        <f t="shared" si="112"/>
        <v>無</v>
      </c>
      <c r="K2379" t="str">
        <f t="shared" si="113"/>
        <v>盤</v>
      </c>
    </row>
    <row r="2380" spans="1:11" hidden="1" x14ac:dyDescent="0.15">
      <c r="A2380">
        <v>20130730</v>
      </c>
      <c r="B2380">
        <v>8163.55</v>
      </c>
      <c r="C2380">
        <v>8258.9500000000007</v>
      </c>
      <c r="D2380">
        <v>8062.03</v>
      </c>
      <c r="E2380">
        <v>8214.65</v>
      </c>
      <c r="F2380">
        <v>8062.03</v>
      </c>
      <c r="G2380">
        <v>8214.65</v>
      </c>
      <c r="H2380">
        <v>8062.03</v>
      </c>
      <c r="I2380" t="str">
        <f t="shared" si="111"/>
        <v>無</v>
      </c>
      <c r="J2380" t="str">
        <f t="shared" si="112"/>
        <v>盤</v>
      </c>
      <c r="K2380" t="str">
        <f t="shared" si="113"/>
        <v>盤</v>
      </c>
    </row>
    <row r="2381" spans="1:11" hidden="1" x14ac:dyDescent="0.15">
      <c r="A2381">
        <v>20130731</v>
      </c>
      <c r="B2381">
        <v>8107.94</v>
      </c>
      <c r="C2381">
        <v>8214.65</v>
      </c>
      <c r="D2381">
        <v>8062.03</v>
      </c>
      <c r="E2381">
        <v>8214.65</v>
      </c>
      <c r="F2381">
        <v>8062.03</v>
      </c>
      <c r="G2381">
        <v>8214.65</v>
      </c>
      <c r="H2381">
        <v>8084.5</v>
      </c>
      <c r="I2381" t="str">
        <f t="shared" si="111"/>
        <v>盤</v>
      </c>
      <c r="J2381" t="str">
        <f t="shared" si="112"/>
        <v>盤</v>
      </c>
      <c r="K2381" t="str">
        <f t="shared" si="113"/>
        <v>盤</v>
      </c>
    </row>
    <row r="2382" spans="1:11" hidden="1" x14ac:dyDescent="0.15">
      <c r="A2382">
        <v>20130801</v>
      </c>
      <c r="B2382">
        <v>8056.22</v>
      </c>
      <c r="C2382">
        <v>8214.65</v>
      </c>
      <c r="D2382">
        <v>8062.03</v>
      </c>
      <c r="E2382">
        <v>8214.65</v>
      </c>
      <c r="F2382">
        <v>8084.5</v>
      </c>
      <c r="G2382">
        <v>8214.65</v>
      </c>
      <c r="H2382">
        <v>8056.22</v>
      </c>
      <c r="I2382" t="str">
        <f t="shared" si="111"/>
        <v>盤</v>
      </c>
      <c r="J2382" t="str">
        <f t="shared" si="112"/>
        <v>盤</v>
      </c>
      <c r="K2382" t="str">
        <f t="shared" si="113"/>
        <v>盤</v>
      </c>
    </row>
    <row r="2383" spans="1:11" hidden="1" x14ac:dyDescent="0.15">
      <c r="A2383">
        <v>20130802</v>
      </c>
      <c r="B2383">
        <v>8099.88</v>
      </c>
      <c r="C2383">
        <v>8214.65</v>
      </c>
      <c r="D2383">
        <v>8084.5</v>
      </c>
      <c r="E2383">
        <v>8214.65</v>
      </c>
      <c r="F2383">
        <v>8056.22</v>
      </c>
      <c r="G2383">
        <v>8196.19</v>
      </c>
      <c r="H2383">
        <v>8056.22</v>
      </c>
      <c r="I2383" t="str">
        <f t="shared" si="111"/>
        <v>盤</v>
      </c>
      <c r="J2383" t="str">
        <f t="shared" si="112"/>
        <v>盤</v>
      </c>
      <c r="K2383" t="str">
        <f t="shared" si="113"/>
        <v>盤</v>
      </c>
    </row>
    <row r="2384" spans="1:11" hidden="1" x14ac:dyDescent="0.15">
      <c r="A2384">
        <v>20130805</v>
      </c>
      <c r="B2384">
        <v>8138.63</v>
      </c>
      <c r="C2384">
        <v>8214.65</v>
      </c>
      <c r="D2384">
        <v>8056.22</v>
      </c>
      <c r="E2384">
        <v>8196.19</v>
      </c>
      <c r="F2384">
        <v>8056.22</v>
      </c>
      <c r="G2384">
        <v>8163.58</v>
      </c>
      <c r="H2384">
        <v>8056.22</v>
      </c>
      <c r="I2384" t="str">
        <f t="shared" si="111"/>
        <v>盤</v>
      </c>
      <c r="J2384" t="str">
        <f t="shared" si="112"/>
        <v>盤</v>
      </c>
      <c r="K2384" t="str">
        <f t="shared" si="113"/>
        <v>盤</v>
      </c>
    </row>
    <row r="2385" spans="1:11" hidden="1" x14ac:dyDescent="0.15">
      <c r="A2385">
        <v>20130806</v>
      </c>
      <c r="B2385">
        <v>8038.91</v>
      </c>
      <c r="C2385">
        <v>8196.19</v>
      </c>
      <c r="D2385">
        <v>8056.22</v>
      </c>
      <c r="E2385">
        <v>8163.58</v>
      </c>
      <c r="F2385">
        <v>8056.22</v>
      </c>
      <c r="G2385">
        <v>8163.55</v>
      </c>
      <c r="H2385">
        <v>8038.91</v>
      </c>
      <c r="I2385" t="str">
        <f t="shared" si="111"/>
        <v>盤</v>
      </c>
      <c r="J2385" t="str">
        <f t="shared" si="112"/>
        <v>盤</v>
      </c>
      <c r="K2385" t="str">
        <f t="shared" si="113"/>
        <v>盤</v>
      </c>
    </row>
    <row r="2386" spans="1:11" x14ac:dyDescent="0.15">
      <c r="A2386">
        <v>20130807</v>
      </c>
      <c r="B2386">
        <v>7921.29</v>
      </c>
      <c r="C2386">
        <v>8163.58</v>
      </c>
      <c r="D2386">
        <v>8056.22</v>
      </c>
      <c r="E2386">
        <v>8163.55</v>
      </c>
      <c r="F2386">
        <v>8038.91</v>
      </c>
      <c r="G2386">
        <v>8163.55</v>
      </c>
      <c r="H2386">
        <v>7921.29</v>
      </c>
      <c r="I2386" t="str">
        <f t="shared" si="111"/>
        <v>盤</v>
      </c>
      <c r="J2386" t="str">
        <f t="shared" si="112"/>
        <v>盤</v>
      </c>
      <c r="K2386" t="str">
        <f t="shared" si="113"/>
        <v>順</v>
      </c>
    </row>
    <row r="2387" spans="1:11" hidden="1" x14ac:dyDescent="0.15">
      <c r="A2387">
        <v>20130808</v>
      </c>
      <c r="B2387">
        <v>7907.67</v>
      </c>
      <c r="C2387">
        <v>8163.55</v>
      </c>
      <c r="D2387">
        <v>8038.91</v>
      </c>
      <c r="E2387">
        <v>8163.55</v>
      </c>
      <c r="F2387">
        <v>7921.29</v>
      </c>
      <c r="G2387">
        <v>8163.55</v>
      </c>
      <c r="H2387">
        <v>7907.67</v>
      </c>
      <c r="I2387" t="str">
        <f t="shared" si="111"/>
        <v>盤</v>
      </c>
      <c r="J2387" t="str">
        <f t="shared" si="112"/>
        <v>順</v>
      </c>
      <c r="K2387" t="str">
        <f t="shared" si="113"/>
        <v>順</v>
      </c>
    </row>
    <row r="2388" spans="1:11" hidden="1" x14ac:dyDescent="0.15">
      <c r="A2388">
        <v>20130809</v>
      </c>
      <c r="B2388">
        <v>7856.14</v>
      </c>
      <c r="C2388">
        <v>8163.55</v>
      </c>
      <c r="D2388">
        <v>7921.29</v>
      </c>
      <c r="E2388">
        <v>8163.55</v>
      </c>
      <c r="F2388">
        <v>7907.67</v>
      </c>
      <c r="G2388">
        <v>8138.63</v>
      </c>
      <c r="H2388">
        <v>7856.14</v>
      </c>
      <c r="I2388" t="str">
        <f t="shared" si="111"/>
        <v>順</v>
      </c>
      <c r="J2388" t="str">
        <f t="shared" si="112"/>
        <v>順</v>
      </c>
      <c r="K2388" t="str">
        <f t="shared" si="113"/>
        <v>順</v>
      </c>
    </row>
    <row r="2389" spans="1:11" hidden="1" x14ac:dyDescent="0.15">
      <c r="A2389">
        <v>20130812</v>
      </c>
      <c r="B2389">
        <v>7903.38</v>
      </c>
      <c r="C2389">
        <v>8163.55</v>
      </c>
      <c r="D2389">
        <v>7907.67</v>
      </c>
      <c r="E2389">
        <v>8138.63</v>
      </c>
      <c r="F2389">
        <v>7856.14</v>
      </c>
      <c r="G2389">
        <v>8138.63</v>
      </c>
      <c r="H2389">
        <v>7856.14</v>
      </c>
      <c r="I2389" t="str">
        <f t="shared" si="111"/>
        <v>順</v>
      </c>
      <c r="J2389" t="str">
        <f t="shared" si="112"/>
        <v>順</v>
      </c>
      <c r="K2389" t="str">
        <f t="shared" si="113"/>
        <v>順</v>
      </c>
    </row>
    <row r="2390" spans="1:11" hidden="1" x14ac:dyDescent="0.15">
      <c r="A2390">
        <v>20130813</v>
      </c>
      <c r="B2390">
        <v>7986.27</v>
      </c>
      <c r="C2390">
        <v>8138.63</v>
      </c>
      <c r="D2390">
        <v>7856.14</v>
      </c>
      <c r="E2390">
        <v>8138.63</v>
      </c>
      <c r="F2390">
        <v>7856.14</v>
      </c>
      <c r="G2390">
        <v>8138.63</v>
      </c>
      <c r="H2390">
        <v>7856.14</v>
      </c>
      <c r="I2390" t="str">
        <f t="shared" si="111"/>
        <v>順</v>
      </c>
      <c r="J2390" t="str">
        <f t="shared" si="112"/>
        <v>順</v>
      </c>
      <c r="K2390" t="str">
        <f t="shared" si="113"/>
        <v>順</v>
      </c>
    </row>
    <row r="2391" spans="1:11" hidden="1" x14ac:dyDescent="0.15">
      <c r="A2391">
        <v>20130814</v>
      </c>
      <c r="B2391">
        <v>7951.33</v>
      </c>
      <c r="C2391">
        <v>8138.63</v>
      </c>
      <c r="D2391">
        <v>7856.14</v>
      </c>
      <c r="E2391">
        <v>8138.63</v>
      </c>
      <c r="F2391">
        <v>7856.14</v>
      </c>
      <c r="G2391">
        <v>8138.63</v>
      </c>
      <c r="H2391">
        <v>7856.14</v>
      </c>
      <c r="I2391" t="str">
        <f t="shared" si="111"/>
        <v>順</v>
      </c>
      <c r="J2391" t="str">
        <f t="shared" si="112"/>
        <v>順</v>
      </c>
      <c r="K2391" t="str">
        <f t="shared" si="113"/>
        <v>順</v>
      </c>
    </row>
    <row r="2392" spans="1:11" hidden="1" x14ac:dyDescent="0.15">
      <c r="A2392">
        <v>20130815</v>
      </c>
      <c r="B2392">
        <v>7887.26</v>
      </c>
      <c r="C2392">
        <v>8138.63</v>
      </c>
      <c r="D2392">
        <v>7856.14</v>
      </c>
      <c r="E2392">
        <v>8138.63</v>
      </c>
      <c r="F2392">
        <v>7856.14</v>
      </c>
      <c r="G2392">
        <v>8038.91</v>
      </c>
      <c r="H2392">
        <v>7856.14</v>
      </c>
      <c r="I2392" t="str">
        <f t="shared" si="111"/>
        <v>順</v>
      </c>
      <c r="J2392" t="str">
        <f t="shared" si="112"/>
        <v>順</v>
      </c>
      <c r="K2392" t="str">
        <f t="shared" si="113"/>
        <v>無</v>
      </c>
    </row>
    <row r="2393" spans="1:11" hidden="1" x14ac:dyDescent="0.15">
      <c r="A2393">
        <v>20130816</v>
      </c>
      <c r="B2393">
        <v>7925</v>
      </c>
      <c r="C2393">
        <v>8138.63</v>
      </c>
      <c r="D2393">
        <v>7856.14</v>
      </c>
      <c r="E2393">
        <v>8038.91</v>
      </c>
      <c r="F2393">
        <v>7856.14</v>
      </c>
      <c r="G2393">
        <v>7986.27</v>
      </c>
      <c r="H2393">
        <v>7856.14</v>
      </c>
      <c r="I2393" t="str">
        <f t="shared" si="111"/>
        <v>順</v>
      </c>
      <c r="J2393" t="str">
        <f t="shared" si="112"/>
        <v>無</v>
      </c>
      <c r="K2393" t="str">
        <f t="shared" si="113"/>
        <v>盤</v>
      </c>
    </row>
    <row r="2394" spans="1:11" hidden="1" x14ac:dyDescent="0.15">
      <c r="A2394">
        <v>20130819</v>
      </c>
      <c r="B2394">
        <v>7900.21</v>
      </c>
      <c r="C2394">
        <v>8038.91</v>
      </c>
      <c r="D2394">
        <v>7856.14</v>
      </c>
      <c r="E2394">
        <v>7986.27</v>
      </c>
      <c r="F2394">
        <v>7856.14</v>
      </c>
      <c r="G2394">
        <v>7986.27</v>
      </c>
      <c r="H2394">
        <v>7856.14</v>
      </c>
      <c r="I2394" t="str">
        <f t="shared" si="111"/>
        <v>無</v>
      </c>
      <c r="J2394" t="str">
        <f t="shared" si="112"/>
        <v>盤</v>
      </c>
      <c r="K2394" t="str">
        <f t="shared" si="113"/>
        <v>盤</v>
      </c>
    </row>
    <row r="2395" spans="1:11" hidden="1" x14ac:dyDescent="0.15">
      <c r="A2395">
        <v>20130820</v>
      </c>
      <c r="B2395">
        <v>7832.65</v>
      </c>
      <c r="C2395">
        <v>7986.27</v>
      </c>
      <c r="D2395">
        <v>7856.14</v>
      </c>
      <c r="E2395">
        <v>7986.27</v>
      </c>
      <c r="F2395">
        <v>7856.14</v>
      </c>
      <c r="G2395">
        <v>7986.27</v>
      </c>
      <c r="H2395">
        <v>7832.65</v>
      </c>
      <c r="I2395" t="str">
        <f t="shared" si="111"/>
        <v>盤</v>
      </c>
      <c r="J2395" t="str">
        <f t="shared" si="112"/>
        <v>盤</v>
      </c>
      <c r="K2395" t="str">
        <f t="shared" si="113"/>
        <v>盤</v>
      </c>
    </row>
    <row r="2396" spans="1:11" hidden="1" x14ac:dyDescent="0.15">
      <c r="A2396">
        <v>20130822</v>
      </c>
      <c r="B2396">
        <v>7814.38</v>
      </c>
      <c r="C2396">
        <v>7986.27</v>
      </c>
      <c r="D2396">
        <v>7856.14</v>
      </c>
      <c r="E2396">
        <v>7986.27</v>
      </c>
      <c r="F2396">
        <v>7832.65</v>
      </c>
      <c r="G2396">
        <v>7986.27</v>
      </c>
      <c r="H2396">
        <v>7814.38</v>
      </c>
      <c r="I2396" t="str">
        <f t="shared" si="111"/>
        <v>盤</v>
      </c>
      <c r="J2396" t="str">
        <f t="shared" si="112"/>
        <v>盤</v>
      </c>
      <c r="K2396" t="str">
        <f t="shared" si="113"/>
        <v>盤</v>
      </c>
    </row>
    <row r="2397" spans="1:11" hidden="1" x14ac:dyDescent="0.15">
      <c r="A2397">
        <v>20130823</v>
      </c>
      <c r="B2397">
        <v>7873.31</v>
      </c>
      <c r="C2397">
        <v>7986.27</v>
      </c>
      <c r="D2397">
        <v>7832.65</v>
      </c>
      <c r="E2397">
        <v>7986.27</v>
      </c>
      <c r="F2397">
        <v>7814.38</v>
      </c>
      <c r="G2397">
        <v>7986.27</v>
      </c>
      <c r="H2397">
        <v>7814.38</v>
      </c>
      <c r="I2397" t="str">
        <f t="shared" si="111"/>
        <v>盤</v>
      </c>
      <c r="J2397" t="str">
        <f t="shared" si="112"/>
        <v>盤</v>
      </c>
      <c r="K2397" t="str">
        <f t="shared" si="113"/>
        <v>盤</v>
      </c>
    </row>
    <row r="2398" spans="1:11" hidden="1" x14ac:dyDescent="0.15">
      <c r="A2398">
        <v>20130826</v>
      </c>
      <c r="B2398">
        <v>7894.97</v>
      </c>
      <c r="C2398">
        <v>7986.27</v>
      </c>
      <c r="D2398">
        <v>7814.38</v>
      </c>
      <c r="E2398">
        <v>7986.27</v>
      </c>
      <c r="F2398">
        <v>7814.38</v>
      </c>
      <c r="G2398">
        <v>7951.33</v>
      </c>
      <c r="H2398">
        <v>7814.38</v>
      </c>
      <c r="I2398" t="str">
        <f t="shared" si="111"/>
        <v>盤</v>
      </c>
      <c r="J2398" t="str">
        <f t="shared" si="112"/>
        <v>盤</v>
      </c>
      <c r="K2398" t="str">
        <f t="shared" si="113"/>
        <v>盤</v>
      </c>
    </row>
    <row r="2399" spans="1:11" hidden="1" x14ac:dyDescent="0.15">
      <c r="A2399">
        <v>20130827</v>
      </c>
      <c r="B2399">
        <v>7820.84</v>
      </c>
      <c r="C2399">
        <v>7986.27</v>
      </c>
      <c r="D2399">
        <v>7814.38</v>
      </c>
      <c r="E2399">
        <v>7951.33</v>
      </c>
      <c r="F2399">
        <v>7814.38</v>
      </c>
      <c r="G2399">
        <v>7925</v>
      </c>
      <c r="H2399">
        <v>7814.38</v>
      </c>
      <c r="I2399" t="str">
        <f t="shared" si="111"/>
        <v>盤</v>
      </c>
      <c r="J2399" t="str">
        <f t="shared" si="112"/>
        <v>盤</v>
      </c>
      <c r="K2399" t="str">
        <f t="shared" si="113"/>
        <v>盤</v>
      </c>
    </row>
    <row r="2400" spans="1:11" hidden="1" x14ac:dyDescent="0.15">
      <c r="A2400">
        <v>20130828</v>
      </c>
      <c r="B2400">
        <v>7824.54</v>
      </c>
      <c r="C2400">
        <v>7951.33</v>
      </c>
      <c r="D2400">
        <v>7814.38</v>
      </c>
      <c r="E2400">
        <v>7925</v>
      </c>
      <c r="F2400">
        <v>7814.38</v>
      </c>
      <c r="G2400">
        <v>7925</v>
      </c>
      <c r="H2400">
        <v>7814.38</v>
      </c>
      <c r="I2400" t="str">
        <f t="shared" si="111"/>
        <v>盤</v>
      </c>
      <c r="J2400" t="str">
        <f t="shared" si="112"/>
        <v>盤</v>
      </c>
      <c r="K2400" t="str">
        <f t="shared" si="113"/>
        <v>盤</v>
      </c>
    </row>
    <row r="2401" spans="1:11" hidden="1" x14ac:dyDescent="0.15">
      <c r="A2401">
        <v>20130829</v>
      </c>
      <c r="B2401">
        <v>7917.66</v>
      </c>
      <c r="C2401">
        <v>7925</v>
      </c>
      <c r="D2401">
        <v>7814.38</v>
      </c>
      <c r="E2401">
        <v>7925</v>
      </c>
      <c r="F2401">
        <v>7814.38</v>
      </c>
      <c r="G2401">
        <v>7917.66</v>
      </c>
      <c r="H2401">
        <v>7814.38</v>
      </c>
      <c r="I2401" t="str">
        <f t="shared" si="111"/>
        <v>盤</v>
      </c>
      <c r="J2401" t="str">
        <f t="shared" si="112"/>
        <v>盤</v>
      </c>
      <c r="K2401" t="str">
        <f t="shared" si="113"/>
        <v>盤</v>
      </c>
    </row>
    <row r="2402" spans="1:11" hidden="1" x14ac:dyDescent="0.15">
      <c r="A2402">
        <v>20130830</v>
      </c>
      <c r="B2402">
        <v>8021.89</v>
      </c>
      <c r="C2402">
        <v>7925</v>
      </c>
      <c r="D2402">
        <v>7814.38</v>
      </c>
      <c r="E2402">
        <v>7917.66</v>
      </c>
      <c r="F2402">
        <v>7814.38</v>
      </c>
      <c r="G2402">
        <v>8021.89</v>
      </c>
      <c r="H2402">
        <v>7814.38</v>
      </c>
      <c r="I2402" t="str">
        <f t="shared" si="111"/>
        <v>盤</v>
      </c>
      <c r="J2402" t="str">
        <f t="shared" si="112"/>
        <v>盤</v>
      </c>
      <c r="K2402" t="str">
        <f t="shared" si="113"/>
        <v>無</v>
      </c>
    </row>
    <row r="2403" spans="1:11" hidden="1" x14ac:dyDescent="0.15">
      <c r="A2403">
        <v>20130902</v>
      </c>
      <c r="B2403">
        <v>8038.86</v>
      </c>
      <c r="C2403">
        <v>7917.66</v>
      </c>
      <c r="D2403">
        <v>7814.38</v>
      </c>
      <c r="E2403">
        <v>8021.89</v>
      </c>
      <c r="F2403">
        <v>7814.38</v>
      </c>
      <c r="G2403">
        <v>8038.86</v>
      </c>
      <c r="H2403">
        <v>7814.38</v>
      </c>
      <c r="I2403" t="str">
        <f t="shared" si="111"/>
        <v>盤</v>
      </c>
      <c r="J2403" t="str">
        <f t="shared" si="112"/>
        <v>無</v>
      </c>
      <c r="K2403" t="str">
        <f t="shared" si="113"/>
        <v>無</v>
      </c>
    </row>
    <row r="2404" spans="1:11" hidden="1" x14ac:dyDescent="0.15">
      <c r="A2404">
        <v>20130903</v>
      </c>
      <c r="B2404">
        <v>8088.37</v>
      </c>
      <c r="C2404">
        <v>8021.89</v>
      </c>
      <c r="D2404">
        <v>7814.38</v>
      </c>
      <c r="E2404">
        <v>8038.86</v>
      </c>
      <c r="F2404">
        <v>7814.38</v>
      </c>
      <c r="G2404">
        <v>8088.37</v>
      </c>
      <c r="H2404">
        <v>7820.84</v>
      </c>
      <c r="I2404" t="str">
        <f t="shared" si="111"/>
        <v>無</v>
      </c>
      <c r="J2404" t="str">
        <f t="shared" si="112"/>
        <v>無</v>
      </c>
      <c r="K2404" t="str">
        <f t="shared" si="113"/>
        <v>順</v>
      </c>
    </row>
    <row r="2405" spans="1:11" hidden="1" x14ac:dyDescent="0.15">
      <c r="A2405">
        <v>20130904</v>
      </c>
      <c r="B2405">
        <v>8083.44</v>
      </c>
      <c r="C2405">
        <v>8038.86</v>
      </c>
      <c r="D2405">
        <v>7814.38</v>
      </c>
      <c r="E2405">
        <v>8088.37</v>
      </c>
      <c r="F2405">
        <v>7820.84</v>
      </c>
      <c r="G2405">
        <v>8088.37</v>
      </c>
      <c r="H2405">
        <v>7820.84</v>
      </c>
      <c r="I2405" t="str">
        <f t="shared" si="111"/>
        <v>無</v>
      </c>
      <c r="J2405" t="str">
        <f t="shared" si="112"/>
        <v>順</v>
      </c>
      <c r="K2405" t="str">
        <f t="shared" si="113"/>
        <v>順</v>
      </c>
    </row>
    <row r="2406" spans="1:11" hidden="1" x14ac:dyDescent="0.15">
      <c r="A2406">
        <v>20130905</v>
      </c>
      <c r="B2406">
        <v>8169.1</v>
      </c>
      <c r="C2406">
        <v>8088.37</v>
      </c>
      <c r="D2406">
        <v>7820.84</v>
      </c>
      <c r="E2406">
        <v>8088.37</v>
      </c>
      <c r="F2406">
        <v>7820.84</v>
      </c>
      <c r="G2406">
        <v>8169.1</v>
      </c>
      <c r="H2406">
        <v>7820.84</v>
      </c>
      <c r="I2406" t="str">
        <f t="shared" si="111"/>
        <v>順</v>
      </c>
      <c r="J2406" t="str">
        <f t="shared" si="112"/>
        <v>順</v>
      </c>
      <c r="K2406" t="str">
        <f t="shared" si="113"/>
        <v>順</v>
      </c>
    </row>
    <row r="2407" spans="1:11" hidden="1" x14ac:dyDescent="0.15">
      <c r="A2407">
        <v>20130906</v>
      </c>
      <c r="B2407">
        <v>8164.2</v>
      </c>
      <c r="C2407">
        <v>8088.37</v>
      </c>
      <c r="D2407">
        <v>7820.84</v>
      </c>
      <c r="E2407">
        <v>8169.1</v>
      </c>
      <c r="F2407">
        <v>7820.84</v>
      </c>
      <c r="G2407">
        <v>8169.1</v>
      </c>
      <c r="H2407">
        <v>7824.54</v>
      </c>
      <c r="I2407" t="str">
        <f t="shared" si="111"/>
        <v>順</v>
      </c>
      <c r="J2407" t="str">
        <f t="shared" si="112"/>
        <v>順</v>
      </c>
      <c r="K2407" t="str">
        <f t="shared" si="113"/>
        <v>順</v>
      </c>
    </row>
    <row r="2408" spans="1:11" hidden="1" x14ac:dyDescent="0.15">
      <c r="A2408">
        <v>20130909</v>
      </c>
      <c r="B2408">
        <v>8192.11</v>
      </c>
      <c r="C2408">
        <v>8169.1</v>
      </c>
      <c r="D2408">
        <v>7820.84</v>
      </c>
      <c r="E2408">
        <v>8169.1</v>
      </c>
      <c r="F2408">
        <v>7824.54</v>
      </c>
      <c r="G2408">
        <v>8192.11</v>
      </c>
      <c r="H2408">
        <v>7917.66</v>
      </c>
      <c r="I2408" t="str">
        <f t="shared" si="111"/>
        <v>順</v>
      </c>
      <c r="J2408" t="str">
        <f t="shared" si="112"/>
        <v>順</v>
      </c>
      <c r="K2408" t="str">
        <f t="shared" si="113"/>
        <v>順</v>
      </c>
    </row>
    <row r="2409" spans="1:11" hidden="1" x14ac:dyDescent="0.15">
      <c r="A2409">
        <v>20130910</v>
      </c>
      <c r="B2409">
        <v>8208.77</v>
      </c>
      <c r="C2409">
        <v>8169.1</v>
      </c>
      <c r="D2409">
        <v>7824.54</v>
      </c>
      <c r="E2409">
        <v>8192.11</v>
      </c>
      <c r="F2409">
        <v>7917.66</v>
      </c>
      <c r="G2409">
        <v>8208.77</v>
      </c>
      <c r="H2409">
        <v>8021.89</v>
      </c>
      <c r="I2409" t="str">
        <f t="shared" si="111"/>
        <v>順</v>
      </c>
      <c r="J2409" t="str">
        <f t="shared" si="112"/>
        <v>順</v>
      </c>
      <c r="K2409" t="str">
        <f t="shared" si="113"/>
        <v>無</v>
      </c>
    </row>
    <row r="2410" spans="1:11" hidden="1" x14ac:dyDescent="0.15">
      <c r="A2410">
        <v>20130911</v>
      </c>
      <c r="B2410">
        <v>8208.99</v>
      </c>
      <c r="C2410">
        <v>8192.11</v>
      </c>
      <c r="D2410">
        <v>7917.66</v>
      </c>
      <c r="E2410">
        <v>8208.77</v>
      </c>
      <c r="F2410">
        <v>8021.89</v>
      </c>
      <c r="G2410">
        <v>8208.99</v>
      </c>
      <c r="H2410">
        <v>8038.86</v>
      </c>
      <c r="I2410" t="str">
        <f t="shared" si="111"/>
        <v>順</v>
      </c>
      <c r="J2410" t="str">
        <f t="shared" si="112"/>
        <v>無</v>
      </c>
      <c r="K2410" t="str">
        <f t="shared" si="113"/>
        <v>盤</v>
      </c>
    </row>
    <row r="2411" spans="1:11" hidden="1" x14ac:dyDescent="0.15">
      <c r="A2411">
        <v>20130912</v>
      </c>
      <c r="B2411">
        <v>8225.36</v>
      </c>
      <c r="C2411">
        <v>8208.77</v>
      </c>
      <c r="D2411">
        <v>8021.89</v>
      </c>
      <c r="E2411">
        <v>8208.99</v>
      </c>
      <c r="F2411">
        <v>8038.86</v>
      </c>
      <c r="G2411">
        <v>8225.36</v>
      </c>
      <c r="H2411">
        <v>8083.44</v>
      </c>
      <c r="I2411" t="str">
        <f t="shared" si="111"/>
        <v>無</v>
      </c>
      <c r="J2411" t="str">
        <f t="shared" si="112"/>
        <v>盤</v>
      </c>
      <c r="K2411" t="str">
        <f t="shared" si="113"/>
        <v>盤</v>
      </c>
    </row>
    <row r="2412" spans="1:11" hidden="1" x14ac:dyDescent="0.15">
      <c r="A2412">
        <v>20130913</v>
      </c>
      <c r="B2412">
        <v>8168.2</v>
      </c>
      <c r="C2412">
        <v>8208.99</v>
      </c>
      <c r="D2412">
        <v>8038.86</v>
      </c>
      <c r="E2412">
        <v>8225.36</v>
      </c>
      <c r="F2412">
        <v>8083.44</v>
      </c>
      <c r="G2412">
        <v>8225.36</v>
      </c>
      <c r="H2412">
        <v>8083.44</v>
      </c>
      <c r="I2412" t="str">
        <f t="shared" si="111"/>
        <v>盤</v>
      </c>
      <c r="J2412" t="str">
        <f t="shared" si="112"/>
        <v>盤</v>
      </c>
      <c r="K2412" t="str">
        <f t="shared" si="113"/>
        <v>盤</v>
      </c>
    </row>
    <row r="2413" spans="1:11" hidden="1" x14ac:dyDescent="0.15">
      <c r="A2413">
        <v>20130914</v>
      </c>
      <c r="B2413">
        <v>8142.48</v>
      </c>
      <c r="C2413">
        <v>8225.36</v>
      </c>
      <c r="D2413">
        <v>8083.44</v>
      </c>
      <c r="E2413">
        <v>8225.36</v>
      </c>
      <c r="F2413">
        <v>8083.44</v>
      </c>
      <c r="G2413">
        <v>8225.36</v>
      </c>
      <c r="H2413">
        <v>8142.48</v>
      </c>
      <c r="I2413" t="str">
        <f t="shared" si="111"/>
        <v>盤</v>
      </c>
      <c r="J2413" t="str">
        <f t="shared" si="112"/>
        <v>盤</v>
      </c>
      <c r="K2413" t="str">
        <f t="shared" si="113"/>
        <v>盤</v>
      </c>
    </row>
    <row r="2414" spans="1:11" hidden="1" x14ac:dyDescent="0.15">
      <c r="A2414">
        <v>20130916</v>
      </c>
      <c r="B2414">
        <v>8255.34</v>
      </c>
      <c r="C2414">
        <v>8225.36</v>
      </c>
      <c r="D2414">
        <v>8083.44</v>
      </c>
      <c r="E2414">
        <v>8225.36</v>
      </c>
      <c r="F2414">
        <v>8142.48</v>
      </c>
      <c r="G2414">
        <v>8255.34</v>
      </c>
      <c r="H2414">
        <v>8142.48</v>
      </c>
      <c r="I2414" t="str">
        <f t="shared" si="111"/>
        <v>盤</v>
      </c>
      <c r="J2414" t="str">
        <f t="shared" si="112"/>
        <v>盤</v>
      </c>
      <c r="K2414" t="str">
        <f t="shared" si="113"/>
        <v>盤</v>
      </c>
    </row>
    <row r="2415" spans="1:11" hidden="1" x14ac:dyDescent="0.15">
      <c r="A2415">
        <v>20130917</v>
      </c>
      <c r="B2415">
        <v>8249.7800000000007</v>
      </c>
      <c r="C2415">
        <v>8225.36</v>
      </c>
      <c r="D2415">
        <v>8142.48</v>
      </c>
      <c r="E2415">
        <v>8255.34</v>
      </c>
      <c r="F2415">
        <v>8142.48</v>
      </c>
      <c r="G2415">
        <v>8255.34</v>
      </c>
      <c r="H2415">
        <v>8142.48</v>
      </c>
      <c r="I2415" t="str">
        <f t="shared" si="111"/>
        <v>盤</v>
      </c>
      <c r="J2415" t="str">
        <f t="shared" si="112"/>
        <v>盤</v>
      </c>
      <c r="K2415" t="str">
        <f t="shared" si="113"/>
        <v>盤</v>
      </c>
    </row>
    <row r="2416" spans="1:11" hidden="1" x14ac:dyDescent="0.15">
      <c r="A2416">
        <v>20130918</v>
      </c>
      <c r="B2416">
        <v>8209.18</v>
      </c>
      <c r="C2416">
        <v>8255.34</v>
      </c>
      <c r="D2416">
        <v>8142.48</v>
      </c>
      <c r="E2416">
        <v>8255.34</v>
      </c>
      <c r="F2416">
        <v>8142.48</v>
      </c>
      <c r="G2416">
        <v>8255.34</v>
      </c>
      <c r="H2416">
        <v>8142.48</v>
      </c>
      <c r="I2416" t="str">
        <f t="shared" si="111"/>
        <v>盤</v>
      </c>
      <c r="J2416" t="str">
        <f t="shared" si="112"/>
        <v>盤</v>
      </c>
      <c r="K2416" t="str">
        <f t="shared" si="113"/>
        <v>盤</v>
      </c>
    </row>
    <row r="2417" spans="1:11" hidden="1" x14ac:dyDescent="0.15">
      <c r="A2417">
        <v>20130923</v>
      </c>
      <c r="B2417">
        <v>8292.83</v>
      </c>
      <c r="C2417">
        <v>8255.34</v>
      </c>
      <c r="D2417">
        <v>8142.48</v>
      </c>
      <c r="E2417">
        <v>8255.34</v>
      </c>
      <c r="F2417">
        <v>8142.48</v>
      </c>
      <c r="G2417">
        <v>8292.83</v>
      </c>
      <c r="H2417">
        <v>8142.48</v>
      </c>
      <c r="I2417" t="str">
        <f t="shared" si="111"/>
        <v>盤</v>
      </c>
      <c r="J2417" t="str">
        <f t="shared" si="112"/>
        <v>盤</v>
      </c>
      <c r="K2417" t="str">
        <f t="shared" si="113"/>
        <v>盤</v>
      </c>
    </row>
    <row r="2418" spans="1:11" hidden="1" x14ac:dyDescent="0.15">
      <c r="A2418">
        <v>20130924</v>
      </c>
      <c r="B2418">
        <v>8299.1200000000008</v>
      </c>
      <c r="C2418">
        <v>8255.34</v>
      </c>
      <c r="D2418">
        <v>8142.48</v>
      </c>
      <c r="E2418">
        <v>8292.83</v>
      </c>
      <c r="F2418">
        <v>8142.48</v>
      </c>
      <c r="G2418">
        <v>8299.1200000000008</v>
      </c>
      <c r="H2418">
        <v>8142.48</v>
      </c>
      <c r="I2418" t="str">
        <f t="shared" si="111"/>
        <v>盤</v>
      </c>
      <c r="J2418" t="str">
        <f t="shared" si="112"/>
        <v>盤</v>
      </c>
      <c r="K2418" t="str">
        <f t="shared" si="113"/>
        <v>盤</v>
      </c>
    </row>
    <row r="2419" spans="1:11" hidden="1" x14ac:dyDescent="0.15">
      <c r="A2419">
        <v>20130925</v>
      </c>
      <c r="B2419">
        <v>8283.9</v>
      </c>
      <c r="C2419">
        <v>8292.83</v>
      </c>
      <c r="D2419">
        <v>8142.48</v>
      </c>
      <c r="E2419">
        <v>8299.1200000000008</v>
      </c>
      <c r="F2419">
        <v>8142.48</v>
      </c>
      <c r="G2419">
        <v>8299.1200000000008</v>
      </c>
      <c r="H2419">
        <v>8142.48</v>
      </c>
      <c r="I2419" t="str">
        <f t="shared" si="111"/>
        <v>盤</v>
      </c>
      <c r="J2419" t="str">
        <f t="shared" si="112"/>
        <v>盤</v>
      </c>
      <c r="K2419" t="str">
        <f t="shared" si="113"/>
        <v>盤</v>
      </c>
    </row>
    <row r="2420" spans="1:11" hidden="1" x14ac:dyDescent="0.15">
      <c r="A2420">
        <v>20130926</v>
      </c>
      <c r="B2420">
        <v>8184.68</v>
      </c>
      <c r="C2420">
        <v>8299.1200000000008</v>
      </c>
      <c r="D2420">
        <v>8142.48</v>
      </c>
      <c r="E2420">
        <v>8299.1200000000008</v>
      </c>
      <c r="F2420">
        <v>8142.48</v>
      </c>
      <c r="G2420">
        <v>8299.1200000000008</v>
      </c>
      <c r="H2420">
        <v>8142.48</v>
      </c>
      <c r="I2420" t="str">
        <f t="shared" si="111"/>
        <v>盤</v>
      </c>
      <c r="J2420" t="str">
        <f t="shared" si="112"/>
        <v>盤</v>
      </c>
      <c r="K2420" t="str">
        <f t="shared" si="113"/>
        <v>盤</v>
      </c>
    </row>
    <row r="2421" spans="1:11" hidden="1" x14ac:dyDescent="0.15">
      <c r="A2421">
        <v>20130927</v>
      </c>
      <c r="B2421">
        <v>8230.68</v>
      </c>
      <c r="C2421">
        <v>8299.1200000000008</v>
      </c>
      <c r="D2421">
        <v>8142.48</v>
      </c>
      <c r="E2421">
        <v>8299.1200000000008</v>
      </c>
      <c r="F2421">
        <v>8142.48</v>
      </c>
      <c r="G2421">
        <v>8299.1200000000008</v>
      </c>
      <c r="H2421">
        <v>8184.68</v>
      </c>
      <c r="I2421" t="str">
        <f t="shared" si="111"/>
        <v>盤</v>
      </c>
      <c r="J2421" t="str">
        <f t="shared" si="112"/>
        <v>盤</v>
      </c>
      <c r="K2421" t="str">
        <f t="shared" si="113"/>
        <v>盤</v>
      </c>
    </row>
    <row r="2422" spans="1:11" hidden="1" x14ac:dyDescent="0.15">
      <c r="A2422">
        <v>20130930</v>
      </c>
      <c r="B2422">
        <v>8173.87</v>
      </c>
      <c r="C2422">
        <v>8299.1200000000008</v>
      </c>
      <c r="D2422">
        <v>8142.48</v>
      </c>
      <c r="E2422">
        <v>8299.1200000000008</v>
      </c>
      <c r="F2422">
        <v>8184.68</v>
      </c>
      <c r="G2422">
        <v>8299.1200000000008</v>
      </c>
      <c r="H2422">
        <v>8173.87</v>
      </c>
      <c r="I2422" t="str">
        <f t="shared" si="111"/>
        <v>盤</v>
      </c>
      <c r="J2422" t="str">
        <f t="shared" si="112"/>
        <v>盤</v>
      </c>
      <c r="K2422" t="str">
        <f t="shared" si="113"/>
        <v>盤</v>
      </c>
    </row>
    <row r="2423" spans="1:11" hidden="1" x14ac:dyDescent="0.15">
      <c r="A2423">
        <v>20131001</v>
      </c>
      <c r="B2423">
        <v>8187.02</v>
      </c>
      <c r="C2423">
        <v>8299.1200000000008</v>
      </c>
      <c r="D2423">
        <v>8184.68</v>
      </c>
      <c r="E2423">
        <v>8299.1200000000008</v>
      </c>
      <c r="F2423">
        <v>8173.87</v>
      </c>
      <c r="G2423">
        <v>8299.1200000000008</v>
      </c>
      <c r="H2423">
        <v>8173.87</v>
      </c>
      <c r="I2423" t="str">
        <f t="shared" si="111"/>
        <v>盤</v>
      </c>
      <c r="J2423" t="str">
        <f t="shared" si="112"/>
        <v>盤</v>
      </c>
      <c r="K2423" t="str">
        <f t="shared" si="113"/>
        <v>盤</v>
      </c>
    </row>
    <row r="2424" spans="1:11" hidden="1" x14ac:dyDescent="0.15">
      <c r="A2424">
        <v>20131002</v>
      </c>
      <c r="B2424">
        <v>8216.52</v>
      </c>
      <c r="C2424">
        <v>8299.1200000000008</v>
      </c>
      <c r="D2424">
        <v>8173.87</v>
      </c>
      <c r="E2424">
        <v>8299.1200000000008</v>
      </c>
      <c r="F2424">
        <v>8173.87</v>
      </c>
      <c r="G2424">
        <v>8299.1200000000008</v>
      </c>
      <c r="H2424">
        <v>8173.87</v>
      </c>
      <c r="I2424" t="str">
        <f t="shared" si="111"/>
        <v>盤</v>
      </c>
      <c r="J2424" t="str">
        <f t="shared" si="112"/>
        <v>盤</v>
      </c>
      <c r="K2424" t="str">
        <f t="shared" si="113"/>
        <v>盤</v>
      </c>
    </row>
    <row r="2425" spans="1:11" hidden="1" x14ac:dyDescent="0.15">
      <c r="A2425">
        <v>20131003</v>
      </c>
      <c r="B2425">
        <v>8359.02</v>
      </c>
      <c r="C2425">
        <v>8299.1200000000008</v>
      </c>
      <c r="D2425">
        <v>8173.87</v>
      </c>
      <c r="E2425">
        <v>8299.1200000000008</v>
      </c>
      <c r="F2425">
        <v>8173.87</v>
      </c>
      <c r="G2425">
        <v>8359.02</v>
      </c>
      <c r="H2425">
        <v>8173.87</v>
      </c>
      <c r="I2425" t="str">
        <f t="shared" si="111"/>
        <v>盤</v>
      </c>
      <c r="J2425" t="str">
        <f t="shared" si="112"/>
        <v>盤</v>
      </c>
      <c r="K2425" t="str">
        <f t="shared" si="113"/>
        <v>無</v>
      </c>
    </row>
    <row r="2426" spans="1:11" hidden="1" x14ac:dyDescent="0.15">
      <c r="A2426">
        <v>20131004</v>
      </c>
      <c r="B2426">
        <v>8364.5499999999993</v>
      </c>
      <c r="C2426">
        <v>8299.1200000000008</v>
      </c>
      <c r="D2426">
        <v>8173.87</v>
      </c>
      <c r="E2426">
        <v>8359.02</v>
      </c>
      <c r="F2426">
        <v>8173.87</v>
      </c>
      <c r="G2426">
        <v>8364.5499999999993</v>
      </c>
      <c r="H2426">
        <v>8173.87</v>
      </c>
      <c r="I2426" t="str">
        <f t="shared" si="111"/>
        <v>盤</v>
      </c>
      <c r="J2426" t="str">
        <f t="shared" si="112"/>
        <v>無</v>
      </c>
      <c r="K2426" t="str">
        <f t="shared" si="113"/>
        <v>無</v>
      </c>
    </row>
    <row r="2427" spans="1:11" hidden="1" x14ac:dyDescent="0.15">
      <c r="A2427">
        <v>20131007</v>
      </c>
      <c r="B2427">
        <v>8333.66</v>
      </c>
      <c r="C2427">
        <v>8359.02</v>
      </c>
      <c r="D2427">
        <v>8173.87</v>
      </c>
      <c r="E2427">
        <v>8364.5499999999993</v>
      </c>
      <c r="F2427">
        <v>8173.87</v>
      </c>
      <c r="G2427">
        <v>8364.5499999999993</v>
      </c>
      <c r="H2427">
        <v>8173.87</v>
      </c>
      <c r="I2427" t="str">
        <f t="shared" si="111"/>
        <v>無</v>
      </c>
      <c r="J2427" t="str">
        <f t="shared" si="112"/>
        <v>無</v>
      </c>
      <c r="K2427" t="str">
        <f t="shared" si="113"/>
        <v>無</v>
      </c>
    </row>
    <row r="2428" spans="1:11" hidden="1" x14ac:dyDescent="0.15">
      <c r="A2428">
        <v>20131008</v>
      </c>
      <c r="B2428">
        <v>8375.65</v>
      </c>
      <c r="C2428">
        <v>8364.5499999999993</v>
      </c>
      <c r="D2428">
        <v>8173.87</v>
      </c>
      <c r="E2428">
        <v>8364.5499999999993</v>
      </c>
      <c r="F2428">
        <v>8173.87</v>
      </c>
      <c r="G2428">
        <v>8375.65</v>
      </c>
      <c r="H2428">
        <v>8173.87</v>
      </c>
      <c r="I2428" t="str">
        <f t="shared" si="111"/>
        <v>無</v>
      </c>
      <c r="J2428" t="str">
        <f t="shared" si="112"/>
        <v>無</v>
      </c>
      <c r="K2428" t="str">
        <f t="shared" si="113"/>
        <v>無</v>
      </c>
    </row>
    <row r="2429" spans="1:11" hidden="1" x14ac:dyDescent="0.15">
      <c r="A2429">
        <v>20131009</v>
      </c>
      <c r="B2429">
        <v>8344.73</v>
      </c>
      <c r="C2429">
        <v>8364.5499999999993</v>
      </c>
      <c r="D2429">
        <v>8173.87</v>
      </c>
      <c r="E2429">
        <v>8375.65</v>
      </c>
      <c r="F2429">
        <v>8173.87</v>
      </c>
      <c r="G2429">
        <v>8375.65</v>
      </c>
      <c r="H2429">
        <v>8173.87</v>
      </c>
      <c r="I2429" t="str">
        <f t="shared" si="111"/>
        <v>無</v>
      </c>
      <c r="J2429" t="str">
        <f t="shared" si="112"/>
        <v>無</v>
      </c>
      <c r="K2429" t="str">
        <f t="shared" si="113"/>
        <v>無</v>
      </c>
    </row>
    <row r="2430" spans="1:11" hidden="1" x14ac:dyDescent="0.15">
      <c r="A2430">
        <v>20131011</v>
      </c>
      <c r="B2430">
        <v>8349.3700000000008</v>
      </c>
      <c r="C2430">
        <v>8375.65</v>
      </c>
      <c r="D2430">
        <v>8173.87</v>
      </c>
      <c r="E2430">
        <v>8375.65</v>
      </c>
      <c r="F2430">
        <v>8173.87</v>
      </c>
      <c r="G2430">
        <v>8375.65</v>
      </c>
      <c r="H2430">
        <v>8187.02</v>
      </c>
      <c r="I2430" t="str">
        <f t="shared" si="111"/>
        <v>無</v>
      </c>
      <c r="J2430" t="str">
        <f t="shared" si="112"/>
        <v>無</v>
      </c>
      <c r="K2430" t="str">
        <f t="shared" si="113"/>
        <v>無</v>
      </c>
    </row>
    <row r="2431" spans="1:11" hidden="1" x14ac:dyDescent="0.15">
      <c r="A2431">
        <v>20131014</v>
      </c>
      <c r="B2431">
        <v>8273.9599999999991</v>
      </c>
      <c r="C2431">
        <v>8375.65</v>
      </c>
      <c r="D2431">
        <v>8173.87</v>
      </c>
      <c r="E2431">
        <v>8375.65</v>
      </c>
      <c r="F2431">
        <v>8187.02</v>
      </c>
      <c r="G2431">
        <v>8375.65</v>
      </c>
      <c r="H2431">
        <v>8216.52</v>
      </c>
      <c r="I2431" t="str">
        <f t="shared" si="111"/>
        <v>無</v>
      </c>
      <c r="J2431" t="str">
        <f t="shared" si="112"/>
        <v>無</v>
      </c>
      <c r="K2431" t="str">
        <f t="shared" si="113"/>
        <v>盤</v>
      </c>
    </row>
    <row r="2432" spans="1:11" hidden="1" x14ac:dyDescent="0.15">
      <c r="A2432">
        <v>20131015</v>
      </c>
      <c r="B2432">
        <v>8367.8799999999992</v>
      </c>
      <c r="C2432">
        <v>8375.65</v>
      </c>
      <c r="D2432">
        <v>8187.02</v>
      </c>
      <c r="E2432">
        <v>8375.65</v>
      </c>
      <c r="F2432">
        <v>8216.52</v>
      </c>
      <c r="G2432">
        <v>8375.65</v>
      </c>
      <c r="H2432">
        <v>8273.9599999999991</v>
      </c>
      <c r="I2432" t="str">
        <f t="shared" si="111"/>
        <v>無</v>
      </c>
      <c r="J2432" t="str">
        <f t="shared" si="112"/>
        <v>盤</v>
      </c>
      <c r="K2432" t="str">
        <f t="shared" si="113"/>
        <v>盤</v>
      </c>
    </row>
    <row r="2433" spans="1:11" hidden="1" x14ac:dyDescent="0.15">
      <c r="A2433">
        <v>20131016</v>
      </c>
      <c r="B2433">
        <v>8332.18</v>
      </c>
      <c r="C2433">
        <v>8375.65</v>
      </c>
      <c r="D2433">
        <v>8216.52</v>
      </c>
      <c r="E2433">
        <v>8375.65</v>
      </c>
      <c r="F2433">
        <v>8273.9599999999991</v>
      </c>
      <c r="G2433">
        <v>8375.65</v>
      </c>
      <c r="H2433">
        <v>8273.9599999999991</v>
      </c>
      <c r="I2433" t="str">
        <f t="shared" si="111"/>
        <v>盤</v>
      </c>
      <c r="J2433" t="str">
        <f t="shared" si="112"/>
        <v>盤</v>
      </c>
      <c r="K2433" t="str">
        <f t="shared" si="113"/>
        <v>盤</v>
      </c>
    </row>
    <row r="2434" spans="1:11" hidden="1" x14ac:dyDescent="0.15">
      <c r="A2434">
        <v>20131017</v>
      </c>
      <c r="B2434">
        <v>8374.68</v>
      </c>
      <c r="C2434">
        <v>8375.65</v>
      </c>
      <c r="D2434">
        <v>8273.9599999999991</v>
      </c>
      <c r="E2434">
        <v>8375.65</v>
      </c>
      <c r="F2434">
        <v>8273.9599999999991</v>
      </c>
      <c r="G2434">
        <v>8375.65</v>
      </c>
      <c r="H2434">
        <v>8273.9599999999991</v>
      </c>
      <c r="I2434" t="str">
        <f t="shared" si="111"/>
        <v>盤</v>
      </c>
      <c r="J2434" t="str">
        <f t="shared" si="112"/>
        <v>盤</v>
      </c>
      <c r="K2434" t="str">
        <f t="shared" si="113"/>
        <v>盤</v>
      </c>
    </row>
    <row r="2435" spans="1:11" hidden="1" x14ac:dyDescent="0.15">
      <c r="A2435">
        <v>20131018</v>
      </c>
      <c r="B2435">
        <v>8441.19</v>
      </c>
      <c r="C2435">
        <v>8375.65</v>
      </c>
      <c r="D2435">
        <v>8273.9599999999991</v>
      </c>
      <c r="E2435">
        <v>8375.65</v>
      </c>
      <c r="F2435">
        <v>8273.9599999999991</v>
      </c>
      <c r="G2435">
        <v>8441.19</v>
      </c>
      <c r="H2435">
        <v>8273.9599999999991</v>
      </c>
      <c r="I2435" t="str">
        <f t="shared" ref="I2435:I2498" si="114">IF(C2435-D2435&lt;=180,"盤",IF(C2435-D2435&lt;=240,"無","順"))</f>
        <v>盤</v>
      </c>
      <c r="J2435" t="str">
        <f t="shared" ref="J2435:J2498" si="115">IF(E2435-F2435&lt;=180,"盤",IF(E2435-F2435&lt;=240,"無","順"))</f>
        <v>盤</v>
      </c>
      <c r="K2435" t="str">
        <f t="shared" ref="K2435:K2498" si="116">IF(G2435-H2435&lt;=180,"盤",IF(G2435-H2435&lt;=240,"無","順"))</f>
        <v>盤</v>
      </c>
    </row>
    <row r="2436" spans="1:11" hidden="1" x14ac:dyDescent="0.15">
      <c r="A2436">
        <v>20131021</v>
      </c>
      <c r="B2436">
        <v>8419.32</v>
      </c>
      <c r="C2436">
        <v>8375.65</v>
      </c>
      <c r="D2436">
        <v>8273.9599999999991</v>
      </c>
      <c r="E2436">
        <v>8441.19</v>
      </c>
      <c r="F2436">
        <v>8273.9599999999991</v>
      </c>
      <c r="G2436">
        <v>8441.19</v>
      </c>
      <c r="H2436">
        <v>8273.9599999999991</v>
      </c>
      <c r="I2436" t="str">
        <f t="shared" si="114"/>
        <v>盤</v>
      </c>
      <c r="J2436" t="str">
        <f t="shared" si="115"/>
        <v>盤</v>
      </c>
      <c r="K2436" t="str">
        <f t="shared" si="116"/>
        <v>盤</v>
      </c>
    </row>
    <row r="2437" spans="1:11" hidden="1" x14ac:dyDescent="0.15">
      <c r="A2437">
        <v>20131022</v>
      </c>
      <c r="B2437">
        <v>8418.27</v>
      </c>
      <c r="C2437">
        <v>8441.19</v>
      </c>
      <c r="D2437">
        <v>8273.9599999999991</v>
      </c>
      <c r="E2437">
        <v>8441.19</v>
      </c>
      <c r="F2437">
        <v>8273.9599999999991</v>
      </c>
      <c r="G2437">
        <v>8441.19</v>
      </c>
      <c r="H2437">
        <v>8273.9599999999991</v>
      </c>
      <c r="I2437" t="str">
        <f t="shared" si="114"/>
        <v>盤</v>
      </c>
      <c r="J2437" t="str">
        <f t="shared" si="115"/>
        <v>盤</v>
      </c>
      <c r="K2437" t="str">
        <f t="shared" si="116"/>
        <v>盤</v>
      </c>
    </row>
    <row r="2438" spans="1:11" hidden="1" x14ac:dyDescent="0.15">
      <c r="A2438">
        <v>20131023</v>
      </c>
      <c r="B2438">
        <v>8393.6200000000008</v>
      </c>
      <c r="C2438">
        <v>8441.19</v>
      </c>
      <c r="D2438">
        <v>8273.9599999999991</v>
      </c>
      <c r="E2438">
        <v>8441.19</v>
      </c>
      <c r="F2438">
        <v>8273.9599999999991</v>
      </c>
      <c r="G2438">
        <v>8441.19</v>
      </c>
      <c r="H2438">
        <v>8273.9599999999991</v>
      </c>
      <c r="I2438" t="str">
        <f t="shared" si="114"/>
        <v>盤</v>
      </c>
      <c r="J2438" t="str">
        <f t="shared" si="115"/>
        <v>盤</v>
      </c>
      <c r="K2438" t="str">
        <f t="shared" si="116"/>
        <v>盤</v>
      </c>
    </row>
    <row r="2439" spans="1:11" hidden="1" x14ac:dyDescent="0.15">
      <c r="A2439">
        <v>20131024</v>
      </c>
      <c r="B2439">
        <v>8413.7199999999993</v>
      </c>
      <c r="C2439">
        <v>8441.19</v>
      </c>
      <c r="D2439">
        <v>8273.9599999999991</v>
      </c>
      <c r="E2439">
        <v>8441.19</v>
      </c>
      <c r="F2439">
        <v>8273.9599999999991</v>
      </c>
      <c r="G2439">
        <v>8441.19</v>
      </c>
      <c r="H2439">
        <v>8332.18</v>
      </c>
      <c r="I2439" t="str">
        <f t="shared" si="114"/>
        <v>盤</v>
      </c>
      <c r="J2439" t="str">
        <f t="shared" si="115"/>
        <v>盤</v>
      </c>
      <c r="K2439" t="str">
        <f t="shared" si="116"/>
        <v>盤</v>
      </c>
    </row>
    <row r="2440" spans="1:11" hidden="1" x14ac:dyDescent="0.15">
      <c r="A2440">
        <v>20131025</v>
      </c>
      <c r="B2440">
        <v>8346.6200000000008</v>
      </c>
      <c r="C2440">
        <v>8441.19</v>
      </c>
      <c r="D2440">
        <v>8273.9599999999991</v>
      </c>
      <c r="E2440">
        <v>8441.19</v>
      </c>
      <c r="F2440">
        <v>8332.18</v>
      </c>
      <c r="G2440">
        <v>8441.19</v>
      </c>
      <c r="H2440">
        <v>8332.18</v>
      </c>
      <c r="I2440" t="str">
        <f t="shared" si="114"/>
        <v>盤</v>
      </c>
      <c r="J2440" t="str">
        <f t="shared" si="115"/>
        <v>盤</v>
      </c>
      <c r="K2440" t="str">
        <f t="shared" si="116"/>
        <v>盤</v>
      </c>
    </row>
    <row r="2441" spans="1:11" hidden="1" x14ac:dyDescent="0.15">
      <c r="A2441">
        <v>20131028</v>
      </c>
      <c r="B2441">
        <v>8407.83</v>
      </c>
      <c r="C2441">
        <v>8441.19</v>
      </c>
      <c r="D2441">
        <v>8332.18</v>
      </c>
      <c r="E2441">
        <v>8441.19</v>
      </c>
      <c r="F2441">
        <v>8332.18</v>
      </c>
      <c r="G2441">
        <v>8441.19</v>
      </c>
      <c r="H2441">
        <v>8346.6200000000008</v>
      </c>
      <c r="I2441" t="str">
        <f t="shared" si="114"/>
        <v>盤</v>
      </c>
      <c r="J2441" t="str">
        <f t="shared" si="115"/>
        <v>盤</v>
      </c>
      <c r="K2441" t="str">
        <f t="shared" si="116"/>
        <v>盤</v>
      </c>
    </row>
    <row r="2442" spans="1:11" hidden="1" x14ac:dyDescent="0.15">
      <c r="A2442">
        <v>20131029</v>
      </c>
      <c r="B2442">
        <v>8420.98</v>
      </c>
      <c r="C2442">
        <v>8441.19</v>
      </c>
      <c r="D2442">
        <v>8332.18</v>
      </c>
      <c r="E2442">
        <v>8441.19</v>
      </c>
      <c r="F2442">
        <v>8346.6200000000008</v>
      </c>
      <c r="G2442">
        <v>8441.19</v>
      </c>
      <c r="H2442">
        <v>8346.6200000000008</v>
      </c>
      <c r="I2442" t="str">
        <f t="shared" si="114"/>
        <v>盤</v>
      </c>
      <c r="J2442" t="str">
        <f t="shared" si="115"/>
        <v>盤</v>
      </c>
      <c r="K2442" t="str">
        <f t="shared" si="116"/>
        <v>盤</v>
      </c>
    </row>
    <row r="2443" spans="1:11" hidden="1" x14ac:dyDescent="0.15">
      <c r="A2443">
        <v>20131030</v>
      </c>
      <c r="B2443">
        <v>8465.06</v>
      </c>
      <c r="C2443">
        <v>8441.19</v>
      </c>
      <c r="D2443">
        <v>8346.6200000000008</v>
      </c>
      <c r="E2443">
        <v>8441.19</v>
      </c>
      <c r="F2443">
        <v>8346.6200000000008</v>
      </c>
      <c r="G2443">
        <v>8465.06</v>
      </c>
      <c r="H2443">
        <v>8346.6200000000008</v>
      </c>
      <c r="I2443" t="str">
        <f t="shared" si="114"/>
        <v>盤</v>
      </c>
      <c r="J2443" t="str">
        <f t="shared" si="115"/>
        <v>盤</v>
      </c>
      <c r="K2443" t="str">
        <f t="shared" si="116"/>
        <v>盤</v>
      </c>
    </row>
    <row r="2444" spans="1:11" hidden="1" x14ac:dyDescent="0.15">
      <c r="A2444">
        <v>20131031</v>
      </c>
      <c r="B2444">
        <v>8450.06</v>
      </c>
      <c r="C2444">
        <v>8441.19</v>
      </c>
      <c r="D2444">
        <v>8346.6200000000008</v>
      </c>
      <c r="E2444">
        <v>8465.06</v>
      </c>
      <c r="F2444">
        <v>8346.6200000000008</v>
      </c>
      <c r="G2444">
        <v>8465.06</v>
      </c>
      <c r="H2444">
        <v>8346.6200000000008</v>
      </c>
      <c r="I2444" t="str">
        <f t="shared" si="114"/>
        <v>盤</v>
      </c>
      <c r="J2444" t="str">
        <f t="shared" si="115"/>
        <v>盤</v>
      </c>
      <c r="K2444" t="str">
        <f t="shared" si="116"/>
        <v>盤</v>
      </c>
    </row>
    <row r="2445" spans="1:11" hidden="1" x14ac:dyDescent="0.15">
      <c r="A2445">
        <v>20131101</v>
      </c>
      <c r="B2445">
        <v>8388.18</v>
      </c>
      <c r="C2445">
        <v>8465.06</v>
      </c>
      <c r="D2445">
        <v>8346.6200000000008</v>
      </c>
      <c r="E2445">
        <v>8465.06</v>
      </c>
      <c r="F2445">
        <v>8346.6200000000008</v>
      </c>
      <c r="G2445">
        <v>8465.06</v>
      </c>
      <c r="H2445">
        <v>8346.6200000000008</v>
      </c>
      <c r="I2445" t="str">
        <f t="shared" si="114"/>
        <v>盤</v>
      </c>
      <c r="J2445" t="str">
        <f t="shared" si="115"/>
        <v>盤</v>
      </c>
      <c r="K2445" t="str">
        <f t="shared" si="116"/>
        <v>盤</v>
      </c>
    </row>
    <row r="2446" spans="1:11" hidden="1" x14ac:dyDescent="0.15">
      <c r="A2446">
        <v>20131104</v>
      </c>
      <c r="B2446">
        <v>8354.14</v>
      </c>
      <c r="C2446">
        <v>8465.06</v>
      </c>
      <c r="D2446">
        <v>8346.6200000000008</v>
      </c>
      <c r="E2446">
        <v>8465.06</v>
      </c>
      <c r="F2446">
        <v>8346.6200000000008</v>
      </c>
      <c r="G2446">
        <v>8465.06</v>
      </c>
      <c r="H2446">
        <v>8346.6200000000008</v>
      </c>
      <c r="I2446" t="str">
        <f t="shared" si="114"/>
        <v>盤</v>
      </c>
      <c r="J2446" t="str">
        <f t="shared" si="115"/>
        <v>盤</v>
      </c>
      <c r="K2446" t="str">
        <f t="shared" si="116"/>
        <v>盤</v>
      </c>
    </row>
    <row r="2447" spans="1:11" hidden="1" x14ac:dyDescent="0.15">
      <c r="A2447">
        <v>20131105</v>
      </c>
      <c r="B2447">
        <v>8262.2000000000007</v>
      </c>
      <c r="C2447">
        <v>8465.06</v>
      </c>
      <c r="D2447">
        <v>8346.6200000000008</v>
      </c>
      <c r="E2447">
        <v>8465.06</v>
      </c>
      <c r="F2447">
        <v>8346.6200000000008</v>
      </c>
      <c r="G2447">
        <v>8465.06</v>
      </c>
      <c r="H2447">
        <v>8262.2000000000007</v>
      </c>
      <c r="I2447" t="str">
        <f t="shared" si="114"/>
        <v>盤</v>
      </c>
      <c r="J2447" t="str">
        <f t="shared" si="115"/>
        <v>盤</v>
      </c>
      <c r="K2447" t="str">
        <f t="shared" si="116"/>
        <v>無</v>
      </c>
    </row>
    <row r="2448" spans="1:11" hidden="1" x14ac:dyDescent="0.15">
      <c r="A2448">
        <v>20131106</v>
      </c>
      <c r="B2448">
        <v>8281.9699999999993</v>
      </c>
      <c r="C2448">
        <v>8465.06</v>
      </c>
      <c r="D2448">
        <v>8346.6200000000008</v>
      </c>
      <c r="E2448">
        <v>8465.06</v>
      </c>
      <c r="F2448">
        <v>8262.2000000000007</v>
      </c>
      <c r="G2448">
        <v>8465.06</v>
      </c>
      <c r="H2448">
        <v>8262.2000000000007</v>
      </c>
      <c r="I2448" t="str">
        <f t="shared" si="114"/>
        <v>盤</v>
      </c>
      <c r="J2448" t="str">
        <f t="shared" si="115"/>
        <v>無</v>
      </c>
      <c r="K2448" t="str">
        <f t="shared" si="116"/>
        <v>無</v>
      </c>
    </row>
    <row r="2449" spans="1:11" hidden="1" x14ac:dyDescent="0.15">
      <c r="A2449">
        <v>20131107</v>
      </c>
      <c r="B2449">
        <v>8283.7099999999991</v>
      </c>
      <c r="C2449">
        <v>8465.06</v>
      </c>
      <c r="D2449">
        <v>8262.2000000000007</v>
      </c>
      <c r="E2449">
        <v>8465.06</v>
      </c>
      <c r="F2449">
        <v>8262.2000000000007</v>
      </c>
      <c r="G2449">
        <v>8465.06</v>
      </c>
      <c r="H2449">
        <v>8262.2000000000007</v>
      </c>
      <c r="I2449" t="str">
        <f t="shared" si="114"/>
        <v>無</v>
      </c>
      <c r="J2449" t="str">
        <f t="shared" si="115"/>
        <v>無</v>
      </c>
      <c r="K2449" t="str">
        <f t="shared" si="116"/>
        <v>無</v>
      </c>
    </row>
    <row r="2450" spans="1:11" hidden="1" x14ac:dyDescent="0.15">
      <c r="A2450">
        <v>20131108</v>
      </c>
      <c r="B2450">
        <v>8229.59</v>
      </c>
      <c r="C2450">
        <v>8465.06</v>
      </c>
      <c r="D2450">
        <v>8262.2000000000007</v>
      </c>
      <c r="E2450">
        <v>8465.06</v>
      </c>
      <c r="F2450">
        <v>8262.2000000000007</v>
      </c>
      <c r="G2450">
        <v>8465.06</v>
      </c>
      <c r="H2450">
        <v>8229.59</v>
      </c>
      <c r="I2450" t="str">
        <f t="shared" si="114"/>
        <v>無</v>
      </c>
      <c r="J2450" t="str">
        <f t="shared" si="115"/>
        <v>無</v>
      </c>
      <c r="K2450" t="str">
        <f t="shared" si="116"/>
        <v>無</v>
      </c>
    </row>
    <row r="2451" spans="1:11" hidden="1" x14ac:dyDescent="0.15">
      <c r="A2451">
        <v>20131111</v>
      </c>
      <c r="B2451">
        <v>8182.56</v>
      </c>
      <c r="C2451">
        <v>8465.06</v>
      </c>
      <c r="D2451">
        <v>8262.2000000000007</v>
      </c>
      <c r="E2451">
        <v>8465.06</v>
      </c>
      <c r="F2451">
        <v>8229.59</v>
      </c>
      <c r="G2451">
        <v>8450.06</v>
      </c>
      <c r="H2451">
        <v>8182.56</v>
      </c>
      <c r="I2451" t="str">
        <f t="shared" si="114"/>
        <v>無</v>
      </c>
      <c r="J2451" t="str">
        <f t="shared" si="115"/>
        <v>無</v>
      </c>
      <c r="K2451" t="str">
        <f t="shared" si="116"/>
        <v>順</v>
      </c>
    </row>
    <row r="2452" spans="1:11" hidden="1" x14ac:dyDescent="0.15">
      <c r="A2452">
        <v>20131112</v>
      </c>
      <c r="B2452">
        <v>8195.26</v>
      </c>
      <c r="C2452">
        <v>8465.06</v>
      </c>
      <c r="D2452">
        <v>8229.59</v>
      </c>
      <c r="E2452">
        <v>8450.06</v>
      </c>
      <c r="F2452">
        <v>8182.56</v>
      </c>
      <c r="G2452">
        <v>8388.18</v>
      </c>
      <c r="H2452">
        <v>8182.56</v>
      </c>
      <c r="I2452" t="str">
        <f t="shared" si="114"/>
        <v>無</v>
      </c>
      <c r="J2452" t="str">
        <f t="shared" si="115"/>
        <v>順</v>
      </c>
      <c r="K2452" t="str">
        <f t="shared" si="116"/>
        <v>無</v>
      </c>
    </row>
    <row r="2453" spans="1:11" hidden="1" x14ac:dyDescent="0.15">
      <c r="A2453">
        <v>20131113</v>
      </c>
      <c r="B2453">
        <v>8104.26</v>
      </c>
      <c r="C2453">
        <v>8450.06</v>
      </c>
      <c r="D2453">
        <v>8182.56</v>
      </c>
      <c r="E2453">
        <v>8388.18</v>
      </c>
      <c r="F2453">
        <v>8182.56</v>
      </c>
      <c r="G2453">
        <v>8354.14</v>
      </c>
      <c r="H2453">
        <v>8104.26</v>
      </c>
      <c r="I2453" t="str">
        <f t="shared" si="114"/>
        <v>順</v>
      </c>
      <c r="J2453" t="str">
        <f t="shared" si="115"/>
        <v>無</v>
      </c>
      <c r="K2453" t="str">
        <f t="shared" si="116"/>
        <v>順</v>
      </c>
    </row>
    <row r="2454" spans="1:11" hidden="1" x14ac:dyDescent="0.15">
      <c r="A2454">
        <v>20131114</v>
      </c>
      <c r="B2454">
        <v>8134.91</v>
      </c>
      <c r="C2454">
        <v>8388.18</v>
      </c>
      <c r="D2454">
        <v>8182.56</v>
      </c>
      <c r="E2454">
        <v>8354.14</v>
      </c>
      <c r="F2454">
        <v>8104.26</v>
      </c>
      <c r="G2454">
        <v>8283.7099999999991</v>
      </c>
      <c r="H2454">
        <v>8104.26</v>
      </c>
      <c r="I2454" t="str">
        <f t="shared" si="114"/>
        <v>無</v>
      </c>
      <c r="J2454" t="str">
        <f t="shared" si="115"/>
        <v>順</v>
      </c>
      <c r="K2454" t="str">
        <f t="shared" si="116"/>
        <v>盤</v>
      </c>
    </row>
    <row r="2455" spans="1:11" hidden="1" x14ac:dyDescent="0.15">
      <c r="A2455">
        <v>20131115</v>
      </c>
      <c r="B2455">
        <v>8177.12</v>
      </c>
      <c r="C2455">
        <v>8354.14</v>
      </c>
      <c r="D2455">
        <v>8104.26</v>
      </c>
      <c r="E2455">
        <v>8283.7099999999991</v>
      </c>
      <c r="F2455">
        <v>8104.26</v>
      </c>
      <c r="G2455">
        <v>8283.7099999999991</v>
      </c>
      <c r="H2455">
        <v>8104.26</v>
      </c>
      <c r="I2455" t="str">
        <f t="shared" si="114"/>
        <v>順</v>
      </c>
      <c r="J2455" t="str">
        <f t="shared" si="115"/>
        <v>盤</v>
      </c>
      <c r="K2455" t="str">
        <f t="shared" si="116"/>
        <v>盤</v>
      </c>
    </row>
    <row r="2456" spans="1:11" hidden="1" x14ac:dyDescent="0.15">
      <c r="A2456">
        <v>20131118</v>
      </c>
      <c r="B2456">
        <v>8191.46</v>
      </c>
      <c r="C2456">
        <v>8283.7099999999991</v>
      </c>
      <c r="D2456">
        <v>8104.26</v>
      </c>
      <c r="E2456">
        <v>8283.7099999999991</v>
      </c>
      <c r="F2456">
        <v>8104.26</v>
      </c>
      <c r="G2456">
        <v>8283.7099999999991</v>
      </c>
      <c r="H2456">
        <v>8104.26</v>
      </c>
      <c r="I2456" t="str">
        <f t="shared" si="114"/>
        <v>盤</v>
      </c>
      <c r="J2456" t="str">
        <f t="shared" si="115"/>
        <v>盤</v>
      </c>
      <c r="K2456" t="str">
        <f t="shared" si="116"/>
        <v>盤</v>
      </c>
    </row>
    <row r="2457" spans="1:11" hidden="1" x14ac:dyDescent="0.15">
      <c r="A2457">
        <v>20131119</v>
      </c>
      <c r="B2457">
        <v>8260.2099999999991</v>
      </c>
      <c r="C2457">
        <v>8283.7099999999991</v>
      </c>
      <c r="D2457">
        <v>8104.26</v>
      </c>
      <c r="E2457">
        <v>8283.7099999999991</v>
      </c>
      <c r="F2457">
        <v>8104.26</v>
      </c>
      <c r="G2457">
        <v>8260.2099999999991</v>
      </c>
      <c r="H2457">
        <v>8104.26</v>
      </c>
      <c r="I2457" t="str">
        <f t="shared" si="114"/>
        <v>盤</v>
      </c>
      <c r="J2457" t="str">
        <f t="shared" si="115"/>
        <v>盤</v>
      </c>
      <c r="K2457" t="str">
        <f t="shared" si="116"/>
        <v>盤</v>
      </c>
    </row>
    <row r="2458" spans="1:11" hidden="1" x14ac:dyDescent="0.15">
      <c r="A2458">
        <v>20131120</v>
      </c>
      <c r="B2458">
        <v>8204.4599999999991</v>
      </c>
      <c r="C2458">
        <v>8283.7099999999991</v>
      </c>
      <c r="D2458">
        <v>8104.26</v>
      </c>
      <c r="E2458">
        <v>8260.2099999999991</v>
      </c>
      <c r="F2458">
        <v>8104.26</v>
      </c>
      <c r="G2458">
        <v>8260.2099999999991</v>
      </c>
      <c r="H2458">
        <v>8104.26</v>
      </c>
      <c r="I2458" t="str">
        <f t="shared" si="114"/>
        <v>盤</v>
      </c>
      <c r="J2458" t="str">
        <f t="shared" si="115"/>
        <v>盤</v>
      </c>
      <c r="K2458" t="str">
        <f t="shared" si="116"/>
        <v>盤</v>
      </c>
    </row>
    <row r="2459" spans="1:11" hidden="1" x14ac:dyDescent="0.15">
      <c r="A2459">
        <v>20131121</v>
      </c>
      <c r="B2459">
        <v>8099.45</v>
      </c>
      <c r="C2459">
        <v>8260.2099999999991</v>
      </c>
      <c r="D2459">
        <v>8104.26</v>
      </c>
      <c r="E2459">
        <v>8260.2099999999991</v>
      </c>
      <c r="F2459">
        <v>8104.26</v>
      </c>
      <c r="G2459">
        <v>8260.2099999999991</v>
      </c>
      <c r="H2459">
        <v>8099.45</v>
      </c>
      <c r="I2459" t="str">
        <f t="shared" si="114"/>
        <v>盤</v>
      </c>
      <c r="J2459" t="str">
        <f t="shared" si="115"/>
        <v>盤</v>
      </c>
      <c r="K2459" t="str">
        <f t="shared" si="116"/>
        <v>盤</v>
      </c>
    </row>
    <row r="2460" spans="1:11" hidden="1" x14ac:dyDescent="0.15">
      <c r="A2460">
        <v>20131122</v>
      </c>
      <c r="B2460">
        <v>8116.78</v>
      </c>
      <c r="C2460">
        <v>8260.2099999999991</v>
      </c>
      <c r="D2460">
        <v>8104.26</v>
      </c>
      <c r="E2460">
        <v>8260.2099999999991</v>
      </c>
      <c r="F2460">
        <v>8099.45</v>
      </c>
      <c r="G2460">
        <v>8260.2099999999991</v>
      </c>
      <c r="H2460">
        <v>8099.45</v>
      </c>
      <c r="I2460" t="str">
        <f t="shared" si="114"/>
        <v>盤</v>
      </c>
      <c r="J2460" t="str">
        <f t="shared" si="115"/>
        <v>盤</v>
      </c>
      <c r="K2460" t="str">
        <f t="shared" si="116"/>
        <v>盤</v>
      </c>
    </row>
    <row r="2461" spans="1:11" hidden="1" x14ac:dyDescent="0.15">
      <c r="A2461">
        <v>20131125</v>
      </c>
      <c r="B2461">
        <v>8187.51</v>
      </c>
      <c r="C2461">
        <v>8260.2099999999991</v>
      </c>
      <c r="D2461">
        <v>8099.45</v>
      </c>
      <c r="E2461">
        <v>8260.2099999999991</v>
      </c>
      <c r="F2461">
        <v>8099.45</v>
      </c>
      <c r="G2461">
        <v>8260.2099999999991</v>
      </c>
      <c r="H2461">
        <v>8099.45</v>
      </c>
      <c r="I2461" t="str">
        <f t="shared" si="114"/>
        <v>盤</v>
      </c>
      <c r="J2461" t="str">
        <f t="shared" si="115"/>
        <v>盤</v>
      </c>
      <c r="K2461" t="str">
        <f t="shared" si="116"/>
        <v>盤</v>
      </c>
    </row>
    <row r="2462" spans="1:11" hidden="1" x14ac:dyDescent="0.15">
      <c r="A2462">
        <v>20131126</v>
      </c>
      <c r="B2462">
        <v>8248.02</v>
      </c>
      <c r="C2462">
        <v>8260.2099999999991</v>
      </c>
      <c r="D2462">
        <v>8099.45</v>
      </c>
      <c r="E2462">
        <v>8260.2099999999991</v>
      </c>
      <c r="F2462">
        <v>8099.45</v>
      </c>
      <c r="G2462">
        <v>8260.2099999999991</v>
      </c>
      <c r="H2462">
        <v>8099.45</v>
      </c>
      <c r="I2462" t="str">
        <f t="shared" si="114"/>
        <v>盤</v>
      </c>
      <c r="J2462" t="str">
        <f t="shared" si="115"/>
        <v>盤</v>
      </c>
      <c r="K2462" t="str">
        <f t="shared" si="116"/>
        <v>盤</v>
      </c>
    </row>
    <row r="2463" spans="1:11" hidden="1" x14ac:dyDescent="0.15">
      <c r="A2463">
        <v>20131127</v>
      </c>
      <c r="B2463">
        <v>8295.8799999999992</v>
      </c>
      <c r="C2463">
        <v>8260.2099999999991</v>
      </c>
      <c r="D2463">
        <v>8099.45</v>
      </c>
      <c r="E2463">
        <v>8260.2099999999991</v>
      </c>
      <c r="F2463">
        <v>8099.45</v>
      </c>
      <c r="G2463">
        <v>8295.8799999999992</v>
      </c>
      <c r="H2463">
        <v>8099.45</v>
      </c>
      <c r="I2463" t="str">
        <f t="shared" si="114"/>
        <v>盤</v>
      </c>
      <c r="J2463" t="str">
        <f t="shared" si="115"/>
        <v>盤</v>
      </c>
      <c r="K2463" t="str">
        <f t="shared" si="116"/>
        <v>無</v>
      </c>
    </row>
    <row r="2464" spans="1:11" hidden="1" x14ac:dyDescent="0.15">
      <c r="A2464">
        <v>20131128</v>
      </c>
      <c r="B2464">
        <v>8362.43</v>
      </c>
      <c r="C2464">
        <v>8260.2099999999991</v>
      </c>
      <c r="D2464">
        <v>8099.45</v>
      </c>
      <c r="E2464">
        <v>8295.8799999999992</v>
      </c>
      <c r="F2464">
        <v>8099.45</v>
      </c>
      <c r="G2464">
        <v>8362.43</v>
      </c>
      <c r="H2464">
        <v>8099.45</v>
      </c>
      <c r="I2464" t="str">
        <f t="shared" si="114"/>
        <v>盤</v>
      </c>
      <c r="J2464" t="str">
        <f t="shared" si="115"/>
        <v>無</v>
      </c>
      <c r="K2464" t="str">
        <f t="shared" si="116"/>
        <v>順</v>
      </c>
    </row>
    <row r="2465" spans="1:11" hidden="1" x14ac:dyDescent="0.15">
      <c r="A2465">
        <v>20131129</v>
      </c>
      <c r="B2465">
        <v>8406.83</v>
      </c>
      <c r="C2465">
        <v>8295.8799999999992</v>
      </c>
      <c r="D2465">
        <v>8099.45</v>
      </c>
      <c r="E2465">
        <v>8362.43</v>
      </c>
      <c r="F2465">
        <v>8099.45</v>
      </c>
      <c r="G2465">
        <v>8406.83</v>
      </c>
      <c r="H2465">
        <v>8099.45</v>
      </c>
      <c r="I2465" t="str">
        <f t="shared" si="114"/>
        <v>無</v>
      </c>
      <c r="J2465" t="str">
        <f t="shared" si="115"/>
        <v>順</v>
      </c>
      <c r="K2465" t="str">
        <f t="shared" si="116"/>
        <v>順</v>
      </c>
    </row>
    <row r="2466" spans="1:11" hidden="1" x14ac:dyDescent="0.15">
      <c r="A2466">
        <v>20131202</v>
      </c>
      <c r="B2466">
        <v>8414.61</v>
      </c>
      <c r="C2466">
        <v>8362.43</v>
      </c>
      <c r="D2466">
        <v>8099.45</v>
      </c>
      <c r="E2466">
        <v>8406.83</v>
      </c>
      <c r="F2466">
        <v>8099.45</v>
      </c>
      <c r="G2466">
        <v>8414.61</v>
      </c>
      <c r="H2466">
        <v>8099.45</v>
      </c>
      <c r="I2466" t="str">
        <f t="shared" si="114"/>
        <v>順</v>
      </c>
      <c r="J2466" t="str">
        <f t="shared" si="115"/>
        <v>順</v>
      </c>
      <c r="K2466" t="str">
        <f t="shared" si="116"/>
        <v>順</v>
      </c>
    </row>
    <row r="2467" spans="1:11" hidden="1" x14ac:dyDescent="0.15">
      <c r="A2467">
        <v>20131203</v>
      </c>
      <c r="B2467">
        <v>8392.5499999999993</v>
      </c>
      <c r="C2467">
        <v>8406.83</v>
      </c>
      <c r="D2467">
        <v>8099.45</v>
      </c>
      <c r="E2467">
        <v>8414.61</v>
      </c>
      <c r="F2467">
        <v>8099.45</v>
      </c>
      <c r="G2467">
        <v>8414.61</v>
      </c>
      <c r="H2467">
        <v>8116.78</v>
      </c>
      <c r="I2467" t="str">
        <f t="shared" si="114"/>
        <v>順</v>
      </c>
      <c r="J2467" t="str">
        <f t="shared" si="115"/>
        <v>順</v>
      </c>
      <c r="K2467" t="str">
        <f t="shared" si="116"/>
        <v>順</v>
      </c>
    </row>
    <row r="2468" spans="1:11" hidden="1" x14ac:dyDescent="0.15">
      <c r="A2468">
        <v>20131204</v>
      </c>
      <c r="B2468">
        <v>8418</v>
      </c>
      <c r="C2468">
        <v>8414.61</v>
      </c>
      <c r="D2468">
        <v>8099.45</v>
      </c>
      <c r="E2468">
        <v>8414.61</v>
      </c>
      <c r="F2468">
        <v>8116.78</v>
      </c>
      <c r="G2468">
        <v>8418</v>
      </c>
      <c r="H2468">
        <v>8187.51</v>
      </c>
      <c r="I2468" t="str">
        <f t="shared" si="114"/>
        <v>順</v>
      </c>
      <c r="J2468" t="str">
        <f t="shared" si="115"/>
        <v>順</v>
      </c>
      <c r="K2468" t="str">
        <f t="shared" si="116"/>
        <v>無</v>
      </c>
    </row>
    <row r="2469" spans="1:11" hidden="1" x14ac:dyDescent="0.15">
      <c r="A2469">
        <v>20131205</v>
      </c>
      <c r="B2469">
        <v>8375.5400000000009</v>
      </c>
      <c r="C2469">
        <v>8414.61</v>
      </c>
      <c r="D2469">
        <v>8116.78</v>
      </c>
      <c r="E2469">
        <v>8418</v>
      </c>
      <c r="F2469">
        <v>8187.51</v>
      </c>
      <c r="G2469">
        <v>8418</v>
      </c>
      <c r="H2469">
        <v>8248.02</v>
      </c>
      <c r="I2469" t="str">
        <f t="shared" si="114"/>
        <v>順</v>
      </c>
      <c r="J2469" t="str">
        <f t="shared" si="115"/>
        <v>無</v>
      </c>
      <c r="K2469" t="str">
        <f t="shared" si="116"/>
        <v>盤</v>
      </c>
    </row>
    <row r="2470" spans="1:11" hidden="1" x14ac:dyDescent="0.15">
      <c r="A2470">
        <v>20131206</v>
      </c>
      <c r="B2470">
        <v>8367.7199999999993</v>
      </c>
      <c r="C2470">
        <v>8418</v>
      </c>
      <c r="D2470">
        <v>8187.51</v>
      </c>
      <c r="E2470">
        <v>8418</v>
      </c>
      <c r="F2470">
        <v>8248.02</v>
      </c>
      <c r="G2470">
        <v>8418</v>
      </c>
      <c r="H2470">
        <v>8295.8799999999992</v>
      </c>
      <c r="I2470" t="str">
        <f t="shared" si="114"/>
        <v>無</v>
      </c>
      <c r="J2470" t="str">
        <f t="shared" si="115"/>
        <v>盤</v>
      </c>
      <c r="K2470" t="str">
        <f t="shared" si="116"/>
        <v>盤</v>
      </c>
    </row>
    <row r="2471" spans="1:11" hidden="1" x14ac:dyDescent="0.15">
      <c r="A2471">
        <v>20131209</v>
      </c>
      <c r="B2471">
        <v>8444.6200000000008</v>
      </c>
      <c r="C2471">
        <v>8418</v>
      </c>
      <c r="D2471">
        <v>8248.02</v>
      </c>
      <c r="E2471">
        <v>8418</v>
      </c>
      <c r="F2471">
        <v>8295.8799999999992</v>
      </c>
      <c r="G2471">
        <v>8444.6200000000008</v>
      </c>
      <c r="H2471">
        <v>8362.43</v>
      </c>
      <c r="I2471" t="str">
        <f t="shared" si="114"/>
        <v>盤</v>
      </c>
      <c r="J2471" t="str">
        <f t="shared" si="115"/>
        <v>盤</v>
      </c>
      <c r="K2471" t="str">
        <f t="shared" si="116"/>
        <v>盤</v>
      </c>
    </row>
    <row r="2472" spans="1:11" hidden="1" x14ac:dyDescent="0.15">
      <c r="A2472">
        <v>20131210</v>
      </c>
      <c r="B2472">
        <v>8443.39</v>
      </c>
      <c r="C2472">
        <v>8418</v>
      </c>
      <c r="D2472">
        <v>8295.8799999999992</v>
      </c>
      <c r="E2472">
        <v>8444.6200000000008</v>
      </c>
      <c r="F2472">
        <v>8362.43</v>
      </c>
      <c r="G2472">
        <v>8444.6200000000008</v>
      </c>
      <c r="H2472">
        <v>8367.7199999999993</v>
      </c>
      <c r="I2472" t="str">
        <f t="shared" si="114"/>
        <v>盤</v>
      </c>
      <c r="J2472" t="str">
        <f t="shared" si="115"/>
        <v>盤</v>
      </c>
      <c r="K2472" t="str">
        <f t="shared" si="116"/>
        <v>盤</v>
      </c>
    </row>
    <row r="2473" spans="1:11" hidden="1" x14ac:dyDescent="0.15">
      <c r="A2473">
        <v>20131211</v>
      </c>
      <c r="B2473">
        <v>8433.77</v>
      </c>
      <c r="C2473">
        <v>8444.6200000000008</v>
      </c>
      <c r="D2473">
        <v>8362.43</v>
      </c>
      <c r="E2473">
        <v>8444.6200000000008</v>
      </c>
      <c r="F2473">
        <v>8367.7199999999993</v>
      </c>
      <c r="G2473">
        <v>8444.6200000000008</v>
      </c>
      <c r="H2473">
        <v>8367.7199999999993</v>
      </c>
      <c r="I2473" t="str">
        <f t="shared" si="114"/>
        <v>盤</v>
      </c>
      <c r="J2473" t="str">
        <f t="shared" si="115"/>
        <v>盤</v>
      </c>
      <c r="K2473" t="str">
        <f t="shared" si="116"/>
        <v>盤</v>
      </c>
    </row>
    <row r="2474" spans="1:11" hidden="1" x14ac:dyDescent="0.15">
      <c r="A2474">
        <v>20131212</v>
      </c>
      <c r="B2474">
        <v>8361.33</v>
      </c>
      <c r="C2474">
        <v>8444.6200000000008</v>
      </c>
      <c r="D2474">
        <v>8367.7199999999993</v>
      </c>
      <c r="E2474">
        <v>8444.6200000000008</v>
      </c>
      <c r="F2474">
        <v>8367.7199999999993</v>
      </c>
      <c r="G2474">
        <v>8444.6200000000008</v>
      </c>
      <c r="H2474">
        <v>8361.33</v>
      </c>
      <c r="I2474" t="str">
        <f t="shared" si="114"/>
        <v>盤</v>
      </c>
      <c r="J2474" t="str">
        <f t="shared" si="115"/>
        <v>盤</v>
      </c>
      <c r="K2474" t="str">
        <f t="shared" si="116"/>
        <v>盤</v>
      </c>
    </row>
    <row r="2475" spans="1:11" hidden="1" x14ac:dyDescent="0.15">
      <c r="A2475">
        <v>20131213</v>
      </c>
      <c r="B2475">
        <v>8376.94</v>
      </c>
      <c r="C2475">
        <v>8444.6200000000008</v>
      </c>
      <c r="D2475">
        <v>8367.7199999999993</v>
      </c>
      <c r="E2475">
        <v>8444.6200000000008</v>
      </c>
      <c r="F2475">
        <v>8361.33</v>
      </c>
      <c r="G2475">
        <v>8444.6200000000008</v>
      </c>
      <c r="H2475">
        <v>8361.33</v>
      </c>
      <c r="I2475" t="str">
        <f t="shared" si="114"/>
        <v>盤</v>
      </c>
      <c r="J2475" t="str">
        <f t="shared" si="115"/>
        <v>盤</v>
      </c>
      <c r="K2475" t="str">
        <f t="shared" si="116"/>
        <v>盤</v>
      </c>
    </row>
    <row r="2476" spans="1:11" hidden="1" x14ac:dyDescent="0.15">
      <c r="A2476">
        <v>20131216</v>
      </c>
      <c r="B2476">
        <v>8313.8700000000008</v>
      </c>
      <c r="C2476">
        <v>8444.6200000000008</v>
      </c>
      <c r="D2476">
        <v>8361.33</v>
      </c>
      <c r="E2476">
        <v>8444.6200000000008</v>
      </c>
      <c r="F2476">
        <v>8361.33</v>
      </c>
      <c r="G2476">
        <v>8444.6200000000008</v>
      </c>
      <c r="H2476">
        <v>8313.8700000000008</v>
      </c>
      <c r="I2476" t="str">
        <f t="shared" si="114"/>
        <v>盤</v>
      </c>
      <c r="J2476" t="str">
        <f t="shared" si="115"/>
        <v>盤</v>
      </c>
      <c r="K2476" t="str">
        <f t="shared" si="116"/>
        <v>盤</v>
      </c>
    </row>
    <row r="2477" spans="1:11" hidden="1" x14ac:dyDescent="0.15">
      <c r="A2477">
        <v>20131217</v>
      </c>
      <c r="B2477">
        <v>8352.93</v>
      </c>
      <c r="C2477">
        <v>8444.6200000000008</v>
      </c>
      <c r="D2477">
        <v>8361.33</v>
      </c>
      <c r="E2477">
        <v>8444.6200000000008</v>
      </c>
      <c r="F2477">
        <v>8313.8700000000008</v>
      </c>
      <c r="G2477">
        <v>8444.6200000000008</v>
      </c>
      <c r="H2477">
        <v>8313.8700000000008</v>
      </c>
      <c r="I2477" t="str">
        <f t="shared" si="114"/>
        <v>盤</v>
      </c>
      <c r="J2477" t="str">
        <f t="shared" si="115"/>
        <v>盤</v>
      </c>
      <c r="K2477" t="str">
        <f t="shared" si="116"/>
        <v>盤</v>
      </c>
    </row>
    <row r="2478" spans="1:11" hidden="1" x14ac:dyDescent="0.15">
      <c r="A2478">
        <v>20131218</v>
      </c>
      <c r="B2478">
        <v>8349.0400000000009</v>
      </c>
      <c r="C2478">
        <v>8444.6200000000008</v>
      </c>
      <c r="D2478">
        <v>8313.8700000000008</v>
      </c>
      <c r="E2478">
        <v>8444.6200000000008</v>
      </c>
      <c r="F2478">
        <v>8313.8700000000008</v>
      </c>
      <c r="G2478">
        <v>8444.6200000000008</v>
      </c>
      <c r="H2478">
        <v>8313.8700000000008</v>
      </c>
      <c r="I2478" t="str">
        <f t="shared" si="114"/>
        <v>盤</v>
      </c>
      <c r="J2478" t="str">
        <f t="shared" si="115"/>
        <v>盤</v>
      </c>
      <c r="K2478" t="str">
        <f t="shared" si="116"/>
        <v>盤</v>
      </c>
    </row>
    <row r="2479" spans="1:11" hidden="1" x14ac:dyDescent="0.15">
      <c r="A2479">
        <v>20131219</v>
      </c>
      <c r="B2479">
        <v>8407.4</v>
      </c>
      <c r="C2479">
        <v>8444.6200000000008</v>
      </c>
      <c r="D2479">
        <v>8313.8700000000008</v>
      </c>
      <c r="E2479">
        <v>8444.6200000000008</v>
      </c>
      <c r="F2479">
        <v>8313.8700000000008</v>
      </c>
      <c r="G2479">
        <v>8443.39</v>
      </c>
      <c r="H2479">
        <v>8313.8700000000008</v>
      </c>
      <c r="I2479" t="str">
        <f t="shared" si="114"/>
        <v>盤</v>
      </c>
      <c r="J2479" t="str">
        <f t="shared" si="115"/>
        <v>盤</v>
      </c>
      <c r="K2479" t="str">
        <f t="shared" si="116"/>
        <v>盤</v>
      </c>
    </row>
    <row r="2480" spans="1:11" hidden="1" x14ac:dyDescent="0.15">
      <c r="A2480">
        <v>20131220</v>
      </c>
      <c r="B2480">
        <v>8408.5300000000007</v>
      </c>
      <c r="C2480">
        <v>8444.6200000000008</v>
      </c>
      <c r="D2480">
        <v>8313.8700000000008</v>
      </c>
      <c r="E2480">
        <v>8443.39</v>
      </c>
      <c r="F2480">
        <v>8313.8700000000008</v>
      </c>
      <c r="G2480">
        <v>8433.77</v>
      </c>
      <c r="H2480">
        <v>8313.8700000000008</v>
      </c>
      <c r="I2480" t="str">
        <f t="shared" si="114"/>
        <v>盤</v>
      </c>
      <c r="J2480" t="str">
        <f t="shared" si="115"/>
        <v>盤</v>
      </c>
      <c r="K2480" t="str">
        <f t="shared" si="116"/>
        <v>盤</v>
      </c>
    </row>
    <row r="2481" spans="1:11" hidden="1" x14ac:dyDescent="0.15">
      <c r="A2481">
        <v>20131223</v>
      </c>
      <c r="B2481">
        <v>8456.4599999999991</v>
      </c>
      <c r="C2481">
        <v>8443.39</v>
      </c>
      <c r="D2481">
        <v>8313.8700000000008</v>
      </c>
      <c r="E2481">
        <v>8433.77</v>
      </c>
      <c r="F2481">
        <v>8313.8700000000008</v>
      </c>
      <c r="G2481">
        <v>8456.4599999999991</v>
      </c>
      <c r="H2481">
        <v>8313.8700000000008</v>
      </c>
      <c r="I2481" t="str">
        <f t="shared" si="114"/>
        <v>盤</v>
      </c>
      <c r="J2481" t="str">
        <f t="shared" si="115"/>
        <v>盤</v>
      </c>
      <c r="K2481" t="str">
        <f t="shared" si="116"/>
        <v>盤</v>
      </c>
    </row>
    <row r="2482" spans="1:11" hidden="1" x14ac:dyDescent="0.15">
      <c r="A2482">
        <v>20131224</v>
      </c>
      <c r="B2482">
        <v>8450.49</v>
      </c>
      <c r="C2482">
        <v>8433.77</v>
      </c>
      <c r="D2482">
        <v>8313.8700000000008</v>
      </c>
      <c r="E2482">
        <v>8456.4599999999991</v>
      </c>
      <c r="F2482">
        <v>8313.8700000000008</v>
      </c>
      <c r="G2482">
        <v>8456.4599999999991</v>
      </c>
      <c r="H2482">
        <v>8313.8700000000008</v>
      </c>
      <c r="I2482" t="str">
        <f t="shared" si="114"/>
        <v>盤</v>
      </c>
      <c r="J2482" t="str">
        <f t="shared" si="115"/>
        <v>盤</v>
      </c>
      <c r="K2482" t="str">
        <f t="shared" si="116"/>
        <v>盤</v>
      </c>
    </row>
    <row r="2483" spans="1:11" hidden="1" x14ac:dyDescent="0.15">
      <c r="A2483">
        <v>20131225</v>
      </c>
      <c r="B2483">
        <v>8467.76</v>
      </c>
      <c r="C2483">
        <v>8456.4599999999991</v>
      </c>
      <c r="D2483">
        <v>8313.8700000000008</v>
      </c>
      <c r="E2483">
        <v>8456.4599999999991</v>
      </c>
      <c r="F2483">
        <v>8313.8700000000008</v>
      </c>
      <c r="G2483">
        <v>8467.76</v>
      </c>
      <c r="H2483">
        <v>8313.8700000000008</v>
      </c>
      <c r="I2483" t="str">
        <f t="shared" si="114"/>
        <v>盤</v>
      </c>
      <c r="J2483" t="str">
        <f t="shared" si="115"/>
        <v>盤</v>
      </c>
      <c r="K2483" t="str">
        <f t="shared" si="116"/>
        <v>盤</v>
      </c>
    </row>
    <row r="2484" spans="1:11" hidden="1" x14ac:dyDescent="0.15">
      <c r="A2484">
        <v>20131226</v>
      </c>
      <c r="B2484">
        <v>8485.89</v>
      </c>
      <c r="C2484">
        <v>8456.4599999999991</v>
      </c>
      <c r="D2484">
        <v>8313.8700000000008</v>
      </c>
      <c r="E2484">
        <v>8467.76</v>
      </c>
      <c r="F2484">
        <v>8313.8700000000008</v>
      </c>
      <c r="G2484">
        <v>8485.89</v>
      </c>
      <c r="H2484">
        <v>8349.0400000000009</v>
      </c>
      <c r="I2484" t="str">
        <f t="shared" si="114"/>
        <v>盤</v>
      </c>
      <c r="J2484" t="str">
        <f t="shared" si="115"/>
        <v>盤</v>
      </c>
      <c r="K2484" t="str">
        <f t="shared" si="116"/>
        <v>盤</v>
      </c>
    </row>
    <row r="2485" spans="1:11" hidden="1" x14ac:dyDescent="0.15">
      <c r="A2485">
        <v>20131227</v>
      </c>
      <c r="B2485">
        <v>8535.0400000000009</v>
      </c>
      <c r="C2485">
        <v>8467.76</v>
      </c>
      <c r="D2485">
        <v>8313.8700000000008</v>
      </c>
      <c r="E2485">
        <v>8485.89</v>
      </c>
      <c r="F2485">
        <v>8349.0400000000009</v>
      </c>
      <c r="G2485">
        <v>8535.0400000000009</v>
      </c>
      <c r="H2485">
        <v>8349.0400000000009</v>
      </c>
      <c r="I2485" t="str">
        <f t="shared" si="114"/>
        <v>盤</v>
      </c>
      <c r="J2485" t="str">
        <f t="shared" si="115"/>
        <v>盤</v>
      </c>
      <c r="K2485" t="str">
        <f t="shared" si="116"/>
        <v>無</v>
      </c>
    </row>
    <row r="2486" spans="1:11" hidden="1" x14ac:dyDescent="0.15">
      <c r="A2486">
        <v>20131230</v>
      </c>
      <c r="B2486">
        <v>8623.43</v>
      </c>
      <c r="C2486">
        <v>8485.89</v>
      </c>
      <c r="D2486">
        <v>8349.0400000000009</v>
      </c>
      <c r="E2486">
        <v>8535.0400000000009</v>
      </c>
      <c r="F2486">
        <v>8349.0400000000009</v>
      </c>
      <c r="G2486">
        <v>8623.43</v>
      </c>
      <c r="H2486">
        <v>8407.4</v>
      </c>
      <c r="I2486" t="str">
        <f t="shared" si="114"/>
        <v>盤</v>
      </c>
      <c r="J2486" t="str">
        <f t="shared" si="115"/>
        <v>無</v>
      </c>
      <c r="K2486" t="str">
        <f t="shared" si="116"/>
        <v>無</v>
      </c>
    </row>
    <row r="2487" spans="1:11" hidden="1" x14ac:dyDescent="0.15">
      <c r="A2487">
        <v>20131231</v>
      </c>
      <c r="B2487">
        <v>8611.51</v>
      </c>
      <c r="C2487">
        <v>8535.0400000000009</v>
      </c>
      <c r="D2487">
        <v>8349.0400000000009</v>
      </c>
      <c r="E2487">
        <v>8623.43</v>
      </c>
      <c r="F2487">
        <v>8407.4</v>
      </c>
      <c r="G2487">
        <v>8623.43</v>
      </c>
      <c r="H2487">
        <v>8408.5300000000007</v>
      </c>
      <c r="I2487" t="str">
        <f t="shared" si="114"/>
        <v>無</v>
      </c>
      <c r="J2487" t="str">
        <f t="shared" si="115"/>
        <v>無</v>
      </c>
      <c r="K2487" t="str">
        <f t="shared" si="116"/>
        <v>無</v>
      </c>
    </row>
    <row r="2488" spans="1:11" hidden="1" x14ac:dyDescent="0.15">
      <c r="A2488">
        <v>20140102</v>
      </c>
      <c r="B2488">
        <v>8612.5400000000009</v>
      </c>
      <c r="C2488">
        <v>8623.43</v>
      </c>
      <c r="D2488">
        <v>8407.4</v>
      </c>
      <c r="E2488">
        <v>8623.43</v>
      </c>
      <c r="F2488">
        <v>8408.5300000000007</v>
      </c>
      <c r="G2488">
        <v>8623.43</v>
      </c>
      <c r="H2488">
        <v>8450.49</v>
      </c>
      <c r="I2488" t="str">
        <f t="shared" si="114"/>
        <v>無</v>
      </c>
      <c r="J2488" t="str">
        <f t="shared" si="115"/>
        <v>無</v>
      </c>
      <c r="K2488" t="str">
        <f t="shared" si="116"/>
        <v>盤</v>
      </c>
    </row>
    <row r="2489" spans="1:11" hidden="1" x14ac:dyDescent="0.15">
      <c r="A2489">
        <v>20140103</v>
      </c>
      <c r="B2489">
        <v>8546.5400000000009</v>
      </c>
      <c r="C2489">
        <v>8623.43</v>
      </c>
      <c r="D2489">
        <v>8408.5300000000007</v>
      </c>
      <c r="E2489">
        <v>8623.43</v>
      </c>
      <c r="F2489">
        <v>8450.49</v>
      </c>
      <c r="G2489">
        <v>8623.43</v>
      </c>
      <c r="H2489">
        <v>8450.49</v>
      </c>
      <c r="I2489" t="str">
        <f t="shared" si="114"/>
        <v>無</v>
      </c>
      <c r="J2489" t="str">
        <f t="shared" si="115"/>
        <v>盤</v>
      </c>
      <c r="K2489" t="str">
        <f t="shared" si="116"/>
        <v>盤</v>
      </c>
    </row>
    <row r="2490" spans="1:11" hidden="1" x14ac:dyDescent="0.15">
      <c r="A2490">
        <v>20140106</v>
      </c>
      <c r="B2490">
        <v>8500.01</v>
      </c>
      <c r="C2490">
        <v>8623.43</v>
      </c>
      <c r="D2490">
        <v>8450.49</v>
      </c>
      <c r="E2490">
        <v>8623.43</v>
      </c>
      <c r="F2490">
        <v>8450.49</v>
      </c>
      <c r="G2490">
        <v>8623.43</v>
      </c>
      <c r="H2490">
        <v>8467.76</v>
      </c>
      <c r="I2490" t="str">
        <f t="shared" si="114"/>
        <v>盤</v>
      </c>
      <c r="J2490" t="str">
        <f t="shared" si="115"/>
        <v>盤</v>
      </c>
      <c r="K2490" t="str">
        <f t="shared" si="116"/>
        <v>盤</v>
      </c>
    </row>
    <row r="2491" spans="1:11" hidden="1" x14ac:dyDescent="0.15">
      <c r="A2491">
        <v>20140107</v>
      </c>
      <c r="B2491">
        <v>8512.2999999999993</v>
      </c>
      <c r="C2491">
        <v>8623.43</v>
      </c>
      <c r="D2491">
        <v>8450.49</v>
      </c>
      <c r="E2491">
        <v>8623.43</v>
      </c>
      <c r="F2491">
        <v>8467.76</v>
      </c>
      <c r="G2491">
        <v>8623.43</v>
      </c>
      <c r="H2491">
        <v>8485.89</v>
      </c>
      <c r="I2491" t="str">
        <f t="shared" si="114"/>
        <v>盤</v>
      </c>
      <c r="J2491" t="str">
        <f t="shared" si="115"/>
        <v>盤</v>
      </c>
      <c r="K2491" t="str">
        <f t="shared" si="116"/>
        <v>盤</v>
      </c>
    </row>
    <row r="2492" spans="1:11" hidden="1" x14ac:dyDescent="0.15">
      <c r="A2492">
        <v>20140108</v>
      </c>
      <c r="B2492">
        <v>8556.01</v>
      </c>
      <c r="C2492">
        <v>8623.43</v>
      </c>
      <c r="D2492">
        <v>8467.76</v>
      </c>
      <c r="E2492">
        <v>8623.43</v>
      </c>
      <c r="F2492">
        <v>8485.89</v>
      </c>
      <c r="G2492">
        <v>8623.43</v>
      </c>
      <c r="H2492">
        <v>8500.01</v>
      </c>
      <c r="I2492" t="str">
        <f t="shared" si="114"/>
        <v>盤</v>
      </c>
      <c r="J2492" t="str">
        <f t="shared" si="115"/>
        <v>盤</v>
      </c>
      <c r="K2492" t="str">
        <f t="shared" si="116"/>
        <v>盤</v>
      </c>
    </row>
    <row r="2493" spans="1:11" hidden="1" x14ac:dyDescent="0.15">
      <c r="A2493">
        <v>20140109</v>
      </c>
      <c r="B2493">
        <v>8514.68</v>
      </c>
      <c r="C2493">
        <v>8623.43</v>
      </c>
      <c r="D2493">
        <v>8485.89</v>
      </c>
      <c r="E2493">
        <v>8623.43</v>
      </c>
      <c r="F2493">
        <v>8500.01</v>
      </c>
      <c r="G2493">
        <v>8623.43</v>
      </c>
      <c r="H2493">
        <v>8500.01</v>
      </c>
      <c r="I2493" t="str">
        <f t="shared" si="114"/>
        <v>盤</v>
      </c>
      <c r="J2493" t="str">
        <f t="shared" si="115"/>
        <v>盤</v>
      </c>
      <c r="K2493" t="str">
        <f t="shared" si="116"/>
        <v>盤</v>
      </c>
    </row>
    <row r="2494" spans="1:11" hidden="1" x14ac:dyDescent="0.15">
      <c r="A2494">
        <v>20140110</v>
      </c>
      <c r="B2494">
        <v>8529.35</v>
      </c>
      <c r="C2494">
        <v>8623.43</v>
      </c>
      <c r="D2494">
        <v>8500.01</v>
      </c>
      <c r="E2494">
        <v>8623.43</v>
      </c>
      <c r="F2494">
        <v>8500.01</v>
      </c>
      <c r="G2494">
        <v>8612.5400000000009</v>
      </c>
      <c r="H2494">
        <v>8500.01</v>
      </c>
      <c r="I2494" t="str">
        <f t="shared" si="114"/>
        <v>盤</v>
      </c>
      <c r="J2494" t="str">
        <f t="shared" si="115"/>
        <v>盤</v>
      </c>
      <c r="K2494" t="str">
        <f t="shared" si="116"/>
        <v>盤</v>
      </c>
    </row>
    <row r="2495" spans="1:11" hidden="1" x14ac:dyDescent="0.15">
      <c r="A2495">
        <v>20140113</v>
      </c>
      <c r="B2495">
        <v>8566.2000000000007</v>
      </c>
      <c r="C2495">
        <v>8623.43</v>
      </c>
      <c r="D2495">
        <v>8500.01</v>
      </c>
      <c r="E2495">
        <v>8612.5400000000009</v>
      </c>
      <c r="F2495">
        <v>8500.01</v>
      </c>
      <c r="G2495">
        <v>8612.5400000000009</v>
      </c>
      <c r="H2495">
        <v>8500.01</v>
      </c>
      <c r="I2495" t="str">
        <f t="shared" si="114"/>
        <v>盤</v>
      </c>
      <c r="J2495" t="str">
        <f t="shared" si="115"/>
        <v>盤</v>
      </c>
      <c r="K2495" t="str">
        <f t="shared" si="116"/>
        <v>盤</v>
      </c>
    </row>
    <row r="2496" spans="1:11" hidden="1" x14ac:dyDescent="0.15">
      <c r="A2496">
        <v>20140114</v>
      </c>
      <c r="B2496">
        <v>8548.14</v>
      </c>
      <c r="C2496">
        <v>8612.5400000000009</v>
      </c>
      <c r="D2496">
        <v>8500.01</v>
      </c>
      <c r="E2496">
        <v>8612.5400000000009</v>
      </c>
      <c r="F2496">
        <v>8500.01</v>
      </c>
      <c r="G2496">
        <v>8566.2000000000007</v>
      </c>
      <c r="H2496">
        <v>8500.01</v>
      </c>
      <c r="I2496" t="str">
        <f t="shared" si="114"/>
        <v>盤</v>
      </c>
      <c r="J2496" t="str">
        <f t="shared" si="115"/>
        <v>盤</v>
      </c>
      <c r="K2496" t="str">
        <f t="shared" si="116"/>
        <v>盤</v>
      </c>
    </row>
    <row r="2497" spans="1:11" hidden="1" x14ac:dyDescent="0.15">
      <c r="A2497">
        <v>20140115</v>
      </c>
      <c r="B2497">
        <v>8602.5499999999993</v>
      </c>
      <c r="C2497">
        <v>8612.5400000000009</v>
      </c>
      <c r="D2497">
        <v>8500.01</v>
      </c>
      <c r="E2497">
        <v>8566.2000000000007</v>
      </c>
      <c r="F2497">
        <v>8500.01</v>
      </c>
      <c r="G2497">
        <v>8602.5499999999993</v>
      </c>
      <c r="H2497">
        <v>8500.01</v>
      </c>
      <c r="I2497" t="str">
        <f t="shared" si="114"/>
        <v>盤</v>
      </c>
      <c r="J2497" t="str">
        <f t="shared" si="115"/>
        <v>盤</v>
      </c>
      <c r="K2497" t="str">
        <f t="shared" si="116"/>
        <v>盤</v>
      </c>
    </row>
    <row r="2498" spans="1:11" hidden="1" x14ac:dyDescent="0.15">
      <c r="A2498">
        <v>20140116</v>
      </c>
      <c r="B2498">
        <v>8612.11</v>
      </c>
      <c r="C2498">
        <v>8566.2000000000007</v>
      </c>
      <c r="D2498">
        <v>8500.01</v>
      </c>
      <c r="E2498">
        <v>8602.5499999999993</v>
      </c>
      <c r="F2498">
        <v>8500.01</v>
      </c>
      <c r="G2498">
        <v>8612.11</v>
      </c>
      <c r="H2498">
        <v>8512.2999999999993</v>
      </c>
      <c r="I2498" t="str">
        <f t="shared" si="114"/>
        <v>盤</v>
      </c>
      <c r="J2498" t="str">
        <f t="shared" si="115"/>
        <v>盤</v>
      </c>
      <c r="K2498" t="str">
        <f t="shared" si="116"/>
        <v>盤</v>
      </c>
    </row>
    <row r="2499" spans="1:11" hidden="1" x14ac:dyDescent="0.15">
      <c r="A2499">
        <v>20140117</v>
      </c>
      <c r="B2499">
        <v>8596</v>
      </c>
      <c r="C2499">
        <v>8602.5499999999993</v>
      </c>
      <c r="D2499">
        <v>8500.01</v>
      </c>
      <c r="E2499">
        <v>8612.11</v>
      </c>
      <c r="F2499">
        <v>8512.2999999999993</v>
      </c>
      <c r="G2499">
        <v>8612.11</v>
      </c>
      <c r="H2499">
        <v>8514.68</v>
      </c>
      <c r="I2499" t="str">
        <f t="shared" ref="I2499:I2562" si="117">IF(C2499-D2499&lt;=180,"盤",IF(C2499-D2499&lt;=240,"無","順"))</f>
        <v>盤</v>
      </c>
      <c r="J2499" t="str">
        <f t="shared" ref="J2499:J2562" si="118">IF(E2499-F2499&lt;=180,"盤",IF(E2499-F2499&lt;=240,"無","順"))</f>
        <v>盤</v>
      </c>
      <c r="K2499" t="str">
        <f t="shared" ref="K2499:K2562" si="119">IF(G2499-H2499&lt;=180,"盤",IF(G2499-H2499&lt;=240,"無","順"))</f>
        <v>盤</v>
      </c>
    </row>
    <row r="2500" spans="1:11" hidden="1" x14ac:dyDescent="0.15">
      <c r="A2500">
        <v>20140120</v>
      </c>
      <c r="B2500">
        <v>8621.56</v>
      </c>
      <c r="C2500">
        <v>8612.11</v>
      </c>
      <c r="D2500">
        <v>8512.2999999999993</v>
      </c>
      <c r="E2500">
        <v>8612.11</v>
      </c>
      <c r="F2500">
        <v>8514.68</v>
      </c>
      <c r="G2500">
        <v>8621.56</v>
      </c>
      <c r="H2500">
        <v>8514.68</v>
      </c>
      <c r="I2500" t="str">
        <f t="shared" si="117"/>
        <v>盤</v>
      </c>
      <c r="J2500" t="str">
        <f t="shared" si="118"/>
        <v>盤</v>
      </c>
      <c r="K2500" t="str">
        <f t="shared" si="119"/>
        <v>盤</v>
      </c>
    </row>
    <row r="2501" spans="1:11" hidden="1" x14ac:dyDescent="0.15">
      <c r="A2501">
        <v>20140121</v>
      </c>
      <c r="B2501">
        <v>8599.9</v>
      </c>
      <c r="C2501">
        <v>8612.11</v>
      </c>
      <c r="D2501">
        <v>8514.68</v>
      </c>
      <c r="E2501">
        <v>8621.56</v>
      </c>
      <c r="F2501">
        <v>8514.68</v>
      </c>
      <c r="G2501">
        <v>8621.56</v>
      </c>
      <c r="H2501">
        <v>8529.35</v>
      </c>
      <c r="I2501" t="str">
        <f t="shared" si="117"/>
        <v>盤</v>
      </c>
      <c r="J2501" t="str">
        <f t="shared" si="118"/>
        <v>盤</v>
      </c>
      <c r="K2501" t="str">
        <f t="shared" si="119"/>
        <v>盤</v>
      </c>
    </row>
    <row r="2502" spans="1:11" hidden="1" x14ac:dyDescent="0.15">
      <c r="A2502">
        <v>20140122</v>
      </c>
      <c r="B2502">
        <v>8625.2999999999993</v>
      </c>
      <c r="C2502">
        <v>8621.56</v>
      </c>
      <c r="D2502">
        <v>8514.68</v>
      </c>
      <c r="E2502">
        <v>8621.56</v>
      </c>
      <c r="F2502">
        <v>8529.35</v>
      </c>
      <c r="G2502">
        <v>8625.2999999999993</v>
      </c>
      <c r="H2502">
        <v>8548.14</v>
      </c>
      <c r="I2502" t="str">
        <f t="shared" si="117"/>
        <v>盤</v>
      </c>
      <c r="J2502" t="str">
        <f t="shared" si="118"/>
        <v>盤</v>
      </c>
      <c r="K2502" t="str">
        <f t="shared" si="119"/>
        <v>盤</v>
      </c>
    </row>
    <row r="2503" spans="1:11" hidden="1" x14ac:dyDescent="0.15">
      <c r="A2503">
        <v>20140123</v>
      </c>
      <c r="B2503">
        <v>8595.1</v>
      </c>
      <c r="C2503">
        <v>8621.56</v>
      </c>
      <c r="D2503">
        <v>8529.35</v>
      </c>
      <c r="E2503">
        <v>8625.2999999999993</v>
      </c>
      <c r="F2503">
        <v>8548.14</v>
      </c>
      <c r="G2503">
        <v>8625.2999999999993</v>
      </c>
      <c r="H2503">
        <v>8548.14</v>
      </c>
      <c r="I2503" t="str">
        <f t="shared" si="117"/>
        <v>盤</v>
      </c>
      <c r="J2503" t="str">
        <f t="shared" si="118"/>
        <v>盤</v>
      </c>
      <c r="K2503" t="str">
        <f t="shared" si="119"/>
        <v>盤</v>
      </c>
    </row>
    <row r="2504" spans="1:11" hidden="1" x14ac:dyDescent="0.15">
      <c r="A2504">
        <v>20140124</v>
      </c>
      <c r="B2504">
        <v>8598.31</v>
      </c>
      <c r="C2504">
        <v>8625.2999999999993</v>
      </c>
      <c r="D2504">
        <v>8548.14</v>
      </c>
      <c r="E2504">
        <v>8625.2999999999993</v>
      </c>
      <c r="F2504">
        <v>8548.14</v>
      </c>
      <c r="G2504">
        <v>8625.2999999999993</v>
      </c>
      <c r="H2504">
        <v>8595.1</v>
      </c>
      <c r="I2504" t="str">
        <f t="shared" si="117"/>
        <v>盤</v>
      </c>
      <c r="J2504" t="str">
        <f t="shared" si="118"/>
        <v>盤</v>
      </c>
      <c r="K2504" t="str">
        <f t="shared" si="119"/>
        <v>盤</v>
      </c>
    </row>
    <row r="2505" spans="1:11" hidden="1" x14ac:dyDescent="0.15">
      <c r="A2505">
        <v>20140127</v>
      </c>
      <c r="B2505">
        <v>8462.57</v>
      </c>
      <c r="C2505">
        <v>8625.2999999999993</v>
      </c>
      <c r="D2505">
        <v>8548.14</v>
      </c>
      <c r="E2505">
        <v>8625.2999999999993</v>
      </c>
      <c r="F2505">
        <v>8595.1</v>
      </c>
      <c r="G2505">
        <v>8625.2999999999993</v>
      </c>
      <c r="H2505">
        <v>8462.57</v>
      </c>
      <c r="I2505" t="str">
        <f t="shared" si="117"/>
        <v>盤</v>
      </c>
      <c r="J2505" t="str">
        <f t="shared" si="118"/>
        <v>盤</v>
      </c>
      <c r="K2505" t="str">
        <f t="shared" si="119"/>
        <v>盤</v>
      </c>
    </row>
    <row r="2506" spans="1:11" x14ac:dyDescent="0.15">
      <c r="A2506">
        <v>20140205</v>
      </c>
      <c r="B2506">
        <v>8264.48</v>
      </c>
      <c r="C2506">
        <v>8625.2999999999993</v>
      </c>
      <c r="D2506">
        <v>8595.1</v>
      </c>
      <c r="E2506">
        <v>8625.2999999999993</v>
      </c>
      <c r="F2506">
        <v>8462.57</v>
      </c>
      <c r="G2506">
        <v>8625.2999999999993</v>
      </c>
      <c r="H2506">
        <v>8264.48</v>
      </c>
      <c r="I2506" t="str">
        <f t="shared" si="117"/>
        <v>盤</v>
      </c>
      <c r="J2506" t="str">
        <f t="shared" si="118"/>
        <v>盤</v>
      </c>
      <c r="K2506" t="str">
        <f t="shared" si="119"/>
        <v>順</v>
      </c>
    </row>
    <row r="2507" spans="1:11" hidden="1" x14ac:dyDescent="0.15">
      <c r="A2507">
        <v>20140206</v>
      </c>
      <c r="B2507">
        <v>8311.01</v>
      </c>
      <c r="C2507">
        <v>8625.2999999999993</v>
      </c>
      <c r="D2507">
        <v>8462.57</v>
      </c>
      <c r="E2507">
        <v>8625.2999999999993</v>
      </c>
      <c r="F2507">
        <v>8264.48</v>
      </c>
      <c r="G2507">
        <v>8625.2999999999993</v>
      </c>
      <c r="H2507">
        <v>8264.48</v>
      </c>
      <c r="I2507" t="str">
        <f t="shared" si="117"/>
        <v>盤</v>
      </c>
      <c r="J2507" t="str">
        <f t="shared" si="118"/>
        <v>順</v>
      </c>
      <c r="K2507" t="str">
        <f t="shared" si="119"/>
        <v>順</v>
      </c>
    </row>
    <row r="2508" spans="1:11" hidden="1" x14ac:dyDescent="0.15">
      <c r="A2508">
        <v>20140207</v>
      </c>
      <c r="B2508">
        <v>8387.35</v>
      </c>
      <c r="C2508">
        <v>8625.2999999999993</v>
      </c>
      <c r="D2508">
        <v>8264.48</v>
      </c>
      <c r="E2508">
        <v>8625.2999999999993</v>
      </c>
      <c r="F2508">
        <v>8264.48</v>
      </c>
      <c r="G2508">
        <v>8625.2999999999993</v>
      </c>
      <c r="H2508">
        <v>8264.48</v>
      </c>
      <c r="I2508" t="str">
        <f t="shared" si="117"/>
        <v>順</v>
      </c>
      <c r="J2508" t="str">
        <f t="shared" si="118"/>
        <v>順</v>
      </c>
      <c r="K2508" t="str">
        <f t="shared" si="119"/>
        <v>順</v>
      </c>
    </row>
    <row r="2509" spans="1:11" hidden="1" x14ac:dyDescent="0.15">
      <c r="A2509">
        <v>20140210</v>
      </c>
      <c r="B2509">
        <v>8391.9500000000007</v>
      </c>
      <c r="C2509">
        <v>8625.2999999999993</v>
      </c>
      <c r="D2509">
        <v>8264.48</v>
      </c>
      <c r="E2509">
        <v>8625.2999999999993</v>
      </c>
      <c r="F2509">
        <v>8264.48</v>
      </c>
      <c r="G2509">
        <v>8625.2999999999993</v>
      </c>
      <c r="H2509">
        <v>8264.48</v>
      </c>
      <c r="I2509" t="str">
        <f t="shared" si="117"/>
        <v>順</v>
      </c>
      <c r="J2509" t="str">
        <f t="shared" si="118"/>
        <v>順</v>
      </c>
      <c r="K2509" t="str">
        <f t="shared" si="119"/>
        <v>順</v>
      </c>
    </row>
    <row r="2510" spans="1:11" hidden="1" x14ac:dyDescent="0.15">
      <c r="A2510">
        <v>20140211</v>
      </c>
      <c r="B2510">
        <v>8430.56</v>
      </c>
      <c r="C2510">
        <v>8625.2999999999993</v>
      </c>
      <c r="D2510">
        <v>8264.48</v>
      </c>
      <c r="E2510">
        <v>8625.2999999999993</v>
      </c>
      <c r="F2510">
        <v>8264.48</v>
      </c>
      <c r="G2510">
        <v>8598.31</v>
      </c>
      <c r="H2510">
        <v>8264.48</v>
      </c>
      <c r="I2510" t="str">
        <f t="shared" si="117"/>
        <v>順</v>
      </c>
      <c r="J2510" t="str">
        <f t="shared" si="118"/>
        <v>順</v>
      </c>
      <c r="K2510" t="str">
        <f t="shared" si="119"/>
        <v>順</v>
      </c>
    </row>
    <row r="2511" spans="1:11" hidden="1" x14ac:dyDescent="0.15">
      <c r="A2511">
        <v>20140212</v>
      </c>
      <c r="B2511">
        <v>8510.8700000000008</v>
      </c>
      <c r="C2511">
        <v>8625.2999999999993</v>
      </c>
      <c r="D2511">
        <v>8264.48</v>
      </c>
      <c r="E2511">
        <v>8598.31</v>
      </c>
      <c r="F2511">
        <v>8264.48</v>
      </c>
      <c r="G2511">
        <v>8598.31</v>
      </c>
      <c r="H2511">
        <v>8264.48</v>
      </c>
      <c r="I2511" t="str">
        <f t="shared" si="117"/>
        <v>順</v>
      </c>
      <c r="J2511" t="str">
        <f t="shared" si="118"/>
        <v>順</v>
      </c>
      <c r="K2511" t="str">
        <f t="shared" si="119"/>
        <v>順</v>
      </c>
    </row>
    <row r="2512" spans="1:11" hidden="1" x14ac:dyDescent="0.15">
      <c r="A2512">
        <v>20140213</v>
      </c>
      <c r="B2512">
        <v>8467.7000000000007</v>
      </c>
      <c r="C2512">
        <v>8598.31</v>
      </c>
      <c r="D2512">
        <v>8264.48</v>
      </c>
      <c r="E2512">
        <v>8598.31</v>
      </c>
      <c r="F2512">
        <v>8264.48</v>
      </c>
      <c r="G2512">
        <v>8510.8700000000008</v>
      </c>
      <c r="H2512">
        <v>8264.48</v>
      </c>
      <c r="I2512" t="str">
        <f t="shared" si="117"/>
        <v>順</v>
      </c>
      <c r="J2512" t="str">
        <f t="shared" si="118"/>
        <v>順</v>
      </c>
      <c r="K2512" t="str">
        <f t="shared" si="119"/>
        <v>順</v>
      </c>
    </row>
    <row r="2513" spans="1:11" hidden="1" x14ac:dyDescent="0.15">
      <c r="A2513">
        <v>20140214</v>
      </c>
      <c r="B2513">
        <v>8513.68</v>
      </c>
      <c r="C2513">
        <v>8598.31</v>
      </c>
      <c r="D2513">
        <v>8264.48</v>
      </c>
      <c r="E2513">
        <v>8510.8700000000008</v>
      </c>
      <c r="F2513">
        <v>8264.48</v>
      </c>
      <c r="G2513">
        <v>8513.68</v>
      </c>
      <c r="H2513">
        <v>8264.48</v>
      </c>
      <c r="I2513" t="str">
        <f t="shared" si="117"/>
        <v>順</v>
      </c>
      <c r="J2513" t="str">
        <f t="shared" si="118"/>
        <v>順</v>
      </c>
      <c r="K2513" t="str">
        <f t="shared" si="119"/>
        <v>順</v>
      </c>
    </row>
    <row r="2514" spans="1:11" hidden="1" x14ac:dyDescent="0.15">
      <c r="A2514">
        <v>20140217</v>
      </c>
      <c r="B2514">
        <v>8519.5499999999993</v>
      </c>
      <c r="C2514">
        <v>8510.8700000000008</v>
      </c>
      <c r="D2514">
        <v>8264.48</v>
      </c>
      <c r="E2514">
        <v>8513.68</v>
      </c>
      <c r="F2514">
        <v>8264.48</v>
      </c>
      <c r="G2514">
        <v>8519.5499999999993</v>
      </c>
      <c r="H2514">
        <v>8311.01</v>
      </c>
      <c r="I2514" t="str">
        <f t="shared" si="117"/>
        <v>順</v>
      </c>
      <c r="J2514" t="str">
        <f t="shared" si="118"/>
        <v>順</v>
      </c>
      <c r="K2514" t="str">
        <f t="shared" si="119"/>
        <v>無</v>
      </c>
    </row>
    <row r="2515" spans="1:11" hidden="1" x14ac:dyDescent="0.15">
      <c r="A2515">
        <v>20140218</v>
      </c>
      <c r="B2515">
        <v>8556.23</v>
      </c>
      <c r="C2515">
        <v>8513.68</v>
      </c>
      <c r="D2515">
        <v>8264.48</v>
      </c>
      <c r="E2515">
        <v>8519.5499999999993</v>
      </c>
      <c r="F2515">
        <v>8311.01</v>
      </c>
      <c r="G2515">
        <v>8556.23</v>
      </c>
      <c r="H2515">
        <v>8387.35</v>
      </c>
      <c r="I2515" t="str">
        <f t="shared" si="117"/>
        <v>順</v>
      </c>
      <c r="J2515" t="str">
        <f t="shared" si="118"/>
        <v>無</v>
      </c>
      <c r="K2515" t="str">
        <f t="shared" si="119"/>
        <v>盤</v>
      </c>
    </row>
    <row r="2516" spans="1:11" hidden="1" x14ac:dyDescent="0.15">
      <c r="A2516">
        <v>20140219</v>
      </c>
      <c r="B2516">
        <v>8577.01</v>
      </c>
      <c r="C2516">
        <v>8519.5499999999993</v>
      </c>
      <c r="D2516">
        <v>8311.01</v>
      </c>
      <c r="E2516">
        <v>8556.23</v>
      </c>
      <c r="F2516">
        <v>8387.35</v>
      </c>
      <c r="G2516">
        <v>8577.01</v>
      </c>
      <c r="H2516">
        <v>8391.9500000000007</v>
      </c>
      <c r="I2516" t="str">
        <f t="shared" si="117"/>
        <v>無</v>
      </c>
      <c r="J2516" t="str">
        <f t="shared" si="118"/>
        <v>盤</v>
      </c>
      <c r="K2516" t="str">
        <f t="shared" si="119"/>
        <v>無</v>
      </c>
    </row>
    <row r="2517" spans="1:11" hidden="1" x14ac:dyDescent="0.15">
      <c r="A2517">
        <v>20140220</v>
      </c>
      <c r="B2517">
        <v>8524.6200000000008</v>
      </c>
      <c r="C2517">
        <v>8556.23</v>
      </c>
      <c r="D2517">
        <v>8387.35</v>
      </c>
      <c r="E2517">
        <v>8577.01</v>
      </c>
      <c r="F2517">
        <v>8391.9500000000007</v>
      </c>
      <c r="G2517">
        <v>8577.01</v>
      </c>
      <c r="H2517">
        <v>8430.56</v>
      </c>
      <c r="I2517" t="str">
        <f t="shared" si="117"/>
        <v>盤</v>
      </c>
      <c r="J2517" t="str">
        <f t="shared" si="118"/>
        <v>無</v>
      </c>
      <c r="K2517" t="str">
        <f t="shared" si="119"/>
        <v>盤</v>
      </c>
    </row>
    <row r="2518" spans="1:11" hidden="1" x14ac:dyDescent="0.15">
      <c r="A2518">
        <v>20140221</v>
      </c>
      <c r="B2518">
        <v>8601.86</v>
      </c>
      <c r="C2518">
        <v>8577.01</v>
      </c>
      <c r="D2518">
        <v>8391.9500000000007</v>
      </c>
      <c r="E2518">
        <v>8577.01</v>
      </c>
      <c r="F2518">
        <v>8430.56</v>
      </c>
      <c r="G2518">
        <v>8601.86</v>
      </c>
      <c r="H2518">
        <v>8467.7000000000007</v>
      </c>
      <c r="I2518" t="str">
        <f t="shared" si="117"/>
        <v>無</v>
      </c>
      <c r="J2518" t="str">
        <f t="shared" si="118"/>
        <v>盤</v>
      </c>
      <c r="K2518" t="str">
        <f t="shared" si="119"/>
        <v>盤</v>
      </c>
    </row>
    <row r="2519" spans="1:11" hidden="1" x14ac:dyDescent="0.15">
      <c r="A2519">
        <v>20140224</v>
      </c>
      <c r="B2519">
        <v>8560.61</v>
      </c>
      <c r="C2519">
        <v>8577.01</v>
      </c>
      <c r="D2519">
        <v>8430.56</v>
      </c>
      <c r="E2519">
        <v>8601.86</v>
      </c>
      <c r="F2519">
        <v>8467.7000000000007</v>
      </c>
      <c r="G2519">
        <v>8601.86</v>
      </c>
      <c r="H2519">
        <v>8467.7000000000007</v>
      </c>
      <c r="I2519" t="str">
        <f t="shared" si="117"/>
        <v>盤</v>
      </c>
      <c r="J2519" t="str">
        <f t="shared" si="118"/>
        <v>盤</v>
      </c>
      <c r="K2519" t="str">
        <f t="shared" si="119"/>
        <v>盤</v>
      </c>
    </row>
    <row r="2520" spans="1:11" hidden="1" x14ac:dyDescent="0.15">
      <c r="A2520">
        <v>20140225</v>
      </c>
      <c r="B2520">
        <v>8575.6200000000008</v>
      </c>
      <c r="C2520">
        <v>8601.86</v>
      </c>
      <c r="D2520">
        <v>8467.7000000000007</v>
      </c>
      <c r="E2520">
        <v>8601.86</v>
      </c>
      <c r="F2520">
        <v>8467.7000000000007</v>
      </c>
      <c r="G2520">
        <v>8601.86</v>
      </c>
      <c r="H2520">
        <v>8513.68</v>
      </c>
      <c r="I2520" t="str">
        <f t="shared" si="117"/>
        <v>盤</v>
      </c>
      <c r="J2520" t="str">
        <f t="shared" si="118"/>
        <v>盤</v>
      </c>
      <c r="K2520" t="str">
        <f t="shared" si="119"/>
        <v>盤</v>
      </c>
    </row>
    <row r="2521" spans="1:11" hidden="1" x14ac:dyDescent="0.15">
      <c r="A2521">
        <v>20140226</v>
      </c>
      <c r="B2521">
        <v>8600.86</v>
      </c>
      <c r="C2521">
        <v>8601.86</v>
      </c>
      <c r="D2521">
        <v>8467.7000000000007</v>
      </c>
      <c r="E2521">
        <v>8601.86</v>
      </c>
      <c r="F2521">
        <v>8513.68</v>
      </c>
      <c r="G2521">
        <v>8601.86</v>
      </c>
      <c r="H2521">
        <v>8519.5499999999993</v>
      </c>
      <c r="I2521" t="str">
        <f t="shared" si="117"/>
        <v>盤</v>
      </c>
      <c r="J2521" t="str">
        <f t="shared" si="118"/>
        <v>盤</v>
      </c>
      <c r="K2521" t="str">
        <f t="shared" si="119"/>
        <v>盤</v>
      </c>
    </row>
    <row r="2522" spans="1:11" hidden="1" x14ac:dyDescent="0.15">
      <c r="A2522">
        <v>20140227</v>
      </c>
      <c r="B2522">
        <v>8639.58</v>
      </c>
      <c r="C2522">
        <v>8601.86</v>
      </c>
      <c r="D2522">
        <v>8513.68</v>
      </c>
      <c r="E2522">
        <v>8601.86</v>
      </c>
      <c r="F2522">
        <v>8519.5499999999993</v>
      </c>
      <c r="G2522">
        <v>8639.58</v>
      </c>
      <c r="H2522">
        <v>8524.6200000000008</v>
      </c>
      <c r="I2522" t="str">
        <f t="shared" si="117"/>
        <v>盤</v>
      </c>
      <c r="J2522" t="str">
        <f t="shared" si="118"/>
        <v>盤</v>
      </c>
      <c r="K2522" t="str">
        <f t="shared" si="119"/>
        <v>盤</v>
      </c>
    </row>
    <row r="2523" spans="1:11" hidden="1" x14ac:dyDescent="0.15">
      <c r="A2523">
        <v>20140303</v>
      </c>
      <c r="B2523">
        <v>8601.98</v>
      </c>
      <c r="C2523">
        <v>8601.86</v>
      </c>
      <c r="D2523">
        <v>8519.5499999999993</v>
      </c>
      <c r="E2523">
        <v>8639.58</v>
      </c>
      <c r="F2523">
        <v>8524.6200000000008</v>
      </c>
      <c r="G2523">
        <v>8639.58</v>
      </c>
      <c r="H2523">
        <v>8524.6200000000008</v>
      </c>
      <c r="I2523" t="str">
        <f t="shared" si="117"/>
        <v>盤</v>
      </c>
      <c r="J2523" t="str">
        <f t="shared" si="118"/>
        <v>盤</v>
      </c>
      <c r="K2523" t="str">
        <f t="shared" si="119"/>
        <v>盤</v>
      </c>
    </row>
    <row r="2524" spans="1:11" hidden="1" x14ac:dyDescent="0.15">
      <c r="A2524">
        <v>20140304</v>
      </c>
      <c r="B2524">
        <v>8554.5400000000009</v>
      </c>
      <c r="C2524">
        <v>8639.58</v>
      </c>
      <c r="D2524">
        <v>8524.6200000000008</v>
      </c>
      <c r="E2524">
        <v>8639.58</v>
      </c>
      <c r="F2524">
        <v>8524.6200000000008</v>
      </c>
      <c r="G2524">
        <v>8639.58</v>
      </c>
      <c r="H2524">
        <v>8524.6200000000008</v>
      </c>
      <c r="I2524" t="str">
        <f t="shared" si="117"/>
        <v>盤</v>
      </c>
      <c r="J2524" t="str">
        <f t="shared" si="118"/>
        <v>盤</v>
      </c>
      <c r="K2524" t="str">
        <f t="shared" si="119"/>
        <v>盤</v>
      </c>
    </row>
    <row r="2525" spans="1:11" hidden="1" x14ac:dyDescent="0.15">
      <c r="A2525">
        <v>20140305</v>
      </c>
      <c r="B2525">
        <v>8632.93</v>
      </c>
      <c r="C2525">
        <v>8639.58</v>
      </c>
      <c r="D2525">
        <v>8524.6200000000008</v>
      </c>
      <c r="E2525">
        <v>8639.58</v>
      </c>
      <c r="F2525">
        <v>8524.6200000000008</v>
      </c>
      <c r="G2525">
        <v>8639.58</v>
      </c>
      <c r="H2525">
        <v>8554.5400000000009</v>
      </c>
      <c r="I2525" t="str">
        <f t="shared" si="117"/>
        <v>盤</v>
      </c>
      <c r="J2525" t="str">
        <f t="shared" si="118"/>
        <v>盤</v>
      </c>
      <c r="K2525" t="str">
        <f t="shared" si="119"/>
        <v>盤</v>
      </c>
    </row>
    <row r="2526" spans="1:11" hidden="1" x14ac:dyDescent="0.15">
      <c r="A2526">
        <v>20140306</v>
      </c>
      <c r="B2526">
        <v>8713.7900000000009</v>
      </c>
      <c r="C2526">
        <v>8639.58</v>
      </c>
      <c r="D2526">
        <v>8524.6200000000008</v>
      </c>
      <c r="E2526">
        <v>8639.58</v>
      </c>
      <c r="F2526">
        <v>8554.5400000000009</v>
      </c>
      <c r="G2526">
        <v>8713.7900000000009</v>
      </c>
      <c r="H2526">
        <v>8554.5400000000009</v>
      </c>
      <c r="I2526" t="str">
        <f t="shared" si="117"/>
        <v>盤</v>
      </c>
      <c r="J2526" t="str">
        <f t="shared" si="118"/>
        <v>盤</v>
      </c>
      <c r="K2526" t="str">
        <f t="shared" si="119"/>
        <v>盤</v>
      </c>
    </row>
    <row r="2527" spans="1:11" hidden="1" x14ac:dyDescent="0.15">
      <c r="A2527">
        <v>20140307</v>
      </c>
      <c r="B2527">
        <v>8713.9599999999991</v>
      </c>
      <c r="C2527">
        <v>8639.58</v>
      </c>
      <c r="D2527">
        <v>8554.5400000000009</v>
      </c>
      <c r="E2527">
        <v>8713.7900000000009</v>
      </c>
      <c r="F2527">
        <v>8554.5400000000009</v>
      </c>
      <c r="G2527">
        <v>8713.9599999999991</v>
      </c>
      <c r="H2527">
        <v>8554.5400000000009</v>
      </c>
      <c r="I2527" t="str">
        <f t="shared" si="117"/>
        <v>盤</v>
      </c>
      <c r="J2527" t="str">
        <f t="shared" si="118"/>
        <v>盤</v>
      </c>
      <c r="K2527" t="str">
        <f t="shared" si="119"/>
        <v>盤</v>
      </c>
    </row>
    <row r="2528" spans="1:11" hidden="1" x14ac:dyDescent="0.15">
      <c r="A2528">
        <v>20140310</v>
      </c>
      <c r="B2528">
        <v>8665.24</v>
      </c>
      <c r="C2528">
        <v>8713.7900000000009</v>
      </c>
      <c r="D2528">
        <v>8554.5400000000009</v>
      </c>
      <c r="E2528">
        <v>8713.9599999999991</v>
      </c>
      <c r="F2528">
        <v>8554.5400000000009</v>
      </c>
      <c r="G2528">
        <v>8713.9599999999991</v>
      </c>
      <c r="H2528">
        <v>8554.5400000000009</v>
      </c>
      <c r="I2528" t="str">
        <f t="shared" si="117"/>
        <v>盤</v>
      </c>
      <c r="J2528" t="str">
        <f t="shared" si="118"/>
        <v>盤</v>
      </c>
      <c r="K2528" t="str">
        <f t="shared" si="119"/>
        <v>盤</v>
      </c>
    </row>
    <row r="2529" spans="1:11" hidden="1" x14ac:dyDescent="0.15">
      <c r="A2529">
        <v>20140311</v>
      </c>
      <c r="B2529">
        <v>8702.33</v>
      </c>
      <c r="C2529">
        <v>8713.9599999999991</v>
      </c>
      <c r="D2529">
        <v>8554.5400000000009</v>
      </c>
      <c r="E2529">
        <v>8713.9599999999991</v>
      </c>
      <c r="F2529">
        <v>8554.5400000000009</v>
      </c>
      <c r="G2529">
        <v>8713.9599999999991</v>
      </c>
      <c r="H2529">
        <v>8554.5400000000009</v>
      </c>
      <c r="I2529" t="str">
        <f t="shared" si="117"/>
        <v>盤</v>
      </c>
      <c r="J2529" t="str">
        <f t="shared" si="118"/>
        <v>盤</v>
      </c>
      <c r="K2529" t="str">
        <f t="shared" si="119"/>
        <v>盤</v>
      </c>
    </row>
    <row r="2530" spans="1:11" hidden="1" x14ac:dyDescent="0.15">
      <c r="A2530">
        <v>20140312</v>
      </c>
      <c r="B2530">
        <v>8684.73</v>
      </c>
      <c r="C2530">
        <v>8713.9599999999991</v>
      </c>
      <c r="D2530">
        <v>8554.5400000000009</v>
      </c>
      <c r="E2530">
        <v>8713.9599999999991</v>
      </c>
      <c r="F2530">
        <v>8554.5400000000009</v>
      </c>
      <c r="G2530">
        <v>8713.9599999999991</v>
      </c>
      <c r="H2530">
        <v>8554.5400000000009</v>
      </c>
      <c r="I2530" t="str">
        <f t="shared" si="117"/>
        <v>盤</v>
      </c>
      <c r="J2530" t="str">
        <f t="shared" si="118"/>
        <v>盤</v>
      </c>
      <c r="K2530" t="str">
        <f t="shared" si="119"/>
        <v>盤</v>
      </c>
    </row>
    <row r="2531" spans="1:11" hidden="1" x14ac:dyDescent="0.15">
      <c r="A2531">
        <v>20140313</v>
      </c>
      <c r="B2531">
        <v>8747.7900000000009</v>
      </c>
      <c r="C2531">
        <v>8713.9599999999991</v>
      </c>
      <c r="D2531">
        <v>8554.5400000000009</v>
      </c>
      <c r="E2531">
        <v>8713.9599999999991</v>
      </c>
      <c r="F2531">
        <v>8554.5400000000009</v>
      </c>
      <c r="G2531">
        <v>8747.7900000000009</v>
      </c>
      <c r="H2531">
        <v>8554.5400000000009</v>
      </c>
      <c r="I2531" t="str">
        <f t="shared" si="117"/>
        <v>盤</v>
      </c>
      <c r="J2531" t="str">
        <f t="shared" si="118"/>
        <v>盤</v>
      </c>
      <c r="K2531" t="str">
        <f t="shared" si="119"/>
        <v>無</v>
      </c>
    </row>
    <row r="2532" spans="1:11" hidden="1" x14ac:dyDescent="0.15">
      <c r="A2532">
        <v>20140314</v>
      </c>
      <c r="B2532">
        <v>8687.6299999999992</v>
      </c>
      <c r="C2532">
        <v>8713.9599999999991</v>
      </c>
      <c r="D2532">
        <v>8554.5400000000009</v>
      </c>
      <c r="E2532">
        <v>8747.7900000000009</v>
      </c>
      <c r="F2532">
        <v>8554.5400000000009</v>
      </c>
      <c r="G2532">
        <v>8747.7900000000009</v>
      </c>
      <c r="H2532">
        <v>8632.93</v>
      </c>
      <c r="I2532" t="str">
        <f t="shared" si="117"/>
        <v>盤</v>
      </c>
      <c r="J2532" t="str">
        <f t="shared" si="118"/>
        <v>無</v>
      </c>
      <c r="K2532" t="str">
        <f t="shared" si="119"/>
        <v>盤</v>
      </c>
    </row>
    <row r="2533" spans="1:11" hidden="1" x14ac:dyDescent="0.15">
      <c r="A2533">
        <v>20140317</v>
      </c>
      <c r="B2533">
        <v>8700.1</v>
      </c>
      <c r="C2533">
        <v>8747.7900000000009</v>
      </c>
      <c r="D2533">
        <v>8554.5400000000009</v>
      </c>
      <c r="E2533">
        <v>8747.7900000000009</v>
      </c>
      <c r="F2533">
        <v>8632.93</v>
      </c>
      <c r="G2533">
        <v>8747.7900000000009</v>
      </c>
      <c r="H2533">
        <v>8665.24</v>
      </c>
      <c r="I2533" t="str">
        <f t="shared" si="117"/>
        <v>無</v>
      </c>
      <c r="J2533" t="str">
        <f t="shared" si="118"/>
        <v>盤</v>
      </c>
      <c r="K2533" t="str">
        <f t="shared" si="119"/>
        <v>盤</v>
      </c>
    </row>
    <row r="2534" spans="1:11" hidden="1" x14ac:dyDescent="0.15">
      <c r="A2534">
        <v>20140318</v>
      </c>
      <c r="B2534">
        <v>8731.94</v>
      </c>
      <c r="C2534">
        <v>8747.7900000000009</v>
      </c>
      <c r="D2534">
        <v>8632.93</v>
      </c>
      <c r="E2534">
        <v>8747.7900000000009</v>
      </c>
      <c r="F2534">
        <v>8665.24</v>
      </c>
      <c r="G2534">
        <v>8747.7900000000009</v>
      </c>
      <c r="H2534">
        <v>8665.24</v>
      </c>
      <c r="I2534" t="str">
        <f t="shared" si="117"/>
        <v>盤</v>
      </c>
      <c r="J2534" t="str">
        <f t="shared" si="118"/>
        <v>盤</v>
      </c>
      <c r="K2534" t="str">
        <f t="shared" si="119"/>
        <v>盤</v>
      </c>
    </row>
    <row r="2535" spans="1:11" hidden="1" x14ac:dyDescent="0.15">
      <c r="A2535">
        <v>20140319</v>
      </c>
      <c r="B2535">
        <v>8689.4599999999991</v>
      </c>
      <c r="C2535">
        <v>8747.7900000000009</v>
      </c>
      <c r="D2535">
        <v>8665.24</v>
      </c>
      <c r="E2535">
        <v>8747.7900000000009</v>
      </c>
      <c r="F2535">
        <v>8665.24</v>
      </c>
      <c r="G2535">
        <v>8747.7900000000009</v>
      </c>
      <c r="H2535">
        <v>8665.24</v>
      </c>
      <c r="I2535" t="str">
        <f t="shared" si="117"/>
        <v>盤</v>
      </c>
      <c r="J2535" t="str">
        <f t="shared" si="118"/>
        <v>盤</v>
      </c>
      <c r="K2535" t="str">
        <f t="shared" si="119"/>
        <v>盤</v>
      </c>
    </row>
    <row r="2536" spans="1:11" hidden="1" x14ac:dyDescent="0.15">
      <c r="A2536">
        <v>20140320</v>
      </c>
      <c r="B2536">
        <v>8597.33</v>
      </c>
      <c r="C2536">
        <v>8747.7900000000009</v>
      </c>
      <c r="D2536">
        <v>8665.24</v>
      </c>
      <c r="E2536">
        <v>8747.7900000000009</v>
      </c>
      <c r="F2536">
        <v>8665.24</v>
      </c>
      <c r="G2536">
        <v>8747.7900000000009</v>
      </c>
      <c r="H2536">
        <v>8597.33</v>
      </c>
      <c r="I2536" t="str">
        <f t="shared" si="117"/>
        <v>盤</v>
      </c>
      <c r="J2536" t="str">
        <f t="shared" si="118"/>
        <v>盤</v>
      </c>
      <c r="K2536" t="str">
        <f t="shared" si="119"/>
        <v>盤</v>
      </c>
    </row>
    <row r="2537" spans="1:11" hidden="1" x14ac:dyDescent="0.15">
      <c r="A2537">
        <v>20140321</v>
      </c>
      <c r="B2537">
        <v>8577.17</v>
      </c>
      <c r="C2537">
        <v>8747.7900000000009</v>
      </c>
      <c r="D2537">
        <v>8665.24</v>
      </c>
      <c r="E2537">
        <v>8747.7900000000009</v>
      </c>
      <c r="F2537">
        <v>8597.33</v>
      </c>
      <c r="G2537">
        <v>8747.7900000000009</v>
      </c>
      <c r="H2537">
        <v>8577.17</v>
      </c>
      <c r="I2537" t="str">
        <f t="shared" si="117"/>
        <v>盤</v>
      </c>
      <c r="J2537" t="str">
        <f t="shared" si="118"/>
        <v>盤</v>
      </c>
      <c r="K2537" t="str">
        <f t="shared" si="119"/>
        <v>盤</v>
      </c>
    </row>
    <row r="2538" spans="1:11" hidden="1" x14ac:dyDescent="0.15">
      <c r="A2538">
        <v>20140324</v>
      </c>
      <c r="B2538">
        <v>8605.3799999999992</v>
      </c>
      <c r="C2538">
        <v>8747.7900000000009</v>
      </c>
      <c r="D2538">
        <v>8597.33</v>
      </c>
      <c r="E2538">
        <v>8747.7900000000009</v>
      </c>
      <c r="F2538">
        <v>8577.17</v>
      </c>
      <c r="G2538">
        <v>8747.7900000000009</v>
      </c>
      <c r="H2538">
        <v>8577.17</v>
      </c>
      <c r="I2538" t="str">
        <f t="shared" si="117"/>
        <v>盤</v>
      </c>
      <c r="J2538" t="str">
        <f t="shared" si="118"/>
        <v>盤</v>
      </c>
      <c r="K2538" t="str">
        <f t="shared" si="119"/>
        <v>盤</v>
      </c>
    </row>
    <row r="2539" spans="1:11" hidden="1" x14ac:dyDescent="0.15">
      <c r="A2539">
        <v>20140325</v>
      </c>
      <c r="B2539">
        <v>8689.2999999999993</v>
      </c>
      <c r="C2539">
        <v>8747.7900000000009</v>
      </c>
      <c r="D2539">
        <v>8577.17</v>
      </c>
      <c r="E2539">
        <v>8747.7900000000009</v>
      </c>
      <c r="F2539">
        <v>8577.17</v>
      </c>
      <c r="G2539">
        <v>8731.94</v>
      </c>
      <c r="H2539">
        <v>8577.17</v>
      </c>
      <c r="I2539" t="str">
        <f t="shared" si="117"/>
        <v>盤</v>
      </c>
      <c r="J2539" t="str">
        <f t="shared" si="118"/>
        <v>盤</v>
      </c>
      <c r="K2539" t="str">
        <f t="shared" si="119"/>
        <v>盤</v>
      </c>
    </row>
    <row r="2540" spans="1:11" hidden="1" x14ac:dyDescent="0.15">
      <c r="A2540">
        <v>20140326</v>
      </c>
      <c r="B2540">
        <v>8737.27</v>
      </c>
      <c r="C2540">
        <v>8747.7900000000009</v>
      </c>
      <c r="D2540">
        <v>8577.17</v>
      </c>
      <c r="E2540">
        <v>8731.94</v>
      </c>
      <c r="F2540">
        <v>8577.17</v>
      </c>
      <c r="G2540">
        <v>8737.27</v>
      </c>
      <c r="H2540">
        <v>8577.17</v>
      </c>
      <c r="I2540" t="str">
        <f t="shared" si="117"/>
        <v>盤</v>
      </c>
      <c r="J2540" t="str">
        <f t="shared" si="118"/>
        <v>盤</v>
      </c>
      <c r="K2540" t="str">
        <f t="shared" si="119"/>
        <v>盤</v>
      </c>
    </row>
    <row r="2541" spans="1:11" hidden="1" x14ac:dyDescent="0.15">
      <c r="A2541">
        <v>20140327</v>
      </c>
      <c r="B2541">
        <v>8779.57</v>
      </c>
      <c r="C2541">
        <v>8731.94</v>
      </c>
      <c r="D2541">
        <v>8577.17</v>
      </c>
      <c r="E2541">
        <v>8737.27</v>
      </c>
      <c r="F2541">
        <v>8577.17</v>
      </c>
      <c r="G2541">
        <v>8779.57</v>
      </c>
      <c r="H2541">
        <v>8577.17</v>
      </c>
      <c r="I2541" t="str">
        <f t="shared" si="117"/>
        <v>盤</v>
      </c>
      <c r="J2541" t="str">
        <f t="shared" si="118"/>
        <v>盤</v>
      </c>
      <c r="K2541" t="str">
        <f t="shared" si="119"/>
        <v>無</v>
      </c>
    </row>
    <row r="2542" spans="1:11" hidden="1" x14ac:dyDescent="0.15">
      <c r="A2542">
        <v>20140328</v>
      </c>
      <c r="B2542">
        <v>8774.64</v>
      </c>
      <c r="C2542">
        <v>8737.27</v>
      </c>
      <c r="D2542">
        <v>8577.17</v>
      </c>
      <c r="E2542">
        <v>8779.57</v>
      </c>
      <c r="F2542">
        <v>8577.17</v>
      </c>
      <c r="G2542">
        <v>8779.57</v>
      </c>
      <c r="H2542">
        <v>8577.17</v>
      </c>
      <c r="I2542" t="str">
        <f t="shared" si="117"/>
        <v>盤</v>
      </c>
      <c r="J2542" t="str">
        <f t="shared" si="118"/>
        <v>無</v>
      </c>
      <c r="K2542" t="str">
        <f t="shared" si="119"/>
        <v>無</v>
      </c>
    </row>
    <row r="2543" spans="1:11" hidden="1" x14ac:dyDescent="0.15">
      <c r="A2543">
        <v>20140331</v>
      </c>
      <c r="B2543">
        <v>8849.2800000000007</v>
      </c>
      <c r="C2543">
        <v>8779.57</v>
      </c>
      <c r="D2543">
        <v>8577.17</v>
      </c>
      <c r="E2543">
        <v>8779.57</v>
      </c>
      <c r="F2543">
        <v>8577.17</v>
      </c>
      <c r="G2543">
        <v>8849.2800000000007</v>
      </c>
      <c r="H2543">
        <v>8577.17</v>
      </c>
      <c r="I2543" t="str">
        <f t="shared" si="117"/>
        <v>無</v>
      </c>
      <c r="J2543" t="str">
        <f t="shared" si="118"/>
        <v>無</v>
      </c>
      <c r="K2543" t="str">
        <f t="shared" si="119"/>
        <v>順</v>
      </c>
    </row>
    <row r="2544" spans="1:11" hidden="1" x14ac:dyDescent="0.15">
      <c r="A2544">
        <v>20140401</v>
      </c>
      <c r="B2544">
        <v>8873.15</v>
      </c>
      <c r="C2544">
        <v>8779.57</v>
      </c>
      <c r="D2544">
        <v>8577.17</v>
      </c>
      <c r="E2544">
        <v>8849.2800000000007</v>
      </c>
      <c r="F2544">
        <v>8577.17</v>
      </c>
      <c r="G2544">
        <v>8873.15</v>
      </c>
      <c r="H2544">
        <v>8577.17</v>
      </c>
      <c r="I2544" t="str">
        <f t="shared" si="117"/>
        <v>無</v>
      </c>
      <c r="J2544" t="str">
        <f t="shared" si="118"/>
        <v>順</v>
      </c>
      <c r="K2544" t="str">
        <f t="shared" si="119"/>
        <v>順</v>
      </c>
    </row>
    <row r="2545" spans="1:11" hidden="1" x14ac:dyDescent="0.15">
      <c r="A2545">
        <v>20140402</v>
      </c>
      <c r="B2545">
        <v>8905.4500000000007</v>
      </c>
      <c r="C2545">
        <v>8849.2800000000007</v>
      </c>
      <c r="D2545">
        <v>8577.17</v>
      </c>
      <c r="E2545">
        <v>8873.15</v>
      </c>
      <c r="F2545">
        <v>8577.17</v>
      </c>
      <c r="G2545">
        <v>8905.4500000000007</v>
      </c>
      <c r="H2545">
        <v>8605.3799999999992</v>
      </c>
      <c r="I2545" t="str">
        <f t="shared" si="117"/>
        <v>順</v>
      </c>
      <c r="J2545" t="str">
        <f t="shared" si="118"/>
        <v>順</v>
      </c>
      <c r="K2545" t="str">
        <f t="shared" si="119"/>
        <v>順</v>
      </c>
    </row>
    <row r="2546" spans="1:11" hidden="1" x14ac:dyDescent="0.15">
      <c r="A2546">
        <v>20140403</v>
      </c>
      <c r="B2546">
        <v>8888.5400000000009</v>
      </c>
      <c r="C2546">
        <v>8873.15</v>
      </c>
      <c r="D2546">
        <v>8577.17</v>
      </c>
      <c r="E2546">
        <v>8905.4500000000007</v>
      </c>
      <c r="F2546">
        <v>8605.3799999999992</v>
      </c>
      <c r="G2546">
        <v>8905.4500000000007</v>
      </c>
      <c r="H2546">
        <v>8689.2999999999993</v>
      </c>
      <c r="I2546" t="str">
        <f t="shared" si="117"/>
        <v>順</v>
      </c>
      <c r="J2546" t="str">
        <f t="shared" si="118"/>
        <v>順</v>
      </c>
      <c r="K2546" t="str">
        <f t="shared" si="119"/>
        <v>無</v>
      </c>
    </row>
    <row r="2547" spans="1:11" hidden="1" x14ac:dyDescent="0.15">
      <c r="A2547">
        <v>20140407</v>
      </c>
      <c r="B2547">
        <v>8876.44</v>
      </c>
      <c r="C2547">
        <v>8905.4500000000007</v>
      </c>
      <c r="D2547">
        <v>8605.3799999999992</v>
      </c>
      <c r="E2547">
        <v>8905.4500000000007</v>
      </c>
      <c r="F2547">
        <v>8689.2999999999993</v>
      </c>
      <c r="G2547">
        <v>8905.4500000000007</v>
      </c>
      <c r="H2547">
        <v>8737.27</v>
      </c>
      <c r="I2547" t="str">
        <f t="shared" si="117"/>
        <v>順</v>
      </c>
      <c r="J2547" t="str">
        <f t="shared" si="118"/>
        <v>無</v>
      </c>
      <c r="K2547" t="str">
        <f t="shared" si="119"/>
        <v>盤</v>
      </c>
    </row>
    <row r="2548" spans="1:11" hidden="1" x14ac:dyDescent="0.15">
      <c r="A2548">
        <v>20140408</v>
      </c>
      <c r="B2548">
        <v>8888.25</v>
      </c>
      <c r="C2548">
        <v>8905.4500000000007</v>
      </c>
      <c r="D2548">
        <v>8689.2999999999993</v>
      </c>
      <c r="E2548">
        <v>8905.4500000000007</v>
      </c>
      <c r="F2548">
        <v>8737.27</v>
      </c>
      <c r="G2548">
        <v>8905.4500000000007</v>
      </c>
      <c r="H2548">
        <v>8774.64</v>
      </c>
      <c r="I2548" t="str">
        <f t="shared" si="117"/>
        <v>無</v>
      </c>
      <c r="J2548" t="str">
        <f t="shared" si="118"/>
        <v>盤</v>
      </c>
      <c r="K2548" t="str">
        <f t="shared" si="119"/>
        <v>盤</v>
      </c>
    </row>
    <row r="2549" spans="1:11" hidden="1" x14ac:dyDescent="0.15">
      <c r="A2549">
        <v>20140409</v>
      </c>
      <c r="B2549">
        <v>8930.57</v>
      </c>
      <c r="C2549">
        <v>8905.4500000000007</v>
      </c>
      <c r="D2549">
        <v>8737.27</v>
      </c>
      <c r="E2549">
        <v>8905.4500000000007</v>
      </c>
      <c r="F2549">
        <v>8774.64</v>
      </c>
      <c r="G2549">
        <v>8930.57</v>
      </c>
      <c r="H2549">
        <v>8774.64</v>
      </c>
      <c r="I2549" t="str">
        <f t="shared" si="117"/>
        <v>盤</v>
      </c>
      <c r="J2549" t="str">
        <f t="shared" si="118"/>
        <v>盤</v>
      </c>
      <c r="K2549" t="str">
        <f t="shared" si="119"/>
        <v>盤</v>
      </c>
    </row>
    <row r="2550" spans="1:11" hidden="1" x14ac:dyDescent="0.15">
      <c r="A2550">
        <v>20140410</v>
      </c>
      <c r="B2550">
        <v>8948.1</v>
      </c>
      <c r="C2550">
        <v>8905.4500000000007</v>
      </c>
      <c r="D2550">
        <v>8774.64</v>
      </c>
      <c r="E2550">
        <v>8930.57</v>
      </c>
      <c r="F2550">
        <v>8774.64</v>
      </c>
      <c r="G2550">
        <v>8948.1</v>
      </c>
      <c r="H2550">
        <v>8849.2800000000007</v>
      </c>
      <c r="I2550" t="str">
        <f t="shared" si="117"/>
        <v>盤</v>
      </c>
      <c r="J2550" t="str">
        <f t="shared" si="118"/>
        <v>盤</v>
      </c>
      <c r="K2550" t="str">
        <f t="shared" si="119"/>
        <v>盤</v>
      </c>
    </row>
    <row r="2551" spans="1:11" hidden="1" x14ac:dyDescent="0.15">
      <c r="A2551">
        <v>20140411</v>
      </c>
      <c r="B2551">
        <v>8908.0499999999993</v>
      </c>
      <c r="C2551">
        <v>8930.57</v>
      </c>
      <c r="D2551">
        <v>8774.64</v>
      </c>
      <c r="E2551">
        <v>8948.1</v>
      </c>
      <c r="F2551">
        <v>8849.2800000000007</v>
      </c>
      <c r="G2551">
        <v>8948.1</v>
      </c>
      <c r="H2551">
        <v>8873.15</v>
      </c>
      <c r="I2551" t="str">
        <f t="shared" si="117"/>
        <v>盤</v>
      </c>
      <c r="J2551" t="str">
        <f t="shared" si="118"/>
        <v>盤</v>
      </c>
      <c r="K2551" t="str">
        <f t="shared" si="119"/>
        <v>盤</v>
      </c>
    </row>
    <row r="2552" spans="1:11" hidden="1" x14ac:dyDescent="0.15">
      <c r="A2552">
        <v>20140414</v>
      </c>
      <c r="B2552">
        <v>8857.42</v>
      </c>
      <c r="C2552">
        <v>8948.1</v>
      </c>
      <c r="D2552">
        <v>8849.2800000000007</v>
      </c>
      <c r="E2552">
        <v>8948.1</v>
      </c>
      <c r="F2552">
        <v>8873.15</v>
      </c>
      <c r="G2552">
        <v>8948.1</v>
      </c>
      <c r="H2552">
        <v>8857.42</v>
      </c>
      <c r="I2552" t="str">
        <f t="shared" si="117"/>
        <v>盤</v>
      </c>
      <c r="J2552" t="str">
        <f t="shared" si="118"/>
        <v>盤</v>
      </c>
      <c r="K2552" t="str">
        <f t="shared" si="119"/>
        <v>盤</v>
      </c>
    </row>
    <row r="2553" spans="1:11" hidden="1" x14ac:dyDescent="0.15">
      <c r="A2553">
        <v>20140415</v>
      </c>
      <c r="B2553">
        <v>8916.7099999999991</v>
      </c>
      <c r="C2553">
        <v>8948.1</v>
      </c>
      <c r="D2553">
        <v>8873.15</v>
      </c>
      <c r="E2553">
        <v>8948.1</v>
      </c>
      <c r="F2553">
        <v>8857.42</v>
      </c>
      <c r="G2553">
        <v>8948.1</v>
      </c>
      <c r="H2553">
        <v>8857.42</v>
      </c>
      <c r="I2553" t="str">
        <f t="shared" si="117"/>
        <v>盤</v>
      </c>
      <c r="J2553" t="str">
        <f t="shared" si="118"/>
        <v>盤</v>
      </c>
      <c r="K2553" t="str">
        <f t="shared" si="119"/>
        <v>盤</v>
      </c>
    </row>
    <row r="2554" spans="1:11" hidden="1" x14ac:dyDescent="0.15">
      <c r="A2554">
        <v>20140416</v>
      </c>
      <c r="B2554">
        <v>8923.82</v>
      </c>
      <c r="C2554">
        <v>8948.1</v>
      </c>
      <c r="D2554">
        <v>8857.42</v>
      </c>
      <c r="E2554">
        <v>8948.1</v>
      </c>
      <c r="F2554">
        <v>8857.42</v>
      </c>
      <c r="G2554">
        <v>8948.1</v>
      </c>
      <c r="H2554">
        <v>8857.42</v>
      </c>
      <c r="I2554" t="str">
        <f t="shared" si="117"/>
        <v>盤</v>
      </c>
      <c r="J2554" t="str">
        <f t="shared" si="118"/>
        <v>盤</v>
      </c>
      <c r="K2554" t="str">
        <f t="shared" si="119"/>
        <v>盤</v>
      </c>
    </row>
    <row r="2555" spans="1:11" hidden="1" x14ac:dyDescent="0.15">
      <c r="A2555">
        <v>20140417</v>
      </c>
      <c r="B2555">
        <v>8944.16</v>
      </c>
      <c r="C2555">
        <v>8948.1</v>
      </c>
      <c r="D2555">
        <v>8857.42</v>
      </c>
      <c r="E2555">
        <v>8948.1</v>
      </c>
      <c r="F2555">
        <v>8857.42</v>
      </c>
      <c r="G2555">
        <v>8948.1</v>
      </c>
      <c r="H2555">
        <v>8857.42</v>
      </c>
      <c r="I2555" t="str">
        <f t="shared" si="117"/>
        <v>盤</v>
      </c>
      <c r="J2555" t="str">
        <f t="shared" si="118"/>
        <v>盤</v>
      </c>
      <c r="K2555" t="str">
        <f t="shared" si="119"/>
        <v>盤</v>
      </c>
    </row>
    <row r="2556" spans="1:11" hidden="1" x14ac:dyDescent="0.15">
      <c r="A2556">
        <v>20140418</v>
      </c>
      <c r="B2556">
        <v>8966.66</v>
      </c>
      <c r="C2556">
        <v>8948.1</v>
      </c>
      <c r="D2556">
        <v>8857.42</v>
      </c>
      <c r="E2556">
        <v>8948.1</v>
      </c>
      <c r="F2556">
        <v>8857.42</v>
      </c>
      <c r="G2556">
        <v>8966.66</v>
      </c>
      <c r="H2556">
        <v>8857.42</v>
      </c>
      <c r="I2556" t="str">
        <f t="shared" si="117"/>
        <v>盤</v>
      </c>
      <c r="J2556" t="str">
        <f t="shared" si="118"/>
        <v>盤</v>
      </c>
      <c r="K2556" t="str">
        <f t="shared" si="119"/>
        <v>盤</v>
      </c>
    </row>
    <row r="2557" spans="1:11" hidden="1" x14ac:dyDescent="0.15">
      <c r="A2557">
        <v>20140421</v>
      </c>
      <c r="B2557">
        <v>8951.19</v>
      </c>
      <c r="C2557">
        <v>8948.1</v>
      </c>
      <c r="D2557">
        <v>8857.42</v>
      </c>
      <c r="E2557">
        <v>8966.66</v>
      </c>
      <c r="F2557">
        <v>8857.42</v>
      </c>
      <c r="G2557">
        <v>8966.66</v>
      </c>
      <c r="H2557">
        <v>8857.42</v>
      </c>
      <c r="I2557" t="str">
        <f t="shared" si="117"/>
        <v>盤</v>
      </c>
      <c r="J2557" t="str">
        <f t="shared" si="118"/>
        <v>盤</v>
      </c>
      <c r="K2557" t="str">
        <f t="shared" si="119"/>
        <v>盤</v>
      </c>
    </row>
    <row r="2558" spans="1:11" hidden="1" x14ac:dyDescent="0.15">
      <c r="A2558">
        <v>20140422</v>
      </c>
      <c r="B2558">
        <v>8974.7099999999991</v>
      </c>
      <c r="C2558">
        <v>8966.66</v>
      </c>
      <c r="D2558">
        <v>8857.42</v>
      </c>
      <c r="E2558">
        <v>8966.66</v>
      </c>
      <c r="F2558">
        <v>8857.42</v>
      </c>
      <c r="G2558">
        <v>8974.7099999999991</v>
      </c>
      <c r="H2558">
        <v>8857.42</v>
      </c>
      <c r="I2558" t="str">
        <f t="shared" si="117"/>
        <v>盤</v>
      </c>
      <c r="J2558" t="str">
        <f t="shared" si="118"/>
        <v>盤</v>
      </c>
      <c r="K2558" t="str">
        <f t="shared" si="119"/>
        <v>盤</v>
      </c>
    </row>
    <row r="2559" spans="1:11" hidden="1" x14ac:dyDescent="0.15">
      <c r="A2559">
        <v>20140423</v>
      </c>
      <c r="B2559">
        <v>8956.92</v>
      </c>
      <c r="C2559">
        <v>8966.66</v>
      </c>
      <c r="D2559">
        <v>8857.42</v>
      </c>
      <c r="E2559">
        <v>8974.7099999999991</v>
      </c>
      <c r="F2559">
        <v>8857.42</v>
      </c>
      <c r="G2559">
        <v>8974.7099999999991</v>
      </c>
      <c r="H2559">
        <v>8857.42</v>
      </c>
      <c r="I2559" t="str">
        <f t="shared" si="117"/>
        <v>盤</v>
      </c>
      <c r="J2559" t="str">
        <f t="shared" si="118"/>
        <v>盤</v>
      </c>
      <c r="K2559" t="str">
        <f t="shared" si="119"/>
        <v>盤</v>
      </c>
    </row>
    <row r="2560" spans="1:11" hidden="1" x14ac:dyDescent="0.15">
      <c r="A2560">
        <v>20140424</v>
      </c>
      <c r="B2560">
        <v>8945.4500000000007</v>
      </c>
      <c r="C2560">
        <v>8974.7099999999991</v>
      </c>
      <c r="D2560">
        <v>8857.42</v>
      </c>
      <c r="E2560">
        <v>8974.7099999999991</v>
      </c>
      <c r="F2560">
        <v>8857.42</v>
      </c>
      <c r="G2560">
        <v>8974.7099999999991</v>
      </c>
      <c r="H2560">
        <v>8916.7099999999991</v>
      </c>
      <c r="I2560" t="str">
        <f t="shared" si="117"/>
        <v>盤</v>
      </c>
      <c r="J2560" t="str">
        <f t="shared" si="118"/>
        <v>盤</v>
      </c>
      <c r="K2560" t="str">
        <f t="shared" si="119"/>
        <v>盤</v>
      </c>
    </row>
    <row r="2561" spans="1:11" hidden="1" x14ac:dyDescent="0.15">
      <c r="A2561">
        <v>20140425</v>
      </c>
      <c r="B2561">
        <v>8774.1200000000008</v>
      </c>
      <c r="C2561">
        <v>8974.7099999999991</v>
      </c>
      <c r="D2561">
        <v>8857.42</v>
      </c>
      <c r="E2561">
        <v>8974.7099999999991</v>
      </c>
      <c r="F2561">
        <v>8916.7099999999991</v>
      </c>
      <c r="G2561">
        <v>8974.7099999999991</v>
      </c>
      <c r="H2561">
        <v>8774.1200000000008</v>
      </c>
      <c r="I2561" t="str">
        <f t="shared" si="117"/>
        <v>盤</v>
      </c>
      <c r="J2561" t="str">
        <f t="shared" si="118"/>
        <v>盤</v>
      </c>
      <c r="K2561" t="str">
        <f t="shared" si="119"/>
        <v>無</v>
      </c>
    </row>
    <row r="2562" spans="1:11" hidden="1" x14ac:dyDescent="0.15">
      <c r="A2562">
        <v>20140428</v>
      </c>
      <c r="B2562">
        <v>8809.7099999999991</v>
      </c>
      <c r="C2562">
        <v>8974.7099999999991</v>
      </c>
      <c r="D2562">
        <v>8916.7099999999991</v>
      </c>
      <c r="E2562">
        <v>8974.7099999999991</v>
      </c>
      <c r="F2562">
        <v>8774.1200000000008</v>
      </c>
      <c r="G2562">
        <v>8974.7099999999991</v>
      </c>
      <c r="H2562">
        <v>8774.1200000000008</v>
      </c>
      <c r="I2562" t="str">
        <f t="shared" si="117"/>
        <v>盤</v>
      </c>
      <c r="J2562" t="str">
        <f t="shared" si="118"/>
        <v>無</v>
      </c>
      <c r="K2562" t="str">
        <f t="shared" si="119"/>
        <v>無</v>
      </c>
    </row>
    <row r="2563" spans="1:11" hidden="1" x14ac:dyDescent="0.15">
      <c r="A2563">
        <v>20140429</v>
      </c>
      <c r="B2563">
        <v>8872.11</v>
      </c>
      <c r="C2563">
        <v>8974.7099999999991</v>
      </c>
      <c r="D2563">
        <v>8774.1200000000008</v>
      </c>
      <c r="E2563">
        <v>8974.7099999999991</v>
      </c>
      <c r="F2563">
        <v>8774.1200000000008</v>
      </c>
      <c r="G2563">
        <v>8974.7099999999991</v>
      </c>
      <c r="H2563">
        <v>8774.1200000000008</v>
      </c>
      <c r="I2563" t="str">
        <f t="shared" ref="I2563:I2626" si="120">IF(C2563-D2563&lt;=180,"盤",IF(C2563-D2563&lt;=240,"無","順"))</f>
        <v>無</v>
      </c>
      <c r="J2563" t="str">
        <f t="shared" ref="J2563:J2626" si="121">IF(E2563-F2563&lt;=180,"盤",IF(E2563-F2563&lt;=240,"無","順"))</f>
        <v>無</v>
      </c>
      <c r="K2563" t="str">
        <f t="shared" ref="K2563:K2626" si="122">IF(G2563-H2563&lt;=180,"盤",IF(G2563-H2563&lt;=240,"無","順"))</f>
        <v>無</v>
      </c>
    </row>
    <row r="2564" spans="1:11" hidden="1" x14ac:dyDescent="0.15">
      <c r="A2564">
        <v>20140430</v>
      </c>
      <c r="B2564">
        <v>8791.44</v>
      </c>
      <c r="C2564">
        <v>8974.7099999999991</v>
      </c>
      <c r="D2564">
        <v>8774.1200000000008</v>
      </c>
      <c r="E2564">
        <v>8974.7099999999991</v>
      </c>
      <c r="F2564">
        <v>8774.1200000000008</v>
      </c>
      <c r="G2564">
        <v>8974.7099999999991</v>
      </c>
      <c r="H2564">
        <v>8774.1200000000008</v>
      </c>
      <c r="I2564" t="str">
        <f t="shared" si="120"/>
        <v>無</v>
      </c>
      <c r="J2564" t="str">
        <f t="shared" si="121"/>
        <v>無</v>
      </c>
      <c r="K2564" t="str">
        <f t="shared" si="122"/>
        <v>無</v>
      </c>
    </row>
    <row r="2565" spans="1:11" hidden="1" x14ac:dyDescent="0.15">
      <c r="A2565">
        <v>20140502</v>
      </c>
      <c r="B2565">
        <v>8867.32</v>
      </c>
      <c r="C2565">
        <v>8974.7099999999991</v>
      </c>
      <c r="D2565">
        <v>8774.1200000000008</v>
      </c>
      <c r="E2565">
        <v>8974.7099999999991</v>
      </c>
      <c r="F2565">
        <v>8774.1200000000008</v>
      </c>
      <c r="G2565">
        <v>8974.7099999999991</v>
      </c>
      <c r="H2565">
        <v>8774.1200000000008</v>
      </c>
      <c r="I2565" t="str">
        <f t="shared" si="120"/>
        <v>無</v>
      </c>
      <c r="J2565" t="str">
        <f t="shared" si="121"/>
        <v>無</v>
      </c>
      <c r="K2565" t="str">
        <f t="shared" si="122"/>
        <v>無</v>
      </c>
    </row>
    <row r="2566" spans="1:11" hidden="1" x14ac:dyDescent="0.15">
      <c r="A2566">
        <v>20140505</v>
      </c>
      <c r="B2566">
        <v>8870.43</v>
      </c>
      <c r="C2566">
        <v>8974.7099999999991</v>
      </c>
      <c r="D2566">
        <v>8774.1200000000008</v>
      </c>
      <c r="E2566">
        <v>8974.7099999999991</v>
      </c>
      <c r="F2566">
        <v>8774.1200000000008</v>
      </c>
      <c r="G2566">
        <v>8956.92</v>
      </c>
      <c r="H2566">
        <v>8774.1200000000008</v>
      </c>
      <c r="I2566" t="str">
        <f t="shared" si="120"/>
        <v>無</v>
      </c>
      <c r="J2566" t="str">
        <f t="shared" si="121"/>
        <v>無</v>
      </c>
      <c r="K2566" t="str">
        <f t="shared" si="122"/>
        <v>無</v>
      </c>
    </row>
    <row r="2567" spans="1:11" hidden="1" x14ac:dyDescent="0.15">
      <c r="A2567">
        <v>20140506</v>
      </c>
      <c r="B2567">
        <v>8912.39</v>
      </c>
      <c r="C2567">
        <v>8974.7099999999991</v>
      </c>
      <c r="D2567">
        <v>8774.1200000000008</v>
      </c>
      <c r="E2567">
        <v>8956.92</v>
      </c>
      <c r="F2567">
        <v>8774.1200000000008</v>
      </c>
      <c r="G2567">
        <v>8945.4500000000007</v>
      </c>
      <c r="H2567">
        <v>8774.1200000000008</v>
      </c>
      <c r="I2567" t="str">
        <f t="shared" si="120"/>
        <v>無</v>
      </c>
      <c r="J2567" t="str">
        <f t="shared" si="121"/>
        <v>無</v>
      </c>
      <c r="K2567" t="str">
        <f t="shared" si="122"/>
        <v>盤</v>
      </c>
    </row>
    <row r="2568" spans="1:11" hidden="1" x14ac:dyDescent="0.15">
      <c r="A2568">
        <v>20140507</v>
      </c>
      <c r="B2568">
        <v>8893.2199999999993</v>
      </c>
      <c r="C2568">
        <v>8956.92</v>
      </c>
      <c r="D2568">
        <v>8774.1200000000008</v>
      </c>
      <c r="E2568">
        <v>8945.4500000000007</v>
      </c>
      <c r="F2568">
        <v>8774.1200000000008</v>
      </c>
      <c r="G2568">
        <v>8912.39</v>
      </c>
      <c r="H2568">
        <v>8774.1200000000008</v>
      </c>
      <c r="I2568" t="str">
        <f t="shared" si="120"/>
        <v>無</v>
      </c>
      <c r="J2568" t="str">
        <f t="shared" si="121"/>
        <v>盤</v>
      </c>
      <c r="K2568" t="str">
        <f t="shared" si="122"/>
        <v>盤</v>
      </c>
    </row>
    <row r="2569" spans="1:11" hidden="1" x14ac:dyDescent="0.15">
      <c r="A2569">
        <v>20140508</v>
      </c>
      <c r="B2569">
        <v>8930.9</v>
      </c>
      <c r="C2569">
        <v>8945.4500000000007</v>
      </c>
      <c r="D2569">
        <v>8774.1200000000008</v>
      </c>
      <c r="E2569">
        <v>8912.39</v>
      </c>
      <c r="F2569">
        <v>8774.1200000000008</v>
      </c>
      <c r="G2569">
        <v>8930.9</v>
      </c>
      <c r="H2569">
        <v>8791.44</v>
      </c>
      <c r="I2569" t="str">
        <f t="shared" si="120"/>
        <v>盤</v>
      </c>
      <c r="J2569" t="str">
        <f t="shared" si="121"/>
        <v>盤</v>
      </c>
      <c r="K2569" t="str">
        <f t="shared" si="122"/>
        <v>盤</v>
      </c>
    </row>
    <row r="2570" spans="1:11" hidden="1" x14ac:dyDescent="0.15">
      <c r="A2570">
        <v>20140509</v>
      </c>
      <c r="B2570">
        <v>8889.69</v>
      </c>
      <c r="C2570">
        <v>8912.39</v>
      </c>
      <c r="D2570">
        <v>8774.1200000000008</v>
      </c>
      <c r="E2570">
        <v>8930.9</v>
      </c>
      <c r="F2570">
        <v>8791.44</v>
      </c>
      <c r="G2570">
        <v>8930.9</v>
      </c>
      <c r="H2570">
        <v>8791.44</v>
      </c>
      <c r="I2570" t="str">
        <f t="shared" si="120"/>
        <v>盤</v>
      </c>
      <c r="J2570" t="str">
        <f t="shared" si="121"/>
        <v>盤</v>
      </c>
      <c r="K2570" t="str">
        <f t="shared" si="122"/>
        <v>盤</v>
      </c>
    </row>
    <row r="2571" spans="1:11" hidden="1" x14ac:dyDescent="0.15">
      <c r="A2571">
        <v>20140512</v>
      </c>
      <c r="B2571">
        <v>8808.61</v>
      </c>
      <c r="C2571">
        <v>8930.9</v>
      </c>
      <c r="D2571">
        <v>8791.44</v>
      </c>
      <c r="E2571">
        <v>8930.9</v>
      </c>
      <c r="F2571">
        <v>8791.44</v>
      </c>
      <c r="G2571">
        <v>8930.9</v>
      </c>
      <c r="H2571">
        <v>8791.44</v>
      </c>
      <c r="I2571" t="str">
        <f t="shared" si="120"/>
        <v>盤</v>
      </c>
      <c r="J2571" t="str">
        <f t="shared" si="121"/>
        <v>盤</v>
      </c>
      <c r="K2571" t="str">
        <f t="shared" si="122"/>
        <v>盤</v>
      </c>
    </row>
    <row r="2572" spans="1:11" hidden="1" x14ac:dyDescent="0.15">
      <c r="A2572">
        <v>20140513</v>
      </c>
      <c r="B2572">
        <v>8817.94</v>
      </c>
      <c r="C2572">
        <v>8930.9</v>
      </c>
      <c r="D2572">
        <v>8791.44</v>
      </c>
      <c r="E2572">
        <v>8930.9</v>
      </c>
      <c r="F2572">
        <v>8791.44</v>
      </c>
      <c r="G2572">
        <v>8930.9</v>
      </c>
      <c r="H2572">
        <v>8808.61</v>
      </c>
      <c r="I2572" t="str">
        <f t="shared" si="120"/>
        <v>盤</v>
      </c>
      <c r="J2572" t="str">
        <f t="shared" si="121"/>
        <v>盤</v>
      </c>
      <c r="K2572" t="str">
        <f t="shared" si="122"/>
        <v>盤</v>
      </c>
    </row>
    <row r="2573" spans="1:11" hidden="1" x14ac:dyDescent="0.15">
      <c r="A2573">
        <v>20140514</v>
      </c>
      <c r="B2573">
        <v>8875.16</v>
      </c>
      <c r="C2573">
        <v>8930.9</v>
      </c>
      <c r="D2573">
        <v>8791.44</v>
      </c>
      <c r="E2573">
        <v>8930.9</v>
      </c>
      <c r="F2573">
        <v>8808.61</v>
      </c>
      <c r="G2573">
        <v>8930.9</v>
      </c>
      <c r="H2573">
        <v>8808.61</v>
      </c>
      <c r="I2573" t="str">
        <f t="shared" si="120"/>
        <v>盤</v>
      </c>
      <c r="J2573" t="str">
        <f t="shared" si="121"/>
        <v>盤</v>
      </c>
      <c r="K2573" t="str">
        <f t="shared" si="122"/>
        <v>盤</v>
      </c>
    </row>
    <row r="2574" spans="1:11" hidden="1" x14ac:dyDescent="0.15">
      <c r="A2574">
        <v>20140515</v>
      </c>
      <c r="B2574">
        <v>8880.65</v>
      </c>
      <c r="C2574">
        <v>8930.9</v>
      </c>
      <c r="D2574">
        <v>8808.61</v>
      </c>
      <c r="E2574">
        <v>8930.9</v>
      </c>
      <c r="F2574">
        <v>8808.61</v>
      </c>
      <c r="G2574">
        <v>8930.9</v>
      </c>
      <c r="H2574">
        <v>8808.61</v>
      </c>
      <c r="I2574" t="str">
        <f t="shared" si="120"/>
        <v>盤</v>
      </c>
      <c r="J2574" t="str">
        <f t="shared" si="121"/>
        <v>盤</v>
      </c>
      <c r="K2574" t="str">
        <f t="shared" si="122"/>
        <v>盤</v>
      </c>
    </row>
    <row r="2575" spans="1:11" hidden="1" x14ac:dyDescent="0.15">
      <c r="A2575">
        <v>20140516</v>
      </c>
      <c r="B2575">
        <v>8888.4500000000007</v>
      </c>
      <c r="C2575">
        <v>8930.9</v>
      </c>
      <c r="D2575">
        <v>8808.61</v>
      </c>
      <c r="E2575">
        <v>8930.9</v>
      </c>
      <c r="F2575">
        <v>8808.61</v>
      </c>
      <c r="G2575">
        <v>8930.9</v>
      </c>
      <c r="H2575">
        <v>8808.61</v>
      </c>
      <c r="I2575" t="str">
        <f t="shared" si="120"/>
        <v>盤</v>
      </c>
      <c r="J2575" t="str">
        <f t="shared" si="121"/>
        <v>盤</v>
      </c>
      <c r="K2575" t="str">
        <f t="shared" si="122"/>
        <v>盤</v>
      </c>
    </row>
    <row r="2576" spans="1:11" hidden="1" x14ac:dyDescent="0.15">
      <c r="A2576">
        <v>20140519</v>
      </c>
      <c r="B2576">
        <v>8899.9</v>
      </c>
      <c r="C2576">
        <v>8930.9</v>
      </c>
      <c r="D2576">
        <v>8808.61</v>
      </c>
      <c r="E2576">
        <v>8930.9</v>
      </c>
      <c r="F2576">
        <v>8808.61</v>
      </c>
      <c r="G2576">
        <v>8930.9</v>
      </c>
      <c r="H2576">
        <v>8808.61</v>
      </c>
      <c r="I2576" t="str">
        <f t="shared" si="120"/>
        <v>盤</v>
      </c>
      <c r="J2576" t="str">
        <f t="shared" si="121"/>
        <v>盤</v>
      </c>
      <c r="K2576" t="str">
        <f t="shared" si="122"/>
        <v>盤</v>
      </c>
    </row>
    <row r="2577" spans="1:11" hidden="1" x14ac:dyDescent="0.15">
      <c r="A2577">
        <v>20140520</v>
      </c>
      <c r="B2577">
        <v>8887.7900000000009</v>
      </c>
      <c r="C2577">
        <v>8930.9</v>
      </c>
      <c r="D2577">
        <v>8808.61</v>
      </c>
      <c r="E2577">
        <v>8930.9</v>
      </c>
      <c r="F2577">
        <v>8808.61</v>
      </c>
      <c r="G2577">
        <v>8899.9</v>
      </c>
      <c r="H2577">
        <v>8808.61</v>
      </c>
      <c r="I2577" t="str">
        <f t="shared" si="120"/>
        <v>盤</v>
      </c>
      <c r="J2577" t="str">
        <f t="shared" si="121"/>
        <v>盤</v>
      </c>
      <c r="K2577" t="str">
        <f t="shared" si="122"/>
        <v>盤</v>
      </c>
    </row>
    <row r="2578" spans="1:11" hidden="1" x14ac:dyDescent="0.15">
      <c r="A2578">
        <v>20140521</v>
      </c>
      <c r="B2578">
        <v>8862.42</v>
      </c>
      <c r="C2578">
        <v>8930.9</v>
      </c>
      <c r="D2578">
        <v>8808.61</v>
      </c>
      <c r="E2578">
        <v>8899.9</v>
      </c>
      <c r="F2578">
        <v>8808.61</v>
      </c>
      <c r="G2578">
        <v>8899.9</v>
      </c>
      <c r="H2578">
        <v>8808.61</v>
      </c>
      <c r="I2578" t="str">
        <f t="shared" si="120"/>
        <v>盤</v>
      </c>
      <c r="J2578" t="str">
        <f t="shared" si="121"/>
        <v>盤</v>
      </c>
      <c r="K2578" t="str">
        <f t="shared" si="122"/>
        <v>盤</v>
      </c>
    </row>
    <row r="2579" spans="1:11" hidden="1" x14ac:dyDescent="0.15">
      <c r="A2579">
        <v>20140522</v>
      </c>
      <c r="B2579">
        <v>8969.6299999999992</v>
      </c>
      <c r="C2579">
        <v>8899.9</v>
      </c>
      <c r="D2579">
        <v>8808.61</v>
      </c>
      <c r="E2579">
        <v>8899.9</v>
      </c>
      <c r="F2579">
        <v>8808.61</v>
      </c>
      <c r="G2579">
        <v>8969.6299999999992</v>
      </c>
      <c r="H2579">
        <v>8817.94</v>
      </c>
      <c r="I2579" t="str">
        <f t="shared" si="120"/>
        <v>盤</v>
      </c>
      <c r="J2579" t="str">
        <f t="shared" si="121"/>
        <v>盤</v>
      </c>
      <c r="K2579" t="str">
        <f t="shared" si="122"/>
        <v>盤</v>
      </c>
    </row>
    <row r="2580" spans="1:11" hidden="1" x14ac:dyDescent="0.15">
      <c r="A2580">
        <v>20140523</v>
      </c>
      <c r="B2580">
        <v>9008.2199999999993</v>
      </c>
      <c r="C2580">
        <v>8899.9</v>
      </c>
      <c r="D2580">
        <v>8808.61</v>
      </c>
      <c r="E2580">
        <v>8969.6299999999992</v>
      </c>
      <c r="F2580">
        <v>8817.94</v>
      </c>
      <c r="G2580">
        <v>9008.2199999999993</v>
      </c>
      <c r="H2580">
        <v>8862.42</v>
      </c>
      <c r="I2580" t="str">
        <f t="shared" si="120"/>
        <v>盤</v>
      </c>
      <c r="J2580" t="str">
        <f t="shared" si="121"/>
        <v>盤</v>
      </c>
      <c r="K2580" t="str">
        <f t="shared" si="122"/>
        <v>盤</v>
      </c>
    </row>
    <row r="2581" spans="1:11" hidden="1" x14ac:dyDescent="0.15">
      <c r="A2581">
        <v>20140526</v>
      </c>
      <c r="B2581">
        <v>9036.1200000000008</v>
      </c>
      <c r="C2581">
        <v>8969.6299999999992</v>
      </c>
      <c r="D2581">
        <v>8817.94</v>
      </c>
      <c r="E2581">
        <v>9008.2199999999993</v>
      </c>
      <c r="F2581">
        <v>8862.42</v>
      </c>
      <c r="G2581">
        <v>9036.1200000000008</v>
      </c>
      <c r="H2581">
        <v>8862.42</v>
      </c>
      <c r="I2581" t="str">
        <f t="shared" si="120"/>
        <v>盤</v>
      </c>
      <c r="J2581" t="str">
        <f t="shared" si="121"/>
        <v>盤</v>
      </c>
      <c r="K2581" t="str">
        <f t="shared" si="122"/>
        <v>盤</v>
      </c>
    </row>
    <row r="2582" spans="1:11" hidden="1" x14ac:dyDescent="0.15">
      <c r="A2582">
        <v>20140527</v>
      </c>
      <c r="B2582">
        <v>9055.2900000000009</v>
      </c>
      <c r="C2582">
        <v>9008.2199999999993</v>
      </c>
      <c r="D2582">
        <v>8862.42</v>
      </c>
      <c r="E2582">
        <v>9036.1200000000008</v>
      </c>
      <c r="F2582">
        <v>8862.42</v>
      </c>
      <c r="G2582">
        <v>9055.2900000000009</v>
      </c>
      <c r="H2582">
        <v>8862.42</v>
      </c>
      <c r="I2582" t="str">
        <f t="shared" si="120"/>
        <v>盤</v>
      </c>
      <c r="J2582" t="str">
        <f t="shared" si="121"/>
        <v>盤</v>
      </c>
      <c r="K2582" t="str">
        <f t="shared" si="122"/>
        <v>無</v>
      </c>
    </row>
    <row r="2583" spans="1:11" hidden="1" x14ac:dyDescent="0.15">
      <c r="A2583">
        <v>20140528</v>
      </c>
      <c r="B2583">
        <v>9121.7099999999991</v>
      </c>
      <c r="C2583">
        <v>9036.1200000000008</v>
      </c>
      <c r="D2583">
        <v>8862.42</v>
      </c>
      <c r="E2583">
        <v>9055.2900000000009</v>
      </c>
      <c r="F2583">
        <v>8862.42</v>
      </c>
      <c r="G2583">
        <v>9121.7099999999991</v>
      </c>
      <c r="H2583">
        <v>8862.42</v>
      </c>
      <c r="I2583" t="str">
        <f t="shared" si="120"/>
        <v>盤</v>
      </c>
      <c r="J2583" t="str">
        <f t="shared" si="121"/>
        <v>無</v>
      </c>
      <c r="K2583" t="str">
        <f t="shared" si="122"/>
        <v>順</v>
      </c>
    </row>
    <row r="2584" spans="1:11" hidden="1" x14ac:dyDescent="0.15">
      <c r="A2584">
        <v>20140529</v>
      </c>
      <c r="B2584">
        <v>9109</v>
      </c>
      <c r="C2584">
        <v>9055.2900000000009</v>
      </c>
      <c r="D2584">
        <v>8862.42</v>
      </c>
      <c r="E2584">
        <v>9121.7099999999991</v>
      </c>
      <c r="F2584">
        <v>8862.42</v>
      </c>
      <c r="G2584">
        <v>9121.7099999999991</v>
      </c>
      <c r="H2584">
        <v>8862.42</v>
      </c>
      <c r="I2584" t="str">
        <f t="shared" si="120"/>
        <v>無</v>
      </c>
      <c r="J2584" t="str">
        <f t="shared" si="121"/>
        <v>順</v>
      </c>
      <c r="K2584" t="str">
        <f t="shared" si="122"/>
        <v>順</v>
      </c>
    </row>
    <row r="2585" spans="1:11" hidden="1" x14ac:dyDescent="0.15">
      <c r="A2585">
        <v>20140530</v>
      </c>
      <c r="B2585">
        <v>9075.91</v>
      </c>
      <c r="C2585">
        <v>9121.7099999999991</v>
      </c>
      <c r="D2585">
        <v>8862.42</v>
      </c>
      <c r="E2585">
        <v>9121.7099999999991</v>
      </c>
      <c r="F2585">
        <v>8862.42</v>
      </c>
      <c r="G2585">
        <v>9121.7099999999991</v>
      </c>
      <c r="H2585">
        <v>8862.42</v>
      </c>
      <c r="I2585" t="str">
        <f t="shared" si="120"/>
        <v>順</v>
      </c>
      <c r="J2585" t="str">
        <f t="shared" si="121"/>
        <v>順</v>
      </c>
      <c r="K2585" t="str">
        <f t="shared" si="122"/>
        <v>順</v>
      </c>
    </row>
    <row r="2586" spans="1:11" hidden="1" x14ac:dyDescent="0.15">
      <c r="A2586">
        <v>20140603</v>
      </c>
      <c r="B2586">
        <v>9123.4599999999991</v>
      </c>
      <c r="C2586">
        <v>9121.7099999999991</v>
      </c>
      <c r="D2586">
        <v>8862.42</v>
      </c>
      <c r="E2586">
        <v>9121.7099999999991</v>
      </c>
      <c r="F2586">
        <v>8862.42</v>
      </c>
      <c r="G2586">
        <v>9123.4599999999991</v>
      </c>
      <c r="H2586">
        <v>8969.6299999999992</v>
      </c>
      <c r="I2586" t="str">
        <f t="shared" si="120"/>
        <v>順</v>
      </c>
      <c r="J2586" t="str">
        <f t="shared" si="121"/>
        <v>順</v>
      </c>
      <c r="K2586" t="str">
        <f t="shared" si="122"/>
        <v>盤</v>
      </c>
    </row>
    <row r="2587" spans="1:11" hidden="1" x14ac:dyDescent="0.15">
      <c r="A2587">
        <v>20140604</v>
      </c>
      <c r="B2587">
        <v>9119.9599999999991</v>
      </c>
      <c r="C2587">
        <v>9121.7099999999991</v>
      </c>
      <c r="D2587">
        <v>8862.42</v>
      </c>
      <c r="E2587">
        <v>9123.4599999999991</v>
      </c>
      <c r="F2587">
        <v>8969.6299999999992</v>
      </c>
      <c r="G2587">
        <v>9123.4599999999991</v>
      </c>
      <c r="H2587">
        <v>9008.2199999999993</v>
      </c>
      <c r="I2587" t="str">
        <f t="shared" si="120"/>
        <v>順</v>
      </c>
      <c r="J2587" t="str">
        <f t="shared" si="121"/>
        <v>盤</v>
      </c>
      <c r="K2587" t="str">
        <f t="shared" si="122"/>
        <v>盤</v>
      </c>
    </row>
    <row r="2588" spans="1:11" hidden="1" x14ac:dyDescent="0.15">
      <c r="A2588">
        <v>20140605</v>
      </c>
      <c r="B2588">
        <v>9140.7199999999993</v>
      </c>
      <c r="C2588">
        <v>9123.4599999999991</v>
      </c>
      <c r="D2588">
        <v>8969.6299999999992</v>
      </c>
      <c r="E2588">
        <v>9123.4599999999991</v>
      </c>
      <c r="F2588">
        <v>9008.2199999999993</v>
      </c>
      <c r="G2588">
        <v>9140.7199999999993</v>
      </c>
      <c r="H2588">
        <v>9036.1200000000008</v>
      </c>
      <c r="I2588" t="str">
        <f t="shared" si="120"/>
        <v>盤</v>
      </c>
      <c r="J2588" t="str">
        <f t="shared" si="121"/>
        <v>盤</v>
      </c>
      <c r="K2588" t="str">
        <f t="shared" si="122"/>
        <v>盤</v>
      </c>
    </row>
    <row r="2589" spans="1:11" hidden="1" x14ac:dyDescent="0.15">
      <c r="A2589">
        <v>20140606</v>
      </c>
      <c r="B2589">
        <v>9134.4599999999991</v>
      </c>
      <c r="C2589">
        <v>9123.4599999999991</v>
      </c>
      <c r="D2589">
        <v>9008.2199999999993</v>
      </c>
      <c r="E2589">
        <v>9140.7199999999993</v>
      </c>
      <c r="F2589">
        <v>9036.1200000000008</v>
      </c>
      <c r="G2589">
        <v>9140.7199999999993</v>
      </c>
      <c r="H2589">
        <v>9055.2900000000009</v>
      </c>
      <c r="I2589" t="str">
        <f t="shared" si="120"/>
        <v>盤</v>
      </c>
      <c r="J2589" t="str">
        <f t="shared" si="121"/>
        <v>盤</v>
      </c>
      <c r="K2589" t="str">
        <f t="shared" si="122"/>
        <v>盤</v>
      </c>
    </row>
    <row r="2590" spans="1:11" hidden="1" x14ac:dyDescent="0.15">
      <c r="A2590">
        <v>20140609</v>
      </c>
      <c r="B2590">
        <v>9162.74</v>
      </c>
      <c r="C2590">
        <v>9140.7199999999993</v>
      </c>
      <c r="D2590">
        <v>9036.1200000000008</v>
      </c>
      <c r="E2590">
        <v>9140.7199999999993</v>
      </c>
      <c r="F2590">
        <v>9055.2900000000009</v>
      </c>
      <c r="G2590">
        <v>9162.74</v>
      </c>
      <c r="H2590">
        <v>9075.91</v>
      </c>
      <c r="I2590" t="str">
        <f t="shared" si="120"/>
        <v>盤</v>
      </c>
      <c r="J2590" t="str">
        <f t="shared" si="121"/>
        <v>盤</v>
      </c>
      <c r="K2590" t="str">
        <f t="shared" si="122"/>
        <v>盤</v>
      </c>
    </row>
    <row r="2591" spans="1:11" hidden="1" x14ac:dyDescent="0.15">
      <c r="A2591">
        <v>20140610</v>
      </c>
      <c r="B2591">
        <v>9222.3700000000008</v>
      </c>
      <c r="C2591">
        <v>9140.7199999999993</v>
      </c>
      <c r="D2591">
        <v>9055.2900000000009</v>
      </c>
      <c r="E2591">
        <v>9162.74</v>
      </c>
      <c r="F2591">
        <v>9075.91</v>
      </c>
      <c r="G2591">
        <v>9222.3700000000008</v>
      </c>
      <c r="H2591">
        <v>9075.91</v>
      </c>
      <c r="I2591" t="str">
        <f t="shared" si="120"/>
        <v>盤</v>
      </c>
      <c r="J2591" t="str">
        <f t="shared" si="121"/>
        <v>盤</v>
      </c>
      <c r="K2591" t="str">
        <f t="shared" si="122"/>
        <v>盤</v>
      </c>
    </row>
    <row r="2592" spans="1:11" hidden="1" x14ac:dyDescent="0.15">
      <c r="A2592">
        <v>20140611</v>
      </c>
      <c r="B2592">
        <v>9229.7999999999993</v>
      </c>
      <c r="C2592">
        <v>9162.74</v>
      </c>
      <c r="D2592">
        <v>9075.91</v>
      </c>
      <c r="E2592">
        <v>9222.3700000000008</v>
      </c>
      <c r="F2592">
        <v>9075.91</v>
      </c>
      <c r="G2592">
        <v>9229.7999999999993</v>
      </c>
      <c r="H2592">
        <v>9075.91</v>
      </c>
      <c r="I2592" t="str">
        <f t="shared" si="120"/>
        <v>盤</v>
      </c>
      <c r="J2592" t="str">
        <f t="shared" si="121"/>
        <v>盤</v>
      </c>
      <c r="K2592" t="str">
        <f t="shared" si="122"/>
        <v>盤</v>
      </c>
    </row>
    <row r="2593" spans="1:11" hidden="1" x14ac:dyDescent="0.15">
      <c r="A2593">
        <v>20140612</v>
      </c>
      <c r="B2593">
        <v>9204.65</v>
      </c>
      <c r="C2593">
        <v>9222.3700000000008</v>
      </c>
      <c r="D2593">
        <v>9075.91</v>
      </c>
      <c r="E2593">
        <v>9229.7999999999993</v>
      </c>
      <c r="F2593">
        <v>9075.91</v>
      </c>
      <c r="G2593">
        <v>9229.7999999999993</v>
      </c>
      <c r="H2593">
        <v>9119.9599999999991</v>
      </c>
      <c r="I2593" t="str">
        <f t="shared" si="120"/>
        <v>盤</v>
      </c>
      <c r="J2593" t="str">
        <f t="shared" si="121"/>
        <v>盤</v>
      </c>
      <c r="K2593" t="str">
        <f t="shared" si="122"/>
        <v>盤</v>
      </c>
    </row>
    <row r="2594" spans="1:11" hidden="1" x14ac:dyDescent="0.15">
      <c r="A2594">
        <v>20140613</v>
      </c>
      <c r="B2594">
        <v>9196.39</v>
      </c>
      <c r="C2594">
        <v>9229.7999999999993</v>
      </c>
      <c r="D2594">
        <v>9075.91</v>
      </c>
      <c r="E2594">
        <v>9229.7999999999993</v>
      </c>
      <c r="F2594">
        <v>9119.9599999999991</v>
      </c>
      <c r="G2594">
        <v>9229.7999999999993</v>
      </c>
      <c r="H2594">
        <v>9119.9599999999991</v>
      </c>
      <c r="I2594" t="str">
        <f t="shared" si="120"/>
        <v>盤</v>
      </c>
      <c r="J2594" t="str">
        <f t="shared" si="121"/>
        <v>盤</v>
      </c>
      <c r="K2594" t="str">
        <f t="shared" si="122"/>
        <v>盤</v>
      </c>
    </row>
    <row r="2595" spans="1:11" hidden="1" x14ac:dyDescent="0.15">
      <c r="A2595">
        <v>20140616</v>
      </c>
      <c r="B2595">
        <v>9202.93</v>
      </c>
      <c r="C2595">
        <v>9229.7999999999993</v>
      </c>
      <c r="D2595">
        <v>9119.9599999999991</v>
      </c>
      <c r="E2595">
        <v>9229.7999999999993</v>
      </c>
      <c r="F2595">
        <v>9119.9599999999991</v>
      </c>
      <c r="G2595">
        <v>9229.7999999999993</v>
      </c>
      <c r="H2595">
        <v>9134.4599999999991</v>
      </c>
      <c r="I2595" t="str">
        <f t="shared" si="120"/>
        <v>盤</v>
      </c>
      <c r="J2595" t="str">
        <f t="shared" si="121"/>
        <v>盤</v>
      </c>
      <c r="K2595" t="str">
        <f t="shared" si="122"/>
        <v>盤</v>
      </c>
    </row>
    <row r="2596" spans="1:11" hidden="1" x14ac:dyDescent="0.15">
      <c r="A2596">
        <v>20140617</v>
      </c>
      <c r="B2596">
        <v>9240.6</v>
      </c>
      <c r="C2596">
        <v>9229.7999999999993</v>
      </c>
      <c r="D2596">
        <v>9119.9599999999991</v>
      </c>
      <c r="E2596">
        <v>9229.7999999999993</v>
      </c>
      <c r="F2596">
        <v>9134.4599999999991</v>
      </c>
      <c r="G2596">
        <v>9240.6</v>
      </c>
      <c r="H2596">
        <v>9134.4599999999991</v>
      </c>
      <c r="I2596" t="str">
        <f t="shared" si="120"/>
        <v>盤</v>
      </c>
      <c r="J2596" t="str">
        <f t="shared" si="121"/>
        <v>盤</v>
      </c>
      <c r="K2596" t="str">
        <f t="shared" si="122"/>
        <v>盤</v>
      </c>
    </row>
    <row r="2597" spans="1:11" hidden="1" x14ac:dyDescent="0.15">
      <c r="A2597">
        <v>20140618</v>
      </c>
      <c r="B2597">
        <v>9279.93</v>
      </c>
      <c r="C2597">
        <v>9229.7999999999993</v>
      </c>
      <c r="D2597">
        <v>9134.4599999999991</v>
      </c>
      <c r="E2597">
        <v>9240.6</v>
      </c>
      <c r="F2597">
        <v>9134.4599999999991</v>
      </c>
      <c r="G2597">
        <v>9279.93</v>
      </c>
      <c r="H2597">
        <v>9162.74</v>
      </c>
      <c r="I2597" t="str">
        <f t="shared" si="120"/>
        <v>盤</v>
      </c>
      <c r="J2597" t="str">
        <f t="shared" si="121"/>
        <v>盤</v>
      </c>
      <c r="K2597" t="str">
        <f t="shared" si="122"/>
        <v>盤</v>
      </c>
    </row>
    <row r="2598" spans="1:11" hidden="1" x14ac:dyDescent="0.15">
      <c r="A2598">
        <v>20140619</v>
      </c>
      <c r="B2598">
        <v>9316.81</v>
      </c>
      <c r="C2598">
        <v>9240.6</v>
      </c>
      <c r="D2598">
        <v>9134.4599999999991</v>
      </c>
      <c r="E2598">
        <v>9279.93</v>
      </c>
      <c r="F2598">
        <v>9162.74</v>
      </c>
      <c r="G2598">
        <v>9316.81</v>
      </c>
      <c r="H2598">
        <v>9196.39</v>
      </c>
      <c r="I2598" t="str">
        <f t="shared" si="120"/>
        <v>盤</v>
      </c>
      <c r="J2598" t="str">
        <f t="shared" si="121"/>
        <v>盤</v>
      </c>
      <c r="K2598" t="str">
        <f t="shared" si="122"/>
        <v>盤</v>
      </c>
    </row>
    <row r="2599" spans="1:11" hidden="1" x14ac:dyDescent="0.15">
      <c r="A2599">
        <v>20140620</v>
      </c>
      <c r="B2599">
        <v>9273.7900000000009</v>
      </c>
      <c r="C2599">
        <v>9279.93</v>
      </c>
      <c r="D2599">
        <v>9162.74</v>
      </c>
      <c r="E2599">
        <v>9316.81</v>
      </c>
      <c r="F2599">
        <v>9196.39</v>
      </c>
      <c r="G2599">
        <v>9316.81</v>
      </c>
      <c r="H2599">
        <v>9196.39</v>
      </c>
      <c r="I2599" t="str">
        <f t="shared" si="120"/>
        <v>盤</v>
      </c>
      <c r="J2599" t="str">
        <f t="shared" si="121"/>
        <v>盤</v>
      </c>
      <c r="K2599" t="str">
        <f t="shared" si="122"/>
        <v>盤</v>
      </c>
    </row>
    <row r="2600" spans="1:11" hidden="1" x14ac:dyDescent="0.15">
      <c r="A2600">
        <v>20140623</v>
      </c>
      <c r="B2600">
        <v>9228.35</v>
      </c>
      <c r="C2600">
        <v>9316.81</v>
      </c>
      <c r="D2600">
        <v>9196.39</v>
      </c>
      <c r="E2600">
        <v>9316.81</v>
      </c>
      <c r="F2600">
        <v>9196.39</v>
      </c>
      <c r="G2600">
        <v>9316.81</v>
      </c>
      <c r="H2600">
        <v>9196.39</v>
      </c>
      <c r="I2600" t="str">
        <f t="shared" si="120"/>
        <v>盤</v>
      </c>
      <c r="J2600" t="str">
        <f t="shared" si="121"/>
        <v>盤</v>
      </c>
      <c r="K2600" t="str">
        <f t="shared" si="122"/>
        <v>盤</v>
      </c>
    </row>
    <row r="2601" spans="1:11" hidden="1" x14ac:dyDescent="0.15">
      <c r="A2601">
        <v>20140624</v>
      </c>
      <c r="B2601">
        <v>9246.2000000000007</v>
      </c>
      <c r="C2601">
        <v>9316.81</v>
      </c>
      <c r="D2601">
        <v>9196.39</v>
      </c>
      <c r="E2601">
        <v>9316.81</v>
      </c>
      <c r="F2601">
        <v>9196.39</v>
      </c>
      <c r="G2601">
        <v>9316.81</v>
      </c>
      <c r="H2601">
        <v>9196.39</v>
      </c>
      <c r="I2601" t="str">
        <f t="shared" si="120"/>
        <v>盤</v>
      </c>
      <c r="J2601" t="str">
        <f t="shared" si="121"/>
        <v>盤</v>
      </c>
      <c r="K2601" t="str">
        <f t="shared" si="122"/>
        <v>盤</v>
      </c>
    </row>
    <row r="2602" spans="1:11" hidden="1" x14ac:dyDescent="0.15">
      <c r="A2602">
        <v>20140625</v>
      </c>
      <c r="B2602">
        <v>9242.16</v>
      </c>
      <c r="C2602">
        <v>9316.81</v>
      </c>
      <c r="D2602">
        <v>9196.39</v>
      </c>
      <c r="E2602">
        <v>9316.81</v>
      </c>
      <c r="F2602">
        <v>9196.39</v>
      </c>
      <c r="G2602">
        <v>9316.81</v>
      </c>
      <c r="H2602">
        <v>9202.93</v>
      </c>
      <c r="I2602" t="str">
        <f t="shared" si="120"/>
        <v>盤</v>
      </c>
      <c r="J2602" t="str">
        <f t="shared" si="121"/>
        <v>盤</v>
      </c>
      <c r="K2602" t="str">
        <f t="shared" si="122"/>
        <v>盤</v>
      </c>
    </row>
    <row r="2603" spans="1:11" hidden="1" x14ac:dyDescent="0.15">
      <c r="A2603">
        <v>20140626</v>
      </c>
      <c r="B2603">
        <v>9320.94</v>
      </c>
      <c r="C2603">
        <v>9316.81</v>
      </c>
      <c r="D2603">
        <v>9196.39</v>
      </c>
      <c r="E2603">
        <v>9316.81</v>
      </c>
      <c r="F2603">
        <v>9202.93</v>
      </c>
      <c r="G2603">
        <v>9320.94</v>
      </c>
      <c r="H2603">
        <v>9228.35</v>
      </c>
      <c r="I2603" t="str">
        <f t="shared" si="120"/>
        <v>盤</v>
      </c>
      <c r="J2603" t="str">
        <f t="shared" si="121"/>
        <v>盤</v>
      </c>
      <c r="K2603" t="str">
        <f t="shared" si="122"/>
        <v>盤</v>
      </c>
    </row>
    <row r="2604" spans="1:11" hidden="1" x14ac:dyDescent="0.15">
      <c r="A2604">
        <v>20140627</v>
      </c>
      <c r="B2604">
        <v>9306.83</v>
      </c>
      <c r="C2604">
        <v>9316.81</v>
      </c>
      <c r="D2604">
        <v>9202.93</v>
      </c>
      <c r="E2604">
        <v>9320.94</v>
      </c>
      <c r="F2604">
        <v>9228.35</v>
      </c>
      <c r="G2604">
        <v>9320.94</v>
      </c>
      <c r="H2604">
        <v>9228.35</v>
      </c>
      <c r="I2604" t="str">
        <f t="shared" si="120"/>
        <v>盤</v>
      </c>
      <c r="J2604" t="str">
        <f t="shared" si="121"/>
        <v>盤</v>
      </c>
      <c r="K2604" t="str">
        <f t="shared" si="122"/>
        <v>盤</v>
      </c>
    </row>
    <row r="2605" spans="1:11" hidden="1" x14ac:dyDescent="0.15">
      <c r="A2605">
        <v>20140630</v>
      </c>
      <c r="B2605">
        <v>9393.07</v>
      </c>
      <c r="C2605">
        <v>9320.94</v>
      </c>
      <c r="D2605">
        <v>9228.35</v>
      </c>
      <c r="E2605">
        <v>9320.94</v>
      </c>
      <c r="F2605">
        <v>9228.35</v>
      </c>
      <c r="G2605">
        <v>9393.07</v>
      </c>
      <c r="H2605">
        <v>9228.35</v>
      </c>
      <c r="I2605" t="str">
        <f t="shared" si="120"/>
        <v>盤</v>
      </c>
      <c r="J2605" t="str">
        <f t="shared" si="121"/>
        <v>盤</v>
      </c>
      <c r="K2605" t="str">
        <f t="shared" si="122"/>
        <v>盤</v>
      </c>
    </row>
    <row r="2606" spans="1:11" hidden="1" x14ac:dyDescent="0.15">
      <c r="A2606">
        <v>20140701</v>
      </c>
      <c r="B2606">
        <v>9441.92</v>
      </c>
      <c r="C2606">
        <v>9320.94</v>
      </c>
      <c r="D2606">
        <v>9228.35</v>
      </c>
      <c r="E2606">
        <v>9393.07</v>
      </c>
      <c r="F2606">
        <v>9228.35</v>
      </c>
      <c r="G2606">
        <v>9441.92</v>
      </c>
      <c r="H2606">
        <v>9228.35</v>
      </c>
      <c r="I2606" t="str">
        <f t="shared" si="120"/>
        <v>盤</v>
      </c>
      <c r="J2606" t="str">
        <f t="shared" si="121"/>
        <v>盤</v>
      </c>
      <c r="K2606" t="str">
        <f t="shared" si="122"/>
        <v>無</v>
      </c>
    </row>
    <row r="2607" spans="1:11" hidden="1" x14ac:dyDescent="0.15">
      <c r="A2607">
        <v>20140702</v>
      </c>
      <c r="B2607">
        <v>9484.9599999999991</v>
      </c>
      <c r="C2607">
        <v>9393.07</v>
      </c>
      <c r="D2607">
        <v>9228.35</v>
      </c>
      <c r="E2607">
        <v>9441.92</v>
      </c>
      <c r="F2607">
        <v>9228.35</v>
      </c>
      <c r="G2607">
        <v>9484.9599999999991</v>
      </c>
      <c r="H2607">
        <v>9228.35</v>
      </c>
      <c r="I2607" t="str">
        <f t="shared" si="120"/>
        <v>盤</v>
      </c>
      <c r="J2607" t="str">
        <f t="shared" si="121"/>
        <v>無</v>
      </c>
      <c r="K2607" t="str">
        <f t="shared" si="122"/>
        <v>順</v>
      </c>
    </row>
    <row r="2608" spans="1:11" hidden="1" x14ac:dyDescent="0.15">
      <c r="A2608">
        <v>20140703</v>
      </c>
      <c r="B2608">
        <v>9526.23</v>
      </c>
      <c r="C2608">
        <v>9441.92</v>
      </c>
      <c r="D2608">
        <v>9228.35</v>
      </c>
      <c r="E2608">
        <v>9484.9599999999991</v>
      </c>
      <c r="F2608">
        <v>9228.35</v>
      </c>
      <c r="G2608">
        <v>9526.23</v>
      </c>
      <c r="H2608">
        <v>9242.16</v>
      </c>
      <c r="I2608" t="str">
        <f t="shared" si="120"/>
        <v>無</v>
      </c>
      <c r="J2608" t="str">
        <f t="shared" si="121"/>
        <v>順</v>
      </c>
      <c r="K2608" t="str">
        <f t="shared" si="122"/>
        <v>順</v>
      </c>
    </row>
    <row r="2609" spans="1:11" hidden="1" x14ac:dyDescent="0.15">
      <c r="A2609">
        <v>20140704</v>
      </c>
      <c r="B2609">
        <v>9510.0499999999993</v>
      </c>
      <c r="C2609">
        <v>9484.9599999999991</v>
      </c>
      <c r="D2609">
        <v>9228.35</v>
      </c>
      <c r="E2609">
        <v>9526.23</v>
      </c>
      <c r="F2609">
        <v>9242.16</v>
      </c>
      <c r="G2609">
        <v>9526.23</v>
      </c>
      <c r="H2609">
        <v>9242.16</v>
      </c>
      <c r="I2609" t="str">
        <f t="shared" si="120"/>
        <v>順</v>
      </c>
      <c r="J2609" t="str">
        <f t="shared" si="121"/>
        <v>順</v>
      </c>
      <c r="K2609" t="str">
        <f t="shared" si="122"/>
        <v>順</v>
      </c>
    </row>
    <row r="2610" spans="1:11" hidden="1" x14ac:dyDescent="0.15">
      <c r="A2610">
        <v>20140707</v>
      </c>
      <c r="B2610">
        <v>9520.2000000000007</v>
      </c>
      <c r="C2610">
        <v>9526.23</v>
      </c>
      <c r="D2610">
        <v>9242.16</v>
      </c>
      <c r="E2610">
        <v>9526.23</v>
      </c>
      <c r="F2610">
        <v>9242.16</v>
      </c>
      <c r="G2610">
        <v>9526.23</v>
      </c>
      <c r="H2610">
        <v>9306.83</v>
      </c>
      <c r="I2610" t="str">
        <f t="shared" si="120"/>
        <v>順</v>
      </c>
      <c r="J2610" t="str">
        <f t="shared" si="121"/>
        <v>順</v>
      </c>
      <c r="K2610" t="str">
        <f t="shared" si="122"/>
        <v>無</v>
      </c>
    </row>
    <row r="2611" spans="1:11" hidden="1" x14ac:dyDescent="0.15">
      <c r="A2611">
        <v>20140708</v>
      </c>
      <c r="B2611">
        <v>9530.98</v>
      </c>
      <c r="C2611">
        <v>9526.23</v>
      </c>
      <c r="D2611">
        <v>9242.16</v>
      </c>
      <c r="E2611">
        <v>9526.23</v>
      </c>
      <c r="F2611">
        <v>9306.83</v>
      </c>
      <c r="G2611">
        <v>9530.98</v>
      </c>
      <c r="H2611">
        <v>9306.83</v>
      </c>
      <c r="I2611" t="str">
        <f t="shared" si="120"/>
        <v>順</v>
      </c>
      <c r="J2611" t="str">
        <f t="shared" si="121"/>
        <v>無</v>
      </c>
      <c r="K2611" t="str">
        <f t="shared" si="122"/>
        <v>無</v>
      </c>
    </row>
    <row r="2612" spans="1:11" hidden="1" x14ac:dyDescent="0.15">
      <c r="A2612">
        <v>20140709</v>
      </c>
      <c r="B2612">
        <v>9489.98</v>
      </c>
      <c r="C2612">
        <v>9526.23</v>
      </c>
      <c r="D2612">
        <v>9306.83</v>
      </c>
      <c r="E2612">
        <v>9530.98</v>
      </c>
      <c r="F2612">
        <v>9306.83</v>
      </c>
      <c r="G2612">
        <v>9530.98</v>
      </c>
      <c r="H2612">
        <v>9393.07</v>
      </c>
      <c r="I2612" t="str">
        <f t="shared" si="120"/>
        <v>無</v>
      </c>
      <c r="J2612" t="str">
        <f t="shared" si="121"/>
        <v>無</v>
      </c>
      <c r="K2612" t="str">
        <f t="shared" si="122"/>
        <v>盤</v>
      </c>
    </row>
    <row r="2613" spans="1:11" hidden="1" x14ac:dyDescent="0.15">
      <c r="A2613">
        <v>20140710</v>
      </c>
      <c r="B2613">
        <v>9565.1200000000008</v>
      </c>
      <c r="C2613">
        <v>9530.98</v>
      </c>
      <c r="D2613">
        <v>9306.83</v>
      </c>
      <c r="E2613">
        <v>9530.98</v>
      </c>
      <c r="F2613">
        <v>9393.07</v>
      </c>
      <c r="G2613">
        <v>9565.1200000000008</v>
      </c>
      <c r="H2613">
        <v>9441.92</v>
      </c>
      <c r="I2613" t="str">
        <f t="shared" si="120"/>
        <v>無</v>
      </c>
      <c r="J2613" t="str">
        <f t="shared" si="121"/>
        <v>盤</v>
      </c>
      <c r="K2613" t="str">
        <f t="shared" si="122"/>
        <v>盤</v>
      </c>
    </row>
    <row r="2614" spans="1:11" hidden="1" x14ac:dyDescent="0.15">
      <c r="A2614">
        <v>20140711</v>
      </c>
      <c r="B2614">
        <v>9495.84</v>
      </c>
      <c r="C2614">
        <v>9530.98</v>
      </c>
      <c r="D2614">
        <v>9393.07</v>
      </c>
      <c r="E2614">
        <v>9565.1200000000008</v>
      </c>
      <c r="F2614">
        <v>9441.92</v>
      </c>
      <c r="G2614">
        <v>9565.1200000000008</v>
      </c>
      <c r="H2614">
        <v>9484.9599999999991</v>
      </c>
      <c r="I2614" t="str">
        <f t="shared" si="120"/>
        <v>盤</v>
      </c>
      <c r="J2614" t="str">
        <f t="shared" si="121"/>
        <v>盤</v>
      </c>
      <c r="K2614" t="str">
        <f t="shared" si="122"/>
        <v>盤</v>
      </c>
    </row>
    <row r="2615" spans="1:11" hidden="1" x14ac:dyDescent="0.15">
      <c r="A2615">
        <v>20140714</v>
      </c>
      <c r="B2615">
        <v>9520.2999999999993</v>
      </c>
      <c r="C2615">
        <v>9565.1200000000008</v>
      </c>
      <c r="D2615">
        <v>9441.92</v>
      </c>
      <c r="E2615">
        <v>9565.1200000000008</v>
      </c>
      <c r="F2615">
        <v>9484.9599999999991</v>
      </c>
      <c r="G2615">
        <v>9565.1200000000008</v>
      </c>
      <c r="H2615">
        <v>9489.98</v>
      </c>
      <c r="I2615" t="str">
        <f t="shared" si="120"/>
        <v>盤</v>
      </c>
      <c r="J2615" t="str">
        <f t="shared" si="121"/>
        <v>盤</v>
      </c>
      <c r="K2615" t="str">
        <f t="shared" si="122"/>
        <v>盤</v>
      </c>
    </row>
    <row r="2616" spans="1:11" hidden="1" x14ac:dyDescent="0.15">
      <c r="A2616">
        <v>20140715</v>
      </c>
      <c r="B2616">
        <v>9569.17</v>
      </c>
      <c r="C2616">
        <v>9565.1200000000008</v>
      </c>
      <c r="D2616">
        <v>9484.9599999999991</v>
      </c>
      <c r="E2616">
        <v>9565.1200000000008</v>
      </c>
      <c r="F2616">
        <v>9489.98</v>
      </c>
      <c r="G2616">
        <v>9569.17</v>
      </c>
      <c r="H2616">
        <v>9489.98</v>
      </c>
      <c r="I2616" t="str">
        <f t="shared" si="120"/>
        <v>盤</v>
      </c>
      <c r="J2616" t="str">
        <f t="shared" si="121"/>
        <v>盤</v>
      </c>
      <c r="K2616" t="str">
        <f t="shared" si="122"/>
        <v>盤</v>
      </c>
    </row>
    <row r="2617" spans="1:11" hidden="1" x14ac:dyDescent="0.15">
      <c r="A2617">
        <v>20140716</v>
      </c>
      <c r="B2617">
        <v>9484.73</v>
      </c>
      <c r="C2617">
        <v>9565.1200000000008</v>
      </c>
      <c r="D2617">
        <v>9489.98</v>
      </c>
      <c r="E2617">
        <v>9569.17</v>
      </c>
      <c r="F2617">
        <v>9489.98</v>
      </c>
      <c r="G2617">
        <v>9569.17</v>
      </c>
      <c r="H2617">
        <v>9484.73</v>
      </c>
      <c r="I2617" t="str">
        <f t="shared" si="120"/>
        <v>盤</v>
      </c>
      <c r="J2617" t="str">
        <f t="shared" si="121"/>
        <v>盤</v>
      </c>
      <c r="K2617" t="str">
        <f t="shared" si="122"/>
        <v>盤</v>
      </c>
    </row>
    <row r="2618" spans="1:11" hidden="1" x14ac:dyDescent="0.15">
      <c r="A2618">
        <v>20140717</v>
      </c>
      <c r="B2618">
        <v>9408.24</v>
      </c>
      <c r="C2618">
        <v>9569.17</v>
      </c>
      <c r="D2618">
        <v>9489.98</v>
      </c>
      <c r="E2618">
        <v>9569.17</v>
      </c>
      <c r="F2618">
        <v>9484.73</v>
      </c>
      <c r="G2618">
        <v>9569.17</v>
      </c>
      <c r="H2618">
        <v>9408.24</v>
      </c>
      <c r="I2618" t="str">
        <f t="shared" si="120"/>
        <v>盤</v>
      </c>
      <c r="J2618" t="str">
        <f t="shared" si="121"/>
        <v>盤</v>
      </c>
      <c r="K2618" t="str">
        <f t="shared" si="122"/>
        <v>盤</v>
      </c>
    </row>
    <row r="2619" spans="1:11" hidden="1" x14ac:dyDescent="0.15">
      <c r="A2619">
        <v>20140718</v>
      </c>
      <c r="B2619">
        <v>9400.9699999999993</v>
      </c>
      <c r="C2619">
        <v>9569.17</v>
      </c>
      <c r="D2619">
        <v>9484.73</v>
      </c>
      <c r="E2619">
        <v>9569.17</v>
      </c>
      <c r="F2619">
        <v>9408.24</v>
      </c>
      <c r="G2619">
        <v>9569.17</v>
      </c>
      <c r="H2619">
        <v>9400.9699999999993</v>
      </c>
      <c r="I2619" t="str">
        <f t="shared" si="120"/>
        <v>盤</v>
      </c>
      <c r="J2619" t="str">
        <f t="shared" si="121"/>
        <v>盤</v>
      </c>
      <c r="K2619" t="str">
        <f t="shared" si="122"/>
        <v>盤</v>
      </c>
    </row>
    <row r="2620" spans="1:11" hidden="1" x14ac:dyDescent="0.15">
      <c r="A2620">
        <v>20140721</v>
      </c>
      <c r="B2620">
        <v>9440.9699999999993</v>
      </c>
      <c r="C2620">
        <v>9569.17</v>
      </c>
      <c r="D2620">
        <v>9408.24</v>
      </c>
      <c r="E2620">
        <v>9569.17</v>
      </c>
      <c r="F2620">
        <v>9400.9699999999993</v>
      </c>
      <c r="G2620">
        <v>9569.17</v>
      </c>
      <c r="H2620">
        <v>9400.9699999999993</v>
      </c>
      <c r="I2620" t="str">
        <f t="shared" si="120"/>
        <v>盤</v>
      </c>
      <c r="J2620" t="str">
        <f t="shared" si="121"/>
        <v>盤</v>
      </c>
      <c r="K2620" t="str">
        <f t="shared" si="122"/>
        <v>盤</v>
      </c>
    </row>
    <row r="2621" spans="1:11" hidden="1" x14ac:dyDescent="0.15">
      <c r="A2621">
        <v>20140722</v>
      </c>
      <c r="B2621">
        <v>9499.36</v>
      </c>
      <c r="C2621">
        <v>9569.17</v>
      </c>
      <c r="D2621">
        <v>9400.9699999999993</v>
      </c>
      <c r="E2621">
        <v>9569.17</v>
      </c>
      <c r="F2621">
        <v>9400.9699999999993</v>
      </c>
      <c r="G2621">
        <v>9569.17</v>
      </c>
      <c r="H2621">
        <v>9400.9699999999993</v>
      </c>
      <c r="I2621" t="str">
        <f t="shared" si="120"/>
        <v>盤</v>
      </c>
      <c r="J2621" t="str">
        <f t="shared" si="121"/>
        <v>盤</v>
      </c>
      <c r="K2621" t="str">
        <f t="shared" si="122"/>
        <v>盤</v>
      </c>
    </row>
    <row r="2622" spans="1:11" hidden="1" x14ac:dyDescent="0.15">
      <c r="A2622">
        <v>20140724</v>
      </c>
      <c r="B2622">
        <v>9527.5400000000009</v>
      </c>
      <c r="C2622">
        <v>9569.17</v>
      </c>
      <c r="D2622">
        <v>9400.9699999999993</v>
      </c>
      <c r="E2622">
        <v>9569.17</v>
      </c>
      <c r="F2622">
        <v>9400.9699999999993</v>
      </c>
      <c r="G2622">
        <v>9569.17</v>
      </c>
      <c r="H2622">
        <v>9400.9699999999993</v>
      </c>
      <c r="I2622" t="str">
        <f t="shared" si="120"/>
        <v>盤</v>
      </c>
      <c r="J2622" t="str">
        <f t="shared" si="121"/>
        <v>盤</v>
      </c>
      <c r="K2622" t="str">
        <f t="shared" si="122"/>
        <v>盤</v>
      </c>
    </row>
    <row r="2623" spans="1:11" hidden="1" x14ac:dyDescent="0.15">
      <c r="A2623">
        <v>20140725</v>
      </c>
      <c r="B2623">
        <v>9439.2900000000009</v>
      </c>
      <c r="C2623">
        <v>9569.17</v>
      </c>
      <c r="D2623">
        <v>9400.9699999999993</v>
      </c>
      <c r="E2623">
        <v>9569.17</v>
      </c>
      <c r="F2623">
        <v>9400.9699999999993</v>
      </c>
      <c r="G2623">
        <v>9569.17</v>
      </c>
      <c r="H2623">
        <v>9400.9699999999993</v>
      </c>
      <c r="I2623" t="str">
        <f t="shared" si="120"/>
        <v>盤</v>
      </c>
      <c r="J2623" t="str">
        <f t="shared" si="121"/>
        <v>盤</v>
      </c>
      <c r="K2623" t="str">
        <f t="shared" si="122"/>
        <v>盤</v>
      </c>
    </row>
    <row r="2624" spans="1:11" hidden="1" x14ac:dyDescent="0.15">
      <c r="A2624">
        <v>20140728</v>
      </c>
      <c r="B2624">
        <v>9420.18</v>
      </c>
      <c r="C2624">
        <v>9569.17</v>
      </c>
      <c r="D2624">
        <v>9400.9699999999993</v>
      </c>
      <c r="E2624">
        <v>9569.17</v>
      </c>
      <c r="F2624">
        <v>9400.9699999999993</v>
      </c>
      <c r="G2624">
        <v>9527.5400000000009</v>
      </c>
      <c r="H2624">
        <v>9400.9699999999993</v>
      </c>
      <c r="I2624" t="str">
        <f t="shared" si="120"/>
        <v>盤</v>
      </c>
      <c r="J2624" t="str">
        <f t="shared" si="121"/>
        <v>盤</v>
      </c>
      <c r="K2624" t="str">
        <f t="shared" si="122"/>
        <v>盤</v>
      </c>
    </row>
    <row r="2625" spans="1:11" hidden="1" x14ac:dyDescent="0.15">
      <c r="A2625">
        <v>20140729</v>
      </c>
      <c r="B2625">
        <v>9391.8799999999992</v>
      </c>
      <c r="C2625">
        <v>9569.17</v>
      </c>
      <c r="D2625">
        <v>9400.9699999999993</v>
      </c>
      <c r="E2625">
        <v>9527.5400000000009</v>
      </c>
      <c r="F2625">
        <v>9400.9699999999993</v>
      </c>
      <c r="G2625">
        <v>9527.5400000000009</v>
      </c>
      <c r="H2625">
        <v>9391.8799999999992</v>
      </c>
      <c r="I2625" t="str">
        <f t="shared" si="120"/>
        <v>盤</v>
      </c>
      <c r="J2625" t="str">
        <f t="shared" si="121"/>
        <v>盤</v>
      </c>
      <c r="K2625" t="str">
        <f t="shared" si="122"/>
        <v>盤</v>
      </c>
    </row>
    <row r="2626" spans="1:11" hidden="1" x14ac:dyDescent="0.15">
      <c r="A2626">
        <v>20140730</v>
      </c>
      <c r="B2626">
        <v>9447.02</v>
      </c>
      <c r="C2626">
        <v>9527.5400000000009</v>
      </c>
      <c r="D2626">
        <v>9400.9699999999993</v>
      </c>
      <c r="E2626">
        <v>9527.5400000000009</v>
      </c>
      <c r="F2626">
        <v>9391.8799999999992</v>
      </c>
      <c r="G2626">
        <v>9527.5400000000009</v>
      </c>
      <c r="H2626">
        <v>9391.8799999999992</v>
      </c>
      <c r="I2626" t="str">
        <f t="shared" si="120"/>
        <v>盤</v>
      </c>
      <c r="J2626" t="str">
        <f t="shared" si="121"/>
        <v>盤</v>
      </c>
      <c r="K2626" t="str">
        <f t="shared" si="122"/>
        <v>盤</v>
      </c>
    </row>
    <row r="2627" spans="1:11" hidden="1" x14ac:dyDescent="0.15">
      <c r="A2627">
        <v>20140731</v>
      </c>
      <c r="B2627">
        <v>9315.85</v>
      </c>
      <c r="C2627">
        <v>9527.5400000000009</v>
      </c>
      <c r="D2627">
        <v>9391.8799999999992</v>
      </c>
      <c r="E2627">
        <v>9527.5400000000009</v>
      </c>
      <c r="F2627">
        <v>9391.8799999999992</v>
      </c>
      <c r="G2627">
        <v>9527.5400000000009</v>
      </c>
      <c r="H2627">
        <v>9315.85</v>
      </c>
      <c r="I2627" t="str">
        <f t="shared" ref="I2627:I2690" si="123">IF(C2627-D2627&lt;=180,"盤",IF(C2627-D2627&lt;=240,"無","順"))</f>
        <v>盤</v>
      </c>
      <c r="J2627" t="str">
        <f t="shared" ref="J2627:J2690" si="124">IF(E2627-F2627&lt;=180,"盤",IF(E2627-F2627&lt;=240,"無","順"))</f>
        <v>盤</v>
      </c>
      <c r="K2627" t="str">
        <f t="shared" ref="K2627:K2690" si="125">IF(G2627-H2627&lt;=180,"盤",IF(G2627-H2627&lt;=240,"無","順"))</f>
        <v>無</v>
      </c>
    </row>
    <row r="2628" spans="1:11" hidden="1" x14ac:dyDescent="0.15">
      <c r="A2628">
        <v>20140801</v>
      </c>
      <c r="B2628">
        <v>9266.51</v>
      </c>
      <c r="C2628">
        <v>9527.5400000000009</v>
      </c>
      <c r="D2628">
        <v>9391.8799999999992</v>
      </c>
      <c r="E2628">
        <v>9527.5400000000009</v>
      </c>
      <c r="F2628">
        <v>9315.85</v>
      </c>
      <c r="G2628">
        <v>9527.5400000000009</v>
      </c>
      <c r="H2628">
        <v>9266.51</v>
      </c>
      <c r="I2628" t="str">
        <f t="shared" si="123"/>
        <v>盤</v>
      </c>
      <c r="J2628" t="str">
        <f t="shared" si="124"/>
        <v>無</v>
      </c>
      <c r="K2628" t="str">
        <f t="shared" si="125"/>
        <v>順</v>
      </c>
    </row>
    <row r="2629" spans="1:11" hidden="1" x14ac:dyDescent="0.15">
      <c r="A2629">
        <v>20140804</v>
      </c>
      <c r="B2629">
        <v>9330.19</v>
      </c>
      <c r="C2629">
        <v>9527.5400000000009</v>
      </c>
      <c r="D2629">
        <v>9315.85</v>
      </c>
      <c r="E2629">
        <v>9527.5400000000009</v>
      </c>
      <c r="F2629">
        <v>9266.51</v>
      </c>
      <c r="G2629">
        <v>9527.5400000000009</v>
      </c>
      <c r="H2629">
        <v>9266.51</v>
      </c>
      <c r="I2629" t="str">
        <f t="shared" si="123"/>
        <v>無</v>
      </c>
      <c r="J2629" t="str">
        <f t="shared" si="124"/>
        <v>順</v>
      </c>
      <c r="K2629" t="str">
        <f t="shared" si="125"/>
        <v>順</v>
      </c>
    </row>
    <row r="2630" spans="1:11" hidden="1" x14ac:dyDescent="0.15">
      <c r="A2630">
        <v>20140805</v>
      </c>
      <c r="B2630">
        <v>9141.44</v>
      </c>
      <c r="C2630">
        <v>9527.5400000000009</v>
      </c>
      <c r="D2630">
        <v>9266.51</v>
      </c>
      <c r="E2630">
        <v>9527.5400000000009</v>
      </c>
      <c r="F2630">
        <v>9266.51</v>
      </c>
      <c r="G2630">
        <v>9447.02</v>
      </c>
      <c r="H2630">
        <v>9141.44</v>
      </c>
      <c r="I2630" t="str">
        <f t="shared" si="123"/>
        <v>順</v>
      </c>
      <c r="J2630" t="str">
        <f t="shared" si="124"/>
        <v>順</v>
      </c>
      <c r="K2630" t="str">
        <f t="shared" si="125"/>
        <v>順</v>
      </c>
    </row>
    <row r="2631" spans="1:11" hidden="1" x14ac:dyDescent="0.15">
      <c r="A2631">
        <v>20140806</v>
      </c>
      <c r="B2631">
        <v>9143.9699999999993</v>
      </c>
      <c r="C2631">
        <v>9527.5400000000009</v>
      </c>
      <c r="D2631">
        <v>9266.51</v>
      </c>
      <c r="E2631">
        <v>9447.02</v>
      </c>
      <c r="F2631">
        <v>9141.44</v>
      </c>
      <c r="G2631">
        <v>9447.02</v>
      </c>
      <c r="H2631">
        <v>9141.44</v>
      </c>
      <c r="I2631" t="str">
        <f t="shared" si="123"/>
        <v>順</v>
      </c>
      <c r="J2631" t="str">
        <f t="shared" si="124"/>
        <v>順</v>
      </c>
      <c r="K2631" t="str">
        <f t="shared" si="125"/>
        <v>順</v>
      </c>
    </row>
    <row r="2632" spans="1:11" hidden="1" x14ac:dyDescent="0.15">
      <c r="A2632">
        <v>20140807</v>
      </c>
      <c r="B2632">
        <v>9131.44</v>
      </c>
      <c r="C2632">
        <v>9447.02</v>
      </c>
      <c r="D2632">
        <v>9141.44</v>
      </c>
      <c r="E2632">
        <v>9447.02</v>
      </c>
      <c r="F2632">
        <v>9141.44</v>
      </c>
      <c r="G2632">
        <v>9447.02</v>
      </c>
      <c r="H2632">
        <v>9131.44</v>
      </c>
      <c r="I2632" t="str">
        <f t="shared" si="123"/>
        <v>順</v>
      </c>
      <c r="J2632" t="str">
        <f t="shared" si="124"/>
        <v>順</v>
      </c>
      <c r="K2632" t="str">
        <f t="shared" si="125"/>
        <v>順</v>
      </c>
    </row>
    <row r="2633" spans="1:11" hidden="1" x14ac:dyDescent="0.15">
      <c r="A2633">
        <v>20140808</v>
      </c>
      <c r="B2633">
        <v>9085.9599999999991</v>
      </c>
      <c r="C2633">
        <v>9447.02</v>
      </c>
      <c r="D2633">
        <v>9141.44</v>
      </c>
      <c r="E2633">
        <v>9447.02</v>
      </c>
      <c r="F2633">
        <v>9131.44</v>
      </c>
      <c r="G2633">
        <v>9447.02</v>
      </c>
      <c r="H2633">
        <v>9085.9599999999991</v>
      </c>
      <c r="I2633" t="str">
        <f t="shared" si="123"/>
        <v>順</v>
      </c>
      <c r="J2633" t="str">
        <f t="shared" si="124"/>
        <v>順</v>
      </c>
      <c r="K2633" t="str">
        <f t="shared" si="125"/>
        <v>順</v>
      </c>
    </row>
    <row r="2634" spans="1:11" hidden="1" x14ac:dyDescent="0.15">
      <c r="A2634">
        <v>20140811</v>
      </c>
      <c r="B2634">
        <v>9172.91</v>
      </c>
      <c r="C2634">
        <v>9447.02</v>
      </c>
      <c r="D2634">
        <v>9131.44</v>
      </c>
      <c r="E2634">
        <v>9447.02</v>
      </c>
      <c r="F2634">
        <v>9085.9599999999991</v>
      </c>
      <c r="G2634">
        <v>9330.19</v>
      </c>
      <c r="H2634">
        <v>9085.9599999999991</v>
      </c>
      <c r="I2634" t="str">
        <f t="shared" si="123"/>
        <v>順</v>
      </c>
      <c r="J2634" t="str">
        <f t="shared" si="124"/>
        <v>順</v>
      </c>
      <c r="K2634" t="str">
        <f t="shared" si="125"/>
        <v>順</v>
      </c>
    </row>
    <row r="2635" spans="1:11" hidden="1" x14ac:dyDescent="0.15">
      <c r="A2635">
        <v>20140812</v>
      </c>
      <c r="B2635">
        <v>9163.1200000000008</v>
      </c>
      <c r="C2635">
        <v>9447.02</v>
      </c>
      <c r="D2635">
        <v>9085.9599999999991</v>
      </c>
      <c r="E2635">
        <v>9330.19</v>
      </c>
      <c r="F2635">
        <v>9085.9599999999991</v>
      </c>
      <c r="G2635">
        <v>9330.19</v>
      </c>
      <c r="H2635">
        <v>9085.9599999999991</v>
      </c>
      <c r="I2635" t="str">
        <f t="shared" si="123"/>
        <v>順</v>
      </c>
      <c r="J2635" t="str">
        <f t="shared" si="124"/>
        <v>順</v>
      </c>
      <c r="K2635" t="str">
        <f t="shared" si="125"/>
        <v>順</v>
      </c>
    </row>
    <row r="2636" spans="1:11" hidden="1" x14ac:dyDescent="0.15">
      <c r="A2636">
        <v>20140813</v>
      </c>
      <c r="B2636">
        <v>9231.31</v>
      </c>
      <c r="C2636">
        <v>9330.19</v>
      </c>
      <c r="D2636">
        <v>9085.9599999999991</v>
      </c>
      <c r="E2636">
        <v>9330.19</v>
      </c>
      <c r="F2636">
        <v>9085.9599999999991</v>
      </c>
      <c r="G2636">
        <v>9330.19</v>
      </c>
      <c r="H2636">
        <v>9085.9599999999991</v>
      </c>
      <c r="I2636" t="str">
        <f t="shared" si="123"/>
        <v>順</v>
      </c>
      <c r="J2636" t="str">
        <f t="shared" si="124"/>
        <v>順</v>
      </c>
      <c r="K2636" t="str">
        <f t="shared" si="125"/>
        <v>順</v>
      </c>
    </row>
    <row r="2637" spans="1:11" hidden="1" x14ac:dyDescent="0.15">
      <c r="A2637">
        <v>20140814</v>
      </c>
      <c r="B2637">
        <v>9230.61</v>
      </c>
      <c r="C2637">
        <v>9330.19</v>
      </c>
      <c r="D2637">
        <v>9085.9599999999991</v>
      </c>
      <c r="E2637">
        <v>9330.19</v>
      </c>
      <c r="F2637">
        <v>9085.9599999999991</v>
      </c>
      <c r="G2637">
        <v>9231.31</v>
      </c>
      <c r="H2637">
        <v>9085.9599999999991</v>
      </c>
      <c r="I2637" t="str">
        <f t="shared" si="123"/>
        <v>順</v>
      </c>
      <c r="J2637" t="str">
        <f t="shared" si="124"/>
        <v>順</v>
      </c>
      <c r="K2637" t="str">
        <f t="shared" si="125"/>
        <v>盤</v>
      </c>
    </row>
    <row r="2638" spans="1:11" hidden="1" x14ac:dyDescent="0.15">
      <c r="A2638">
        <v>20140815</v>
      </c>
      <c r="B2638">
        <v>9206.81</v>
      </c>
      <c r="C2638">
        <v>9330.19</v>
      </c>
      <c r="D2638">
        <v>9085.9599999999991</v>
      </c>
      <c r="E2638">
        <v>9231.31</v>
      </c>
      <c r="F2638">
        <v>9085.9599999999991</v>
      </c>
      <c r="G2638">
        <v>9231.31</v>
      </c>
      <c r="H2638">
        <v>9085.9599999999991</v>
      </c>
      <c r="I2638" t="str">
        <f t="shared" si="123"/>
        <v>順</v>
      </c>
      <c r="J2638" t="str">
        <f t="shared" si="124"/>
        <v>盤</v>
      </c>
      <c r="K2638" t="str">
        <f t="shared" si="125"/>
        <v>盤</v>
      </c>
    </row>
    <row r="2639" spans="1:11" hidden="1" x14ac:dyDescent="0.15">
      <c r="A2639">
        <v>20140818</v>
      </c>
      <c r="B2639">
        <v>9141.31</v>
      </c>
      <c r="C2639">
        <v>9231.31</v>
      </c>
      <c r="D2639">
        <v>9085.9599999999991</v>
      </c>
      <c r="E2639">
        <v>9231.31</v>
      </c>
      <c r="F2639">
        <v>9085.9599999999991</v>
      </c>
      <c r="G2639">
        <v>9231.31</v>
      </c>
      <c r="H2639">
        <v>9085.9599999999991</v>
      </c>
      <c r="I2639" t="str">
        <f t="shared" si="123"/>
        <v>盤</v>
      </c>
      <c r="J2639" t="str">
        <f t="shared" si="124"/>
        <v>盤</v>
      </c>
      <c r="K2639" t="str">
        <f t="shared" si="125"/>
        <v>盤</v>
      </c>
    </row>
    <row r="2640" spans="1:11" hidden="1" x14ac:dyDescent="0.15">
      <c r="A2640">
        <v>20140819</v>
      </c>
      <c r="B2640">
        <v>9243.7800000000007</v>
      </c>
      <c r="C2640">
        <v>9231.31</v>
      </c>
      <c r="D2640">
        <v>9085.9599999999991</v>
      </c>
      <c r="E2640">
        <v>9231.31</v>
      </c>
      <c r="F2640">
        <v>9085.9599999999991</v>
      </c>
      <c r="G2640">
        <v>9243.7800000000007</v>
      </c>
      <c r="H2640">
        <v>9085.9599999999991</v>
      </c>
      <c r="I2640" t="str">
        <f t="shared" si="123"/>
        <v>盤</v>
      </c>
      <c r="J2640" t="str">
        <f t="shared" si="124"/>
        <v>盤</v>
      </c>
      <c r="K2640" t="str">
        <f t="shared" si="125"/>
        <v>盤</v>
      </c>
    </row>
    <row r="2641" spans="1:11" hidden="1" x14ac:dyDescent="0.15">
      <c r="A2641">
        <v>20140820</v>
      </c>
      <c r="B2641">
        <v>9288.0499999999993</v>
      </c>
      <c r="C2641">
        <v>9231.31</v>
      </c>
      <c r="D2641">
        <v>9085.9599999999991</v>
      </c>
      <c r="E2641">
        <v>9243.7800000000007</v>
      </c>
      <c r="F2641">
        <v>9085.9599999999991</v>
      </c>
      <c r="G2641">
        <v>9288.0499999999993</v>
      </c>
      <c r="H2641">
        <v>9141.31</v>
      </c>
      <c r="I2641" t="str">
        <f t="shared" si="123"/>
        <v>盤</v>
      </c>
      <c r="J2641" t="str">
        <f t="shared" si="124"/>
        <v>盤</v>
      </c>
      <c r="K2641" t="str">
        <f t="shared" si="125"/>
        <v>盤</v>
      </c>
    </row>
    <row r="2642" spans="1:11" hidden="1" x14ac:dyDescent="0.15">
      <c r="A2642">
        <v>20140821</v>
      </c>
      <c r="B2642">
        <v>9253.3799999999992</v>
      </c>
      <c r="C2642">
        <v>9243.7800000000007</v>
      </c>
      <c r="D2642">
        <v>9085.9599999999991</v>
      </c>
      <c r="E2642">
        <v>9288.0499999999993</v>
      </c>
      <c r="F2642">
        <v>9141.31</v>
      </c>
      <c r="G2642">
        <v>9288.0499999999993</v>
      </c>
      <c r="H2642">
        <v>9141.31</v>
      </c>
      <c r="I2642" t="str">
        <f t="shared" si="123"/>
        <v>盤</v>
      </c>
      <c r="J2642" t="str">
        <f t="shared" si="124"/>
        <v>盤</v>
      </c>
      <c r="K2642" t="str">
        <f t="shared" si="125"/>
        <v>盤</v>
      </c>
    </row>
    <row r="2643" spans="1:11" hidden="1" x14ac:dyDescent="0.15">
      <c r="A2643">
        <v>20140822</v>
      </c>
      <c r="B2643">
        <v>9380.1</v>
      </c>
      <c r="C2643">
        <v>9288.0499999999993</v>
      </c>
      <c r="D2643">
        <v>9141.31</v>
      </c>
      <c r="E2643">
        <v>9288.0499999999993</v>
      </c>
      <c r="F2643">
        <v>9141.31</v>
      </c>
      <c r="G2643">
        <v>9380.1</v>
      </c>
      <c r="H2643">
        <v>9141.31</v>
      </c>
      <c r="I2643" t="str">
        <f t="shared" si="123"/>
        <v>盤</v>
      </c>
      <c r="J2643" t="str">
        <f t="shared" si="124"/>
        <v>盤</v>
      </c>
      <c r="K2643" t="str">
        <f t="shared" si="125"/>
        <v>無</v>
      </c>
    </row>
    <row r="2644" spans="1:11" hidden="1" x14ac:dyDescent="0.15">
      <c r="A2644">
        <v>20140825</v>
      </c>
      <c r="B2644">
        <v>9390.6200000000008</v>
      </c>
      <c r="C2644">
        <v>9288.0499999999993</v>
      </c>
      <c r="D2644">
        <v>9141.31</v>
      </c>
      <c r="E2644">
        <v>9380.1</v>
      </c>
      <c r="F2644">
        <v>9141.31</v>
      </c>
      <c r="G2644">
        <v>9390.6200000000008</v>
      </c>
      <c r="H2644">
        <v>9141.31</v>
      </c>
      <c r="I2644" t="str">
        <f t="shared" si="123"/>
        <v>盤</v>
      </c>
      <c r="J2644" t="str">
        <f t="shared" si="124"/>
        <v>無</v>
      </c>
      <c r="K2644" t="str">
        <f t="shared" si="125"/>
        <v>順</v>
      </c>
    </row>
    <row r="2645" spans="1:11" hidden="1" x14ac:dyDescent="0.15">
      <c r="A2645">
        <v>20140826</v>
      </c>
      <c r="B2645">
        <v>9393.9599999999991</v>
      </c>
      <c r="C2645">
        <v>9380.1</v>
      </c>
      <c r="D2645">
        <v>9141.31</v>
      </c>
      <c r="E2645">
        <v>9390.6200000000008</v>
      </c>
      <c r="F2645">
        <v>9141.31</v>
      </c>
      <c r="G2645">
        <v>9393.9599999999991</v>
      </c>
      <c r="H2645">
        <v>9141.31</v>
      </c>
      <c r="I2645" t="str">
        <f t="shared" si="123"/>
        <v>無</v>
      </c>
      <c r="J2645" t="str">
        <f t="shared" si="124"/>
        <v>順</v>
      </c>
      <c r="K2645" t="str">
        <f t="shared" si="125"/>
        <v>順</v>
      </c>
    </row>
    <row r="2646" spans="1:11" hidden="1" x14ac:dyDescent="0.15">
      <c r="A2646">
        <v>20140827</v>
      </c>
      <c r="B2646">
        <v>9485.59</v>
      </c>
      <c r="C2646">
        <v>9390.6200000000008</v>
      </c>
      <c r="D2646">
        <v>9141.31</v>
      </c>
      <c r="E2646">
        <v>9393.9599999999991</v>
      </c>
      <c r="F2646">
        <v>9141.31</v>
      </c>
      <c r="G2646">
        <v>9485.59</v>
      </c>
      <c r="H2646">
        <v>9141.31</v>
      </c>
      <c r="I2646" t="str">
        <f t="shared" si="123"/>
        <v>順</v>
      </c>
      <c r="J2646" t="str">
        <f t="shared" si="124"/>
        <v>順</v>
      </c>
      <c r="K2646" t="str">
        <f t="shared" si="125"/>
        <v>順</v>
      </c>
    </row>
    <row r="2647" spans="1:11" hidden="1" x14ac:dyDescent="0.15">
      <c r="A2647">
        <v>20140828</v>
      </c>
      <c r="B2647">
        <v>9478.3700000000008</v>
      </c>
      <c r="C2647">
        <v>9393.9599999999991</v>
      </c>
      <c r="D2647">
        <v>9141.31</v>
      </c>
      <c r="E2647">
        <v>9485.59</v>
      </c>
      <c r="F2647">
        <v>9141.31</v>
      </c>
      <c r="G2647">
        <v>9485.59</v>
      </c>
      <c r="H2647">
        <v>9243.7800000000007</v>
      </c>
      <c r="I2647" t="str">
        <f t="shared" si="123"/>
        <v>順</v>
      </c>
      <c r="J2647" t="str">
        <f t="shared" si="124"/>
        <v>順</v>
      </c>
      <c r="K2647" t="str">
        <f t="shared" si="125"/>
        <v>順</v>
      </c>
    </row>
    <row r="2648" spans="1:11" hidden="1" x14ac:dyDescent="0.15">
      <c r="A2648">
        <v>20140829</v>
      </c>
      <c r="B2648">
        <v>9436.27</v>
      </c>
      <c r="C2648">
        <v>9485.59</v>
      </c>
      <c r="D2648">
        <v>9141.31</v>
      </c>
      <c r="E2648">
        <v>9485.59</v>
      </c>
      <c r="F2648">
        <v>9243.7800000000007</v>
      </c>
      <c r="G2648">
        <v>9485.59</v>
      </c>
      <c r="H2648">
        <v>9253.3799999999992</v>
      </c>
      <c r="I2648" t="str">
        <f t="shared" si="123"/>
        <v>順</v>
      </c>
      <c r="J2648" t="str">
        <f t="shared" si="124"/>
        <v>順</v>
      </c>
      <c r="K2648" t="str">
        <f t="shared" si="125"/>
        <v>無</v>
      </c>
    </row>
    <row r="2649" spans="1:11" hidden="1" x14ac:dyDescent="0.15">
      <c r="A2649">
        <v>20140901</v>
      </c>
      <c r="B2649">
        <v>9513.06</v>
      </c>
      <c r="C2649">
        <v>9485.59</v>
      </c>
      <c r="D2649">
        <v>9243.7800000000007</v>
      </c>
      <c r="E2649">
        <v>9485.59</v>
      </c>
      <c r="F2649">
        <v>9253.3799999999992</v>
      </c>
      <c r="G2649">
        <v>9513.06</v>
      </c>
      <c r="H2649">
        <v>9253.3799999999992</v>
      </c>
      <c r="I2649" t="str">
        <f t="shared" si="123"/>
        <v>順</v>
      </c>
      <c r="J2649" t="str">
        <f t="shared" si="124"/>
        <v>無</v>
      </c>
      <c r="K2649" t="str">
        <f t="shared" si="125"/>
        <v>順</v>
      </c>
    </row>
    <row r="2650" spans="1:11" hidden="1" x14ac:dyDescent="0.15">
      <c r="A2650">
        <v>20140902</v>
      </c>
      <c r="B2650">
        <v>9399.7199999999993</v>
      </c>
      <c r="C2650">
        <v>9485.59</v>
      </c>
      <c r="D2650">
        <v>9253.3799999999992</v>
      </c>
      <c r="E2650">
        <v>9513.06</v>
      </c>
      <c r="F2650">
        <v>9253.3799999999992</v>
      </c>
      <c r="G2650">
        <v>9513.06</v>
      </c>
      <c r="H2650">
        <v>9380.1</v>
      </c>
      <c r="I2650" t="str">
        <f t="shared" si="123"/>
        <v>無</v>
      </c>
      <c r="J2650" t="str">
        <f t="shared" si="124"/>
        <v>順</v>
      </c>
      <c r="K2650" t="str">
        <f t="shared" si="125"/>
        <v>盤</v>
      </c>
    </row>
    <row r="2651" spans="1:11" hidden="1" x14ac:dyDescent="0.15">
      <c r="A2651">
        <v>20140903</v>
      </c>
      <c r="B2651">
        <v>9450.35</v>
      </c>
      <c r="C2651">
        <v>9513.06</v>
      </c>
      <c r="D2651">
        <v>9253.3799999999992</v>
      </c>
      <c r="E2651">
        <v>9513.06</v>
      </c>
      <c r="F2651">
        <v>9380.1</v>
      </c>
      <c r="G2651">
        <v>9513.06</v>
      </c>
      <c r="H2651">
        <v>9390.6200000000008</v>
      </c>
      <c r="I2651" t="str">
        <f t="shared" si="123"/>
        <v>順</v>
      </c>
      <c r="J2651" t="str">
        <f t="shared" si="124"/>
        <v>盤</v>
      </c>
      <c r="K2651" t="str">
        <f t="shared" si="125"/>
        <v>盤</v>
      </c>
    </row>
    <row r="2652" spans="1:11" hidden="1" x14ac:dyDescent="0.15">
      <c r="A2652">
        <v>20140904</v>
      </c>
      <c r="B2652">
        <v>9428.89</v>
      </c>
      <c r="C2652">
        <v>9513.06</v>
      </c>
      <c r="D2652">
        <v>9380.1</v>
      </c>
      <c r="E2652">
        <v>9513.06</v>
      </c>
      <c r="F2652">
        <v>9390.6200000000008</v>
      </c>
      <c r="G2652">
        <v>9513.06</v>
      </c>
      <c r="H2652">
        <v>9393.9599999999991</v>
      </c>
      <c r="I2652" t="str">
        <f t="shared" si="123"/>
        <v>盤</v>
      </c>
      <c r="J2652" t="str">
        <f t="shared" si="124"/>
        <v>盤</v>
      </c>
      <c r="K2652" t="str">
        <f t="shared" si="125"/>
        <v>盤</v>
      </c>
    </row>
    <row r="2653" spans="1:11" hidden="1" x14ac:dyDescent="0.15">
      <c r="A2653">
        <v>20140905</v>
      </c>
      <c r="B2653">
        <v>9407.94</v>
      </c>
      <c r="C2653">
        <v>9513.06</v>
      </c>
      <c r="D2653">
        <v>9390.6200000000008</v>
      </c>
      <c r="E2653">
        <v>9513.06</v>
      </c>
      <c r="F2653">
        <v>9393.9599999999991</v>
      </c>
      <c r="G2653">
        <v>9513.06</v>
      </c>
      <c r="H2653">
        <v>9399.7199999999993</v>
      </c>
      <c r="I2653" t="str">
        <f t="shared" si="123"/>
        <v>盤</v>
      </c>
      <c r="J2653" t="str">
        <f t="shared" si="124"/>
        <v>盤</v>
      </c>
      <c r="K2653" t="str">
        <f t="shared" si="125"/>
        <v>盤</v>
      </c>
    </row>
    <row r="2654" spans="1:11" hidden="1" x14ac:dyDescent="0.15">
      <c r="A2654">
        <v>20140909</v>
      </c>
      <c r="B2654">
        <v>9434.77</v>
      </c>
      <c r="C2654">
        <v>9513.06</v>
      </c>
      <c r="D2654">
        <v>9393.9599999999991</v>
      </c>
      <c r="E2654">
        <v>9513.06</v>
      </c>
      <c r="F2654">
        <v>9399.7199999999993</v>
      </c>
      <c r="G2654">
        <v>9513.06</v>
      </c>
      <c r="H2654">
        <v>9399.7199999999993</v>
      </c>
      <c r="I2654" t="str">
        <f t="shared" si="123"/>
        <v>盤</v>
      </c>
      <c r="J2654" t="str">
        <f t="shared" si="124"/>
        <v>盤</v>
      </c>
      <c r="K2654" t="str">
        <f t="shared" si="125"/>
        <v>盤</v>
      </c>
    </row>
    <row r="2655" spans="1:11" hidden="1" x14ac:dyDescent="0.15">
      <c r="A2655">
        <v>20140910</v>
      </c>
      <c r="B2655">
        <v>9357.61</v>
      </c>
      <c r="C2655">
        <v>9513.06</v>
      </c>
      <c r="D2655">
        <v>9399.7199999999993</v>
      </c>
      <c r="E2655">
        <v>9513.06</v>
      </c>
      <c r="F2655">
        <v>9399.7199999999993</v>
      </c>
      <c r="G2655">
        <v>9513.06</v>
      </c>
      <c r="H2655">
        <v>9357.61</v>
      </c>
      <c r="I2655" t="str">
        <f t="shared" si="123"/>
        <v>盤</v>
      </c>
      <c r="J2655" t="str">
        <f t="shared" si="124"/>
        <v>盤</v>
      </c>
      <c r="K2655" t="str">
        <f t="shared" si="125"/>
        <v>盤</v>
      </c>
    </row>
    <row r="2656" spans="1:11" hidden="1" x14ac:dyDescent="0.15">
      <c r="A2656">
        <v>20140911</v>
      </c>
      <c r="B2656">
        <v>9322.9500000000007</v>
      </c>
      <c r="C2656">
        <v>9513.06</v>
      </c>
      <c r="D2656">
        <v>9399.7199999999993</v>
      </c>
      <c r="E2656">
        <v>9513.06</v>
      </c>
      <c r="F2656">
        <v>9357.61</v>
      </c>
      <c r="G2656">
        <v>9513.06</v>
      </c>
      <c r="H2656">
        <v>9322.9500000000007</v>
      </c>
      <c r="I2656" t="str">
        <f t="shared" si="123"/>
        <v>盤</v>
      </c>
      <c r="J2656" t="str">
        <f t="shared" si="124"/>
        <v>盤</v>
      </c>
      <c r="K2656" t="str">
        <f t="shared" si="125"/>
        <v>無</v>
      </c>
    </row>
    <row r="2657" spans="1:11" hidden="1" x14ac:dyDescent="0.15">
      <c r="A2657">
        <v>20140912</v>
      </c>
      <c r="B2657">
        <v>9223.18</v>
      </c>
      <c r="C2657">
        <v>9513.06</v>
      </c>
      <c r="D2657">
        <v>9357.61</v>
      </c>
      <c r="E2657">
        <v>9513.06</v>
      </c>
      <c r="F2657">
        <v>9322.9500000000007</v>
      </c>
      <c r="G2657">
        <v>9450.35</v>
      </c>
      <c r="H2657">
        <v>9223.18</v>
      </c>
      <c r="I2657" t="str">
        <f t="shared" si="123"/>
        <v>盤</v>
      </c>
      <c r="J2657" t="str">
        <f t="shared" si="124"/>
        <v>無</v>
      </c>
      <c r="K2657" t="str">
        <f t="shared" si="125"/>
        <v>無</v>
      </c>
    </row>
    <row r="2658" spans="1:11" hidden="1" x14ac:dyDescent="0.15">
      <c r="A2658">
        <v>20140915</v>
      </c>
      <c r="B2658">
        <v>9217.4599999999991</v>
      </c>
      <c r="C2658">
        <v>9513.06</v>
      </c>
      <c r="D2658">
        <v>9322.9500000000007</v>
      </c>
      <c r="E2658">
        <v>9450.35</v>
      </c>
      <c r="F2658">
        <v>9223.18</v>
      </c>
      <c r="G2658">
        <v>9450.35</v>
      </c>
      <c r="H2658">
        <v>9217.4599999999991</v>
      </c>
      <c r="I2658" t="str">
        <f t="shared" si="123"/>
        <v>無</v>
      </c>
      <c r="J2658" t="str">
        <f t="shared" si="124"/>
        <v>無</v>
      </c>
      <c r="K2658" t="str">
        <f t="shared" si="125"/>
        <v>無</v>
      </c>
    </row>
    <row r="2659" spans="1:11" hidden="1" x14ac:dyDescent="0.15">
      <c r="A2659">
        <v>20140916</v>
      </c>
      <c r="B2659">
        <v>9133.4</v>
      </c>
      <c r="C2659">
        <v>9450.35</v>
      </c>
      <c r="D2659">
        <v>9223.18</v>
      </c>
      <c r="E2659">
        <v>9450.35</v>
      </c>
      <c r="F2659">
        <v>9217.4599999999991</v>
      </c>
      <c r="G2659">
        <v>9434.77</v>
      </c>
      <c r="H2659">
        <v>9133.4</v>
      </c>
      <c r="I2659" t="str">
        <f t="shared" si="123"/>
        <v>無</v>
      </c>
      <c r="J2659" t="str">
        <f t="shared" si="124"/>
        <v>無</v>
      </c>
      <c r="K2659" t="str">
        <f t="shared" si="125"/>
        <v>順</v>
      </c>
    </row>
    <row r="2660" spans="1:11" hidden="1" x14ac:dyDescent="0.15">
      <c r="A2660">
        <v>20140917</v>
      </c>
      <c r="B2660">
        <v>9195.17</v>
      </c>
      <c r="C2660">
        <v>9450.35</v>
      </c>
      <c r="D2660">
        <v>9217.4599999999991</v>
      </c>
      <c r="E2660">
        <v>9434.77</v>
      </c>
      <c r="F2660">
        <v>9133.4</v>
      </c>
      <c r="G2660">
        <v>9434.77</v>
      </c>
      <c r="H2660">
        <v>9133.4</v>
      </c>
      <c r="I2660" t="str">
        <f t="shared" si="123"/>
        <v>無</v>
      </c>
      <c r="J2660" t="str">
        <f t="shared" si="124"/>
        <v>順</v>
      </c>
      <c r="K2660" t="str">
        <f t="shared" si="125"/>
        <v>順</v>
      </c>
    </row>
    <row r="2661" spans="1:11" hidden="1" x14ac:dyDescent="0.15">
      <c r="A2661">
        <v>20140918</v>
      </c>
      <c r="B2661">
        <v>9237.0300000000007</v>
      </c>
      <c r="C2661">
        <v>9434.77</v>
      </c>
      <c r="D2661">
        <v>9133.4</v>
      </c>
      <c r="E2661">
        <v>9434.77</v>
      </c>
      <c r="F2661">
        <v>9133.4</v>
      </c>
      <c r="G2661">
        <v>9434.77</v>
      </c>
      <c r="H2661">
        <v>9133.4</v>
      </c>
      <c r="I2661" t="str">
        <f t="shared" si="123"/>
        <v>順</v>
      </c>
      <c r="J2661" t="str">
        <f t="shared" si="124"/>
        <v>順</v>
      </c>
      <c r="K2661" t="str">
        <f t="shared" si="125"/>
        <v>順</v>
      </c>
    </row>
    <row r="2662" spans="1:11" hidden="1" x14ac:dyDescent="0.15">
      <c r="A2662">
        <v>20140919</v>
      </c>
      <c r="B2662">
        <v>9240.4500000000007</v>
      </c>
      <c r="C2662">
        <v>9434.77</v>
      </c>
      <c r="D2662">
        <v>9133.4</v>
      </c>
      <c r="E2662">
        <v>9434.77</v>
      </c>
      <c r="F2662">
        <v>9133.4</v>
      </c>
      <c r="G2662">
        <v>9357.61</v>
      </c>
      <c r="H2662">
        <v>9133.4</v>
      </c>
      <c r="I2662" t="str">
        <f t="shared" si="123"/>
        <v>順</v>
      </c>
      <c r="J2662" t="str">
        <f t="shared" si="124"/>
        <v>順</v>
      </c>
      <c r="K2662" t="str">
        <f t="shared" si="125"/>
        <v>無</v>
      </c>
    </row>
    <row r="2663" spans="1:11" hidden="1" x14ac:dyDescent="0.15">
      <c r="A2663">
        <v>20140922</v>
      </c>
      <c r="B2663">
        <v>9134.65</v>
      </c>
      <c r="C2663">
        <v>9434.77</v>
      </c>
      <c r="D2663">
        <v>9133.4</v>
      </c>
      <c r="E2663">
        <v>9357.61</v>
      </c>
      <c r="F2663">
        <v>9133.4</v>
      </c>
      <c r="G2663">
        <v>9322.9500000000007</v>
      </c>
      <c r="H2663">
        <v>9133.4</v>
      </c>
      <c r="I2663" t="str">
        <f t="shared" si="123"/>
        <v>順</v>
      </c>
      <c r="J2663" t="str">
        <f t="shared" si="124"/>
        <v>無</v>
      </c>
      <c r="K2663" t="str">
        <f t="shared" si="125"/>
        <v>無</v>
      </c>
    </row>
    <row r="2664" spans="1:11" hidden="1" x14ac:dyDescent="0.15">
      <c r="A2664">
        <v>20140923</v>
      </c>
      <c r="B2664">
        <v>9084.9</v>
      </c>
      <c r="C2664">
        <v>9357.61</v>
      </c>
      <c r="D2664">
        <v>9133.4</v>
      </c>
      <c r="E2664">
        <v>9322.9500000000007</v>
      </c>
      <c r="F2664">
        <v>9133.4</v>
      </c>
      <c r="G2664">
        <v>9240.4500000000007</v>
      </c>
      <c r="H2664">
        <v>9084.9</v>
      </c>
      <c r="I2664" t="str">
        <f t="shared" si="123"/>
        <v>無</v>
      </c>
      <c r="J2664" t="str">
        <f t="shared" si="124"/>
        <v>無</v>
      </c>
      <c r="K2664" t="str">
        <f t="shared" si="125"/>
        <v>盤</v>
      </c>
    </row>
    <row r="2665" spans="1:11" hidden="1" x14ac:dyDescent="0.15">
      <c r="A2665">
        <v>20140924</v>
      </c>
      <c r="B2665">
        <v>9098.49</v>
      </c>
      <c r="C2665">
        <v>9322.9500000000007</v>
      </c>
      <c r="D2665">
        <v>9133.4</v>
      </c>
      <c r="E2665">
        <v>9240.4500000000007</v>
      </c>
      <c r="F2665">
        <v>9084.9</v>
      </c>
      <c r="G2665">
        <v>9240.4500000000007</v>
      </c>
      <c r="H2665">
        <v>9084.9</v>
      </c>
      <c r="I2665" t="str">
        <f t="shared" si="123"/>
        <v>無</v>
      </c>
      <c r="J2665" t="str">
        <f t="shared" si="124"/>
        <v>盤</v>
      </c>
      <c r="K2665" t="str">
        <f t="shared" si="125"/>
        <v>盤</v>
      </c>
    </row>
    <row r="2666" spans="1:11" hidden="1" x14ac:dyDescent="0.15">
      <c r="A2666">
        <v>20140925</v>
      </c>
      <c r="B2666">
        <v>9011.59</v>
      </c>
      <c r="C2666">
        <v>9240.4500000000007</v>
      </c>
      <c r="D2666">
        <v>9084.9</v>
      </c>
      <c r="E2666">
        <v>9240.4500000000007</v>
      </c>
      <c r="F2666">
        <v>9084.9</v>
      </c>
      <c r="G2666">
        <v>9240.4500000000007</v>
      </c>
      <c r="H2666">
        <v>9011.59</v>
      </c>
      <c r="I2666" t="str">
        <f t="shared" si="123"/>
        <v>盤</v>
      </c>
      <c r="J2666" t="str">
        <f t="shared" si="124"/>
        <v>盤</v>
      </c>
      <c r="K2666" t="str">
        <f t="shared" si="125"/>
        <v>無</v>
      </c>
    </row>
    <row r="2667" spans="1:11" hidden="1" x14ac:dyDescent="0.15">
      <c r="A2667">
        <v>20140926</v>
      </c>
      <c r="B2667">
        <v>8989.82</v>
      </c>
      <c r="C2667">
        <v>9240.4500000000007</v>
      </c>
      <c r="D2667">
        <v>9084.9</v>
      </c>
      <c r="E2667">
        <v>9240.4500000000007</v>
      </c>
      <c r="F2667">
        <v>9011.59</v>
      </c>
      <c r="G2667">
        <v>9240.4500000000007</v>
      </c>
      <c r="H2667">
        <v>8989.82</v>
      </c>
      <c r="I2667" t="str">
        <f t="shared" si="123"/>
        <v>盤</v>
      </c>
      <c r="J2667" t="str">
        <f t="shared" si="124"/>
        <v>無</v>
      </c>
      <c r="K2667" t="str">
        <f t="shared" si="125"/>
        <v>順</v>
      </c>
    </row>
    <row r="2668" spans="1:11" hidden="1" x14ac:dyDescent="0.15">
      <c r="A2668">
        <v>20140929</v>
      </c>
      <c r="B2668">
        <v>8960.76</v>
      </c>
      <c r="C2668">
        <v>9240.4500000000007</v>
      </c>
      <c r="D2668">
        <v>9011.59</v>
      </c>
      <c r="E2668">
        <v>9240.4500000000007</v>
      </c>
      <c r="F2668">
        <v>8989.82</v>
      </c>
      <c r="G2668">
        <v>9240.4500000000007</v>
      </c>
      <c r="H2668">
        <v>8960.76</v>
      </c>
      <c r="I2668" t="str">
        <f t="shared" si="123"/>
        <v>無</v>
      </c>
      <c r="J2668" t="str">
        <f t="shared" si="124"/>
        <v>順</v>
      </c>
      <c r="K2668" t="str">
        <f t="shared" si="125"/>
        <v>順</v>
      </c>
    </row>
    <row r="2669" spans="1:11" hidden="1" x14ac:dyDescent="0.15">
      <c r="A2669">
        <v>20140930</v>
      </c>
      <c r="B2669">
        <v>8966.92</v>
      </c>
      <c r="C2669">
        <v>9240.4500000000007</v>
      </c>
      <c r="D2669">
        <v>8989.82</v>
      </c>
      <c r="E2669">
        <v>9240.4500000000007</v>
      </c>
      <c r="F2669">
        <v>8960.76</v>
      </c>
      <c r="G2669">
        <v>9240.4500000000007</v>
      </c>
      <c r="H2669">
        <v>8960.76</v>
      </c>
      <c r="I2669" t="str">
        <f t="shared" si="123"/>
        <v>順</v>
      </c>
      <c r="J2669" t="str">
        <f t="shared" si="124"/>
        <v>順</v>
      </c>
      <c r="K2669" t="str">
        <f t="shared" si="125"/>
        <v>順</v>
      </c>
    </row>
    <row r="2670" spans="1:11" hidden="1" x14ac:dyDescent="0.15">
      <c r="A2670">
        <v>20141001</v>
      </c>
      <c r="B2670">
        <v>8990.26</v>
      </c>
      <c r="C2670">
        <v>9240.4500000000007</v>
      </c>
      <c r="D2670">
        <v>8960.76</v>
      </c>
      <c r="E2670">
        <v>9240.4500000000007</v>
      </c>
      <c r="F2670">
        <v>8960.76</v>
      </c>
      <c r="G2670">
        <v>9134.65</v>
      </c>
      <c r="H2670">
        <v>8960.76</v>
      </c>
      <c r="I2670" t="str">
        <f t="shared" si="123"/>
        <v>順</v>
      </c>
      <c r="J2670" t="str">
        <f t="shared" si="124"/>
        <v>順</v>
      </c>
      <c r="K2670" t="str">
        <f t="shared" si="125"/>
        <v>盤</v>
      </c>
    </row>
    <row r="2671" spans="1:11" hidden="1" x14ac:dyDescent="0.15">
      <c r="A2671">
        <v>20141002</v>
      </c>
      <c r="B2671">
        <v>8975.19</v>
      </c>
      <c r="C2671">
        <v>9240.4500000000007</v>
      </c>
      <c r="D2671">
        <v>8960.76</v>
      </c>
      <c r="E2671">
        <v>9134.65</v>
      </c>
      <c r="F2671">
        <v>8960.76</v>
      </c>
      <c r="G2671">
        <v>9098.49</v>
      </c>
      <c r="H2671">
        <v>8960.76</v>
      </c>
      <c r="I2671" t="str">
        <f t="shared" si="123"/>
        <v>順</v>
      </c>
      <c r="J2671" t="str">
        <f t="shared" si="124"/>
        <v>盤</v>
      </c>
      <c r="K2671" t="str">
        <f t="shared" si="125"/>
        <v>盤</v>
      </c>
    </row>
    <row r="2672" spans="1:11" hidden="1" x14ac:dyDescent="0.15">
      <c r="A2672">
        <v>20141003</v>
      </c>
      <c r="B2672">
        <v>9106.2800000000007</v>
      </c>
      <c r="C2672">
        <v>9134.65</v>
      </c>
      <c r="D2672">
        <v>8960.76</v>
      </c>
      <c r="E2672">
        <v>9098.49</v>
      </c>
      <c r="F2672">
        <v>8960.76</v>
      </c>
      <c r="G2672">
        <v>9106.2800000000007</v>
      </c>
      <c r="H2672">
        <v>8960.76</v>
      </c>
      <c r="I2672" t="str">
        <f t="shared" si="123"/>
        <v>盤</v>
      </c>
      <c r="J2672" t="str">
        <f t="shared" si="124"/>
        <v>盤</v>
      </c>
      <c r="K2672" t="str">
        <f t="shared" si="125"/>
        <v>盤</v>
      </c>
    </row>
    <row r="2673" spans="1:11" hidden="1" x14ac:dyDescent="0.15">
      <c r="A2673">
        <v>20141006</v>
      </c>
      <c r="B2673">
        <v>9095.14</v>
      </c>
      <c r="C2673">
        <v>9098.49</v>
      </c>
      <c r="D2673">
        <v>8960.76</v>
      </c>
      <c r="E2673">
        <v>9106.2800000000007</v>
      </c>
      <c r="F2673">
        <v>8960.76</v>
      </c>
      <c r="G2673">
        <v>9106.2800000000007</v>
      </c>
      <c r="H2673">
        <v>8960.76</v>
      </c>
      <c r="I2673" t="str">
        <f t="shared" si="123"/>
        <v>盤</v>
      </c>
      <c r="J2673" t="str">
        <f t="shared" si="124"/>
        <v>盤</v>
      </c>
      <c r="K2673" t="str">
        <f t="shared" si="125"/>
        <v>盤</v>
      </c>
    </row>
    <row r="2674" spans="1:11" hidden="1" x14ac:dyDescent="0.15">
      <c r="A2674">
        <v>20141007</v>
      </c>
      <c r="B2674">
        <v>9040.81</v>
      </c>
      <c r="C2674">
        <v>9106.2800000000007</v>
      </c>
      <c r="D2674">
        <v>8960.76</v>
      </c>
      <c r="E2674">
        <v>9106.2800000000007</v>
      </c>
      <c r="F2674">
        <v>8960.76</v>
      </c>
      <c r="G2674">
        <v>9106.2800000000007</v>
      </c>
      <c r="H2674">
        <v>8960.76</v>
      </c>
      <c r="I2674" t="str">
        <f t="shared" si="123"/>
        <v>盤</v>
      </c>
      <c r="J2674" t="str">
        <f t="shared" si="124"/>
        <v>盤</v>
      </c>
      <c r="K2674" t="str">
        <f t="shared" si="125"/>
        <v>盤</v>
      </c>
    </row>
    <row r="2675" spans="1:11" hidden="1" x14ac:dyDescent="0.15">
      <c r="A2675">
        <v>20141008</v>
      </c>
      <c r="B2675">
        <v>8955.18</v>
      </c>
      <c r="C2675">
        <v>9106.2800000000007</v>
      </c>
      <c r="D2675">
        <v>8960.76</v>
      </c>
      <c r="E2675">
        <v>9106.2800000000007</v>
      </c>
      <c r="F2675">
        <v>8960.76</v>
      </c>
      <c r="G2675">
        <v>9106.2800000000007</v>
      </c>
      <c r="H2675">
        <v>8955.18</v>
      </c>
      <c r="I2675" t="str">
        <f t="shared" si="123"/>
        <v>盤</v>
      </c>
      <c r="J2675" t="str">
        <f t="shared" si="124"/>
        <v>盤</v>
      </c>
      <c r="K2675" t="str">
        <f t="shared" si="125"/>
        <v>盤</v>
      </c>
    </row>
    <row r="2676" spans="1:11" hidden="1" x14ac:dyDescent="0.15">
      <c r="A2676">
        <v>20141009</v>
      </c>
      <c r="B2676">
        <v>8966.44</v>
      </c>
      <c r="C2676">
        <v>9106.2800000000007</v>
      </c>
      <c r="D2676">
        <v>8960.76</v>
      </c>
      <c r="E2676">
        <v>9106.2800000000007</v>
      </c>
      <c r="F2676">
        <v>8955.18</v>
      </c>
      <c r="G2676">
        <v>9106.2800000000007</v>
      </c>
      <c r="H2676">
        <v>8955.18</v>
      </c>
      <c r="I2676" t="str">
        <f t="shared" si="123"/>
        <v>盤</v>
      </c>
      <c r="J2676" t="str">
        <f t="shared" si="124"/>
        <v>盤</v>
      </c>
      <c r="K2676" t="str">
        <f t="shared" si="125"/>
        <v>盤</v>
      </c>
    </row>
    <row r="2677" spans="1:11" x14ac:dyDescent="0.15">
      <c r="A2677">
        <v>20141013</v>
      </c>
      <c r="B2677">
        <v>8711.39</v>
      </c>
      <c r="C2677">
        <v>9106.2800000000007</v>
      </c>
      <c r="D2677">
        <v>8955.18</v>
      </c>
      <c r="E2677">
        <v>9106.2800000000007</v>
      </c>
      <c r="F2677">
        <v>8955.18</v>
      </c>
      <c r="G2677">
        <v>9106.2800000000007</v>
      </c>
      <c r="H2677">
        <v>8711.39</v>
      </c>
      <c r="I2677" t="str">
        <f t="shared" si="123"/>
        <v>盤</v>
      </c>
      <c r="J2677" t="str">
        <f t="shared" si="124"/>
        <v>盤</v>
      </c>
      <c r="K2677" t="str">
        <f t="shared" si="125"/>
        <v>順</v>
      </c>
    </row>
    <row r="2678" spans="1:11" hidden="1" x14ac:dyDescent="0.15">
      <c r="A2678">
        <v>20141014</v>
      </c>
      <c r="B2678">
        <v>8768.39</v>
      </c>
      <c r="C2678">
        <v>9106.2800000000007</v>
      </c>
      <c r="D2678">
        <v>8955.18</v>
      </c>
      <c r="E2678">
        <v>9106.2800000000007</v>
      </c>
      <c r="F2678">
        <v>8711.39</v>
      </c>
      <c r="G2678">
        <v>9106.2800000000007</v>
      </c>
      <c r="H2678">
        <v>8711.39</v>
      </c>
      <c r="I2678" t="str">
        <f t="shared" si="123"/>
        <v>盤</v>
      </c>
      <c r="J2678" t="str">
        <f t="shared" si="124"/>
        <v>順</v>
      </c>
      <c r="K2678" t="str">
        <f t="shared" si="125"/>
        <v>順</v>
      </c>
    </row>
    <row r="2679" spans="1:11" hidden="1" x14ac:dyDescent="0.15">
      <c r="A2679">
        <v>20141015</v>
      </c>
      <c r="B2679">
        <v>8655.51</v>
      </c>
      <c r="C2679">
        <v>9106.2800000000007</v>
      </c>
      <c r="D2679">
        <v>8711.39</v>
      </c>
      <c r="E2679">
        <v>9106.2800000000007</v>
      </c>
      <c r="F2679">
        <v>8711.39</v>
      </c>
      <c r="G2679">
        <v>9106.2800000000007</v>
      </c>
      <c r="H2679">
        <v>8655.51</v>
      </c>
      <c r="I2679" t="str">
        <f t="shared" si="123"/>
        <v>順</v>
      </c>
      <c r="J2679" t="str">
        <f t="shared" si="124"/>
        <v>順</v>
      </c>
      <c r="K2679" t="str">
        <f t="shared" si="125"/>
        <v>順</v>
      </c>
    </row>
    <row r="2680" spans="1:11" hidden="1" x14ac:dyDescent="0.15">
      <c r="A2680">
        <v>20141016</v>
      </c>
      <c r="B2680">
        <v>8633.69</v>
      </c>
      <c r="C2680">
        <v>9106.2800000000007</v>
      </c>
      <c r="D2680">
        <v>8711.39</v>
      </c>
      <c r="E2680">
        <v>9106.2800000000007</v>
      </c>
      <c r="F2680">
        <v>8655.51</v>
      </c>
      <c r="G2680">
        <v>9095.14</v>
      </c>
      <c r="H2680">
        <v>8633.69</v>
      </c>
      <c r="I2680" t="str">
        <f t="shared" si="123"/>
        <v>順</v>
      </c>
      <c r="J2680" t="str">
        <f t="shared" si="124"/>
        <v>順</v>
      </c>
      <c r="K2680" t="str">
        <f t="shared" si="125"/>
        <v>順</v>
      </c>
    </row>
    <row r="2681" spans="1:11" hidden="1" x14ac:dyDescent="0.15">
      <c r="A2681">
        <v>20141017</v>
      </c>
      <c r="B2681">
        <v>8512.8799999999992</v>
      </c>
      <c r="C2681">
        <v>9106.2800000000007</v>
      </c>
      <c r="D2681">
        <v>8655.51</v>
      </c>
      <c r="E2681">
        <v>9095.14</v>
      </c>
      <c r="F2681">
        <v>8633.69</v>
      </c>
      <c r="G2681">
        <v>9040.81</v>
      </c>
      <c r="H2681">
        <v>8512.8799999999992</v>
      </c>
      <c r="I2681" t="str">
        <f t="shared" si="123"/>
        <v>順</v>
      </c>
      <c r="J2681" t="str">
        <f t="shared" si="124"/>
        <v>順</v>
      </c>
      <c r="K2681" t="str">
        <f t="shared" si="125"/>
        <v>順</v>
      </c>
    </row>
    <row r="2682" spans="1:11" hidden="1" x14ac:dyDescent="0.15">
      <c r="A2682">
        <v>20141020</v>
      </c>
      <c r="B2682">
        <v>8663.14</v>
      </c>
      <c r="C2682">
        <v>9095.14</v>
      </c>
      <c r="D2682">
        <v>8633.69</v>
      </c>
      <c r="E2682">
        <v>9040.81</v>
      </c>
      <c r="F2682">
        <v>8512.8799999999992</v>
      </c>
      <c r="G2682">
        <v>8966.44</v>
      </c>
      <c r="H2682">
        <v>8512.8799999999992</v>
      </c>
      <c r="I2682" t="str">
        <f t="shared" si="123"/>
        <v>順</v>
      </c>
      <c r="J2682" t="str">
        <f t="shared" si="124"/>
        <v>順</v>
      </c>
      <c r="K2682" t="str">
        <f t="shared" si="125"/>
        <v>順</v>
      </c>
    </row>
    <row r="2683" spans="1:11" hidden="1" x14ac:dyDescent="0.15">
      <c r="A2683">
        <v>20141021</v>
      </c>
      <c r="B2683">
        <v>8654.64</v>
      </c>
      <c r="C2683">
        <v>9040.81</v>
      </c>
      <c r="D2683">
        <v>8512.8799999999992</v>
      </c>
      <c r="E2683">
        <v>8966.44</v>
      </c>
      <c r="F2683">
        <v>8512.8799999999992</v>
      </c>
      <c r="G2683">
        <v>8966.44</v>
      </c>
      <c r="H2683">
        <v>8512.8799999999992</v>
      </c>
      <c r="I2683" t="str">
        <f t="shared" si="123"/>
        <v>順</v>
      </c>
      <c r="J2683" t="str">
        <f t="shared" si="124"/>
        <v>順</v>
      </c>
      <c r="K2683" t="str">
        <f t="shared" si="125"/>
        <v>順</v>
      </c>
    </row>
    <row r="2684" spans="1:11" hidden="1" x14ac:dyDescent="0.15">
      <c r="A2684">
        <v>20141022</v>
      </c>
      <c r="B2684">
        <v>8748.83</v>
      </c>
      <c r="C2684">
        <v>8966.44</v>
      </c>
      <c r="D2684">
        <v>8512.8799999999992</v>
      </c>
      <c r="E2684">
        <v>8966.44</v>
      </c>
      <c r="F2684">
        <v>8512.8799999999992</v>
      </c>
      <c r="G2684">
        <v>8768.39</v>
      </c>
      <c r="H2684">
        <v>8512.8799999999992</v>
      </c>
      <c r="I2684" t="str">
        <f t="shared" si="123"/>
        <v>順</v>
      </c>
      <c r="J2684" t="str">
        <f t="shared" si="124"/>
        <v>順</v>
      </c>
      <c r="K2684" t="str">
        <f t="shared" si="125"/>
        <v>順</v>
      </c>
    </row>
    <row r="2685" spans="1:11" hidden="1" x14ac:dyDescent="0.15">
      <c r="A2685">
        <v>20141023</v>
      </c>
      <c r="B2685">
        <v>8731.07</v>
      </c>
      <c r="C2685">
        <v>8966.44</v>
      </c>
      <c r="D2685">
        <v>8512.8799999999992</v>
      </c>
      <c r="E2685">
        <v>8768.39</v>
      </c>
      <c r="F2685">
        <v>8512.8799999999992</v>
      </c>
      <c r="G2685">
        <v>8768.39</v>
      </c>
      <c r="H2685">
        <v>8512.8799999999992</v>
      </c>
      <c r="I2685" t="str">
        <f t="shared" si="123"/>
        <v>順</v>
      </c>
      <c r="J2685" t="str">
        <f t="shared" si="124"/>
        <v>順</v>
      </c>
      <c r="K2685" t="str">
        <f t="shared" si="125"/>
        <v>順</v>
      </c>
    </row>
    <row r="2686" spans="1:11" hidden="1" x14ac:dyDescent="0.15">
      <c r="A2686">
        <v>20141024</v>
      </c>
      <c r="B2686">
        <v>8646.01</v>
      </c>
      <c r="C2686">
        <v>8768.39</v>
      </c>
      <c r="D2686">
        <v>8512.8799999999992</v>
      </c>
      <c r="E2686">
        <v>8768.39</v>
      </c>
      <c r="F2686">
        <v>8512.8799999999992</v>
      </c>
      <c r="G2686">
        <v>8748.83</v>
      </c>
      <c r="H2686">
        <v>8512.8799999999992</v>
      </c>
      <c r="I2686" t="str">
        <f t="shared" si="123"/>
        <v>順</v>
      </c>
      <c r="J2686" t="str">
        <f t="shared" si="124"/>
        <v>順</v>
      </c>
      <c r="K2686" t="str">
        <f t="shared" si="125"/>
        <v>無</v>
      </c>
    </row>
    <row r="2687" spans="1:11" hidden="1" x14ac:dyDescent="0.15">
      <c r="A2687">
        <v>20141027</v>
      </c>
      <c r="B2687">
        <v>8627.7800000000007</v>
      </c>
      <c r="C2687">
        <v>8768.39</v>
      </c>
      <c r="D2687">
        <v>8512.8799999999992</v>
      </c>
      <c r="E2687">
        <v>8748.83</v>
      </c>
      <c r="F2687">
        <v>8512.8799999999992</v>
      </c>
      <c r="G2687">
        <v>8748.83</v>
      </c>
      <c r="H2687">
        <v>8512.8799999999992</v>
      </c>
      <c r="I2687" t="str">
        <f t="shared" si="123"/>
        <v>順</v>
      </c>
      <c r="J2687" t="str">
        <f t="shared" si="124"/>
        <v>無</v>
      </c>
      <c r="K2687" t="str">
        <f t="shared" si="125"/>
        <v>無</v>
      </c>
    </row>
    <row r="2688" spans="1:11" hidden="1" x14ac:dyDescent="0.15">
      <c r="A2688">
        <v>20141028</v>
      </c>
      <c r="B2688">
        <v>8773.5499999999993</v>
      </c>
      <c r="C2688">
        <v>8748.83</v>
      </c>
      <c r="D2688">
        <v>8512.8799999999992</v>
      </c>
      <c r="E2688">
        <v>8748.83</v>
      </c>
      <c r="F2688">
        <v>8512.8799999999992</v>
      </c>
      <c r="G2688">
        <v>8773.5499999999993</v>
      </c>
      <c r="H2688">
        <v>8512.8799999999992</v>
      </c>
      <c r="I2688" t="str">
        <f t="shared" si="123"/>
        <v>無</v>
      </c>
      <c r="J2688" t="str">
        <f t="shared" si="124"/>
        <v>無</v>
      </c>
      <c r="K2688" t="str">
        <f t="shared" si="125"/>
        <v>順</v>
      </c>
    </row>
    <row r="2689" spans="1:11" hidden="1" x14ac:dyDescent="0.15">
      <c r="A2689">
        <v>20141029</v>
      </c>
      <c r="B2689">
        <v>8903.68</v>
      </c>
      <c r="C2689">
        <v>8748.83</v>
      </c>
      <c r="D2689">
        <v>8512.8799999999992</v>
      </c>
      <c r="E2689">
        <v>8773.5499999999993</v>
      </c>
      <c r="F2689">
        <v>8512.8799999999992</v>
      </c>
      <c r="G2689">
        <v>8903.68</v>
      </c>
      <c r="H2689">
        <v>8627.7800000000007</v>
      </c>
      <c r="I2689" t="str">
        <f t="shared" si="123"/>
        <v>無</v>
      </c>
      <c r="J2689" t="str">
        <f t="shared" si="124"/>
        <v>順</v>
      </c>
      <c r="K2689" t="str">
        <f t="shared" si="125"/>
        <v>順</v>
      </c>
    </row>
    <row r="2690" spans="1:11" hidden="1" x14ac:dyDescent="0.15">
      <c r="A2690">
        <v>20141030</v>
      </c>
      <c r="B2690">
        <v>8888.07</v>
      </c>
      <c r="C2690">
        <v>8773.5499999999993</v>
      </c>
      <c r="D2690">
        <v>8512.8799999999992</v>
      </c>
      <c r="E2690">
        <v>8903.68</v>
      </c>
      <c r="F2690">
        <v>8627.7800000000007</v>
      </c>
      <c r="G2690">
        <v>8903.68</v>
      </c>
      <c r="H2690">
        <v>8627.7800000000007</v>
      </c>
      <c r="I2690" t="str">
        <f t="shared" si="123"/>
        <v>順</v>
      </c>
      <c r="J2690" t="str">
        <f t="shared" si="124"/>
        <v>順</v>
      </c>
      <c r="K2690" t="str">
        <f t="shared" si="125"/>
        <v>順</v>
      </c>
    </row>
    <row r="2691" spans="1:11" hidden="1" x14ac:dyDescent="0.15">
      <c r="A2691">
        <v>20141031</v>
      </c>
      <c r="B2691">
        <v>8974.76</v>
      </c>
      <c r="C2691">
        <v>8903.68</v>
      </c>
      <c r="D2691">
        <v>8627.7800000000007</v>
      </c>
      <c r="E2691">
        <v>8903.68</v>
      </c>
      <c r="F2691">
        <v>8627.7800000000007</v>
      </c>
      <c r="G2691">
        <v>8974.76</v>
      </c>
      <c r="H2691">
        <v>8627.7800000000007</v>
      </c>
      <c r="I2691" t="str">
        <f t="shared" ref="I2691:I2754" si="126">IF(C2691-D2691&lt;=180,"盤",IF(C2691-D2691&lt;=240,"無","順"))</f>
        <v>順</v>
      </c>
      <c r="J2691" t="str">
        <f t="shared" ref="J2691:J2754" si="127">IF(E2691-F2691&lt;=180,"盤",IF(E2691-F2691&lt;=240,"無","順"))</f>
        <v>順</v>
      </c>
      <c r="K2691" t="str">
        <f t="shared" ref="K2691:K2754" si="128">IF(G2691-H2691&lt;=180,"盤",IF(G2691-H2691&lt;=240,"無","順"))</f>
        <v>順</v>
      </c>
    </row>
    <row r="2692" spans="1:11" hidden="1" x14ac:dyDescent="0.15">
      <c r="A2692">
        <v>20141103</v>
      </c>
      <c r="B2692">
        <v>9004.86</v>
      </c>
      <c r="C2692">
        <v>8903.68</v>
      </c>
      <c r="D2692">
        <v>8627.7800000000007</v>
      </c>
      <c r="E2692">
        <v>8974.76</v>
      </c>
      <c r="F2692">
        <v>8627.7800000000007</v>
      </c>
      <c r="G2692">
        <v>9004.86</v>
      </c>
      <c r="H2692">
        <v>8627.7800000000007</v>
      </c>
      <c r="I2692" t="str">
        <f t="shared" si="126"/>
        <v>順</v>
      </c>
      <c r="J2692" t="str">
        <f t="shared" si="127"/>
        <v>順</v>
      </c>
      <c r="K2692" t="str">
        <f t="shared" si="128"/>
        <v>順</v>
      </c>
    </row>
    <row r="2693" spans="1:11" hidden="1" x14ac:dyDescent="0.15">
      <c r="A2693">
        <v>20141104</v>
      </c>
      <c r="B2693">
        <v>8989.18</v>
      </c>
      <c r="C2693">
        <v>8974.76</v>
      </c>
      <c r="D2693">
        <v>8627.7800000000007</v>
      </c>
      <c r="E2693">
        <v>9004.86</v>
      </c>
      <c r="F2693">
        <v>8627.7800000000007</v>
      </c>
      <c r="G2693">
        <v>9004.86</v>
      </c>
      <c r="H2693">
        <v>8627.7800000000007</v>
      </c>
      <c r="I2693" t="str">
        <f t="shared" si="126"/>
        <v>順</v>
      </c>
      <c r="J2693" t="str">
        <f t="shared" si="127"/>
        <v>順</v>
      </c>
      <c r="K2693" t="str">
        <f t="shared" si="128"/>
        <v>順</v>
      </c>
    </row>
    <row r="2694" spans="1:11" hidden="1" x14ac:dyDescent="0.15">
      <c r="A2694">
        <v>20141105</v>
      </c>
      <c r="B2694">
        <v>8962.6</v>
      </c>
      <c r="C2694">
        <v>9004.86</v>
      </c>
      <c r="D2694">
        <v>8627.7800000000007</v>
      </c>
      <c r="E2694">
        <v>9004.86</v>
      </c>
      <c r="F2694">
        <v>8627.7800000000007</v>
      </c>
      <c r="G2694">
        <v>9004.86</v>
      </c>
      <c r="H2694">
        <v>8627.7800000000007</v>
      </c>
      <c r="I2694" t="str">
        <f t="shared" si="126"/>
        <v>順</v>
      </c>
      <c r="J2694" t="str">
        <f t="shared" si="127"/>
        <v>順</v>
      </c>
      <c r="K2694" t="str">
        <f t="shared" si="128"/>
        <v>順</v>
      </c>
    </row>
    <row r="2695" spans="1:11" hidden="1" x14ac:dyDescent="0.15">
      <c r="A2695">
        <v>20141106</v>
      </c>
      <c r="B2695">
        <v>8891.02</v>
      </c>
      <c r="C2695">
        <v>9004.86</v>
      </c>
      <c r="D2695">
        <v>8627.7800000000007</v>
      </c>
      <c r="E2695">
        <v>9004.86</v>
      </c>
      <c r="F2695">
        <v>8627.7800000000007</v>
      </c>
      <c r="G2695">
        <v>9004.86</v>
      </c>
      <c r="H2695">
        <v>8773.5499999999993</v>
      </c>
      <c r="I2695" t="str">
        <f t="shared" si="126"/>
        <v>順</v>
      </c>
      <c r="J2695" t="str">
        <f t="shared" si="127"/>
        <v>順</v>
      </c>
      <c r="K2695" t="str">
        <f t="shared" si="128"/>
        <v>無</v>
      </c>
    </row>
    <row r="2696" spans="1:11" hidden="1" x14ac:dyDescent="0.15">
      <c r="A2696">
        <v>20141107</v>
      </c>
      <c r="B2696">
        <v>8912.6200000000008</v>
      </c>
      <c r="C2696">
        <v>9004.86</v>
      </c>
      <c r="D2696">
        <v>8627.7800000000007</v>
      </c>
      <c r="E2696">
        <v>9004.86</v>
      </c>
      <c r="F2696">
        <v>8773.5499999999993</v>
      </c>
      <c r="G2696">
        <v>9004.86</v>
      </c>
      <c r="H2696">
        <v>8888.07</v>
      </c>
      <c r="I2696" t="str">
        <f t="shared" si="126"/>
        <v>順</v>
      </c>
      <c r="J2696" t="str">
        <f t="shared" si="127"/>
        <v>無</v>
      </c>
      <c r="K2696" t="str">
        <f t="shared" si="128"/>
        <v>盤</v>
      </c>
    </row>
    <row r="2697" spans="1:11" hidden="1" x14ac:dyDescent="0.15">
      <c r="A2697">
        <v>20141110</v>
      </c>
      <c r="B2697">
        <v>9049.98</v>
      </c>
      <c r="C2697">
        <v>9004.86</v>
      </c>
      <c r="D2697">
        <v>8773.5499999999993</v>
      </c>
      <c r="E2697">
        <v>9004.86</v>
      </c>
      <c r="F2697">
        <v>8888.07</v>
      </c>
      <c r="G2697">
        <v>9049.98</v>
      </c>
      <c r="H2697">
        <v>8888.07</v>
      </c>
      <c r="I2697" t="str">
        <f t="shared" si="126"/>
        <v>無</v>
      </c>
      <c r="J2697" t="str">
        <f t="shared" si="127"/>
        <v>盤</v>
      </c>
      <c r="K2697" t="str">
        <f t="shared" si="128"/>
        <v>盤</v>
      </c>
    </row>
    <row r="2698" spans="1:11" hidden="1" x14ac:dyDescent="0.15">
      <c r="A2698">
        <v>20141111</v>
      </c>
      <c r="B2698">
        <v>9034.14</v>
      </c>
      <c r="C2698">
        <v>9004.86</v>
      </c>
      <c r="D2698">
        <v>8888.07</v>
      </c>
      <c r="E2698">
        <v>9049.98</v>
      </c>
      <c r="F2698">
        <v>8888.07</v>
      </c>
      <c r="G2698">
        <v>9049.98</v>
      </c>
      <c r="H2698">
        <v>8891.02</v>
      </c>
      <c r="I2698" t="str">
        <f t="shared" si="126"/>
        <v>盤</v>
      </c>
      <c r="J2698" t="str">
        <f t="shared" si="127"/>
        <v>盤</v>
      </c>
      <c r="K2698" t="str">
        <f t="shared" si="128"/>
        <v>盤</v>
      </c>
    </row>
    <row r="2699" spans="1:11" hidden="1" x14ac:dyDescent="0.15">
      <c r="A2699">
        <v>20141112</v>
      </c>
      <c r="B2699">
        <v>8918.9500000000007</v>
      </c>
      <c r="C2699">
        <v>9049.98</v>
      </c>
      <c r="D2699">
        <v>8888.07</v>
      </c>
      <c r="E2699">
        <v>9049.98</v>
      </c>
      <c r="F2699">
        <v>8891.02</v>
      </c>
      <c r="G2699">
        <v>9049.98</v>
      </c>
      <c r="H2699">
        <v>8891.02</v>
      </c>
      <c r="I2699" t="str">
        <f t="shared" si="126"/>
        <v>盤</v>
      </c>
      <c r="J2699" t="str">
        <f t="shared" si="127"/>
        <v>盤</v>
      </c>
      <c r="K2699" t="str">
        <f t="shared" si="128"/>
        <v>盤</v>
      </c>
    </row>
    <row r="2700" spans="1:11" hidden="1" x14ac:dyDescent="0.15">
      <c r="A2700">
        <v>20141113</v>
      </c>
      <c r="B2700">
        <v>8980.67</v>
      </c>
      <c r="C2700">
        <v>9049.98</v>
      </c>
      <c r="D2700">
        <v>8891.02</v>
      </c>
      <c r="E2700">
        <v>9049.98</v>
      </c>
      <c r="F2700">
        <v>8891.02</v>
      </c>
      <c r="G2700">
        <v>9049.98</v>
      </c>
      <c r="H2700">
        <v>8891.02</v>
      </c>
      <c r="I2700" t="str">
        <f t="shared" si="126"/>
        <v>盤</v>
      </c>
      <c r="J2700" t="str">
        <f t="shared" si="127"/>
        <v>盤</v>
      </c>
      <c r="K2700" t="str">
        <f t="shared" si="128"/>
        <v>盤</v>
      </c>
    </row>
    <row r="2701" spans="1:11" hidden="1" x14ac:dyDescent="0.15">
      <c r="A2701">
        <v>20141114</v>
      </c>
      <c r="B2701">
        <v>8982.8799999999992</v>
      </c>
      <c r="C2701">
        <v>9049.98</v>
      </c>
      <c r="D2701">
        <v>8891.02</v>
      </c>
      <c r="E2701">
        <v>9049.98</v>
      </c>
      <c r="F2701">
        <v>8891.02</v>
      </c>
      <c r="G2701">
        <v>9049.98</v>
      </c>
      <c r="H2701">
        <v>8891.02</v>
      </c>
      <c r="I2701" t="str">
        <f t="shared" si="126"/>
        <v>盤</v>
      </c>
      <c r="J2701" t="str">
        <f t="shared" si="127"/>
        <v>盤</v>
      </c>
      <c r="K2701" t="str">
        <f t="shared" si="128"/>
        <v>盤</v>
      </c>
    </row>
    <row r="2702" spans="1:11" hidden="1" x14ac:dyDescent="0.15">
      <c r="A2702">
        <v>20141117</v>
      </c>
      <c r="B2702">
        <v>8884.39</v>
      </c>
      <c r="C2702">
        <v>9049.98</v>
      </c>
      <c r="D2702">
        <v>8891.02</v>
      </c>
      <c r="E2702">
        <v>9049.98</v>
      </c>
      <c r="F2702">
        <v>8891.02</v>
      </c>
      <c r="G2702">
        <v>9049.98</v>
      </c>
      <c r="H2702">
        <v>8884.39</v>
      </c>
      <c r="I2702" t="str">
        <f t="shared" si="126"/>
        <v>盤</v>
      </c>
      <c r="J2702" t="str">
        <f t="shared" si="127"/>
        <v>盤</v>
      </c>
      <c r="K2702" t="str">
        <f t="shared" si="128"/>
        <v>盤</v>
      </c>
    </row>
    <row r="2703" spans="1:11" hidden="1" x14ac:dyDescent="0.15">
      <c r="A2703">
        <v>20141118</v>
      </c>
      <c r="B2703">
        <v>8859.07</v>
      </c>
      <c r="C2703">
        <v>9049.98</v>
      </c>
      <c r="D2703">
        <v>8891.02</v>
      </c>
      <c r="E2703">
        <v>9049.98</v>
      </c>
      <c r="F2703">
        <v>8884.39</v>
      </c>
      <c r="G2703">
        <v>9049.98</v>
      </c>
      <c r="H2703">
        <v>8859.07</v>
      </c>
      <c r="I2703" t="str">
        <f t="shared" si="126"/>
        <v>盤</v>
      </c>
      <c r="J2703" t="str">
        <f t="shared" si="127"/>
        <v>盤</v>
      </c>
      <c r="K2703" t="str">
        <f t="shared" si="128"/>
        <v>無</v>
      </c>
    </row>
    <row r="2704" spans="1:11" hidden="1" x14ac:dyDescent="0.15">
      <c r="A2704">
        <v>20141119</v>
      </c>
      <c r="B2704">
        <v>8963.24</v>
      </c>
      <c r="C2704">
        <v>9049.98</v>
      </c>
      <c r="D2704">
        <v>8884.39</v>
      </c>
      <c r="E2704">
        <v>9049.98</v>
      </c>
      <c r="F2704">
        <v>8859.07</v>
      </c>
      <c r="G2704">
        <v>9049.98</v>
      </c>
      <c r="H2704">
        <v>8859.07</v>
      </c>
      <c r="I2704" t="str">
        <f t="shared" si="126"/>
        <v>盤</v>
      </c>
      <c r="J2704" t="str">
        <f t="shared" si="127"/>
        <v>無</v>
      </c>
      <c r="K2704" t="str">
        <f t="shared" si="128"/>
        <v>無</v>
      </c>
    </row>
    <row r="2705" spans="1:11" hidden="1" x14ac:dyDescent="0.15">
      <c r="A2705">
        <v>20141120</v>
      </c>
      <c r="B2705">
        <v>9078.8700000000008</v>
      </c>
      <c r="C2705">
        <v>9049.98</v>
      </c>
      <c r="D2705">
        <v>8859.07</v>
      </c>
      <c r="E2705">
        <v>9049.98</v>
      </c>
      <c r="F2705">
        <v>8859.07</v>
      </c>
      <c r="G2705">
        <v>9078.8700000000008</v>
      </c>
      <c r="H2705">
        <v>8859.07</v>
      </c>
      <c r="I2705" t="str">
        <f t="shared" si="126"/>
        <v>無</v>
      </c>
      <c r="J2705" t="str">
        <f t="shared" si="127"/>
        <v>無</v>
      </c>
      <c r="K2705" t="str">
        <f t="shared" si="128"/>
        <v>無</v>
      </c>
    </row>
    <row r="2706" spans="1:11" hidden="1" x14ac:dyDescent="0.15">
      <c r="A2706">
        <v>20141121</v>
      </c>
      <c r="B2706">
        <v>9091.5300000000007</v>
      </c>
      <c r="C2706">
        <v>9049.98</v>
      </c>
      <c r="D2706">
        <v>8859.07</v>
      </c>
      <c r="E2706">
        <v>9078.8700000000008</v>
      </c>
      <c r="F2706">
        <v>8859.07</v>
      </c>
      <c r="G2706">
        <v>9091.5300000000007</v>
      </c>
      <c r="H2706">
        <v>8859.07</v>
      </c>
      <c r="I2706" t="str">
        <f t="shared" si="126"/>
        <v>無</v>
      </c>
      <c r="J2706" t="str">
        <f t="shared" si="127"/>
        <v>無</v>
      </c>
      <c r="K2706" t="str">
        <f t="shared" si="128"/>
        <v>無</v>
      </c>
    </row>
    <row r="2707" spans="1:11" hidden="1" x14ac:dyDescent="0.15">
      <c r="A2707">
        <v>20141124</v>
      </c>
      <c r="B2707">
        <v>9122.33</v>
      </c>
      <c r="C2707">
        <v>9078.8700000000008</v>
      </c>
      <c r="D2707">
        <v>8859.07</v>
      </c>
      <c r="E2707">
        <v>9091.5300000000007</v>
      </c>
      <c r="F2707">
        <v>8859.07</v>
      </c>
      <c r="G2707">
        <v>9122.33</v>
      </c>
      <c r="H2707">
        <v>8859.07</v>
      </c>
      <c r="I2707" t="str">
        <f t="shared" si="126"/>
        <v>無</v>
      </c>
      <c r="J2707" t="str">
        <f t="shared" si="127"/>
        <v>無</v>
      </c>
      <c r="K2707" t="str">
        <f t="shared" si="128"/>
        <v>順</v>
      </c>
    </row>
    <row r="2708" spans="1:11" hidden="1" x14ac:dyDescent="0.15">
      <c r="A2708">
        <v>20141125</v>
      </c>
      <c r="B2708">
        <v>9116.24</v>
      </c>
      <c r="C2708">
        <v>9091.5300000000007</v>
      </c>
      <c r="D2708">
        <v>8859.07</v>
      </c>
      <c r="E2708">
        <v>9122.33</v>
      </c>
      <c r="F2708">
        <v>8859.07</v>
      </c>
      <c r="G2708">
        <v>9122.33</v>
      </c>
      <c r="H2708">
        <v>8859.07</v>
      </c>
      <c r="I2708" t="str">
        <f t="shared" si="126"/>
        <v>無</v>
      </c>
      <c r="J2708" t="str">
        <f t="shared" si="127"/>
        <v>順</v>
      </c>
      <c r="K2708" t="str">
        <f t="shared" si="128"/>
        <v>順</v>
      </c>
    </row>
    <row r="2709" spans="1:11" hidden="1" x14ac:dyDescent="0.15">
      <c r="A2709">
        <v>20141126</v>
      </c>
      <c r="B2709">
        <v>9122.39</v>
      </c>
      <c r="C2709">
        <v>9122.33</v>
      </c>
      <c r="D2709">
        <v>8859.07</v>
      </c>
      <c r="E2709">
        <v>9122.33</v>
      </c>
      <c r="F2709">
        <v>8859.07</v>
      </c>
      <c r="G2709">
        <v>9122.39</v>
      </c>
      <c r="H2709">
        <v>8859.07</v>
      </c>
      <c r="I2709" t="str">
        <f t="shared" si="126"/>
        <v>順</v>
      </c>
      <c r="J2709" t="str">
        <f t="shared" si="127"/>
        <v>順</v>
      </c>
      <c r="K2709" t="str">
        <f t="shared" si="128"/>
        <v>順</v>
      </c>
    </row>
    <row r="2710" spans="1:11" hidden="1" x14ac:dyDescent="0.15">
      <c r="A2710">
        <v>20141127</v>
      </c>
      <c r="B2710">
        <v>9165.31</v>
      </c>
      <c r="C2710">
        <v>9122.33</v>
      </c>
      <c r="D2710">
        <v>8859.07</v>
      </c>
      <c r="E2710">
        <v>9122.39</v>
      </c>
      <c r="F2710">
        <v>8859.07</v>
      </c>
      <c r="G2710">
        <v>9165.31</v>
      </c>
      <c r="H2710">
        <v>8859.07</v>
      </c>
      <c r="I2710" t="str">
        <f t="shared" si="126"/>
        <v>順</v>
      </c>
      <c r="J2710" t="str">
        <f t="shared" si="127"/>
        <v>順</v>
      </c>
      <c r="K2710" t="str">
        <f t="shared" si="128"/>
        <v>順</v>
      </c>
    </row>
    <row r="2711" spans="1:11" hidden="1" x14ac:dyDescent="0.15">
      <c r="A2711">
        <v>20141128</v>
      </c>
      <c r="B2711">
        <v>9187.15</v>
      </c>
      <c r="C2711">
        <v>9122.39</v>
      </c>
      <c r="D2711">
        <v>8859.07</v>
      </c>
      <c r="E2711">
        <v>9165.31</v>
      </c>
      <c r="F2711">
        <v>8859.07</v>
      </c>
      <c r="G2711">
        <v>9187.15</v>
      </c>
      <c r="H2711">
        <v>8963.24</v>
      </c>
      <c r="I2711" t="str">
        <f t="shared" si="126"/>
        <v>順</v>
      </c>
      <c r="J2711" t="str">
        <f t="shared" si="127"/>
        <v>順</v>
      </c>
      <c r="K2711" t="str">
        <f t="shared" si="128"/>
        <v>無</v>
      </c>
    </row>
    <row r="2712" spans="1:11" hidden="1" x14ac:dyDescent="0.15">
      <c r="A2712">
        <v>20141201</v>
      </c>
      <c r="B2712">
        <v>9117.7099999999991</v>
      </c>
      <c r="C2712">
        <v>9165.31</v>
      </c>
      <c r="D2712">
        <v>8859.07</v>
      </c>
      <c r="E2712">
        <v>9187.15</v>
      </c>
      <c r="F2712">
        <v>8963.24</v>
      </c>
      <c r="G2712">
        <v>9187.15</v>
      </c>
      <c r="H2712">
        <v>9078.8700000000008</v>
      </c>
      <c r="I2712" t="str">
        <f t="shared" si="126"/>
        <v>順</v>
      </c>
      <c r="J2712" t="str">
        <f t="shared" si="127"/>
        <v>無</v>
      </c>
      <c r="K2712" t="str">
        <f t="shared" si="128"/>
        <v>盤</v>
      </c>
    </row>
    <row r="2713" spans="1:11" hidden="1" x14ac:dyDescent="0.15">
      <c r="A2713">
        <v>20141202</v>
      </c>
      <c r="B2713">
        <v>9034.7900000000009</v>
      </c>
      <c r="C2713">
        <v>9187.15</v>
      </c>
      <c r="D2713">
        <v>8963.24</v>
      </c>
      <c r="E2713">
        <v>9187.15</v>
      </c>
      <c r="F2713">
        <v>9078.8700000000008</v>
      </c>
      <c r="G2713">
        <v>9187.15</v>
      </c>
      <c r="H2713">
        <v>9034.7900000000009</v>
      </c>
      <c r="I2713" t="str">
        <f t="shared" si="126"/>
        <v>無</v>
      </c>
      <c r="J2713" t="str">
        <f t="shared" si="127"/>
        <v>盤</v>
      </c>
      <c r="K2713" t="str">
        <f t="shared" si="128"/>
        <v>盤</v>
      </c>
    </row>
    <row r="2714" spans="1:11" hidden="1" x14ac:dyDescent="0.15">
      <c r="A2714">
        <v>20141203</v>
      </c>
      <c r="B2714">
        <v>9175.26</v>
      </c>
      <c r="C2714">
        <v>9187.15</v>
      </c>
      <c r="D2714">
        <v>9078.8700000000008</v>
      </c>
      <c r="E2714">
        <v>9187.15</v>
      </c>
      <c r="F2714">
        <v>9034.7900000000009</v>
      </c>
      <c r="G2714">
        <v>9187.15</v>
      </c>
      <c r="H2714">
        <v>9034.7900000000009</v>
      </c>
      <c r="I2714" t="str">
        <f t="shared" si="126"/>
        <v>盤</v>
      </c>
      <c r="J2714" t="str">
        <f t="shared" si="127"/>
        <v>盤</v>
      </c>
      <c r="K2714" t="str">
        <f t="shared" si="128"/>
        <v>盤</v>
      </c>
    </row>
    <row r="2715" spans="1:11" hidden="1" x14ac:dyDescent="0.15">
      <c r="A2715">
        <v>20141204</v>
      </c>
      <c r="B2715">
        <v>9225.11</v>
      </c>
      <c r="C2715">
        <v>9187.15</v>
      </c>
      <c r="D2715">
        <v>9034.7900000000009</v>
      </c>
      <c r="E2715">
        <v>9187.15</v>
      </c>
      <c r="F2715">
        <v>9034.7900000000009</v>
      </c>
      <c r="G2715">
        <v>9225.11</v>
      </c>
      <c r="H2715">
        <v>9034.7900000000009</v>
      </c>
      <c r="I2715" t="str">
        <f t="shared" si="126"/>
        <v>盤</v>
      </c>
      <c r="J2715" t="str">
        <f t="shared" si="127"/>
        <v>盤</v>
      </c>
      <c r="K2715" t="str">
        <f t="shared" si="128"/>
        <v>無</v>
      </c>
    </row>
    <row r="2716" spans="1:11" hidden="1" x14ac:dyDescent="0.15">
      <c r="A2716">
        <v>20141205</v>
      </c>
      <c r="B2716">
        <v>9206.57</v>
      </c>
      <c r="C2716">
        <v>9187.15</v>
      </c>
      <c r="D2716">
        <v>9034.7900000000009</v>
      </c>
      <c r="E2716">
        <v>9225.11</v>
      </c>
      <c r="F2716">
        <v>9034.7900000000009</v>
      </c>
      <c r="G2716">
        <v>9225.11</v>
      </c>
      <c r="H2716">
        <v>9034.7900000000009</v>
      </c>
      <c r="I2716" t="str">
        <f t="shared" si="126"/>
        <v>盤</v>
      </c>
      <c r="J2716" t="str">
        <f t="shared" si="127"/>
        <v>無</v>
      </c>
      <c r="K2716" t="str">
        <f t="shared" si="128"/>
        <v>無</v>
      </c>
    </row>
    <row r="2717" spans="1:11" hidden="1" x14ac:dyDescent="0.15">
      <c r="A2717">
        <v>20141208</v>
      </c>
      <c r="B2717">
        <v>9187.2900000000009</v>
      </c>
      <c r="C2717">
        <v>9225.11</v>
      </c>
      <c r="D2717">
        <v>9034.7900000000009</v>
      </c>
      <c r="E2717">
        <v>9225.11</v>
      </c>
      <c r="F2717">
        <v>9034.7900000000009</v>
      </c>
      <c r="G2717">
        <v>9225.11</v>
      </c>
      <c r="H2717">
        <v>9034.7900000000009</v>
      </c>
      <c r="I2717" t="str">
        <f t="shared" si="126"/>
        <v>無</v>
      </c>
      <c r="J2717" t="str">
        <f t="shared" si="127"/>
        <v>無</v>
      </c>
      <c r="K2717" t="str">
        <f t="shared" si="128"/>
        <v>無</v>
      </c>
    </row>
    <row r="2718" spans="1:11" hidden="1" x14ac:dyDescent="0.15">
      <c r="A2718">
        <v>20141209</v>
      </c>
      <c r="B2718">
        <v>9128.9</v>
      </c>
      <c r="C2718">
        <v>9225.11</v>
      </c>
      <c r="D2718">
        <v>9034.7900000000009</v>
      </c>
      <c r="E2718">
        <v>9225.11</v>
      </c>
      <c r="F2718">
        <v>9034.7900000000009</v>
      </c>
      <c r="G2718">
        <v>9225.11</v>
      </c>
      <c r="H2718">
        <v>9034.7900000000009</v>
      </c>
      <c r="I2718" t="str">
        <f t="shared" si="126"/>
        <v>無</v>
      </c>
      <c r="J2718" t="str">
        <f t="shared" si="127"/>
        <v>無</v>
      </c>
      <c r="K2718" t="str">
        <f t="shared" si="128"/>
        <v>無</v>
      </c>
    </row>
    <row r="2719" spans="1:11" hidden="1" x14ac:dyDescent="0.15">
      <c r="A2719">
        <v>20141210</v>
      </c>
      <c r="B2719">
        <v>9032.16</v>
      </c>
      <c r="C2719">
        <v>9225.11</v>
      </c>
      <c r="D2719">
        <v>9034.7900000000009</v>
      </c>
      <c r="E2719">
        <v>9225.11</v>
      </c>
      <c r="F2719">
        <v>9034.7900000000009</v>
      </c>
      <c r="G2719">
        <v>9225.11</v>
      </c>
      <c r="H2719">
        <v>9032.16</v>
      </c>
      <c r="I2719" t="str">
        <f t="shared" si="126"/>
        <v>無</v>
      </c>
      <c r="J2719" t="str">
        <f t="shared" si="127"/>
        <v>無</v>
      </c>
      <c r="K2719" t="str">
        <f t="shared" si="128"/>
        <v>無</v>
      </c>
    </row>
    <row r="2720" spans="1:11" hidden="1" x14ac:dyDescent="0.15">
      <c r="A2720">
        <v>20141211</v>
      </c>
      <c r="B2720">
        <v>9013.07</v>
      </c>
      <c r="C2720">
        <v>9225.11</v>
      </c>
      <c r="D2720">
        <v>9034.7900000000009</v>
      </c>
      <c r="E2720">
        <v>9225.11</v>
      </c>
      <c r="F2720">
        <v>9032.16</v>
      </c>
      <c r="G2720">
        <v>9225.11</v>
      </c>
      <c r="H2720">
        <v>9013.07</v>
      </c>
      <c r="I2720" t="str">
        <f t="shared" si="126"/>
        <v>無</v>
      </c>
      <c r="J2720" t="str">
        <f t="shared" si="127"/>
        <v>無</v>
      </c>
      <c r="K2720" t="str">
        <f t="shared" si="128"/>
        <v>無</v>
      </c>
    </row>
    <row r="2721" spans="1:11" hidden="1" x14ac:dyDescent="0.15">
      <c r="A2721">
        <v>20141212</v>
      </c>
      <c r="B2721">
        <v>9027.33</v>
      </c>
      <c r="C2721">
        <v>9225.11</v>
      </c>
      <c r="D2721">
        <v>9032.16</v>
      </c>
      <c r="E2721">
        <v>9225.11</v>
      </c>
      <c r="F2721">
        <v>9013.07</v>
      </c>
      <c r="G2721">
        <v>9225.11</v>
      </c>
      <c r="H2721">
        <v>9013.07</v>
      </c>
      <c r="I2721" t="str">
        <f t="shared" si="126"/>
        <v>無</v>
      </c>
      <c r="J2721" t="str">
        <f t="shared" si="127"/>
        <v>無</v>
      </c>
      <c r="K2721" t="str">
        <f t="shared" si="128"/>
        <v>無</v>
      </c>
    </row>
    <row r="2722" spans="1:11" hidden="1" x14ac:dyDescent="0.15">
      <c r="A2722">
        <v>20141215</v>
      </c>
      <c r="B2722">
        <v>8985.6299999999992</v>
      </c>
      <c r="C2722">
        <v>9225.11</v>
      </c>
      <c r="D2722">
        <v>9013.07</v>
      </c>
      <c r="E2722">
        <v>9225.11</v>
      </c>
      <c r="F2722">
        <v>9013.07</v>
      </c>
      <c r="G2722">
        <v>9225.11</v>
      </c>
      <c r="H2722">
        <v>8985.6299999999992</v>
      </c>
      <c r="I2722" t="str">
        <f t="shared" si="126"/>
        <v>無</v>
      </c>
      <c r="J2722" t="str">
        <f t="shared" si="127"/>
        <v>無</v>
      </c>
      <c r="K2722" t="str">
        <f t="shared" si="128"/>
        <v>無</v>
      </c>
    </row>
    <row r="2723" spans="1:11" hidden="1" x14ac:dyDescent="0.15">
      <c r="A2723">
        <v>20141216</v>
      </c>
      <c r="B2723">
        <v>8950.91</v>
      </c>
      <c r="C2723">
        <v>9225.11</v>
      </c>
      <c r="D2723">
        <v>9013.07</v>
      </c>
      <c r="E2723">
        <v>9225.11</v>
      </c>
      <c r="F2723">
        <v>8985.6299999999992</v>
      </c>
      <c r="G2723">
        <v>9206.57</v>
      </c>
      <c r="H2723">
        <v>8950.91</v>
      </c>
      <c r="I2723" t="str">
        <f t="shared" si="126"/>
        <v>無</v>
      </c>
      <c r="J2723" t="str">
        <f t="shared" si="127"/>
        <v>無</v>
      </c>
      <c r="K2723" t="str">
        <f t="shared" si="128"/>
        <v>順</v>
      </c>
    </row>
    <row r="2724" spans="1:11" hidden="1" x14ac:dyDescent="0.15">
      <c r="A2724">
        <v>20141217</v>
      </c>
      <c r="B2724">
        <v>8828.36</v>
      </c>
      <c r="C2724">
        <v>9225.11</v>
      </c>
      <c r="D2724">
        <v>8985.6299999999992</v>
      </c>
      <c r="E2724">
        <v>9206.57</v>
      </c>
      <c r="F2724">
        <v>8950.91</v>
      </c>
      <c r="G2724">
        <v>9187.2900000000009</v>
      </c>
      <c r="H2724">
        <v>8828.36</v>
      </c>
      <c r="I2724" t="str">
        <f t="shared" si="126"/>
        <v>無</v>
      </c>
      <c r="J2724" t="str">
        <f t="shared" si="127"/>
        <v>順</v>
      </c>
      <c r="K2724" t="str">
        <f t="shared" si="128"/>
        <v>順</v>
      </c>
    </row>
    <row r="2725" spans="1:11" hidden="1" x14ac:dyDescent="0.15">
      <c r="A2725">
        <v>20141218</v>
      </c>
      <c r="B2725">
        <v>8878.6299999999992</v>
      </c>
      <c r="C2725">
        <v>9206.57</v>
      </c>
      <c r="D2725">
        <v>8950.91</v>
      </c>
      <c r="E2725">
        <v>9187.2900000000009</v>
      </c>
      <c r="F2725">
        <v>8828.36</v>
      </c>
      <c r="G2725">
        <v>9128.9</v>
      </c>
      <c r="H2725">
        <v>8828.36</v>
      </c>
      <c r="I2725" t="str">
        <f t="shared" si="126"/>
        <v>順</v>
      </c>
      <c r="J2725" t="str">
        <f t="shared" si="127"/>
        <v>順</v>
      </c>
      <c r="K2725" t="str">
        <f t="shared" si="128"/>
        <v>順</v>
      </c>
    </row>
    <row r="2726" spans="1:11" hidden="1" x14ac:dyDescent="0.15">
      <c r="A2726">
        <v>20141219</v>
      </c>
      <c r="B2726">
        <v>8999.52</v>
      </c>
      <c r="C2726">
        <v>9187.2900000000009</v>
      </c>
      <c r="D2726">
        <v>8828.36</v>
      </c>
      <c r="E2726">
        <v>9128.9</v>
      </c>
      <c r="F2726">
        <v>8828.36</v>
      </c>
      <c r="G2726">
        <v>9032.16</v>
      </c>
      <c r="H2726">
        <v>8828.36</v>
      </c>
      <c r="I2726" t="str">
        <f t="shared" si="126"/>
        <v>順</v>
      </c>
      <c r="J2726" t="str">
        <f t="shared" si="127"/>
        <v>順</v>
      </c>
      <c r="K2726" t="str">
        <f t="shared" si="128"/>
        <v>無</v>
      </c>
    </row>
    <row r="2727" spans="1:11" hidden="1" x14ac:dyDescent="0.15">
      <c r="A2727">
        <v>20141222</v>
      </c>
      <c r="B2727">
        <v>9095</v>
      </c>
      <c r="C2727">
        <v>9128.9</v>
      </c>
      <c r="D2727">
        <v>8828.36</v>
      </c>
      <c r="E2727">
        <v>9032.16</v>
      </c>
      <c r="F2727">
        <v>8828.36</v>
      </c>
      <c r="G2727">
        <v>9095</v>
      </c>
      <c r="H2727">
        <v>8828.36</v>
      </c>
      <c r="I2727" t="str">
        <f t="shared" si="126"/>
        <v>順</v>
      </c>
      <c r="J2727" t="str">
        <f t="shared" si="127"/>
        <v>無</v>
      </c>
      <c r="K2727" t="str">
        <f t="shared" si="128"/>
        <v>順</v>
      </c>
    </row>
    <row r="2728" spans="1:11" hidden="1" x14ac:dyDescent="0.15">
      <c r="A2728">
        <v>20141223</v>
      </c>
      <c r="B2728">
        <v>9097.7099999999991</v>
      </c>
      <c r="C2728">
        <v>9032.16</v>
      </c>
      <c r="D2728">
        <v>8828.36</v>
      </c>
      <c r="E2728">
        <v>9095</v>
      </c>
      <c r="F2728">
        <v>8828.36</v>
      </c>
      <c r="G2728">
        <v>9097.7099999999991</v>
      </c>
      <c r="H2728">
        <v>8828.36</v>
      </c>
      <c r="I2728" t="str">
        <f t="shared" si="126"/>
        <v>無</v>
      </c>
      <c r="J2728" t="str">
        <f t="shared" si="127"/>
        <v>順</v>
      </c>
      <c r="K2728" t="str">
        <f t="shared" si="128"/>
        <v>順</v>
      </c>
    </row>
    <row r="2729" spans="1:11" hidden="1" x14ac:dyDescent="0.15">
      <c r="A2729">
        <v>20141224</v>
      </c>
      <c r="B2729">
        <v>9186.18</v>
      </c>
      <c r="C2729">
        <v>9095</v>
      </c>
      <c r="D2729">
        <v>8828.36</v>
      </c>
      <c r="E2729">
        <v>9097.7099999999991</v>
      </c>
      <c r="F2729">
        <v>8828.36</v>
      </c>
      <c r="G2729">
        <v>9186.18</v>
      </c>
      <c r="H2729">
        <v>8828.36</v>
      </c>
      <c r="I2729" t="str">
        <f t="shared" si="126"/>
        <v>順</v>
      </c>
      <c r="J2729" t="str">
        <f t="shared" si="127"/>
        <v>順</v>
      </c>
      <c r="K2729" t="str">
        <f t="shared" si="128"/>
        <v>順</v>
      </c>
    </row>
    <row r="2730" spans="1:11" hidden="1" x14ac:dyDescent="0.15">
      <c r="A2730">
        <v>20141225</v>
      </c>
      <c r="B2730">
        <v>9158.7000000000007</v>
      </c>
      <c r="C2730">
        <v>9097.7099999999991</v>
      </c>
      <c r="D2730">
        <v>8828.36</v>
      </c>
      <c r="E2730">
        <v>9186.18</v>
      </c>
      <c r="F2730">
        <v>8828.36</v>
      </c>
      <c r="G2730">
        <v>9186.18</v>
      </c>
      <c r="H2730">
        <v>8828.36</v>
      </c>
      <c r="I2730" t="str">
        <f t="shared" si="126"/>
        <v>順</v>
      </c>
      <c r="J2730" t="str">
        <f t="shared" si="127"/>
        <v>順</v>
      </c>
      <c r="K2730" t="str">
        <f t="shared" si="128"/>
        <v>順</v>
      </c>
    </row>
    <row r="2731" spans="1:11" hidden="1" x14ac:dyDescent="0.15">
      <c r="A2731">
        <v>20141226</v>
      </c>
      <c r="B2731">
        <v>9214.07</v>
      </c>
      <c r="C2731">
        <v>9186.18</v>
      </c>
      <c r="D2731">
        <v>8828.36</v>
      </c>
      <c r="E2731">
        <v>9186.18</v>
      </c>
      <c r="F2731">
        <v>8828.36</v>
      </c>
      <c r="G2731">
        <v>9214.07</v>
      </c>
      <c r="H2731">
        <v>8828.36</v>
      </c>
      <c r="I2731" t="str">
        <f t="shared" si="126"/>
        <v>順</v>
      </c>
      <c r="J2731" t="str">
        <f t="shared" si="127"/>
        <v>順</v>
      </c>
      <c r="K2731" t="str">
        <f t="shared" si="128"/>
        <v>順</v>
      </c>
    </row>
    <row r="2732" spans="1:11" hidden="1" x14ac:dyDescent="0.15">
      <c r="A2732">
        <v>20141227</v>
      </c>
      <c r="B2732">
        <v>9218.5</v>
      </c>
      <c r="C2732">
        <v>9186.18</v>
      </c>
      <c r="D2732">
        <v>8828.36</v>
      </c>
      <c r="E2732">
        <v>9214.07</v>
      </c>
      <c r="F2732">
        <v>8828.36</v>
      </c>
      <c r="G2732">
        <v>9218.5</v>
      </c>
      <c r="H2732">
        <v>8878.6299999999992</v>
      </c>
      <c r="I2732" t="str">
        <f t="shared" si="126"/>
        <v>順</v>
      </c>
      <c r="J2732" t="str">
        <f t="shared" si="127"/>
        <v>順</v>
      </c>
      <c r="K2732" t="str">
        <f t="shared" si="128"/>
        <v>順</v>
      </c>
    </row>
    <row r="2733" spans="1:11" hidden="1" x14ac:dyDescent="0.15">
      <c r="A2733">
        <v>20141229</v>
      </c>
      <c r="B2733">
        <v>9286.2800000000007</v>
      </c>
      <c r="C2733">
        <v>9214.07</v>
      </c>
      <c r="D2733">
        <v>8828.36</v>
      </c>
      <c r="E2733">
        <v>9218.5</v>
      </c>
      <c r="F2733">
        <v>8878.6299999999992</v>
      </c>
      <c r="G2733">
        <v>9286.2800000000007</v>
      </c>
      <c r="H2733">
        <v>8999.52</v>
      </c>
      <c r="I2733" t="str">
        <f t="shared" si="126"/>
        <v>順</v>
      </c>
      <c r="J2733" t="str">
        <f t="shared" si="127"/>
        <v>順</v>
      </c>
      <c r="K2733" t="str">
        <f t="shared" si="128"/>
        <v>順</v>
      </c>
    </row>
    <row r="2734" spans="1:11" hidden="1" x14ac:dyDescent="0.15">
      <c r="A2734">
        <v>20141230</v>
      </c>
      <c r="B2734">
        <v>9268.43</v>
      </c>
      <c r="C2734">
        <v>9218.5</v>
      </c>
      <c r="D2734">
        <v>8878.6299999999992</v>
      </c>
      <c r="E2734">
        <v>9286.2800000000007</v>
      </c>
      <c r="F2734">
        <v>8999.52</v>
      </c>
      <c r="G2734">
        <v>9286.2800000000007</v>
      </c>
      <c r="H2734">
        <v>9095</v>
      </c>
      <c r="I2734" t="str">
        <f t="shared" si="126"/>
        <v>順</v>
      </c>
      <c r="J2734" t="str">
        <f t="shared" si="127"/>
        <v>順</v>
      </c>
      <c r="K2734" t="str">
        <f t="shared" si="128"/>
        <v>無</v>
      </c>
    </row>
    <row r="2735" spans="1:11" hidden="1" x14ac:dyDescent="0.15">
      <c r="A2735">
        <v>20141231</v>
      </c>
      <c r="B2735">
        <v>9307.26</v>
      </c>
      <c r="C2735">
        <v>9286.2800000000007</v>
      </c>
      <c r="D2735">
        <v>8999.52</v>
      </c>
      <c r="E2735">
        <v>9286.2800000000007</v>
      </c>
      <c r="F2735">
        <v>9095</v>
      </c>
      <c r="G2735">
        <v>9307.26</v>
      </c>
      <c r="H2735">
        <v>9097.7099999999991</v>
      </c>
      <c r="I2735" t="str">
        <f t="shared" si="126"/>
        <v>順</v>
      </c>
      <c r="J2735" t="str">
        <f t="shared" si="127"/>
        <v>無</v>
      </c>
      <c r="K2735" t="str">
        <f t="shared" si="128"/>
        <v>無</v>
      </c>
    </row>
    <row r="2736" spans="1:11" hidden="1" x14ac:dyDescent="0.15">
      <c r="A2736">
        <v>20150105</v>
      </c>
      <c r="B2736">
        <v>9274.11</v>
      </c>
      <c r="C2736">
        <v>9286.2800000000007</v>
      </c>
      <c r="D2736">
        <v>9095</v>
      </c>
      <c r="E2736">
        <v>9307.26</v>
      </c>
      <c r="F2736">
        <v>9097.7099999999991</v>
      </c>
      <c r="G2736">
        <v>9307.26</v>
      </c>
      <c r="H2736">
        <v>9158.7000000000007</v>
      </c>
      <c r="I2736" t="str">
        <f t="shared" si="126"/>
        <v>無</v>
      </c>
      <c r="J2736" t="str">
        <f t="shared" si="127"/>
        <v>無</v>
      </c>
      <c r="K2736" t="str">
        <f t="shared" si="128"/>
        <v>盤</v>
      </c>
    </row>
    <row r="2737" spans="1:11" hidden="1" x14ac:dyDescent="0.15">
      <c r="A2737">
        <v>20150106</v>
      </c>
      <c r="B2737">
        <v>9048.34</v>
      </c>
      <c r="C2737">
        <v>9307.26</v>
      </c>
      <c r="D2737">
        <v>9097.7099999999991</v>
      </c>
      <c r="E2737">
        <v>9307.26</v>
      </c>
      <c r="F2737">
        <v>9158.7000000000007</v>
      </c>
      <c r="G2737">
        <v>9307.26</v>
      </c>
      <c r="H2737">
        <v>9048.34</v>
      </c>
      <c r="I2737" t="str">
        <f t="shared" si="126"/>
        <v>無</v>
      </c>
      <c r="J2737" t="str">
        <f t="shared" si="127"/>
        <v>盤</v>
      </c>
      <c r="K2737" t="str">
        <f t="shared" si="128"/>
        <v>順</v>
      </c>
    </row>
    <row r="2738" spans="1:11" hidden="1" x14ac:dyDescent="0.15">
      <c r="A2738">
        <v>20150107</v>
      </c>
      <c r="B2738">
        <v>9080.09</v>
      </c>
      <c r="C2738">
        <v>9307.26</v>
      </c>
      <c r="D2738">
        <v>9158.7000000000007</v>
      </c>
      <c r="E2738">
        <v>9307.26</v>
      </c>
      <c r="F2738">
        <v>9048.34</v>
      </c>
      <c r="G2738">
        <v>9307.26</v>
      </c>
      <c r="H2738">
        <v>9048.34</v>
      </c>
      <c r="I2738" t="str">
        <f t="shared" si="126"/>
        <v>盤</v>
      </c>
      <c r="J2738" t="str">
        <f t="shared" si="127"/>
        <v>順</v>
      </c>
      <c r="K2738" t="str">
        <f t="shared" si="128"/>
        <v>順</v>
      </c>
    </row>
    <row r="2739" spans="1:11" hidden="1" x14ac:dyDescent="0.15">
      <c r="A2739">
        <v>20150108</v>
      </c>
      <c r="B2739">
        <v>9238.0300000000007</v>
      </c>
      <c r="C2739">
        <v>9307.26</v>
      </c>
      <c r="D2739">
        <v>9048.34</v>
      </c>
      <c r="E2739">
        <v>9307.26</v>
      </c>
      <c r="F2739">
        <v>9048.34</v>
      </c>
      <c r="G2739">
        <v>9307.26</v>
      </c>
      <c r="H2739">
        <v>9048.34</v>
      </c>
      <c r="I2739" t="str">
        <f t="shared" si="126"/>
        <v>順</v>
      </c>
      <c r="J2739" t="str">
        <f t="shared" si="127"/>
        <v>順</v>
      </c>
      <c r="K2739" t="str">
        <f t="shared" si="128"/>
        <v>順</v>
      </c>
    </row>
    <row r="2740" spans="1:11" hidden="1" x14ac:dyDescent="0.15">
      <c r="A2740">
        <v>20150109</v>
      </c>
      <c r="B2740">
        <v>9215.58</v>
      </c>
      <c r="C2740">
        <v>9307.26</v>
      </c>
      <c r="D2740">
        <v>9048.34</v>
      </c>
      <c r="E2740">
        <v>9307.26</v>
      </c>
      <c r="F2740">
        <v>9048.34</v>
      </c>
      <c r="G2740">
        <v>9307.26</v>
      </c>
      <c r="H2740">
        <v>9048.34</v>
      </c>
      <c r="I2740" t="str">
        <f t="shared" si="126"/>
        <v>順</v>
      </c>
      <c r="J2740" t="str">
        <f t="shared" si="127"/>
        <v>順</v>
      </c>
      <c r="K2740" t="str">
        <f t="shared" si="128"/>
        <v>順</v>
      </c>
    </row>
    <row r="2741" spans="1:11" hidden="1" x14ac:dyDescent="0.15">
      <c r="A2741">
        <v>20150112</v>
      </c>
      <c r="B2741">
        <v>9178.2999999999993</v>
      </c>
      <c r="C2741">
        <v>9307.26</v>
      </c>
      <c r="D2741">
        <v>9048.34</v>
      </c>
      <c r="E2741">
        <v>9307.26</v>
      </c>
      <c r="F2741">
        <v>9048.34</v>
      </c>
      <c r="G2741">
        <v>9307.26</v>
      </c>
      <c r="H2741">
        <v>9048.34</v>
      </c>
      <c r="I2741" t="str">
        <f t="shared" si="126"/>
        <v>順</v>
      </c>
      <c r="J2741" t="str">
        <f t="shared" si="127"/>
        <v>順</v>
      </c>
      <c r="K2741" t="str">
        <f t="shared" si="128"/>
        <v>順</v>
      </c>
    </row>
    <row r="2742" spans="1:11" hidden="1" x14ac:dyDescent="0.15">
      <c r="A2742">
        <v>20150113</v>
      </c>
      <c r="B2742">
        <v>9231.7999999999993</v>
      </c>
      <c r="C2742">
        <v>9307.26</v>
      </c>
      <c r="D2742">
        <v>9048.34</v>
      </c>
      <c r="E2742">
        <v>9307.26</v>
      </c>
      <c r="F2742">
        <v>9048.34</v>
      </c>
      <c r="G2742">
        <v>9307.26</v>
      </c>
      <c r="H2742">
        <v>9048.34</v>
      </c>
      <c r="I2742" t="str">
        <f t="shared" si="126"/>
        <v>順</v>
      </c>
      <c r="J2742" t="str">
        <f t="shared" si="127"/>
        <v>順</v>
      </c>
      <c r="K2742" t="str">
        <f t="shared" si="128"/>
        <v>順</v>
      </c>
    </row>
    <row r="2743" spans="1:11" hidden="1" x14ac:dyDescent="0.15">
      <c r="A2743">
        <v>20150114</v>
      </c>
      <c r="B2743">
        <v>9180.23</v>
      </c>
      <c r="C2743">
        <v>9307.26</v>
      </c>
      <c r="D2743">
        <v>9048.34</v>
      </c>
      <c r="E2743">
        <v>9307.26</v>
      </c>
      <c r="F2743">
        <v>9048.34</v>
      </c>
      <c r="G2743">
        <v>9274.11</v>
      </c>
      <c r="H2743">
        <v>9048.34</v>
      </c>
      <c r="I2743" t="str">
        <f t="shared" si="126"/>
        <v>順</v>
      </c>
      <c r="J2743" t="str">
        <f t="shared" si="127"/>
        <v>順</v>
      </c>
      <c r="K2743" t="str">
        <f t="shared" si="128"/>
        <v>無</v>
      </c>
    </row>
    <row r="2744" spans="1:11" hidden="1" x14ac:dyDescent="0.15">
      <c r="A2744">
        <v>20150115</v>
      </c>
      <c r="B2744">
        <v>9165.09</v>
      </c>
      <c r="C2744">
        <v>9307.26</v>
      </c>
      <c r="D2744">
        <v>9048.34</v>
      </c>
      <c r="E2744">
        <v>9274.11</v>
      </c>
      <c r="F2744">
        <v>9048.34</v>
      </c>
      <c r="G2744">
        <v>9238.0300000000007</v>
      </c>
      <c r="H2744">
        <v>9048.34</v>
      </c>
      <c r="I2744" t="str">
        <f t="shared" si="126"/>
        <v>順</v>
      </c>
      <c r="J2744" t="str">
        <f t="shared" si="127"/>
        <v>無</v>
      </c>
      <c r="K2744" t="str">
        <f t="shared" si="128"/>
        <v>無</v>
      </c>
    </row>
    <row r="2745" spans="1:11" hidden="1" x14ac:dyDescent="0.15">
      <c r="A2745">
        <v>20150116</v>
      </c>
      <c r="B2745">
        <v>9138.2900000000009</v>
      </c>
      <c r="C2745">
        <v>9274.11</v>
      </c>
      <c r="D2745">
        <v>9048.34</v>
      </c>
      <c r="E2745">
        <v>9238.0300000000007</v>
      </c>
      <c r="F2745">
        <v>9048.34</v>
      </c>
      <c r="G2745">
        <v>9238.0300000000007</v>
      </c>
      <c r="H2745">
        <v>9080.09</v>
      </c>
      <c r="I2745" t="str">
        <f t="shared" si="126"/>
        <v>無</v>
      </c>
      <c r="J2745" t="str">
        <f t="shared" si="127"/>
        <v>無</v>
      </c>
      <c r="K2745" t="str">
        <f t="shared" si="128"/>
        <v>盤</v>
      </c>
    </row>
    <row r="2746" spans="1:11" hidden="1" x14ac:dyDescent="0.15">
      <c r="A2746">
        <v>20150119</v>
      </c>
      <c r="B2746">
        <v>9174.06</v>
      </c>
      <c r="C2746">
        <v>9238.0300000000007</v>
      </c>
      <c r="D2746">
        <v>9048.34</v>
      </c>
      <c r="E2746">
        <v>9238.0300000000007</v>
      </c>
      <c r="F2746">
        <v>9080.09</v>
      </c>
      <c r="G2746">
        <v>9238.0300000000007</v>
      </c>
      <c r="H2746">
        <v>9138.2900000000009</v>
      </c>
      <c r="I2746" t="str">
        <f t="shared" si="126"/>
        <v>無</v>
      </c>
      <c r="J2746" t="str">
        <f t="shared" si="127"/>
        <v>盤</v>
      </c>
      <c r="K2746" t="str">
        <f t="shared" si="128"/>
        <v>盤</v>
      </c>
    </row>
    <row r="2747" spans="1:11" hidden="1" x14ac:dyDescent="0.15">
      <c r="A2747">
        <v>20150120</v>
      </c>
      <c r="B2747">
        <v>9251.69</v>
      </c>
      <c r="C2747">
        <v>9238.0300000000007</v>
      </c>
      <c r="D2747">
        <v>9080.09</v>
      </c>
      <c r="E2747">
        <v>9238.0300000000007</v>
      </c>
      <c r="F2747">
        <v>9138.2900000000009</v>
      </c>
      <c r="G2747">
        <v>9251.69</v>
      </c>
      <c r="H2747">
        <v>9138.2900000000009</v>
      </c>
      <c r="I2747" t="str">
        <f t="shared" si="126"/>
        <v>盤</v>
      </c>
      <c r="J2747" t="str">
        <f t="shared" si="127"/>
        <v>盤</v>
      </c>
      <c r="K2747" t="str">
        <f t="shared" si="128"/>
        <v>盤</v>
      </c>
    </row>
    <row r="2748" spans="1:11" hidden="1" x14ac:dyDescent="0.15">
      <c r="A2748">
        <v>20150121</v>
      </c>
      <c r="B2748">
        <v>9319.7099999999991</v>
      </c>
      <c r="C2748">
        <v>9238.0300000000007</v>
      </c>
      <c r="D2748">
        <v>9138.2900000000009</v>
      </c>
      <c r="E2748">
        <v>9251.69</v>
      </c>
      <c r="F2748">
        <v>9138.2900000000009</v>
      </c>
      <c r="G2748">
        <v>9319.7099999999991</v>
      </c>
      <c r="H2748">
        <v>9138.2900000000009</v>
      </c>
      <c r="I2748" t="str">
        <f t="shared" si="126"/>
        <v>盤</v>
      </c>
      <c r="J2748" t="str">
        <f t="shared" si="127"/>
        <v>盤</v>
      </c>
      <c r="K2748" t="str">
        <f t="shared" si="128"/>
        <v>無</v>
      </c>
    </row>
    <row r="2749" spans="1:11" hidden="1" x14ac:dyDescent="0.15">
      <c r="A2749">
        <v>20150122</v>
      </c>
      <c r="B2749">
        <v>9369.51</v>
      </c>
      <c r="C2749">
        <v>9251.69</v>
      </c>
      <c r="D2749">
        <v>9138.2900000000009</v>
      </c>
      <c r="E2749">
        <v>9319.7099999999991</v>
      </c>
      <c r="F2749">
        <v>9138.2900000000009</v>
      </c>
      <c r="G2749">
        <v>9369.51</v>
      </c>
      <c r="H2749">
        <v>9138.2900000000009</v>
      </c>
      <c r="I2749" t="str">
        <f t="shared" si="126"/>
        <v>盤</v>
      </c>
      <c r="J2749" t="str">
        <f t="shared" si="127"/>
        <v>無</v>
      </c>
      <c r="K2749" t="str">
        <f t="shared" si="128"/>
        <v>無</v>
      </c>
    </row>
    <row r="2750" spans="1:11" hidden="1" x14ac:dyDescent="0.15">
      <c r="A2750">
        <v>20150123</v>
      </c>
      <c r="B2750">
        <v>9470.94</v>
      </c>
      <c r="C2750">
        <v>9319.7099999999991</v>
      </c>
      <c r="D2750">
        <v>9138.2900000000009</v>
      </c>
      <c r="E2750">
        <v>9369.51</v>
      </c>
      <c r="F2750">
        <v>9138.2900000000009</v>
      </c>
      <c r="G2750">
        <v>9470.94</v>
      </c>
      <c r="H2750">
        <v>9138.2900000000009</v>
      </c>
      <c r="I2750" t="str">
        <f t="shared" si="126"/>
        <v>無</v>
      </c>
      <c r="J2750" t="str">
        <f t="shared" si="127"/>
        <v>無</v>
      </c>
      <c r="K2750" t="str">
        <f t="shared" si="128"/>
        <v>順</v>
      </c>
    </row>
    <row r="2751" spans="1:11" hidden="1" x14ac:dyDescent="0.15">
      <c r="A2751">
        <v>20150126</v>
      </c>
      <c r="B2751">
        <v>9477.67</v>
      </c>
      <c r="C2751">
        <v>9369.51</v>
      </c>
      <c r="D2751">
        <v>9138.2900000000009</v>
      </c>
      <c r="E2751">
        <v>9470.94</v>
      </c>
      <c r="F2751">
        <v>9138.2900000000009</v>
      </c>
      <c r="G2751">
        <v>9477.67</v>
      </c>
      <c r="H2751">
        <v>9138.2900000000009</v>
      </c>
      <c r="I2751" t="str">
        <f t="shared" si="126"/>
        <v>無</v>
      </c>
      <c r="J2751" t="str">
        <f t="shared" si="127"/>
        <v>順</v>
      </c>
      <c r="K2751" t="str">
        <f t="shared" si="128"/>
        <v>順</v>
      </c>
    </row>
    <row r="2752" spans="1:11" hidden="1" x14ac:dyDescent="0.15">
      <c r="A2752">
        <v>20150127</v>
      </c>
      <c r="B2752">
        <v>9521.59</v>
      </c>
      <c r="C2752">
        <v>9470.94</v>
      </c>
      <c r="D2752">
        <v>9138.2900000000009</v>
      </c>
      <c r="E2752">
        <v>9477.67</v>
      </c>
      <c r="F2752">
        <v>9138.2900000000009</v>
      </c>
      <c r="G2752">
        <v>9521.59</v>
      </c>
      <c r="H2752">
        <v>9138.2900000000009</v>
      </c>
      <c r="I2752" t="str">
        <f t="shared" si="126"/>
        <v>順</v>
      </c>
      <c r="J2752" t="str">
        <f t="shared" si="127"/>
        <v>順</v>
      </c>
      <c r="K2752" t="str">
        <f t="shared" si="128"/>
        <v>順</v>
      </c>
    </row>
    <row r="2753" spans="1:11" hidden="1" x14ac:dyDescent="0.15">
      <c r="A2753">
        <v>20150128</v>
      </c>
      <c r="B2753">
        <v>9510.92</v>
      </c>
      <c r="C2753">
        <v>9477.67</v>
      </c>
      <c r="D2753">
        <v>9138.2900000000009</v>
      </c>
      <c r="E2753">
        <v>9521.59</v>
      </c>
      <c r="F2753">
        <v>9138.2900000000009</v>
      </c>
      <c r="G2753">
        <v>9521.59</v>
      </c>
      <c r="H2753">
        <v>9174.06</v>
      </c>
      <c r="I2753" t="str">
        <f t="shared" si="126"/>
        <v>順</v>
      </c>
      <c r="J2753" t="str">
        <f t="shared" si="127"/>
        <v>順</v>
      </c>
      <c r="K2753" t="str">
        <f t="shared" si="128"/>
        <v>順</v>
      </c>
    </row>
    <row r="2754" spans="1:11" hidden="1" x14ac:dyDescent="0.15">
      <c r="A2754">
        <v>20150129</v>
      </c>
      <c r="B2754">
        <v>9426.9</v>
      </c>
      <c r="C2754">
        <v>9521.59</v>
      </c>
      <c r="D2754">
        <v>9138.2900000000009</v>
      </c>
      <c r="E2754">
        <v>9521.59</v>
      </c>
      <c r="F2754">
        <v>9174.06</v>
      </c>
      <c r="G2754">
        <v>9521.59</v>
      </c>
      <c r="H2754">
        <v>9251.69</v>
      </c>
      <c r="I2754" t="str">
        <f t="shared" si="126"/>
        <v>順</v>
      </c>
      <c r="J2754" t="str">
        <f t="shared" si="127"/>
        <v>順</v>
      </c>
      <c r="K2754" t="str">
        <f t="shared" si="128"/>
        <v>順</v>
      </c>
    </row>
    <row r="2755" spans="1:11" hidden="1" x14ac:dyDescent="0.15">
      <c r="A2755">
        <v>20150130</v>
      </c>
      <c r="B2755">
        <v>9361.91</v>
      </c>
      <c r="C2755">
        <v>9521.59</v>
      </c>
      <c r="D2755">
        <v>9174.06</v>
      </c>
      <c r="E2755">
        <v>9521.59</v>
      </c>
      <c r="F2755">
        <v>9251.69</v>
      </c>
      <c r="G2755">
        <v>9521.59</v>
      </c>
      <c r="H2755">
        <v>9319.7099999999991</v>
      </c>
      <c r="I2755" t="str">
        <f t="shared" ref="I2755:I2818" si="129">IF(C2755-D2755&lt;=180,"盤",IF(C2755-D2755&lt;=240,"無","順"))</f>
        <v>順</v>
      </c>
      <c r="J2755" t="str">
        <f t="shared" ref="J2755:J2818" si="130">IF(E2755-F2755&lt;=180,"盤",IF(E2755-F2755&lt;=240,"無","順"))</f>
        <v>順</v>
      </c>
      <c r="K2755" t="str">
        <f t="shared" ref="K2755:K2818" si="131">IF(G2755-H2755&lt;=180,"盤",IF(G2755-H2755&lt;=240,"無","順"))</f>
        <v>無</v>
      </c>
    </row>
    <row r="2756" spans="1:11" hidden="1" x14ac:dyDescent="0.15">
      <c r="A2756">
        <v>20150202</v>
      </c>
      <c r="B2756">
        <v>9386.99</v>
      </c>
      <c r="C2756">
        <v>9521.59</v>
      </c>
      <c r="D2756">
        <v>9251.69</v>
      </c>
      <c r="E2756">
        <v>9521.59</v>
      </c>
      <c r="F2756">
        <v>9319.7099999999991</v>
      </c>
      <c r="G2756">
        <v>9521.59</v>
      </c>
      <c r="H2756">
        <v>9361.91</v>
      </c>
      <c r="I2756" t="str">
        <f t="shared" si="129"/>
        <v>順</v>
      </c>
      <c r="J2756" t="str">
        <f t="shared" si="130"/>
        <v>無</v>
      </c>
      <c r="K2756" t="str">
        <f t="shared" si="131"/>
        <v>盤</v>
      </c>
    </row>
    <row r="2757" spans="1:11" hidden="1" x14ac:dyDescent="0.15">
      <c r="A2757">
        <v>20150203</v>
      </c>
      <c r="B2757">
        <v>9448.73</v>
      </c>
      <c r="C2757">
        <v>9521.59</v>
      </c>
      <c r="D2757">
        <v>9319.7099999999991</v>
      </c>
      <c r="E2757">
        <v>9521.59</v>
      </c>
      <c r="F2757">
        <v>9361.91</v>
      </c>
      <c r="G2757">
        <v>9521.59</v>
      </c>
      <c r="H2757">
        <v>9361.91</v>
      </c>
      <c r="I2757" t="str">
        <f t="shared" si="129"/>
        <v>無</v>
      </c>
      <c r="J2757" t="str">
        <f t="shared" si="130"/>
        <v>盤</v>
      </c>
      <c r="K2757" t="str">
        <f t="shared" si="131"/>
        <v>盤</v>
      </c>
    </row>
    <row r="2758" spans="1:11" hidden="1" x14ac:dyDescent="0.15">
      <c r="A2758">
        <v>20150204</v>
      </c>
      <c r="B2758">
        <v>9513.92</v>
      </c>
      <c r="C2758">
        <v>9521.59</v>
      </c>
      <c r="D2758">
        <v>9361.91</v>
      </c>
      <c r="E2758">
        <v>9521.59</v>
      </c>
      <c r="F2758">
        <v>9361.91</v>
      </c>
      <c r="G2758">
        <v>9521.59</v>
      </c>
      <c r="H2758">
        <v>9361.91</v>
      </c>
      <c r="I2758" t="str">
        <f t="shared" si="129"/>
        <v>盤</v>
      </c>
      <c r="J2758" t="str">
        <f t="shared" si="130"/>
        <v>盤</v>
      </c>
      <c r="K2758" t="str">
        <f t="shared" si="131"/>
        <v>盤</v>
      </c>
    </row>
    <row r="2759" spans="1:11" hidden="1" x14ac:dyDescent="0.15">
      <c r="A2759">
        <v>20150205</v>
      </c>
      <c r="B2759">
        <v>9512.0499999999993</v>
      </c>
      <c r="C2759">
        <v>9521.59</v>
      </c>
      <c r="D2759">
        <v>9361.91</v>
      </c>
      <c r="E2759">
        <v>9521.59</v>
      </c>
      <c r="F2759">
        <v>9361.91</v>
      </c>
      <c r="G2759">
        <v>9521.59</v>
      </c>
      <c r="H2759">
        <v>9361.91</v>
      </c>
      <c r="I2759" t="str">
        <f t="shared" si="129"/>
        <v>盤</v>
      </c>
      <c r="J2759" t="str">
        <f t="shared" si="130"/>
        <v>盤</v>
      </c>
      <c r="K2759" t="str">
        <f t="shared" si="131"/>
        <v>盤</v>
      </c>
    </row>
    <row r="2760" spans="1:11" hidden="1" x14ac:dyDescent="0.15">
      <c r="A2760">
        <v>20150206</v>
      </c>
      <c r="B2760">
        <v>9456.18</v>
      </c>
      <c r="C2760">
        <v>9521.59</v>
      </c>
      <c r="D2760">
        <v>9361.91</v>
      </c>
      <c r="E2760">
        <v>9521.59</v>
      </c>
      <c r="F2760">
        <v>9361.91</v>
      </c>
      <c r="G2760">
        <v>9513.92</v>
      </c>
      <c r="H2760">
        <v>9361.91</v>
      </c>
      <c r="I2760" t="str">
        <f t="shared" si="129"/>
        <v>盤</v>
      </c>
      <c r="J2760" t="str">
        <f t="shared" si="130"/>
        <v>盤</v>
      </c>
      <c r="K2760" t="str">
        <f t="shared" si="131"/>
        <v>盤</v>
      </c>
    </row>
    <row r="2761" spans="1:11" hidden="1" x14ac:dyDescent="0.15">
      <c r="A2761">
        <v>20150209</v>
      </c>
      <c r="B2761">
        <v>9421.5</v>
      </c>
      <c r="C2761">
        <v>9521.59</v>
      </c>
      <c r="D2761">
        <v>9361.91</v>
      </c>
      <c r="E2761">
        <v>9513.92</v>
      </c>
      <c r="F2761">
        <v>9361.91</v>
      </c>
      <c r="G2761">
        <v>9513.92</v>
      </c>
      <c r="H2761">
        <v>9361.91</v>
      </c>
      <c r="I2761" t="str">
        <f t="shared" si="129"/>
        <v>盤</v>
      </c>
      <c r="J2761" t="str">
        <f t="shared" si="130"/>
        <v>盤</v>
      </c>
      <c r="K2761" t="str">
        <f t="shared" si="131"/>
        <v>盤</v>
      </c>
    </row>
    <row r="2762" spans="1:11" hidden="1" x14ac:dyDescent="0.15">
      <c r="A2762">
        <v>20150210</v>
      </c>
      <c r="B2762">
        <v>9393.7000000000007</v>
      </c>
      <c r="C2762">
        <v>9513.92</v>
      </c>
      <c r="D2762">
        <v>9361.91</v>
      </c>
      <c r="E2762">
        <v>9513.92</v>
      </c>
      <c r="F2762">
        <v>9361.91</v>
      </c>
      <c r="G2762">
        <v>9513.92</v>
      </c>
      <c r="H2762">
        <v>9361.91</v>
      </c>
      <c r="I2762" t="str">
        <f t="shared" si="129"/>
        <v>盤</v>
      </c>
      <c r="J2762" t="str">
        <f t="shared" si="130"/>
        <v>盤</v>
      </c>
      <c r="K2762" t="str">
        <f t="shared" si="131"/>
        <v>盤</v>
      </c>
    </row>
    <row r="2763" spans="1:11" hidden="1" x14ac:dyDescent="0.15">
      <c r="A2763">
        <v>20150211</v>
      </c>
      <c r="B2763">
        <v>9462.2199999999993</v>
      </c>
      <c r="C2763">
        <v>9513.92</v>
      </c>
      <c r="D2763">
        <v>9361.91</v>
      </c>
      <c r="E2763">
        <v>9513.92</v>
      </c>
      <c r="F2763">
        <v>9361.91</v>
      </c>
      <c r="G2763">
        <v>9513.92</v>
      </c>
      <c r="H2763">
        <v>9386.99</v>
      </c>
      <c r="I2763" t="str">
        <f t="shared" si="129"/>
        <v>盤</v>
      </c>
      <c r="J2763" t="str">
        <f t="shared" si="130"/>
        <v>盤</v>
      </c>
      <c r="K2763" t="str">
        <f t="shared" si="131"/>
        <v>盤</v>
      </c>
    </row>
    <row r="2764" spans="1:11" hidden="1" x14ac:dyDescent="0.15">
      <c r="A2764">
        <v>20150212</v>
      </c>
      <c r="B2764">
        <v>9496.31</v>
      </c>
      <c r="C2764">
        <v>9513.92</v>
      </c>
      <c r="D2764">
        <v>9361.91</v>
      </c>
      <c r="E2764">
        <v>9513.92</v>
      </c>
      <c r="F2764">
        <v>9386.99</v>
      </c>
      <c r="G2764">
        <v>9513.92</v>
      </c>
      <c r="H2764">
        <v>9393.7000000000007</v>
      </c>
      <c r="I2764" t="str">
        <f t="shared" si="129"/>
        <v>盤</v>
      </c>
      <c r="J2764" t="str">
        <f t="shared" si="130"/>
        <v>盤</v>
      </c>
      <c r="K2764" t="str">
        <f t="shared" si="131"/>
        <v>盤</v>
      </c>
    </row>
    <row r="2765" spans="1:11" hidden="1" x14ac:dyDescent="0.15">
      <c r="A2765">
        <v>20150213</v>
      </c>
      <c r="B2765">
        <v>9529.51</v>
      </c>
      <c r="C2765">
        <v>9513.92</v>
      </c>
      <c r="D2765">
        <v>9386.99</v>
      </c>
      <c r="E2765">
        <v>9513.92</v>
      </c>
      <c r="F2765">
        <v>9393.7000000000007</v>
      </c>
      <c r="G2765">
        <v>9529.51</v>
      </c>
      <c r="H2765">
        <v>9393.7000000000007</v>
      </c>
      <c r="I2765" t="str">
        <f t="shared" si="129"/>
        <v>盤</v>
      </c>
      <c r="J2765" t="str">
        <f t="shared" si="130"/>
        <v>盤</v>
      </c>
      <c r="K2765" t="str">
        <f t="shared" si="131"/>
        <v>盤</v>
      </c>
    </row>
    <row r="2766" spans="1:11" hidden="1" x14ac:dyDescent="0.15">
      <c r="A2766">
        <v>20150224</v>
      </c>
      <c r="B2766">
        <v>9629.3700000000008</v>
      </c>
      <c r="C2766">
        <v>9513.92</v>
      </c>
      <c r="D2766">
        <v>9393.7000000000007</v>
      </c>
      <c r="E2766">
        <v>9529.51</v>
      </c>
      <c r="F2766">
        <v>9393.7000000000007</v>
      </c>
      <c r="G2766">
        <v>9629.3700000000008</v>
      </c>
      <c r="H2766">
        <v>9393.7000000000007</v>
      </c>
      <c r="I2766" t="str">
        <f t="shared" si="129"/>
        <v>盤</v>
      </c>
      <c r="J2766" t="str">
        <f t="shared" si="130"/>
        <v>盤</v>
      </c>
      <c r="K2766" t="str">
        <f t="shared" si="131"/>
        <v>無</v>
      </c>
    </row>
    <row r="2767" spans="1:11" hidden="1" x14ac:dyDescent="0.15">
      <c r="A2767">
        <v>20150225</v>
      </c>
      <c r="B2767">
        <v>9699.5400000000009</v>
      </c>
      <c r="C2767">
        <v>9529.51</v>
      </c>
      <c r="D2767">
        <v>9393.7000000000007</v>
      </c>
      <c r="E2767">
        <v>9629.3700000000008</v>
      </c>
      <c r="F2767">
        <v>9393.7000000000007</v>
      </c>
      <c r="G2767">
        <v>9699.5400000000009</v>
      </c>
      <c r="H2767">
        <v>9393.7000000000007</v>
      </c>
      <c r="I2767" t="str">
        <f t="shared" si="129"/>
        <v>盤</v>
      </c>
      <c r="J2767" t="str">
        <f t="shared" si="130"/>
        <v>無</v>
      </c>
      <c r="K2767" t="str">
        <f t="shared" si="131"/>
        <v>順</v>
      </c>
    </row>
    <row r="2768" spans="1:11" hidden="1" x14ac:dyDescent="0.15">
      <c r="A2768">
        <v>20150226</v>
      </c>
      <c r="B2768">
        <v>9622.1</v>
      </c>
      <c r="C2768">
        <v>9629.3700000000008</v>
      </c>
      <c r="D2768">
        <v>9393.7000000000007</v>
      </c>
      <c r="E2768">
        <v>9699.5400000000009</v>
      </c>
      <c r="F2768">
        <v>9393.7000000000007</v>
      </c>
      <c r="G2768">
        <v>9699.5400000000009</v>
      </c>
      <c r="H2768">
        <v>9393.7000000000007</v>
      </c>
      <c r="I2768" t="str">
        <f t="shared" si="129"/>
        <v>無</v>
      </c>
      <c r="J2768" t="str">
        <f t="shared" si="130"/>
        <v>順</v>
      </c>
      <c r="K2768" t="str">
        <f t="shared" si="131"/>
        <v>順</v>
      </c>
    </row>
    <row r="2769" spans="1:11" hidden="1" x14ac:dyDescent="0.15">
      <c r="A2769">
        <v>20150302</v>
      </c>
      <c r="B2769">
        <v>9601.36</v>
      </c>
      <c r="C2769">
        <v>9699.5400000000009</v>
      </c>
      <c r="D2769">
        <v>9393.7000000000007</v>
      </c>
      <c r="E2769">
        <v>9699.5400000000009</v>
      </c>
      <c r="F2769">
        <v>9393.7000000000007</v>
      </c>
      <c r="G2769">
        <v>9699.5400000000009</v>
      </c>
      <c r="H2769">
        <v>9393.7000000000007</v>
      </c>
      <c r="I2769" t="str">
        <f t="shared" si="129"/>
        <v>順</v>
      </c>
      <c r="J2769" t="str">
        <f t="shared" si="130"/>
        <v>順</v>
      </c>
      <c r="K2769" t="str">
        <f t="shared" si="131"/>
        <v>順</v>
      </c>
    </row>
    <row r="2770" spans="1:11" hidden="1" x14ac:dyDescent="0.15">
      <c r="A2770">
        <v>20150303</v>
      </c>
      <c r="B2770">
        <v>9605.77</v>
      </c>
      <c r="C2770">
        <v>9699.5400000000009</v>
      </c>
      <c r="D2770">
        <v>9393.7000000000007</v>
      </c>
      <c r="E2770">
        <v>9699.5400000000009</v>
      </c>
      <c r="F2770">
        <v>9393.7000000000007</v>
      </c>
      <c r="G2770">
        <v>9699.5400000000009</v>
      </c>
      <c r="H2770">
        <v>9462.2199999999993</v>
      </c>
      <c r="I2770" t="str">
        <f t="shared" si="129"/>
        <v>順</v>
      </c>
      <c r="J2770" t="str">
        <f t="shared" si="130"/>
        <v>順</v>
      </c>
      <c r="K2770" t="str">
        <f t="shared" si="131"/>
        <v>無</v>
      </c>
    </row>
    <row r="2771" spans="1:11" hidden="1" x14ac:dyDescent="0.15">
      <c r="A2771">
        <v>20150304</v>
      </c>
      <c r="B2771">
        <v>9621.73</v>
      </c>
      <c r="C2771">
        <v>9699.5400000000009</v>
      </c>
      <c r="D2771">
        <v>9393.7000000000007</v>
      </c>
      <c r="E2771">
        <v>9699.5400000000009</v>
      </c>
      <c r="F2771">
        <v>9462.2199999999993</v>
      </c>
      <c r="G2771">
        <v>9699.5400000000009</v>
      </c>
      <c r="H2771">
        <v>9496.31</v>
      </c>
      <c r="I2771" t="str">
        <f t="shared" si="129"/>
        <v>順</v>
      </c>
      <c r="J2771" t="str">
        <f t="shared" si="130"/>
        <v>無</v>
      </c>
      <c r="K2771" t="str">
        <f t="shared" si="131"/>
        <v>無</v>
      </c>
    </row>
    <row r="2772" spans="1:11" hidden="1" x14ac:dyDescent="0.15">
      <c r="A2772">
        <v>20150305</v>
      </c>
      <c r="B2772">
        <v>9595.09</v>
      </c>
      <c r="C2772">
        <v>9699.5400000000009</v>
      </c>
      <c r="D2772">
        <v>9462.2199999999993</v>
      </c>
      <c r="E2772">
        <v>9699.5400000000009</v>
      </c>
      <c r="F2772">
        <v>9496.31</v>
      </c>
      <c r="G2772">
        <v>9699.5400000000009</v>
      </c>
      <c r="H2772">
        <v>9529.51</v>
      </c>
      <c r="I2772" t="str">
        <f t="shared" si="129"/>
        <v>無</v>
      </c>
      <c r="J2772" t="str">
        <f t="shared" si="130"/>
        <v>無</v>
      </c>
      <c r="K2772" t="str">
        <f t="shared" si="131"/>
        <v>盤</v>
      </c>
    </row>
    <row r="2773" spans="1:11" hidden="1" x14ac:dyDescent="0.15">
      <c r="A2773">
        <v>20150306</v>
      </c>
      <c r="B2773">
        <v>9645.77</v>
      </c>
      <c r="C2773">
        <v>9699.5400000000009</v>
      </c>
      <c r="D2773">
        <v>9496.31</v>
      </c>
      <c r="E2773">
        <v>9699.5400000000009</v>
      </c>
      <c r="F2773">
        <v>9529.51</v>
      </c>
      <c r="G2773">
        <v>9699.5400000000009</v>
      </c>
      <c r="H2773">
        <v>9595.09</v>
      </c>
      <c r="I2773" t="str">
        <f t="shared" si="129"/>
        <v>無</v>
      </c>
      <c r="J2773" t="str">
        <f t="shared" si="130"/>
        <v>盤</v>
      </c>
      <c r="K2773" t="str">
        <f t="shared" si="131"/>
        <v>盤</v>
      </c>
    </row>
    <row r="2774" spans="1:11" hidden="1" x14ac:dyDescent="0.15">
      <c r="A2774">
        <v>20150309</v>
      </c>
      <c r="B2774">
        <v>9562.98</v>
      </c>
      <c r="C2774">
        <v>9699.5400000000009</v>
      </c>
      <c r="D2774">
        <v>9529.51</v>
      </c>
      <c r="E2774">
        <v>9699.5400000000009</v>
      </c>
      <c r="F2774">
        <v>9595.09</v>
      </c>
      <c r="G2774">
        <v>9699.5400000000009</v>
      </c>
      <c r="H2774">
        <v>9562.98</v>
      </c>
      <c r="I2774" t="str">
        <f t="shared" si="129"/>
        <v>盤</v>
      </c>
      <c r="J2774" t="str">
        <f t="shared" si="130"/>
        <v>盤</v>
      </c>
      <c r="K2774" t="str">
        <f t="shared" si="131"/>
        <v>盤</v>
      </c>
    </row>
    <row r="2775" spans="1:11" hidden="1" x14ac:dyDescent="0.15">
      <c r="A2775">
        <v>20150310</v>
      </c>
      <c r="B2775">
        <v>9536.5300000000007</v>
      </c>
      <c r="C2775">
        <v>9699.5400000000009</v>
      </c>
      <c r="D2775">
        <v>9595.09</v>
      </c>
      <c r="E2775">
        <v>9699.5400000000009</v>
      </c>
      <c r="F2775">
        <v>9562.98</v>
      </c>
      <c r="G2775">
        <v>9645.77</v>
      </c>
      <c r="H2775">
        <v>9536.5300000000007</v>
      </c>
      <c r="I2775" t="str">
        <f t="shared" si="129"/>
        <v>盤</v>
      </c>
      <c r="J2775" t="str">
        <f t="shared" si="130"/>
        <v>盤</v>
      </c>
      <c r="K2775" t="str">
        <f t="shared" si="131"/>
        <v>盤</v>
      </c>
    </row>
    <row r="2776" spans="1:11" hidden="1" x14ac:dyDescent="0.15">
      <c r="A2776">
        <v>20150311</v>
      </c>
      <c r="B2776">
        <v>9523.18</v>
      </c>
      <c r="C2776">
        <v>9699.5400000000009</v>
      </c>
      <c r="D2776">
        <v>9562.98</v>
      </c>
      <c r="E2776">
        <v>9645.77</v>
      </c>
      <c r="F2776">
        <v>9536.5300000000007</v>
      </c>
      <c r="G2776">
        <v>9645.77</v>
      </c>
      <c r="H2776">
        <v>9523.18</v>
      </c>
      <c r="I2776" t="str">
        <f t="shared" si="129"/>
        <v>盤</v>
      </c>
      <c r="J2776" t="str">
        <f t="shared" si="130"/>
        <v>盤</v>
      </c>
      <c r="K2776" t="str">
        <f t="shared" si="131"/>
        <v>盤</v>
      </c>
    </row>
    <row r="2777" spans="1:11" hidden="1" x14ac:dyDescent="0.15">
      <c r="A2777">
        <v>20150312</v>
      </c>
      <c r="B2777">
        <v>9596</v>
      </c>
      <c r="C2777">
        <v>9645.77</v>
      </c>
      <c r="D2777">
        <v>9536.5300000000007</v>
      </c>
      <c r="E2777">
        <v>9645.77</v>
      </c>
      <c r="F2777">
        <v>9523.18</v>
      </c>
      <c r="G2777">
        <v>9645.77</v>
      </c>
      <c r="H2777">
        <v>9523.18</v>
      </c>
      <c r="I2777" t="str">
        <f t="shared" si="129"/>
        <v>盤</v>
      </c>
      <c r="J2777" t="str">
        <f t="shared" si="130"/>
        <v>盤</v>
      </c>
      <c r="K2777" t="str">
        <f t="shared" si="131"/>
        <v>盤</v>
      </c>
    </row>
    <row r="2778" spans="1:11" hidden="1" x14ac:dyDescent="0.15">
      <c r="A2778">
        <v>20150313</v>
      </c>
      <c r="B2778">
        <v>9579.35</v>
      </c>
      <c r="C2778">
        <v>9645.77</v>
      </c>
      <c r="D2778">
        <v>9523.18</v>
      </c>
      <c r="E2778">
        <v>9645.77</v>
      </c>
      <c r="F2778">
        <v>9523.18</v>
      </c>
      <c r="G2778">
        <v>9645.77</v>
      </c>
      <c r="H2778">
        <v>9523.18</v>
      </c>
      <c r="I2778" t="str">
        <f t="shared" si="129"/>
        <v>盤</v>
      </c>
      <c r="J2778" t="str">
        <f t="shared" si="130"/>
        <v>盤</v>
      </c>
      <c r="K2778" t="str">
        <f t="shared" si="131"/>
        <v>盤</v>
      </c>
    </row>
    <row r="2779" spans="1:11" hidden="1" x14ac:dyDescent="0.15">
      <c r="A2779">
        <v>20150316</v>
      </c>
      <c r="B2779">
        <v>9512.91</v>
      </c>
      <c r="C2779">
        <v>9645.77</v>
      </c>
      <c r="D2779">
        <v>9523.18</v>
      </c>
      <c r="E2779">
        <v>9645.77</v>
      </c>
      <c r="F2779">
        <v>9523.18</v>
      </c>
      <c r="G2779">
        <v>9645.77</v>
      </c>
      <c r="H2779">
        <v>9512.91</v>
      </c>
      <c r="I2779" t="str">
        <f t="shared" si="129"/>
        <v>盤</v>
      </c>
      <c r="J2779" t="str">
        <f t="shared" si="130"/>
        <v>盤</v>
      </c>
      <c r="K2779" t="str">
        <f t="shared" si="131"/>
        <v>盤</v>
      </c>
    </row>
    <row r="2780" spans="1:11" hidden="1" x14ac:dyDescent="0.15">
      <c r="A2780">
        <v>20150317</v>
      </c>
      <c r="B2780">
        <v>9539.44</v>
      </c>
      <c r="C2780">
        <v>9645.77</v>
      </c>
      <c r="D2780">
        <v>9523.18</v>
      </c>
      <c r="E2780">
        <v>9645.77</v>
      </c>
      <c r="F2780">
        <v>9512.91</v>
      </c>
      <c r="G2780">
        <v>9645.77</v>
      </c>
      <c r="H2780">
        <v>9512.91</v>
      </c>
      <c r="I2780" t="str">
        <f t="shared" si="129"/>
        <v>盤</v>
      </c>
      <c r="J2780" t="str">
        <f t="shared" si="130"/>
        <v>盤</v>
      </c>
      <c r="K2780" t="str">
        <f t="shared" si="131"/>
        <v>盤</v>
      </c>
    </row>
    <row r="2781" spans="1:11" hidden="1" x14ac:dyDescent="0.15">
      <c r="A2781">
        <v>20150318</v>
      </c>
      <c r="B2781">
        <v>9653.43</v>
      </c>
      <c r="C2781">
        <v>9645.77</v>
      </c>
      <c r="D2781">
        <v>9512.91</v>
      </c>
      <c r="E2781">
        <v>9645.77</v>
      </c>
      <c r="F2781">
        <v>9512.91</v>
      </c>
      <c r="G2781">
        <v>9653.43</v>
      </c>
      <c r="H2781">
        <v>9512.91</v>
      </c>
      <c r="I2781" t="str">
        <f t="shared" si="129"/>
        <v>盤</v>
      </c>
      <c r="J2781" t="str">
        <f t="shared" si="130"/>
        <v>盤</v>
      </c>
      <c r="K2781" t="str">
        <f t="shared" si="131"/>
        <v>盤</v>
      </c>
    </row>
    <row r="2782" spans="1:11" hidden="1" x14ac:dyDescent="0.15">
      <c r="A2782">
        <v>20150319</v>
      </c>
      <c r="B2782">
        <v>9736.73</v>
      </c>
      <c r="C2782">
        <v>9645.77</v>
      </c>
      <c r="D2782">
        <v>9512.91</v>
      </c>
      <c r="E2782">
        <v>9653.43</v>
      </c>
      <c r="F2782">
        <v>9512.91</v>
      </c>
      <c r="G2782">
        <v>9736.73</v>
      </c>
      <c r="H2782">
        <v>9512.91</v>
      </c>
      <c r="I2782" t="str">
        <f t="shared" si="129"/>
        <v>盤</v>
      </c>
      <c r="J2782" t="str">
        <f t="shared" si="130"/>
        <v>盤</v>
      </c>
      <c r="K2782" t="str">
        <f t="shared" si="131"/>
        <v>無</v>
      </c>
    </row>
    <row r="2783" spans="1:11" hidden="1" x14ac:dyDescent="0.15">
      <c r="A2783">
        <v>20150320</v>
      </c>
      <c r="B2783">
        <v>9749.69</v>
      </c>
      <c r="C2783">
        <v>9653.43</v>
      </c>
      <c r="D2783">
        <v>9512.91</v>
      </c>
      <c r="E2783">
        <v>9736.73</v>
      </c>
      <c r="F2783">
        <v>9512.91</v>
      </c>
      <c r="G2783">
        <v>9749.69</v>
      </c>
      <c r="H2783">
        <v>9512.91</v>
      </c>
      <c r="I2783" t="str">
        <f t="shared" si="129"/>
        <v>盤</v>
      </c>
      <c r="J2783" t="str">
        <f t="shared" si="130"/>
        <v>無</v>
      </c>
      <c r="K2783" t="str">
        <f t="shared" si="131"/>
        <v>無</v>
      </c>
    </row>
    <row r="2784" spans="1:11" hidden="1" x14ac:dyDescent="0.15">
      <c r="A2784">
        <v>20150323</v>
      </c>
      <c r="B2784">
        <v>9758.09</v>
      </c>
      <c r="C2784">
        <v>9736.73</v>
      </c>
      <c r="D2784">
        <v>9512.91</v>
      </c>
      <c r="E2784">
        <v>9749.69</v>
      </c>
      <c r="F2784">
        <v>9512.91</v>
      </c>
      <c r="G2784">
        <v>9758.09</v>
      </c>
      <c r="H2784">
        <v>9512.91</v>
      </c>
      <c r="I2784" t="str">
        <f t="shared" si="129"/>
        <v>無</v>
      </c>
      <c r="J2784" t="str">
        <f t="shared" si="130"/>
        <v>無</v>
      </c>
      <c r="K2784" t="str">
        <f t="shared" si="131"/>
        <v>順</v>
      </c>
    </row>
    <row r="2785" spans="1:11" hidden="1" x14ac:dyDescent="0.15">
      <c r="A2785">
        <v>20150324</v>
      </c>
      <c r="B2785">
        <v>9731.66</v>
      </c>
      <c r="C2785">
        <v>9749.69</v>
      </c>
      <c r="D2785">
        <v>9512.91</v>
      </c>
      <c r="E2785">
        <v>9758.09</v>
      </c>
      <c r="F2785">
        <v>9512.91</v>
      </c>
      <c r="G2785">
        <v>9758.09</v>
      </c>
      <c r="H2785">
        <v>9512.91</v>
      </c>
      <c r="I2785" t="str">
        <f t="shared" si="129"/>
        <v>無</v>
      </c>
      <c r="J2785" t="str">
        <f t="shared" si="130"/>
        <v>順</v>
      </c>
      <c r="K2785" t="str">
        <f t="shared" si="131"/>
        <v>順</v>
      </c>
    </row>
    <row r="2786" spans="1:11" hidden="1" x14ac:dyDescent="0.15">
      <c r="A2786">
        <v>20150325</v>
      </c>
      <c r="B2786">
        <v>9667.83</v>
      </c>
      <c r="C2786">
        <v>9758.09</v>
      </c>
      <c r="D2786">
        <v>9512.91</v>
      </c>
      <c r="E2786">
        <v>9758.09</v>
      </c>
      <c r="F2786">
        <v>9512.91</v>
      </c>
      <c r="G2786">
        <v>9758.09</v>
      </c>
      <c r="H2786">
        <v>9512.91</v>
      </c>
      <c r="I2786" t="str">
        <f t="shared" si="129"/>
        <v>順</v>
      </c>
      <c r="J2786" t="str">
        <f t="shared" si="130"/>
        <v>順</v>
      </c>
      <c r="K2786" t="str">
        <f t="shared" si="131"/>
        <v>順</v>
      </c>
    </row>
    <row r="2787" spans="1:11" hidden="1" x14ac:dyDescent="0.15">
      <c r="A2787">
        <v>20150326</v>
      </c>
      <c r="B2787">
        <v>9619.1200000000008</v>
      </c>
      <c r="C2787">
        <v>9758.09</v>
      </c>
      <c r="D2787">
        <v>9512.91</v>
      </c>
      <c r="E2787">
        <v>9758.09</v>
      </c>
      <c r="F2787">
        <v>9512.91</v>
      </c>
      <c r="G2787">
        <v>9758.09</v>
      </c>
      <c r="H2787">
        <v>9539.44</v>
      </c>
      <c r="I2787" t="str">
        <f t="shared" si="129"/>
        <v>順</v>
      </c>
      <c r="J2787" t="str">
        <f t="shared" si="130"/>
        <v>順</v>
      </c>
      <c r="K2787" t="str">
        <f t="shared" si="131"/>
        <v>無</v>
      </c>
    </row>
    <row r="2788" spans="1:11" hidden="1" x14ac:dyDescent="0.15">
      <c r="A2788">
        <v>20150327</v>
      </c>
      <c r="B2788">
        <v>9503.7199999999993</v>
      </c>
      <c r="C2788">
        <v>9758.09</v>
      </c>
      <c r="D2788">
        <v>9512.91</v>
      </c>
      <c r="E2788">
        <v>9758.09</v>
      </c>
      <c r="F2788">
        <v>9539.44</v>
      </c>
      <c r="G2788">
        <v>9758.09</v>
      </c>
      <c r="H2788">
        <v>9503.7199999999993</v>
      </c>
      <c r="I2788" t="str">
        <f t="shared" si="129"/>
        <v>順</v>
      </c>
      <c r="J2788" t="str">
        <f t="shared" si="130"/>
        <v>無</v>
      </c>
      <c r="K2788" t="str">
        <f t="shared" si="131"/>
        <v>順</v>
      </c>
    </row>
    <row r="2789" spans="1:11" hidden="1" x14ac:dyDescent="0.15">
      <c r="A2789">
        <v>20150330</v>
      </c>
      <c r="B2789">
        <v>9521.8700000000008</v>
      </c>
      <c r="C2789">
        <v>9758.09</v>
      </c>
      <c r="D2789">
        <v>9539.44</v>
      </c>
      <c r="E2789">
        <v>9758.09</v>
      </c>
      <c r="F2789">
        <v>9503.7199999999993</v>
      </c>
      <c r="G2789">
        <v>9758.09</v>
      </c>
      <c r="H2789">
        <v>9503.7199999999993</v>
      </c>
      <c r="I2789" t="str">
        <f t="shared" si="129"/>
        <v>無</v>
      </c>
      <c r="J2789" t="str">
        <f t="shared" si="130"/>
        <v>順</v>
      </c>
      <c r="K2789" t="str">
        <f t="shared" si="131"/>
        <v>順</v>
      </c>
    </row>
    <row r="2790" spans="1:11" hidden="1" x14ac:dyDescent="0.15">
      <c r="A2790">
        <v>20150331</v>
      </c>
      <c r="B2790">
        <v>9586.44</v>
      </c>
      <c r="C2790">
        <v>9758.09</v>
      </c>
      <c r="D2790">
        <v>9503.7199999999993</v>
      </c>
      <c r="E2790">
        <v>9758.09</v>
      </c>
      <c r="F2790">
        <v>9503.7199999999993</v>
      </c>
      <c r="G2790">
        <v>9758.09</v>
      </c>
      <c r="H2790">
        <v>9503.7199999999993</v>
      </c>
      <c r="I2790" t="str">
        <f t="shared" si="129"/>
        <v>順</v>
      </c>
      <c r="J2790" t="str">
        <f t="shared" si="130"/>
        <v>順</v>
      </c>
      <c r="K2790" t="str">
        <f t="shared" si="131"/>
        <v>順</v>
      </c>
    </row>
    <row r="2791" spans="1:11" hidden="1" x14ac:dyDescent="0.15">
      <c r="A2791">
        <v>20150401</v>
      </c>
      <c r="B2791">
        <v>9507.66</v>
      </c>
      <c r="C2791">
        <v>9758.09</v>
      </c>
      <c r="D2791">
        <v>9503.7199999999993</v>
      </c>
      <c r="E2791">
        <v>9758.09</v>
      </c>
      <c r="F2791">
        <v>9503.7199999999993</v>
      </c>
      <c r="G2791">
        <v>9758.09</v>
      </c>
      <c r="H2791">
        <v>9503.7199999999993</v>
      </c>
      <c r="I2791" t="str">
        <f t="shared" si="129"/>
        <v>順</v>
      </c>
      <c r="J2791" t="str">
        <f t="shared" si="130"/>
        <v>順</v>
      </c>
      <c r="K2791" t="str">
        <f t="shared" si="131"/>
        <v>順</v>
      </c>
    </row>
    <row r="2792" spans="1:11" hidden="1" x14ac:dyDescent="0.15">
      <c r="A2792">
        <v>20150402</v>
      </c>
      <c r="B2792">
        <v>9600.32</v>
      </c>
      <c r="C2792">
        <v>9758.09</v>
      </c>
      <c r="D2792">
        <v>9503.7199999999993</v>
      </c>
      <c r="E2792">
        <v>9758.09</v>
      </c>
      <c r="F2792">
        <v>9503.7199999999993</v>
      </c>
      <c r="G2792">
        <v>9731.66</v>
      </c>
      <c r="H2792">
        <v>9503.7199999999993</v>
      </c>
      <c r="I2792" t="str">
        <f t="shared" si="129"/>
        <v>順</v>
      </c>
      <c r="J2792" t="str">
        <f t="shared" si="130"/>
        <v>順</v>
      </c>
      <c r="K2792" t="str">
        <f t="shared" si="131"/>
        <v>無</v>
      </c>
    </row>
    <row r="2793" spans="1:11" hidden="1" x14ac:dyDescent="0.15">
      <c r="A2793">
        <v>20150407</v>
      </c>
      <c r="B2793">
        <v>9641.9</v>
      </c>
      <c r="C2793">
        <v>9758.09</v>
      </c>
      <c r="D2793">
        <v>9503.7199999999993</v>
      </c>
      <c r="E2793">
        <v>9731.66</v>
      </c>
      <c r="F2793">
        <v>9503.7199999999993</v>
      </c>
      <c r="G2793">
        <v>9667.83</v>
      </c>
      <c r="H2793">
        <v>9503.7199999999993</v>
      </c>
      <c r="I2793" t="str">
        <f t="shared" si="129"/>
        <v>順</v>
      </c>
      <c r="J2793" t="str">
        <f t="shared" si="130"/>
        <v>無</v>
      </c>
      <c r="K2793" t="str">
        <f t="shared" si="131"/>
        <v>盤</v>
      </c>
    </row>
    <row r="2794" spans="1:11" hidden="1" x14ac:dyDescent="0.15">
      <c r="A2794">
        <v>20150408</v>
      </c>
      <c r="B2794">
        <v>9571.9699999999993</v>
      </c>
      <c r="C2794">
        <v>9731.66</v>
      </c>
      <c r="D2794">
        <v>9503.7199999999993</v>
      </c>
      <c r="E2794">
        <v>9667.83</v>
      </c>
      <c r="F2794">
        <v>9503.7199999999993</v>
      </c>
      <c r="G2794">
        <v>9641.9</v>
      </c>
      <c r="H2794">
        <v>9503.7199999999993</v>
      </c>
      <c r="I2794" t="str">
        <f t="shared" si="129"/>
        <v>無</v>
      </c>
      <c r="J2794" t="str">
        <f t="shared" si="130"/>
        <v>盤</v>
      </c>
      <c r="K2794" t="str">
        <f t="shared" si="131"/>
        <v>盤</v>
      </c>
    </row>
    <row r="2795" spans="1:11" hidden="1" x14ac:dyDescent="0.15">
      <c r="A2795">
        <v>20150409</v>
      </c>
      <c r="B2795">
        <v>9568.0400000000009</v>
      </c>
      <c r="C2795">
        <v>9667.83</v>
      </c>
      <c r="D2795">
        <v>9503.7199999999993</v>
      </c>
      <c r="E2795">
        <v>9641.9</v>
      </c>
      <c r="F2795">
        <v>9503.7199999999993</v>
      </c>
      <c r="G2795">
        <v>9641.9</v>
      </c>
      <c r="H2795">
        <v>9503.7199999999993</v>
      </c>
      <c r="I2795" t="str">
        <f t="shared" si="129"/>
        <v>盤</v>
      </c>
      <c r="J2795" t="str">
        <f t="shared" si="130"/>
        <v>盤</v>
      </c>
      <c r="K2795" t="str">
        <f t="shared" si="131"/>
        <v>盤</v>
      </c>
    </row>
    <row r="2796" spans="1:11" hidden="1" x14ac:dyDescent="0.15">
      <c r="A2796">
        <v>20150410</v>
      </c>
      <c r="B2796">
        <v>9617.7000000000007</v>
      </c>
      <c r="C2796">
        <v>9641.9</v>
      </c>
      <c r="D2796">
        <v>9503.7199999999993</v>
      </c>
      <c r="E2796">
        <v>9641.9</v>
      </c>
      <c r="F2796">
        <v>9503.7199999999993</v>
      </c>
      <c r="G2796">
        <v>9641.9</v>
      </c>
      <c r="H2796">
        <v>9507.66</v>
      </c>
      <c r="I2796" t="str">
        <f t="shared" si="129"/>
        <v>盤</v>
      </c>
      <c r="J2796" t="str">
        <f t="shared" si="130"/>
        <v>盤</v>
      </c>
      <c r="K2796" t="str">
        <f t="shared" si="131"/>
        <v>盤</v>
      </c>
    </row>
    <row r="2797" spans="1:11" hidden="1" x14ac:dyDescent="0.15">
      <c r="A2797">
        <v>20150413</v>
      </c>
      <c r="B2797">
        <v>9666.52</v>
      </c>
      <c r="C2797">
        <v>9641.9</v>
      </c>
      <c r="D2797">
        <v>9503.7199999999993</v>
      </c>
      <c r="E2797">
        <v>9641.9</v>
      </c>
      <c r="F2797">
        <v>9507.66</v>
      </c>
      <c r="G2797">
        <v>9666.52</v>
      </c>
      <c r="H2797">
        <v>9507.66</v>
      </c>
      <c r="I2797" t="str">
        <f t="shared" si="129"/>
        <v>盤</v>
      </c>
      <c r="J2797" t="str">
        <f t="shared" si="130"/>
        <v>盤</v>
      </c>
      <c r="K2797" t="str">
        <f t="shared" si="131"/>
        <v>盤</v>
      </c>
    </row>
    <row r="2798" spans="1:11" hidden="1" x14ac:dyDescent="0.15">
      <c r="A2798">
        <v>20150414</v>
      </c>
      <c r="B2798">
        <v>9642.2199999999993</v>
      </c>
      <c r="C2798">
        <v>9641.9</v>
      </c>
      <c r="D2798">
        <v>9507.66</v>
      </c>
      <c r="E2798">
        <v>9666.52</v>
      </c>
      <c r="F2798">
        <v>9507.66</v>
      </c>
      <c r="G2798">
        <v>9666.52</v>
      </c>
      <c r="H2798">
        <v>9507.66</v>
      </c>
      <c r="I2798" t="str">
        <f t="shared" si="129"/>
        <v>盤</v>
      </c>
      <c r="J2798" t="str">
        <f t="shared" si="130"/>
        <v>盤</v>
      </c>
      <c r="K2798" t="str">
        <f t="shared" si="131"/>
        <v>盤</v>
      </c>
    </row>
    <row r="2799" spans="1:11" hidden="1" x14ac:dyDescent="0.15">
      <c r="A2799">
        <v>20150415</v>
      </c>
      <c r="B2799">
        <v>9540.06</v>
      </c>
      <c r="C2799">
        <v>9666.52</v>
      </c>
      <c r="D2799">
        <v>9507.66</v>
      </c>
      <c r="E2799">
        <v>9666.52</v>
      </c>
      <c r="F2799">
        <v>9507.66</v>
      </c>
      <c r="G2799">
        <v>9666.52</v>
      </c>
      <c r="H2799">
        <v>9540.06</v>
      </c>
      <c r="I2799" t="str">
        <f t="shared" si="129"/>
        <v>盤</v>
      </c>
      <c r="J2799" t="str">
        <f t="shared" si="130"/>
        <v>盤</v>
      </c>
      <c r="K2799" t="str">
        <f t="shared" si="131"/>
        <v>盤</v>
      </c>
    </row>
    <row r="2800" spans="1:11" hidden="1" x14ac:dyDescent="0.15">
      <c r="A2800">
        <v>20150416</v>
      </c>
      <c r="B2800">
        <v>9656.8700000000008</v>
      </c>
      <c r="C2800">
        <v>9666.52</v>
      </c>
      <c r="D2800">
        <v>9507.66</v>
      </c>
      <c r="E2800">
        <v>9666.52</v>
      </c>
      <c r="F2800">
        <v>9540.06</v>
      </c>
      <c r="G2800">
        <v>9666.52</v>
      </c>
      <c r="H2800">
        <v>9540.06</v>
      </c>
      <c r="I2800" t="str">
        <f t="shared" si="129"/>
        <v>盤</v>
      </c>
      <c r="J2800" t="str">
        <f t="shared" si="130"/>
        <v>盤</v>
      </c>
      <c r="K2800" t="str">
        <f t="shared" si="131"/>
        <v>盤</v>
      </c>
    </row>
    <row r="2801" spans="1:11" hidden="1" x14ac:dyDescent="0.15">
      <c r="A2801">
        <v>20150417</v>
      </c>
      <c r="B2801">
        <v>9570.93</v>
      </c>
      <c r="C2801">
        <v>9666.52</v>
      </c>
      <c r="D2801">
        <v>9540.06</v>
      </c>
      <c r="E2801">
        <v>9666.52</v>
      </c>
      <c r="F2801">
        <v>9540.06</v>
      </c>
      <c r="G2801">
        <v>9666.52</v>
      </c>
      <c r="H2801">
        <v>9540.06</v>
      </c>
      <c r="I2801" t="str">
        <f t="shared" si="129"/>
        <v>盤</v>
      </c>
      <c r="J2801" t="str">
        <f t="shared" si="130"/>
        <v>盤</v>
      </c>
      <c r="K2801" t="str">
        <f t="shared" si="131"/>
        <v>盤</v>
      </c>
    </row>
    <row r="2802" spans="1:11" hidden="1" x14ac:dyDescent="0.15">
      <c r="A2802">
        <v>20150420</v>
      </c>
      <c r="B2802">
        <v>9552.85</v>
      </c>
      <c r="C2802">
        <v>9666.52</v>
      </c>
      <c r="D2802">
        <v>9540.06</v>
      </c>
      <c r="E2802">
        <v>9666.52</v>
      </c>
      <c r="F2802">
        <v>9540.06</v>
      </c>
      <c r="G2802">
        <v>9666.52</v>
      </c>
      <c r="H2802">
        <v>9540.06</v>
      </c>
      <c r="I2802" t="str">
        <f t="shared" si="129"/>
        <v>盤</v>
      </c>
      <c r="J2802" t="str">
        <f t="shared" si="130"/>
        <v>盤</v>
      </c>
      <c r="K2802" t="str">
        <f t="shared" si="131"/>
        <v>盤</v>
      </c>
    </row>
    <row r="2803" spans="1:11" hidden="1" x14ac:dyDescent="0.15">
      <c r="A2803">
        <v>20150421</v>
      </c>
      <c r="B2803">
        <v>9533.98</v>
      </c>
      <c r="C2803">
        <v>9666.52</v>
      </c>
      <c r="D2803">
        <v>9540.06</v>
      </c>
      <c r="E2803">
        <v>9666.52</v>
      </c>
      <c r="F2803">
        <v>9540.06</v>
      </c>
      <c r="G2803">
        <v>9666.52</v>
      </c>
      <c r="H2803">
        <v>9533.98</v>
      </c>
      <c r="I2803" t="str">
        <f t="shared" si="129"/>
        <v>盤</v>
      </c>
      <c r="J2803" t="str">
        <f t="shared" si="130"/>
        <v>盤</v>
      </c>
      <c r="K2803" t="str">
        <f t="shared" si="131"/>
        <v>盤</v>
      </c>
    </row>
    <row r="2804" spans="1:11" hidden="1" x14ac:dyDescent="0.15">
      <c r="A2804">
        <v>20150422</v>
      </c>
      <c r="B2804">
        <v>9613</v>
      </c>
      <c r="C2804">
        <v>9666.52</v>
      </c>
      <c r="D2804">
        <v>9540.06</v>
      </c>
      <c r="E2804">
        <v>9666.52</v>
      </c>
      <c r="F2804">
        <v>9533.98</v>
      </c>
      <c r="G2804">
        <v>9666.52</v>
      </c>
      <c r="H2804">
        <v>9533.98</v>
      </c>
      <c r="I2804" t="str">
        <f t="shared" si="129"/>
        <v>盤</v>
      </c>
      <c r="J2804" t="str">
        <f t="shared" si="130"/>
        <v>盤</v>
      </c>
      <c r="K2804" t="str">
        <f t="shared" si="131"/>
        <v>盤</v>
      </c>
    </row>
    <row r="2805" spans="1:11" x14ac:dyDescent="0.15">
      <c r="A2805">
        <v>20150423</v>
      </c>
      <c r="B2805">
        <v>9797.49</v>
      </c>
      <c r="C2805">
        <v>9666.52</v>
      </c>
      <c r="D2805">
        <v>9533.98</v>
      </c>
      <c r="E2805">
        <v>9666.52</v>
      </c>
      <c r="F2805">
        <v>9533.98</v>
      </c>
      <c r="G2805">
        <v>9797.49</v>
      </c>
      <c r="H2805">
        <v>9533.98</v>
      </c>
      <c r="I2805" t="str">
        <f t="shared" si="129"/>
        <v>盤</v>
      </c>
      <c r="J2805" t="str">
        <f t="shared" si="130"/>
        <v>盤</v>
      </c>
      <c r="K2805" t="str">
        <f t="shared" si="131"/>
        <v>順</v>
      </c>
    </row>
    <row r="2806" spans="1:11" hidden="1" x14ac:dyDescent="0.15">
      <c r="A2806">
        <v>20150424</v>
      </c>
      <c r="B2806">
        <v>9913.2800000000007</v>
      </c>
      <c r="C2806">
        <v>9666.52</v>
      </c>
      <c r="D2806">
        <v>9533.98</v>
      </c>
      <c r="E2806">
        <v>9797.49</v>
      </c>
      <c r="F2806">
        <v>9533.98</v>
      </c>
      <c r="G2806">
        <v>9913.2800000000007</v>
      </c>
      <c r="H2806">
        <v>9533.98</v>
      </c>
      <c r="I2806" t="str">
        <f t="shared" si="129"/>
        <v>盤</v>
      </c>
      <c r="J2806" t="str">
        <f t="shared" si="130"/>
        <v>順</v>
      </c>
      <c r="K2806" t="str">
        <f t="shared" si="131"/>
        <v>順</v>
      </c>
    </row>
    <row r="2807" spans="1:11" hidden="1" x14ac:dyDescent="0.15">
      <c r="A2807">
        <v>20150427</v>
      </c>
      <c r="B2807">
        <v>9973.1200000000008</v>
      </c>
      <c r="C2807">
        <v>9797.49</v>
      </c>
      <c r="D2807">
        <v>9533.98</v>
      </c>
      <c r="E2807">
        <v>9913.2800000000007</v>
      </c>
      <c r="F2807">
        <v>9533.98</v>
      </c>
      <c r="G2807">
        <v>9973.1200000000008</v>
      </c>
      <c r="H2807">
        <v>9533.98</v>
      </c>
      <c r="I2807" t="str">
        <f t="shared" si="129"/>
        <v>順</v>
      </c>
      <c r="J2807" t="str">
        <f t="shared" si="130"/>
        <v>順</v>
      </c>
      <c r="K2807" t="str">
        <f t="shared" si="131"/>
        <v>順</v>
      </c>
    </row>
    <row r="2808" spans="1:11" hidden="1" x14ac:dyDescent="0.15">
      <c r="A2808">
        <v>20150428</v>
      </c>
      <c r="B2808">
        <v>9956.83</v>
      </c>
      <c r="C2808">
        <v>9913.2800000000007</v>
      </c>
      <c r="D2808">
        <v>9533.98</v>
      </c>
      <c r="E2808">
        <v>9973.1200000000008</v>
      </c>
      <c r="F2808">
        <v>9533.98</v>
      </c>
      <c r="G2808">
        <v>9973.1200000000008</v>
      </c>
      <c r="H2808">
        <v>9533.98</v>
      </c>
      <c r="I2808" t="str">
        <f t="shared" si="129"/>
        <v>順</v>
      </c>
      <c r="J2808" t="str">
        <f t="shared" si="130"/>
        <v>順</v>
      </c>
      <c r="K2808" t="str">
        <f t="shared" si="131"/>
        <v>順</v>
      </c>
    </row>
    <row r="2809" spans="1:11" hidden="1" x14ac:dyDescent="0.15">
      <c r="A2809">
        <v>20150429</v>
      </c>
      <c r="B2809">
        <v>9853.83</v>
      </c>
      <c r="C2809">
        <v>9973.1200000000008</v>
      </c>
      <c r="D2809">
        <v>9533.98</v>
      </c>
      <c r="E2809">
        <v>9973.1200000000008</v>
      </c>
      <c r="F2809">
        <v>9533.98</v>
      </c>
      <c r="G2809">
        <v>9973.1200000000008</v>
      </c>
      <c r="H2809">
        <v>9533.98</v>
      </c>
      <c r="I2809" t="str">
        <f t="shared" si="129"/>
        <v>順</v>
      </c>
      <c r="J2809" t="str">
        <f t="shared" si="130"/>
        <v>順</v>
      </c>
      <c r="K2809" t="str">
        <f t="shared" si="131"/>
        <v>順</v>
      </c>
    </row>
    <row r="2810" spans="1:11" hidden="1" x14ac:dyDescent="0.15">
      <c r="A2810">
        <v>20150430</v>
      </c>
      <c r="B2810">
        <v>9820.0499999999993</v>
      </c>
      <c r="C2810">
        <v>9973.1200000000008</v>
      </c>
      <c r="D2810">
        <v>9533.98</v>
      </c>
      <c r="E2810">
        <v>9973.1200000000008</v>
      </c>
      <c r="F2810">
        <v>9533.98</v>
      </c>
      <c r="G2810">
        <v>9973.1200000000008</v>
      </c>
      <c r="H2810">
        <v>9533.98</v>
      </c>
      <c r="I2810" t="str">
        <f t="shared" si="129"/>
        <v>順</v>
      </c>
      <c r="J2810" t="str">
        <f t="shared" si="130"/>
        <v>順</v>
      </c>
      <c r="K2810" t="str">
        <f t="shared" si="131"/>
        <v>順</v>
      </c>
    </row>
    <row r="2811" spans="1:11" hidden="1" x14ac:dyDescent="0.15">
      <c r="A2811">
        <v>20150504</v>
      </c>
      <c r="B2811">
        <v>9845.0400000000009</v>
      </c>
      <c r="C2811">
        <v>9973.1200000000008</v>
      </c>
      <c r="D2811">
        <v>9533.98</v>
      </c>
      <c r="E2811">
        <v>9973.1200000000008</v>
      </c>
      <c r="F2811">
        <v>9533.98</v>
      </c>
      <c r="G2811">
        <v>9973.1200000000008</v>
      </c>
      <c r="H2811">
        <v>9613</v>
      </c>
      <c r="I2811" t="str">
        <f t="shared" si="129"/>
        <v>順</v>
      </c>
      <c r="J2811" t="str">
        <f t="shared" si="130"/>
        <v>順</v>
      </c>
      <c r="K2811" t="str">
        <f t="shared" si="131"/>
        <v>順</v>
      </c>
    </row>
    <row r="2812" spans="1:11" hidden="1" x14ac:dyDescent="0.15">
      <c r="A2812">
        <v>20150505</v>
      </c>
      <c r="B2812">
        <v>9820.1299999999992</v>
      </c>
      <c r="C2812">
        <v>9973.1200000000008</v>
      </c>
      <c r="D2812">
        <v>9533.98</v>
      </c>
      <c r="E2812">
        <v>9973.1200000000008</v>
      </c>
      <c r="F2812">
        <v>9613</v>
      </c>
      <c r="G2812">
        <v>9973.1200000000008</v>
      </c>
      <c r="H2812">
        <v>9797.49</v>
      </c>
      <c r="I2812" t="str">
        <f t="shared" si="129"/>
        <v>順</v>
      </c>
      <c r="J2812" t="str">
        <f t="shared" si="130"/>
        <v>順</v>
      </c>
      <c r="K2812" t="str">
        <f t="shared" si="131"/>
        <v>盤</v>
      </c>
    </row>
    <row r="2813" spans="1:11" hidden="1" x14ac:dyDescent="0.15">
      <c r="A2813">
        <v>20150506</v>
      </c>
      <c r="B2813">
        <v>9818.2000000000007</v>
      </c>
      <c r="C2813">
        <v>9973.1200000000008</v>
      </c>
      <c r="D2813">
        <v>9613</v>
      </c>
      <c r="E2813">
        <v>9973.1200000000008</v>
      </c>
      <c r="F2813">
        <v>9797.49</v>
      </c>
      <c r="G2813">
        <v>9973.1200000000008</v>
      </c>
      <c r="H2813">
        <v>9818.2000000000007</v>
      </c>
      <c r="I2813" t="str">
        <f t="shared" si="129"/>
        <v>順</v>
      </c>
      <c r="J2813" t="str">
        <f t="shared" si="130"/>
        <v>盤</v>
      </c>
      <c r="K2813" t="str">
        <f t="shared" si="131"/>
        <v>盤</v>
      </c>
    </row>
    <row r="2814" spans="1:11" x14ac:dyDescent="0.15">
      <c r="A2814">
        <v>20150507</v>
      </c>
      <c r="B2814">
        <v>9704.11</v>
      </c>
      <c r="C2814">
        <v>9973.1200000000008</v>
      </c>
      <c r="D2814">
        <v>9797.49</v>
      </c>
      <c r="E2814">
        <v>9973.1200000000008</v>
      </c>
      <c r="F2814">
        <v>9818.2000000000007</v>
      </c>
      <c r="G2814">
        <v>9973.1200000000008</v>
      </c>
      <c r="H2814">
        <v>9704.11</v>
      </c>
      <c r="I2814" t="str">
        <f t="shared" si="129"/>
        <v>盤</v>
      </c>
      <c r="J2814" t="str">
        <f t="shared" si="130"/>
        <v>盤</v>
      </c>
      <c r="K2814" t="str">
        <f t="shared" si="131"/>
        <v>順</v>
      </c>
    </row>
    <row r="2815" spans="1:11" hidden="1" x14ac:dyDescent="0.15">
      <c r="A2815">
        <v>20150508</v>
      </c>
      <c r="B2815">
        <v>9692</v>
      </c>
      <c r="C2815">
        <v>9973.1200000000008</v>
      </c>
      <c r="D2815">
        <v>9818.2000000000007</v>
      </c>
      <c r="E2815">
        <v>9973.1200000000008</v>
      </c>
      <c r="F2815">
        <v>9704.11</v>
      </c>
      <c r="G2815">
        <v>9956.83</v>
      </c>
      <c r="H2815">
        <v>9692</v>
      </c>
      <c r="I2815" t="str">
        <f t="shared" si="129"/>
        <v>盤</v>
      </c>
      <c r="J2815" t="str">
        <f t="shared" si="130"/>
        <v>順</v>
      </c>
      <c r="K2815" t="str">
        <f t="shared" si="131"/>
        <v>順</v>
      </c>
    </row>
    <row r="2816" spans="1:11" hidden="1" x14ac:dyDescent="0.15">
      <c r="A2816">
        <v>20150511</v>
      </c>
      <c r="B2816">
        <v>9663.7199999999993</v>
      </c>
      <c r="C2816">
        <v>9973.1200000000008</v>
      </c>
      <c r="D2816">
        <v>9704.11</v>
      </c>
      <c r="E2816">
        <v>9956.83</v>
      </c>
      <c r="F2816">
        <v>9692</v>
      </c>
      <c r="G2816">
        <v>9853.83</v>
      </c>
      <c r="H2816">
        <v>9663.7199999999993</v>
      </c>
      <c r="I2816" t="str">
        <f t="shared" si="129"/>
        <v>順</v>
      </c>
      <c r="J2816" t="str">
        <f t="shared" si="130"/>
        <v>順</v>
      </c>
      <c r="K2816" t="str">
        <f t="shared" si="131"/>
        <v>無</v>
      </c>
    </row>
    <row r="2817" spans="1:11" hidden="1" x14ac:dyDescent="0.15">
      <c r="A2817">
        <v>20150512</v>
      </c>
      <c r="B2817">
        <v>9680.73</v>
      </c>
      <c r="C2817">
        <v>9956.83</v>
      </c>
      <c r="D2817">
        <v>9692</v>
      </c>
      <c r="E2817">
        <v>9853.83</v>
      </c>
      <c r="F2817">
        <v>9663.7199999999993</v>
      </c>
      <c r="G2817">
        <v>9845.0400000000009</v>
      </c>
      <c r="H2817">
        <v>9663.7199999999993</v>
      </c>
      <c r="I2817" t="str">
        <f t="shared" si="129"/>
        <v>順</v>
      </c>
      <c r="J2817" t="str">
        <f t="shared" si="130"/>
        <v>無</v>
      </c>
      <c r="K2817" t="str">
        <f t="shared" si="131"/>
        <v>無</v>
      </c>
    </row>
    <row r="2818" spans="1:11" hidden="1" x14ac:dyDescent="0.15">
      <c r="A2818">
        <v>20150513</v>
      </c>
      <c r="B2818">
        <v>9724.11</v>
      </c>
      <c r="C2818">
        <v>9853.83</v>
      </c>
      <c r="D2818">
        <v>9663.7199999999993</v>
      </c>
      <c r="E2818">
        <v>9845.0400000000009</v>
      </c>
      <c r="F2818">
        <v>9663.7199999999993</v>
      </c>
      <c r="G2818">
        <v>9845.0400000000009</v>
      </c>
      <c r="H2818">
        <v>9663.7199999999993</v>
      </c>
      <c r="I2818" t="str">
        <f t="shared" si="129"/>
        <v>無</v>
      </c>
      <c r="J2818" t="str">
        <f t="shared" si="130"/>
        <v>無</v>
      </c>
      <c r="K2818" t="str">
        <f t="shared" si="131"/>
        <v>無</v>
      </c>
    </row>
    <row r="2819" spans="1:11" hidden="1" x14ac:dyDescent="0.15">
      <c r="A2819">
        <v>20150514</v>
      </c>
      <c r="B2819">
        <v>9610.83</v>
      </c>
      <c r="C2819">
        <v>9845.0400000000009</v>
      </c>
      <c r="D2819">
        <v>9663.7199999999993</v>
      </c>
      <c r="E2819">
        <v>9845.0400000000009</v>
      </c>
      <c r="F2819">
        <v>9663.7199999999993</v>
      </c>
      <c r="G2819">
        <v>9820.1299999999992</v>
      </c>
      <c r="H2819">
        <v>9610.83</v>
      </c>
      <c r="I2819" t="str">
        <f t="shared" ref="I2819:I2882" si="132">IF(C2819-D2819&lt;=180,"盤",IF(C2819-D2819&lt;=240,"無","順"))</f>
        <v>無</v>
      </c>
      <c r="J2819" t="str">
        <f t="shared" ref="J2819:J2882" si="133">IF(E2819-F2819&lt;=180,"盤",IF(E2819-F2819&lt;=240,"無","順"))</f>
        <v>無</v>
      </c>
      <c r="K2819" t="str">
        <f t="shared" ref="K2819:K2882" si="134">IF(G2819-H2819&lt;=180,"盤",IF(G2819-H2819&lt;=240,"無","順"))</f>
        <v>無</v>
      </c>
    </row>
    <row r="2820" spans="1:11" hidden="1" x14ac:dyDescent="0.15">
      <c r="A2820">
        <v>20150515</v>
      </c>
      <c r="B2820">
        <v>9579.48</v>
      </c>
      <c r="C2820">
        <v>9845.0400000000009</v>
      </c>
      <c r="D2820">
        <v>9663.7199999999993</v>
      </c>
      <c r="E2820">
        <v>9820.1299999999992</v>
      </c>
      <c r="F2820">
        <v>9610.83</v>
      </c>
      <c r="G2820">
        <v>9818.2000000000007</v>
      </c>
      <c r="H2820">
        <v>9579.48</v>
      </c>
      <c r="I2820" t="str">
        <f t="shared" si="132"/>
        <v>無</v>
      </c>
      <c r="J2820" t="str">
        <f t="shared" si="133"/>
        <v>無</v>
      </c>
      <c r="K2820" t="str">
        <f t="shared" si="134"/>
        <v>無</v>
      </c>
    </row>
    <row r="2821" spans="1:11" hidden="1" x14ac:dyDescent="0.15">
      <c r="A2821">
        <v>20150518</v>
      </c>
      <c r="B2821">
        <v>9606.1</v>
      </c>
      <c r="C2821">
        <v>9820.1299999999992</v>
      </c>
      <c r="D2821">
        <v>9610.83</v>
      </c>
      <c r="E2821">
        <v>9818.2000000000007</v>
      </c>
      <c r="F2821">
        <v>9579.48</v>
      </c>
      <c r="G2821">
        <v>9724.11</v>
      </c>
      <c r="H2821">
        <v>9579.48</v>
      </c>
      <c r="I2821" t="str">
        <f t="shared" si="132"/>
        <v>無</v>
      </c>
      <c r="J2821" t="str">
        <f t="shared" si="133"/>
        <v>無</v>
      </c>
      <c r="K2821" t="str">
        <f t="shared" si="134"/>
        <v>盤</v>
      </c>
    </row>
    <row r="2822" spans="1:11" hidden="1" x14ac:dyDescent="0.15">
      <c r="A2822">
        <v>20150519</v>
      </c>
      <c r="B2822">
        <v>9716.77</v>
      </c>
      <c r="C2822">
        <v>9818.2000000000007</v>
      </c>
      <c r="D2822">
        <v>9579.48</v>
      </c>
      <c r="E2822">
        <v>9724.11</v>
      </c>
      <c r="F2822">
        <v>9579.48</v>
      </c>
      <c r="G2822">
        <v>9724.11</v>
      </c>
      <c r="H2822">
        <v>9579.48</v>
      </c>
      <c r="I2822" t="str">
        <f t="shared" si="132"/>
        <v>無</v>
      </c>
      <c r="J2822" t="str">
        <f t="shared" si="133"/>
        <v>盤</v>
      </c>
      <c r="K2822" t="str">
        <f t="shared" si="134"/>
        <v>盤</v>
      </c>
    </row>
    <row r="2823" spans="1:11" hidden="1" x14ac:dyDescent="0.15">
      <c r="A2823">
        <v>20150520</v>
      </c>
      <c r="B2823">
        <v>9685.31</v>
      </c>
      <c r="C2823">
        <v>9724.11</v>
      </c>
      <c r="D2823">
        <v>9579.48</v>
      </c>
      <c r="E2823">
        <v>9724.11</v>
      </c>
      <c r="F2823">
        <v>9579.48</v>
      </c>
      <c r="G2823">
        <v>9724.11</v>
      </c>
      <c r="H2823">
        <v>9579.48</v>
      </c>
      <c r="I2823" t="str">
        <f t="shared" si="132"/>
        <v>盤</v>
      </c>
      <c r="J2823" t="str">
        <f t="shared" si="133"/>
        <v>盤</v>
      </c>
      <c r="K2823" t="str">
        <f t="shared" si="134"/>
        <v>盤</v>
      </c>
    </row>
    <row r="2824" spans="1:11" hidden="1" x14ac:dyDescent="0.15">
      <c r="A2824">
        <v>20150521</v>
      </c>
      <c r="B2824">
        <v>9578.56</v>
      </c>
      <c r="C2824">
        <v>9724.11</v>
      </c>
      <c r="D2824">
        <v>9579.48</v>
      </c>
      <c r="E2824">
        <v>9724.11</v>
      </c>
      <c r="F2824">
        <v>9579.48</v>
      </c>
      <c r="G2824">
        <v>9724.11</v>
      </c>
      <c r="H2824">
        <v>9578.56</v>
      </c>
      <c r="I2824" t="str">
        <f t="shared" si="132"/>
        <v>盤</v>
      </c>
      <c r="J2824" t="str">
        <f t="shared" si="133"/>
        <v>盤</v>
      </c>
      <c r="K2824" t="str">
        <f t="shared" si="134"/>
        <v>盤</v>
      </c>
    </row>
    <row r="2825" spans="1:11" hidden="1" x14ac:dyDescent="0.15">
      <c r="A2825">
        <v>20150522</v>
      </c>
      <c r="B2825">
        <v>9638.7999999999993</v>
      </c>
      <c r="C2825">
        <v>9724.11</v>
      </c>
      <c r="D2825">
        <v>9579.48</v>
      </c>
      <c r="E2825">
        <v>9724.11</v>
      </c>
      <c r="F2825">
        <v>9578.56</v>
      </c>
      <c r="G2825">
        <v>9724.11</v>
      </c>
      <c r="H2825">
        <v>9578.56</v>
      </c>
      <c r="I2825" t="str">
        <f t="shared" si="132"/>
        <v>盤</v>
      </c>
      <c r="J2825" t="str">
        <f t="shared" si="133"/>
        <v>盤</v>
      </c>
      <c r="K2825" t="str">
        <f t="shared" si="134"/>
        <v>盤</v>
      </c>
    </row>
    <row r="2826" spans="1:11" hidden="1" x14ac:dyDescent="0.15">
      <c r="A2826">
        <v>20150525</v>
      </c>
      <c r="B2826">
        <v>9645.17</v>
      </c>
      <c r="C2826">
        <v>9724.11</v>
      </c>
      <c r="D2826">
        <v>9578.56</v>
      </c>
      <c r="E2826">
        <v>9724.11</v>
      </c>
      <c r="F2826">
        <v>9578.56</v>
      </c>
      <c r="G2826">
        <v>9716.77</v>
      </c>
      <c r="H2826">
        <v>9578.56</v>
      </c>
      <c r="I2826" t="str">
        <f t="shared" si="132"/>
        <v>盤</v>
      </c>
      <c r="J2826" t="str">
        <f t="shared" si="133"/>
        <v>盤</v>
      </c>
      <c r="K2826" t="str">
        <f t="shared" si="134"/>
        <v>盤</v>
      </c>
    </row>
    <row r="2827" spans="1:11" hidden="1" x14ac:dyDescent="0.15">
      <c r="A2827">
        <v>20150526</v>
      </c>
      <c r="B2827">
        <v>9669.41</v>
      </c>
      <c r="C2827">
        <v>9724.11</v>
      </c>
      <c r="D2827">
        <v>9578.56</v>
      </c>
      <c r="E2827">
        <v>9716.77</v>
      </c>
      <c r="F2827">
        <v>9578.56</v>
      </c>
      <c r="G2827">
        <v>9716.77</v>
      </c>
      <c r="H2827">
        <v>9578.56</v>
      </c>
      <c r="I2827" t="str">
        <f t="shared" si="132"/>
        <v>盤</v>
      </c>
      <c r="J2827" t="str">
        <f t="shared" si="133"/>
        <v>盤</v>
      </c>
      <c r="K2827" t="str">
        <f t="shared" si="134"/>
        <v>盤</v>
      </c>
    </row>
    <row r="2828" spans="1:11" hidden="1" x14ac:dyDescent="0.15">
      <c r="A2828">
        <v>20150527</v>
      </c>
      <c r="B2828">
        <v>9693.5400000000009</v>
      </c>
      <c r="C2828">
        <v>9716.77</v>
      </c>
      <c r="D2828">
        <v>9578.56</v>
      </c>
      <c r="E2828">
        <v>9716.77</v>
      </c>
      <c r="F2828">
        <v>9578.56</v>
      </c>
      <c r="G2828">
        <v>9716.77</v>
      </c>
      <c r="H2828">
        <v>9578.56</v>
      </c>
      <c r="I2828" t="str">
        <f t="shared" si="132"/>
        <v>盤</v>
      </c>
      <c r="J2828" t="str">
        <f t="shared" si="133"/>
        <v>盤</v>
      </c>
      <c r="K2828" t="str">
        <f t="shared" si="134"/>
        <v>盤</v>
      </c>
    </row>
    <row r="2829" spans="1:11" hidden="1" x14ac:dyDescent="0.15">
      <c r="A2829">
        <v>20150528</v>
      </c>
      <c r="B2829">
        <v>9712.84</v>
      </c>
      <c r="C2829">
        <v>9716.77</v>
      </c>
      <c r="D2829">
        <v>9578.56</v>
      </c>
      <c r="E2829">
        <v>9716.77</v>
      </c>
      <c r="F2829">
        <v>9578.56</v>
      </c>
      <c r="G2829">
        <v>9716.77</v>
      </c>
      <c r="H2829">
        <v>9578.56</v>
      </c>
      <c r="I2829" t="str">
        <f t="shared" si="132"/>
        <v>盤</v>
      </c>
      <c r="J2829" t="str">
        <f t="shared" si="133"/>
        <v>盤</v>
      </c>
      <c r="K2829" t="str">
        <f t="shared" si="134"/>
        <v>盤</v>
      </c>
    </row>
    <row r="2830" spans="1:11" hidden="1" x14ac:dyDescent="0.15">
      <c r="A2830">
        <v>20150529</v>
      </c>
      <c r="B2830">
        <v>9701.07</v>
      </c>
      <c r="C2830">
        <v>9716.77</v>
      </c>
      <c r="D2830">
        <v>9578.56</v>
      </c>
      <c r="E2830">
        <v>9716.77</v>
      </c>
      <c r="F2830">
        <v>9578.56</v>
      </c>
      <c r="G2830">
        <v>9712.84</v>
      </c>
      <c r="H2830">
        <v>9578.56</v>
      </c>
      <c r="I2830" t="str">
        <f t="shared" si="132"/>
        <v>盤</v>
      </c>
      <c r="J2830" t="str">
        <f t="shared" si="133"/>
        <v>盤</v>
      </c>
      <c r="K2830" t="str">
        <f t="shared" si="134"/>
        <v>盤</v>
      </c>
    </row>
    <row r="2831" spans="1:11" hidden="1" x14ac:dyDescent="0.15">
      <c r="A2831">
        <v>20150601</v>
      </c>
      <c r="B2831">
        <v>9625.69</v>
      </c>
      <c r="C2831">
        <v>9716.77</v>
      </c>
      <c r="D2831">
        <v>9578.56</v>
      </c>
      <c r="E2831">
        <v>9712.84</v>
      </c>
      <c r="F2831">
        <v>9578.56</v>
      </c>
      <c r="G2831">
        <v>9712.84</v>
      </c>
      <c r="H2831">
        <v>9578.56</v>
      </c>
      <c r="I2831" t="str">
        <f t="shared" si="132"/>
        <v>盤</v>
      </c>
      <c r="J2831" t="str">
        <f t="shared" si="133"/>
        <v>盤</v>
      </c>
      <c r="K2831" t="str">
        <f t="shared" si="134"/>
        <v>盤</v>
      </c>
    </row>
    <row r="2832" spans="1:11" hidden="1" x14ac:dyDescent="0.15">
      <c r="A2832">
        <v>20150602</v>
      </c>
      <c r="B2832">
        <v>9614.26</v>
      </c>
      <c r="C2832">
        <v>9712.84</v>
      </c>
      <c r="D2832">
        <v>9578.56</v>
      </c>
      <c r="E2832">
        <v>9712.84</v>
      </c>
      <c r="F2832">
        <v>9578.56</v>
      </c>
      <c r="G2832">
        <v>9712.84</v>
      </c>
      <c r="H2832">
        <v>9614.26</v>
      </c>
      <c r="I2832" t="str">
        <f t="shared" si="132"/>
        <v>盤</v>
      </c>
      <c r="J2832" t="str">
        <f t="shared" si="133"/>
        <v>盤</v>
      </c>
      <c r="K2832" t="str">
        <f t="shared" si="134"/>
        <v>盤</v>
      </c>
    </row>
    <row r="2833" spans="1:11" hidden="1" x14ac:dyDescent="0.15">
      <c r="A2833">
        <v>20150603</v>
      </c>
      <c r="B2833">
        <v>9556.52</v>
      </c>
      <c r="C2833">
        <v>9712.84</v>
      </c>
      <c r="D2833">
        <v>9578.56</v>
      </c>
      <c r="E2833">
        <v>9712.84</v>
      </c>
      <c r="F2833">
        <v>9614.26</v>
      </c>
      <c r="G2833">
        <v>9712.84</v>
      </c>
      <c r="H2833">
        <v>9556.52</v>
      </c>
      <c r="I2833" t="str">
        <f t="shared" si="132"/>
        <v>盤</v>
      </c>
      <c r="J2833" t="str">
        <f t="shared" si="133"/>
        <v>盤</v>
      </c>
      <c r="K2833" t="str">
        <f t="shared" si="134"/>
        <v>盤</v>
      </c>
    </row>
    <row r="2834" spans="1:11" x14ac:dyDescent="0.15">
      <c r="A2834">
        <v>20150604</v>
      </c>
      <c r="B2834">
        <v>9348.6299999999992</v>
      </c>
      <c r="C2834">
        <v>9712.84</v>
      </c>
      <c r="D2834">
        <v>9614.26</v>
      </c>
      <c r="E2834">
        <v>9712.84</v>
      </c>
      <c r="F2834">
        <v>9556.52</v>
      </c>
      <c r="G2834">
        <v>9712.84</v>
      </c>
      <c r="H2834">
        <v>9348.6299999999992</v>
      </c>
      <c r="I2834" t="str">
        <f t="shared" si="132"/>
        <v>盤</v>
      </c>
      <c r="J2834" t="str">
        <f t="shared" si="133"/>
        <v>盤</v>
      </c>
      <c r="K2834" t="str">
        <f t="shared" si="134"/>
        <v>順</v>
      </c>
    </row>
    <row r="2835" spans="1:11" hidden="1" x14ac:dyDescent="0.15">
      <c r="A2835">
        <v>20150605</v>
      </c>
      <c r="B2835">
        <v>9340.1299999999992</v>
      </c>
      <c r="C2835">
        <v>9712.84</v>
      </c>
      <c r="D2835">
        <v>9556.52</v>
      </c>
      <c r="E2835">
        <v>9712.84</v>
      </c>
      <c r="F2835">
        <v>9348.6299999999992</v>
      </c>
      <c r="G2835">
        <v>9712.84</v>
      </c>
      <c r="H2835">
        <v>9340.1299999999992</v>
      </c>
      <c r="I2835" t="str">
        <f t="shared" si="132"/>
        <v>盤</v>
      </c>
      <c r="J2835" t="str">
        <f t="shared" si="133"/>
        <v>順</v>
      </c>
      <c r="K2835" t="str">
        <f t="shared" si="134"/>
        <v>順</v>
      </c>
    </row>
    <row r="2836" spans="1:11" hidden="1" x14ac:dyDescent="0.15">
      <c r="A2836">
        <v>20150608</v>
      </c>
      <c r="B2836">
        <v>9368.43</v>
      </c>
      <c r="C2836">
        <v>9712.84</v>
      </c>
      <c r="D2836">
        <v>9348.6299999999992</v>
      </c>
      <c r="E2836">
        <v>9712.84</v>
      </c>
      <c r="F2836">
        <v>9340.1299999999992</v>
      </c>
      <c r="G2836">
        <v>9712.84</v>
      </c>
      <c r="H2836">
        <v>9340.1299999999992</v>
      </c>
      <c r="I2836" t="str">
        <f t="shared" si="132"/>
        <v>順</v>
      </c>
      <c r="J2836" t="str">
        <f t="shared" si="133"/>
        <v>順</v>
      </c>
      <c r="K2836" t="str">
        <f t="shared" si="134"/>
        <v>順</v>
      </c>
    </row>
    <row r="2837" spans="1:11" hidden="1" x14ac:dyDescent="0.15">
      <c r="A2837">
        <v>20150609</v>
      </c>
      <c r="B2837">
        <v>9191.8700000000008</v>
      </c>
      <c r="C2837">
        <v>9712.84</v>
      </c>
      <c r="D2837">
        <v>9340.1299999999992</v>
      </c>
      <c r="E2837">
        <v>9712.84</v>
      </c>
      <c r="F2837">
        <v>9340.1299999999992</v>
      </c>
      <c r="G2837">
        <v>9701.07</v>
      </c>
      <c r="H2837">
        <v>9191.8700000000008</v>
      </c>
      <c r="I2837" t="str">
        <f t="shared" si="132"/>
        <v>順</v>
      </c>
      <c r="J2837" t="str">
        <f t="shared" si="133"/>
        <v>順</v>
      </c>
      <c r="K2837" t="str">
        <f t="shared" si="134"/>
        <v>順</v>
      </c>
    </row>
    <row r="2838" spans="1:11" hidden="1" x14ac:dyDescent="0.15">
      <c r="A2838">
        <v>20150610</v>
      </c>
      <c r="B2838">
        <v>9298.5</v>
      </c>
      <c r="C2838">
        <v>9712.84</v>
      </c>
      <c r="D2838">
        <v>9340.1299999999992</v>
      </c>
      <c r="E2838">
        <v>9701.07</v>
      </c>
      <c r="F2838">
        <v>9191.8700000000008</v>
      </c>
      <c r="G2838">
        <v>9625.69</v>
      </c>
      <c r="H2838">
        <v>9191.8700000000008</v>
      </c>
      <c r="I2838" t="str">
        <f t="shared" si="132"/>
        <v>順</v>
      </c>
      <c r="J2838" t="str">
        <f t="shared" si="133"/>
        <v>順</v>
      </c>
      <c r="K2838" t="str">
        <f t="shared" si="134"/>
        <v>順</v>
      </c>
    </row>
    <row r="2839" spans="1:11" hidden="1" x14ac:dyDescent="0.15">
      <c r="A2839">
        <v>20150611</v>
      </c>
      <c r="B2839">
        <v>9302.49</v>
      </c>
      <c r="C2839">
        <v>9701.07</v>
      </c>
      <c r="D2839">
        <v>9191.8700000000008</v>
      </c>
      <c r="E2839">
        <v>9625.69</v>
      </c>
      <c r="F2839">
        <v>9191.8700000000008</v>
      </c>
      <c r="G2839">
        <v>9614.26</v>
      </c>
      <c r="H2839">
        <v>9191.8700000000008</v>
      </c>
      <c r="I2839" t="str">
        <f t="shared" si="132"/>
        <v>順</v>
      </c>
      <c r="J2839" t="str">
        <f t="shared" si="133"/>
        <v>順</v>
      </c>
      <c r="K2839" t="str">
        <f t="shared" si="134"/>
        <v>順</v>
      </c>
    </row>
    <row r="2840" spans="1:11" hidden="1" x14ac:dyDescent="0.15">
      <c r="A2840">
        <v>20150612</v>
      </c>
      <c r="B2840">
        <v>9301.93</v>
      </c>
      <c r="C2840">
        <v>9625.69</v>
      </c>
      <c r="D2840">
        <v>9191.8700000000008</v>
      </c>
      <c r="E2840">
        <v>9614.26</v>
      </c>
      <c r="F2840">
        <v>9191.8700000000008</v>
      </c>
      <c r="G2840">
        <v>9556.52</v>
      </c>
      <c r="H2840">
        <v>9191.8700000000008</v>
      </c>
      <c r="I2840" t="str">
        <f t="shared" si="132"/>
        <v>順</v>
      </c>
      <c r="J2840" t="str">
        <f t="shared" si="133"/>
        <v>順</v>
      </c>
      <c r="K2840" t="str">
        <f t="shared" si="134"/>
        <v>順</v>
      </c>
    </row>
    <row r="2841" spans="1:11" hidden="1" x14ac:dyDescent="0.15">
      <c r="A2841">
        <v>20150615</v>
      </c>
      <c r="B2841">
        <v>9259.48</v>
      </c>
      <c r="C2841">
        <v>9614.26</v>
      </c>
      <c r="D2841">
        <v>9191.8700000000008</v>
      </c>
      <c r="E2841">
        <v>9556.52</v>
      </c>
      <c r="F2841">
        <v>9191.8700000000008</v>
      </c>
      <c r="G2841">
        <v>9368.43</v>
      </c>
      <c r="H2841">
        <v>9191.8700000000008</v>
      </c>
      <c r="I2841" t="str">
        <f t="shared" si="132"/>
        <v>順</v>
      </c>
      <c r="J2841" t="str">
        <f t="shared" si="133"/>
        <v>順</v>
      </c>
      <c r="K2841" t="str">
        <f t="shared" si="134"/>
        <v>盤</v>
      </c>
    </row>
    <row r="2842" spans="1:11" hidden="1" x14ac:dyDescent="0.15">
      <c r="A2842">
        <v>20150616</v>
      </c>
      <c r="B2842">
        <v>9212.7800000000007</v>
      </c>
      <c r="C2842">
        <v>9556.52</v>
      </c>
      <c r="D2842">
        <v>9191.8700000000008</v>
      </c>
      <c r="E2842">
        <v>9368.43</v>
      </c>
      <c r="F2842">
        <v>9191.8700000000008</v>
      </c>
      <c r="G2842">
        <v>9368.43</v>
      </c>
      <c r="H2842">
        <v>9191.8700000000008</v>
      </c>
      <c r="I2842" t="str">
        <f t="shared" si="132"/>
        <v>順</v>
      </c>
      <c r="J2842" t="str">
        <f t="shared" si="133"/>
        <v>盤</v>
      </c>
      <c r="K2842" t="str">
        <f t="shared" si="134"/>
        <v>盤</v>
      </c>
    </row>
    <row r="2843" spans="1:11" hidden="1" x14ac:dyDescent="0.15">
      <c r="A2843">
        <v>20150617</v>
      </c>
      <c r="B2843">
        <v>9189.83</v>
      </c>
      <c r="C2843">
        <v>9368.43</v>
      </c>
      <c r="D2843">
        <v>9191.8700000000008</v>
      </c>
      <c r="E2843">
        <v>9368.43</v>
      </c>
      <c r="F2843">
        <v>9191.8700000000008</v>
      </c>
      <c r="G2843">
        <v>9368.43</v>
      </c>
      <c r="H2843">
        <v>9189.83</v>
      </c>
      <c r="I2843" t="str">
        <f t="shared" si="132"/>
        <v>盤</v>
      </c>
      <c r="J2843" t="str">
        <f t="shared" si="133"/>
        <v>盤</v>
      </c>
      <c r="K2843" t="str">
        <f t="shared" si="134"/>
        <v>盤</v>
      </c>
    </row>
    <row r="2844" spans="1:11" hidden="1" x14ac:dyDescent="0.15">
      <c r="A2844">
        <v>20150618</v>
      </c>
      <c r="B2844">
        <v>9218.3700000000008</v>
      </c>
      <c r="C2844">
        <v>9368.43</v>
      </c>
      <c r="D2844">
        <v>9191.8700000000008</v>
      </c>
      <c r="E2844">
        <v>9368.43</v>
      </c>
      <c r="F2844">
        <v>9189.83</v>
      </c>
      <c r="G2844">
        <v>9302.49</v>
      </c>
      <c r="H2844">
        <v>9189.83</v>
      </c>
      <c r="I2844" t="str">
        <f t="shared" si="132"/>
        <v>盤</v>
      </c>
      <c r="J2844" t="str">
        <f t="shared" si="133"/>
        <v>盤</v>
      </c>
      <c r="K2844" t="str">
        <f t="shared" si="134"/>
        <v>盤</v>
      </c>
    </row>
    <row r="2845" spans="1:11" hidden="1" x14ac:dyDescent="0.15">
      <c r="A2845">
        <v>20150622</v>
      </c>
      <c r="B2845">
        <v>9341.77</v>
      </c>
      <c r="C2845">
        <v>9368.43</v>
      </c>
      <c r="D2845">
        <v>9189.83</v>
      </c>
      <c r="E2845">
        <v>9302.49</v>
      </c>
      <c r="F2845">
        <v>9189.83</v>
      </c>
      <c r="G2845">
        <v>9341.77</v>
      </c>
      <c r="H2845">
        <v>9189.83</v>
      </c>
      <c r="I2845" t="str">
        <f t="shared" si="132"/>
        <v>盤</v>
      </c>
      <c r="J2845" t="str">
        <f t="shared" si="133"/>
        <v>盤</v>
      </c>
      <c r="K2845" t="str">
        <f t="shared" si="134"/>
        <v>盤</v>
      </c>
    </row>
    <row r="2846" spans="1:11" hidden="1" x14ac:dyDescent="0.15">
      <c r="A2846">
        <v>20150623</v>
      </c>
      <c r="B2846">
        <v>9391.14</v>
      </c>
      <c r="C2846">
        <v>9302.49</v>
      </c>
      <c r="D2846">
        <v>9189.83</v>
      </c>
      <c r="E2846">
        <v>9341.77</v>
      </c>
      <c r="F2846">
        <v>9189.83</v>
      </c>
      <c r="G2846">
        <v>9391.14</v>
      </c>
      <c r="H2846">
        <v>9189.83</v>
      </c>
      <c r="I2846" t="str">
        <f t="shared" si="132"/>
        <v>盤</v>
      </c>
      <c r="J2846" t="str">
        <f t="shared" si="133"/>
        <v>盤</v>
      </c>
      <c r="K2846" t="str">
        <f t="shared" si="134"/>
        <v>無</v>
      </c>
    </row>
    <row r="2847" spans="1:11" hidden="1" x14ac:dyDescent="0.15">
      <c r="A2847">
        <v>20150624</v>
      </c>
      <c r="B2847">
        <v>9397.31</v>
      </c>
      <c r="C2847">
        <v>9341.77</v>
      </c>
      <c r="D2847">
        <v>9189.83</v>
      </c>
      <c r="E2847">
        <v>9391.14</v>
      </c>
      <c r="F2847">
        <v>9189.83</v>
      </c>
      <c r="G2847">
        <v>9397.31</v>
      </c>
      <c r="H2847">
        <v>9189.83</v>
      </c>
      <c r="I2847" t="str">
        <f t="shared" si="132"/>
        <v>盤</v>
      </c>
      <c r="J2847" t="str">
        <f t="shared" si="133"/>
        <v>無</v>
      </c>
      <c r="K2847" t="str">
        <f t="shared" si="134"/>
        <v>無</v>
      </c>
    </row>
    <row r="2848" spans="1:11" hidden="1" x14ac:dyDescent="0.15">
      <c r="A2848">
        <v>20150625</v>
      </c>
      <c r="B2848">
        <v>9476.34</v>
      </c>
      <c r="C2848">
        <v>9391.14</v>
      </c>
      <c r="D2848">
        <v>9189.83</v>
      </c>
      <c r="E2848">
        <v>9397.31</v>
      </c>
      <c r="F2848">
        <v>9189.83</v>
      </c>
      <c r="G2848">
        <v>9476.34</v>
      </c>
      <c r="H2848">
        <v>9189.83</v>
      </c>
      <c r="I2848" t="str">
        <f t="shared" si="132"/>
        <v>無</v>
      </c>
      <c r="J2848" t="str">
        <f t="shared" si="133"/>
        <v>無</v>
      </c>
      <c r="K2848" t="str">
        <f t="shared" si="134"/>
        <v>順</v>
      </c>
    </row>
    <row r="2849" spans="1:11" hidden="1" x14ac:dyDescent="0.15">
      <c r="A2849">
        <v>20150626</v>
      </c>
      <c r="B2849">
        <v>9462.57</v>
      </c>
      <c r="C2849">
        <v>9397.31</v>
      </c>
      <c r="D2849">
        <v>9189.83</v>
      </c>
      <c r="E2849">
        <v>9476.34</v>
      </c>
      <c r="F2849">
        <v>9189.83</v>
      </c>
      <c r="G2849">
        <v>9476.34</v>
      </c>
      <c r="H2849">
        <v>9189.83</v>
      </c>
      <c r="I2849" t="str">
        <f t="shared" si="132"/>
        <v>無</v>
      </c>
      <c r="J2849" t="str">
        <f t="shared" si="133"/>
        <v>順</v>
      </c>
      <c r="K2849" t="str">
        <f t="shared" si="134"/>
        <v>順</v>
      </c>
    </row>
    <row r="2850" spans="1:11" hidden="1" x14ac:dyDescent="0.15">
      <c r="A2850">
        <v>20150629</v>
      </c>
      <c r="B2850">
        <v>9236.1</v>
      </c>
      <c r="C2850">
        <v>9476.34</v>
      </c>
      <c r="D2850">
        <v>9189.83</v>
      </c>
      <c r="E2850">
        <v>9476.34</v>
      </c>
      <c r="F2850">
        <v>9189.83</v>
      </c>
      <c r="G2850">
        <v>9476.34</v>
      </c>
      <c r="H2850">
        <v>9189.83</v>
      </c>
      <c r="I2850" t="str">
        <f t="shared" si="132"/>
        <v>順</v>
      </c>
      <c r="J2850" t="str">
        <f t="shared" si="133"/>
        <v>順</v>
      </c>
      <c r="K2850" t="str">
        <f t="shared" si="134"/>
        <v>順</v>
      </c>
    </row>
    <row r="2851" spans="1:11" hidden="1" x14ac:dyDescent="0.15">
      <c r="A2851">
        <v>20150630</v>
      </c>
      <c r="B2851">
        <v>9323.02</v>
      </c>
      <c r="C2851">
        <v>9476.34</v>
      </c>
      <c r="D2851">
        <v>9189.83</v>
      </c>
      <c r="E2851">
        <v>9476.34</v>
      </c>
      <c r="F2851">
        <v>9189.83</v>
      </c>
      <c r="G2851">
        <v>9476.34</v>
      </c>
      <c r="H2851">
        <v>9218.3700000000008</v>
      </c>
      <c r="I2851" t="str">
        <f t="shared" si="132"/>
        <v>順</v>
      </c>
      <c r="J2851" t="str">
        <f t="shared" si="133"/>
        <v>順</v>
      </c>
      <c r="K2851" t="str">
        <f t="shared" si="134"/>
        <v>順</v>
      </c>
    </row>
    <row r="2852" spans="1:11" hidden="1" x14ac:dyDescent="0.15">
      <c r="A2852">
        <v>20150701</v>
      </c>
      <c r="B2852">
        <v>9375.23</v>
      </c>
      <c r="C2852">
        <v>9476.34</v>
      </c>
      <c r="D2852">
        <v>9189.83</v>
      </c>
      <c r="E2852">
        <v>9476.34</v>
      </c>
      <c r="F2852">
        <v>9218.3700000000008</v>
      </c>
      <c r="G2852">
        <v>9476.34</v>
      </c>
      <c r="H2852">
        <v>9236.1</v>
      </c>
      <c r="I2852" t="str">
        <f t="shared" si="132"/>
        <v>順</v>
      </c>
      <c r="J2852" t="str">
        <f t="shared" si="133"/>
        <v>順</v>
      </c>
      <c r="K2852" t="str">
        <f t="shared" si="134"/>
        <v>順</v>
      </c>
    </row>
    <row r="2853" spans="1:11" hidden="1" x14ac:dyDescent="0.15">
      <c r="A2853">
        <v>20150702</v>
      </c>
      <c r="B2853">
        <v>9379.24</v>
      </c>
      <c r="C2853">
        <v>9476.34</v>
      </c>
      <c r="D2853">
        <v>9218.3700000000008</v>
      </c>
      <c r="E2853">
        <v>9476.34</v>
      </c>
      <c r="F2853">
        <v>9236.1</v>
      </c>
      <c r="G2853">
        <v>9476.34</v>
      </c>
      <c r="H2853">
        <v>9236.1</v>
      </c>
      <c r="I2853" t="str">
        <f t="shared" si="132"/>
        <v>順</v>
      </c>
      <c r="J2853" t="str">
        <f t="shared" si="133"/>
        <v>順</v>
      </c>
      <c r="K2853" t="str">
        <f t="shared" si="134"/>
        <v>順</v>
      </c>
    </row>
    <row r="2854" spans="1:11" hidden="1" x14ac:dyDescent="0.15">
      <c r="A2854">
        <v>20150703</v>
      </c>
      <c r="B2854">
        <v>9358.23</v>
      </c>
      <c r="C2854">
        <v>9476.34</v>
      </c>
      <c r="D2854">
        <v>9236.1</v>
      </c>
      <c r="E2854">
        <v>9476.34</v>
      </c>
      <c r="F2854">
        <v>9236.1</v>
      </c>
      <c r="G2854">
        <v>9476.34</v>
      </c>
      <c r="H2854">
        <v>9236.1</v>
      </c>
      <c r="I2854" t="str">
        <f t="shared" si="132"/>
        <v>順</v>
      </c>
      <c r="J2854" t="str">
        <f t="shared" si="133"/>
        <v>順</v>
      </c>
      <c r="K2854" t="str">
        <f t="shared" si="134"/>
        <v>順</v>
      </c>
    </row>
    <row r="2855" spans="1:11" hidden="1" x14ac:dyDescent="0.15">
      <c r="A2855">
        <v>20150706</v>
      </c>
      <c r="B2855">
        <v>9255.9599999999991</v>
      </c>
      <c r="C2855">
        <v>9476.34</v>
      </c>
      <c r="D2855">
        <v>9236.1</v>
      </c>
      <c r="E2855">
        <v>9476.34</v>
      </c>
      <c r="F2855">
        <v>9236.1</v>
      </c>
      <c r="G2855">
        <v>9476.34</v>
      </c>
      <c r="H2855">
        <v>9236.1</v>
      </c>
      <c r="I2855" t="str">
        <f t="shared" si="132"/>
        <v>順</v>
      </c>
      <c r="J2855" t="str">
        <f t="shared" si="133"/>
        <v>順</v>
      </c>
      <c r="K2855" t="str">
        <f t="shared" si="134"/>
        <v>順</v>
      </c>
    </row>
    <row r="2856" spans="1:11" hidden="1" x14ac:dyDescent="0.15">
      <c r="A2856">
        <v>20150707</v>
      </c>
      <c r="B2856">
        <v>9250.16</v>
      </c>
      <c r="C2856">
        <v>9476.34</v>
      </c>
      <c r="D2856">
        <v>9236.1</v>
      </c>
      <c r="E2856">
        <v>9476.34</v>
      </c>
      <c r="F2856">
        <v>9236.1</v>
      </c>
      <c r="G2856">
        <v>9462.57</v>
      </c>
      <c r="H2856">
        <v>9236.1</v>
      </c>
      <c r="I2856" t="str">
        <f t="shared" si="132"/>
        <v>順</v>
      </c>
      <c r="J2856" t="str">
        <f t="shared" si="133"/>
        <v>順</v>
      </c>
      <c r="K2856" t="str">
        <f t="shared" si="134"/>
        <v>無</v>
      </c>
    </row>
    <row r="2857" spans="1:11" hidden="1" x14ac:dyDescent="0.15">
      <c r="A2857">
        <v>20150708</v>
      </c>
      <c r="B2857">
        <v>8976.11</v>
      </c>
      <c r="C2857">
        <v>9476.34</v>
      </c>
      <c r="D2857">
        <v>9236.1</v>
      </c>
      <c r="E2857">
        <v>9462.57</v>
      </c>
      <c r="F2857">
        <v>9236.1</v>
      </c>
      <c r="G2857">
        <v>9379.24</v>
      </c>
      <c r="H2857">
        <v>8976.11</v>
      </c>
      <c r="I2857" t="str">
        <f t="shared" si="132"/>
        <v>順</v>
      </c>
      <c r="J2857" t="str">
        <f t="shared" si="133"/>
        <v>無</v>
      </c>
      <c r="K2857" t="str">
        <f t="shared" si="134"/>
        <v>順</v>
      </c>
    </row>
    <row r="2858" spans="1:11" hidden="1" x14ac:dyDescent="0.15">
      <c r="A2858">
        <v>20150709</v>
      </c>
      <c r="B2858">
        <v>8914.1299999999992</v>
      </c>
      <c r="C2858">
        <v>9462.57</v>
      </c>
      <c r="D2858">
        <v>9236.1</v>
      </c>
      <c r="E2858">
        <v>9379.24</v>
      </c>
      <c r="F2858">
        <v>8976.11</v>
      </c>
      <c r="G2858">
        <v>9379.24</v>
      </c>
      <c r="H2858">
        <v>8914.1299999999992</v>
      </c>
      <c r="I2858" t="str">
        <f t="shared" si="132"/>
        <v>無</v>
      </c>
      <c r="J2858" t="str">
        <f t="shared" si="133"/>
        <v>順</v>
      </c>
      <c r="K2858" t="str">
        <f t="shared" si="134"/>
        <v>順</v>
      </c>
    </row>
    <row r="2859" spans="1:11" hidden="1" x14ac:dyDescent="0.15">
      <c r="A2859">
        <v>20150713</v>
      </c>
      <c r="B2859">
        <v>9033.92</v>
      </c>
      <c r="C2859">
        <v>9379.24</v>
      </c>
      <c r="D2859">
        <v>8976.11</v>
      </c>
      <c r="E2859">
        <v>9379.24</v>
      </c>
      <c r="F2859">
        <v>8914.1299999999992</v>
      </c>
      <c r="G2859">
        <v>9379.24</v>
      </c>
      <c r="H2859">
        <v>8914.1299999999992</v>
      </c>
      <c r="I2859" t="str">
        <f t="shared" si="132"/>
        <v>順</v>
      </c>
      <c r="J2859" t="str">
        <f t="shared" si="133"/>
        <v>順</v>
      </c>
      <c r="K2859" t="str">
        <f t="shared" si="134"/>
        <v>順</v>
      </c>
    </row>
    <row r="2860" spans="1:11" hidden="1" x14ac:dyDescent="0.15">
      <c r="A2860">
        <v>20150714</v>
      </c>
      <c r="B2860">
        <v>9041.76</v>
      </c>
      <c r="C2860">
        <v>9379.24</v>
      </c>
      <c r="D2860">
        <v>8914.1299999999992</v>
      </c>
      <c r="E2860">
        <v>9379.24</v>
      </c>
      <c r="F2860">
        <v>8914.1299999999992</v>
      </c>
      <c r="G2860">
        <v>9379.24</v>
      </c>
      <c r="H2860">
        <v>8914.1299999999992</v>
      </c>
      <c r="I2860" t="str">
        <f t="shared" si="132"/>
        <v>順</v>
      </c>
      <c r="J2860" t="str">
        <f t="shared" si="133"/>
        <v>順</v>
      </c>
      <c r="K2860" t="str">
        <f t="shared" si="134"/>
        <v>順</v>
      </c>
    </row>
    <row r="2861" spans="1:11" hidden="1" x14ac:dyDescent="0.15">
      <c r="A2861">
        <v>20150715</v>
      </c>
      <c r="B2861">
        <v>9054.2000000000007</v>
      </c>
      <c r="C2861">
        <v>9379.24</v>
      </c>
      <c r="D2861">
        <v>8914.1299999999992</v>
      </c>
      <c r="E2861">
        <v>9379.24</v>
      </c>
      <c r="F2861">
        <v>8914.1299999999992</v>
      </c>
      <c r="G2861">
        <v>9358.23</v>
      </c>
      <c r="H2861">
        <v>8914.1299999999992</v>
      </c>
      <c r="I2861" t="str">
        <f t="shared" si="132"/>
        <v>順</v>
      </c>
      <c r="J2861" t="str">
        <f t="shared" si="133"/>
        <v>順</v>
      </c>
      <c r="K2861" t="str">
        <f t="shared" si="134"/>
        <v>順</v>
      </c>
    </row>
    <row r="2862" spans="1:11" hidden="1" x14ac:dyDescent="0.15">
      <c r="A2862">
        <v>20150716</v>
      </c>
      <c r="B2862">
        <v>9042.2099999999991</v>
      </c>
      <c r="C2862">
        <v>9379.24</v>
      </c>
      <c r="D2862">
        <v>8914.1299999999992</v>
      </c>
      <c r="E2862">
        <v>9358.23</v>
      </c>
      <c r="F2862">
        <v>8914.1299999999992</v>
      </c>
      <c r="G2862">
        <v>9255.9599999999991</v>
      </c>
      <c r="H2862">
        <v>8914.1299999999992</v>
      </c>
      <c r="I2862" t="str">
        <f t="shared" si="132"/>
        <v>順</v>
      </c>
      <c r="J2862" t="str">
        <f t="shared" si="133"/>
        <v>順</v>
      </c>
      <c r="K2862" t="str">
        <f t="shared" si="134"/>
        <v>順</v>
      </c>
    </row>
    <row r="2863" spans="1:11" hidden="1" x14ac:dyDescent="0.15">
      <c r="A2863">
        <v>20150717</v>
      </c>
      <c r="B2863">
        <v>9045.98</v>
      </c>
      <c r="C2863">
        <v>9358.23</v>
      </c>
      <c r="D2863">
        <v>8914.1299999999992</v>
      </c>
      <c r="E2863">
        <v>9255.9599999999991</v>
      </c>
      <c r="F2863">
        <v>8914.1299999999992</v>
      </c>
      <c r="G2863">
        <v>9250.16</v>
      </c>
      <c r="H2863">
        <v>8914.1299999999992</v>
      </c>
      <c r="I2863" t="str">
        <f t="shared" si="132"/>
        <v>順</v>
      </c>
      <c r="J2863" t="str">
        <f t="shared" si="133"/>
        <v>順</v>
      </c>
      <c r="K2863" t="str">
        <f t="shared" si="134"/>
        <v>順</v>
      </c>
    </row>
    <row r="2864" spans="1:11" hidden="1" x14ac:dyDescent="0.15">
      <c r="A2864">
        <v>20150720</v>
      </c>
      <c r="B2864">
        <v>8975</v>
      </c>
      <c r="C2864">
        <v>9255.9599999999991</v>
      </c>
      <c r="D2864">
        <v>8914.1299999999992</v>
      </c>
      <c r="E2864">
        <v>9250.16</v>
      </c>
      <c r="F2864">
        <v>8914.1299999999992</v>
      </c>
      <c r="G2864">
        <v>9054.2000000000007</v>
      </c>
      <c r="H2864">
        <v>8914.1299999999992</v>
      </c>
      <c r="I2864" t="str">
        <f t="shared" si="132"/>
        <v>順</v>
      </c>
      <c r="J2864" t="str">
        <f t="shared" si="133"/>
        <v>順</v>
      </c>
      <c r="K2864" t="str">
        <f t="shared" si="134"/>
        <v>盤</v>
      </c>
    </row>
    <row r="2865" spans="1:11" hidden="1" x14ac:dyDescent="0.15">
      <c r="A2865">
        <v>20150721</v>
      </c>
      <c r="B2865">
        <v>9005.9599999999991</v>
      </c>
      <c r="C2865">
        <v>9250.16</v>
      </c>
      <c r="D2865">
        <v>8914.1299999999992</v>
      </c>
      <c r="E2865">
        <v>9054.2000000000007</v>
      </c>
      <c r="F2865">
        <v>8914.1299999999992</v>
      </c>
      <c r="G2865">
        <v>9054.2000000000007</v>
      </c>
      <c r="H2865">
        <v>8914.1299999999992</v>
      </c>
      <c r="I2865" t="str">
        <f t="shared" si="132"/>
        <v>順</v>
      </c>
      <c r="J2865" t="str">
        <f t="shared" si="133"/>
        <v>盤</v>
      </c>
      <c r="K2865" t="str">
        <f t="shared" si="134"/>
        <v>盤</v>
      </c>
    </row>
    <row r="2866" spans="1:11" hidden="1" x14ac:dyDescent="0.15">
      <c r="A2866">
        <v>20150722</v>
      </c>
      <c r="B2866">
        <v>8918.7000000000007</v>
      </c>
      <c r="C2866">
        <v>9054.2000000000007</v>
      </c>
      <c r="D2866">
        <v>8914.1299999999992</v>
      </c>
      <c r="E2866">
        <v>9054.2000000000007</v>
      </c>
      <c r="F2866">
        <v>8914.1299999999992</v>
      </c>
      <c r="G2866">
        <v>9054.2000000000007</v>
      </c>
      <c r="H2866">
        <v>8918.7000000000007</v>
      </c>
      <c r="I2866" t="str">
        <f t="shared" si="132"/>
        <v>盤</v>
      </c>
      <c r="J2866" t="str">
        <f t="shared" si="133"/>
        <v>盤</v>
      </c>
      <c r="K2866" t="str">
        <f t="shared" si="134"/>
        <v>盤</v>
      </c>
    </row>
    <row r="2867" spans="1:11" x14ac:dyDescent="0.15">
      <c r="A2867">
        <v>20150723</v>
      </c>
      <c r="B2867">
        <v>8791.1200000000008</v>
      </c>
      <c r="C2867">
        <v>9054.2000000000007</v>
      </c>
      <c r="D2867">
        <v>8914.1299999999992</v>
      </c>
      <c r="E2867">
        <v>9054.2000000000007</v>
      </c>
      <c r="F2867">
        <v>8918.7000000000007</v>
      </c>
      <c r="G2867">
        <v>9054.2000000000007</v>
      </c>
      <c r="H2867">
        <v>8791.1200000000008</v>
      </c>
      <c r="I2867" t="str">
        <f t="shared" si="132"/>
        <v>盤</v>
      </c>
      <c r="J2867" t="str">
        <f t="shared" si="133"/>
        <v>盤</v>
      </c>
      <c r="K2867" t="str">
        <f t="shared" si="134"/>
        <v>順</v>
      </c>
    </row>
    <row r="2868" spans="1:11" hidden="1" x14ac:dyDescent="0.15">
      <c r="A2868">
        <v>20150724</v>
      </c>
      <c r="B2868">
        <v>8767.86</v>
      </c>
      <c r="C2868">
        <v>9054.2000000000007</v>
      </c>
      <c r="D2868">
        <v>8918.7000000000007</v>
      </c>
      <c r="E2868">
        <v>9054.2000000000007</v>
      </c>
      <c r="F2868">
        <v>8791.1200000000008</v>
      </c>
      <c r="G2868">
        <v>9054.2000000000007</v>
      </c>
      <c r="H2868">
        <v>8767.86</v>
      </c>
      <c r="I2868" t="str">
        <f t="shared" si="132"/>
        <v>盤</v>
      </c>
      <c r="J2868" t="str">
        <f t="shared" si="133"/>
        <v>順</v>
      </c>
      <c r="K2868" t="str">
        <f t="shared" si="134"/>
        <v>順</v>
      </c>
    </row>
    <row r="2869" spans="1:11" hidden="1" x14ac:dyDescent="0.15">
      <c r="A2869">
        <v>20150727</v>
      </c>
      <c r="B2869">
        <v>8556.68</v>
      </c>
      <c r="C2869">
        <v>9054.2000000000007</v>
      </c>
      <c r="D2869">
        <v>8791.1200000000008</v>
      </c>
      <c r="E2869">
        <v>9054.2000000000007</v>
      </c>
      <c r="F2869">
        <v>8767.86</v>
      </c>
      <c r="G2869">
        <v>9045.98</v>
      </c>
      <c r="H2869">
        <v>8556.68</v>
      </c>
      <c r="I2869" t="str">
        <f t="shared" si="132"/>
        <v>順</v>
      </c>
      <c r="J2869" t="str">
        <f t="shared" si="133"/>
        <v>順</v>
      </c>
      <c r="K2869" t="str">
        <f t="shared" si="134"/>
        <v>順</v>
      </c>
    </row>
    <row r="2870" spans="1:11" hidden="1" x14ac:dyDescent="0.15">
      <c r="A2870">
        <v>20150728</v>
      </c>
      <c r="B2870">
        <v>8582.49</v>
      </c>
      <c r="C2870">
        <v>9054.2000000000007</v>
      </c>
      <c r="D2870">
        <v>8767.86</v>
      </c>
      <c r="E2870">
        <v>9045.98</v>
      </c>
      <c r="F2870">
        <v>8556.68</v>
      </c>
      <c r="G2870">
        <v>9045.98</v>
      </c>
      <c r="H2870">
        <v>8556.68</v>
      </c>
      <c r="I2870" t="str">
        <f t="shared" si="132"/>
        <v>順</v>
      </c>
      <c r="J2870" t="str">
        <f t="shared" si="133"/>
        <v>順</v>
      </c>
      <c r="K2870" t="str">
        <f t="shared" si="134"/>
        <v>順</v>
      </c>
    </row>
    <row r="2871" spans="1:11" hidden="1" x14ac:dyDescent="0.15">
      <c r="A2871">
        <v>20150729</v>
      </c>
      <c r="B2871">
        <v>8563.48</v>
      </c>
      <c r="C2871">
        <v>9045.98</v>
      </c>
      <c r="D2871">
        <v>8556.68</v>
      </c>
      <c r="E2871">
        <v>9045.98</v>
      </c>
      <c r="F2871">
        <v>8556.68</v>
      </c>
      <c r="G2871">
        <v>9005.9599999999991</v>
      </c>
      <c r="H2871">
        <v>8556.68</v>
      </c>
      <c r="I2871" t="str">
        <f t="shared" si="132"/>
        <v>順</v>
      </c>
      <c r="J2871" t="str">
        <f t="shared" si="133"/>
        <v>順</v>
      </c>
      <c r="K2871" t="str">
        <f t="shared" si="134"/>
        <v>順</v>
      </c>
    </row>
    <row r="2872" spans="1:11" hidden="1" x14ac:dyDescent="0.15">
      <c r="A2872">
        <v>20150730</v>
      </c>
      <c r="B2872">
        <v>8651.49</v>
      </c>
      <c r="C2872">
        <v>9045.98</v>
      </c>
      <c r="D2872">
        <v>8556.68</v>
      </c>
      <c r="E2872">
        <v>9005.9599999999991</v>
      </c>
      <c r="F2872">
        <v>8556.68</v>
      </c>
      <c r="G2872">
        <v>9005.9599999999991</v>
      </c>
      <c r="H2872">
        <v>8556.68</v>
      </c>
      <c r="I2872" t="str">
        <f t="shared" si="132"/>
        <v>順</v>
      </c>
      <c r="J2872" t="str">
        <f t="shared" si="133"/>
        <v>順</v>
      </c>
      <c r="K2872" t="str">
        <f t="shared" si="134"/>
        <v>順</v>
      </c>
    </row>
    <row r="2873" spans="1:11" hidden="1" x14ac:dyDescent="0.15">
      <c r="A2873">
        <v>20150731</v>
      </c>
      <c r="B2873">
        <v>8665.34</v>
      </c>
      <c r="C2873">
        <v>9005.9599999999991</v>
      </c>
      <c r="D2873">
        <v>8556.68</v>
      </c>
      <c r="E2873">
        <v>9005.9599999999991</v>
      </c>
      <c r="F2873">
        <v>8556.68</v>
      </c>
      <c r="G2873">
        <v>8918.7000000000007</v>
      </c>
      <c r="H2873">
        <v>8556.68</v>
      </c>
      <c r="I2873" t="str">
        <f t="shared" si="132"/>
        <v>順</v>
      </c>
      <c r="J2873" t="str">
        <f t="shared" si="133"/>
        <v>順</v>
      </c>
      <c r="K2873" t="str">
        <f t="shared" si="134"/>
        <v>順</v>
      </c>
    </row>
    <row r="2874" spans="1:11" hidden="1" x14ac:dyDescent="0.15">
      <c r="A2874">
        <v>20150803</v>
      </c>
      <c r="B2874">
        <v>8524.41</v>
      </c>
      <c r="C2874">
        <v>9005.9599999999991</v>
      </c>
      <c r="D2874">
        <v>8556.68</v>
      </c>
      <c r="E2874">
        <v>8918.7000000000007</v>
      </c>
      <c r="F2874">
        <v>8556.68</v>
      </c>
      <c r="G2874">
        <v>8791.1200000000008</v>
      </c>
      <c r="H2874">
        <v>8524.41</v>
      </c>
      <c r="I2874" t="str">
        <f t="shared" si="132"/>
        <v>順</v>
      </c>
      <c r="J2874" t="str">
        <f t="shared" si="133"/>
        <v>順</v>
      </c>
      <c r="K2874" t="str">
        <f t="shared" si="134"/>
        <v>順</v>
      </c>
    </row>
    <row r="2875" spans="1:11" hidden="1" x14ac:dyDescent="0.15">
      <c r="A2875">
        <v>20150804</v>
      </c>
      <c r="B2875">
        <v>8510.86</v>
      </c>
      <c r="C2875">
        <v>8918.7000000000007</v>
      </c>
      <c r="D2875">
        <v>8556.68</v>
      </c>
      <c r="E2875">
        <v>8791.1200000000008</v>
      </c>
      <c r="F2875">
        <v>8524.41</v>
      </c>
      <c r="G2875">
        <v>8767.86</v>
      </c>
      <c r="H2875">
        <v>8510.86</v>
      </c>
      <c r="I2875" t="str">
        <f t="shared" si="132"/>
        <v>順</v>
      </c>
      <c r="J2875" t="str">
        <f t="shared" si="133"/>
        <v>順</v>
      </c>
      <c r="K2875" t="str">
        <f t="shared" si="134"/>
        <v>順</v>
      </c>
    </row>
    <row r="2876" spans="1:11" hidden="1" x14ac:dyDescent="0.15">
      <c r="A2876">
        <v>20150805</v>
      </c>
      <c r="B2876">
        <v>8542.27</v>
      </c>
      <c r="C2876">
        <v>8791.1200000000008</v>
      </c>
      <c r="D2876">
        <v>8524.41</v>
      </c>
      <c r="E2876">
        <v>8767.86</v>
      </c>
      <c r="F2876">
        <v>8510.86</v>
      </c>
      <c r="G2876">
        <v>8665.34</v>
      </c>
      <c r="H2876">
        <v>8510.86</v>
      </c>
      <c r="I2876" t="str">
        <f t="shared" si="132"/>
        <v>順</v>
      </c>
      <c r="J2876" t="str">
        <f t="shared" si="133"/>
        <v>順</v>
      </c>
      <c r="K2876" t="str">
        <f t="shared" si="134"/>
        <v>盤</v>
      </c>
    </row>
    <row r="2877" spans="1:11" hidden="1" x14ac:dyDescent="0.15">
      <c r="A2877">
        <v>20150806</v>
      </c>
      <c r="B2877">
        <v>8449.56</v>
      </c>
      <c r="C2877">
        <v>8767.86</v>
      </c>
      <c r="D2877">
        <v>8510.86</v>
      </c>
      <c r="E2877">
        <v>8665.34</v>
      </c>
      <c r="F2877">
        <v>8510.86</v>
      </c>
      <c r="G2877">
        <v>8665.34</v>
      </c>
      <c r="H2877">
        <v>8449.56</v>
      </c>
      <c r="I2877" t="str">
        <f t="shared" si="132"/>
        <v>順</v>
      </c>
      <c r="J2877" t="str">
        <f t="shared" si="133"/>
        <v>盤</v>
      </c>
      <c r="K2877" t="str">
        <f t="shared" si="134"/>
        <v>無</v>
      </c>
    </row>
    <row r="2878" spans="1:11" hidden="1" x14ac:dyDescent="0.15">
      <c r="A2878">
        <v>20150807</v>
      </c>
      <c r="B2878">
        <v>8442.2900000000009</v>
      </c>
      <c r="C2878">
        <v>8665.34</v>
      </c>
      <c r="D2878">
        <v>8510.86</v>
      </c>
      <c r="E2878">
        <v>8665.34</v>
      </c>
      <c r="F2878">
        <v>8449.56</v>
      </c>
      <c r="G2878">
        <v>8665.34</v>
      </c>
      <c r="H2878">
        <v>8442.2900000000009</v>
      </c>
      <c r="I2878" t="str">
        <f t="shared" si="132"/>
        <v>盤</v>
      </c>
      <c r="J2878" t="str">
        <f t="shared" si="133"/>
        <v>無</v>
      </c>
      <c r="K2878" t="str">
        <f t="shared" si="134"/>
        <v>無</v>
      </c>
    </row>
    <row r="2879" spans="1:11" hidden="1" x14ac:dyDescent="0.15">
      <c r="A2879">
        <v>20150810</v>
      </c>
      <c r="B2879">
        <v>8466.84</v>
      </c>
      <c r="C2879">
        <v>8665.34</v>
      </c>
      <c r="D2879">
        <v>8449.56</v>
      </c>
      <c r="E2879">
        <v>8665.34</v>
      </c>
      <c r="F2879">
        <v>8442.2900000000009</v>
      </c>
      <c r="G2879">
        <v>8665.34</v>
      </c>
      <c r="H2879">
        <v>8442.2900000000009</v>
      </c>
      <c r="I2879" t="str">
        <f t="shared" si="132"/>
        <v>無</v>
      </c>
      <c r="J2879" t="str">
        <f t="shared" si="133"/>
        <v>無</v>
      </c>
      <c r="K2879" t="str">
        <f t="shared" si="134"/>
        <v>無</v>
      </c>
    </row>
    <row r="2880" spans="1:11" hidden="1" x14ac:dyDescent="0.15">
      <c r="A2880">
        <v>20150811</v>
      </c>
      <c r="B2880">
        <v>8394.14</v>
      </c>
      <c r="C2880">
        <v>8665.34</v>
      </c>
      <c r="D2880">
        <v>8442.2900000000009</v>
      </c>
      <c r="E2880">
        <v>8665.34</v>
      </c>
      <c r="F2880">
        <v>8442.2900000000009</v>
      </c>
      <c r="G2880">
        <v>8665.34</v>
      </c>
      <c r="H2880">
        <v>8394.14</v>
      </c>
      <c r="I2880" t="str">
        <f t="shared" si="132"/>
        <v>無</v>
      </c>
      <c r="J2880" t="str">
        <f t="shared" si="133"/>
        <v>無</v>
      </c>
      <c r="K2880" t="str">
        <f t="shared" si="134"/>
        <v>順</v>
      </c>
    </row>
    <row r="2881" spans="1:11" hidden="1" x14ac:dyDescent="0.15">
      <c r="A2881">
        <v>20150812</v>
      </c>
      <c r="B2881">
        <v>8283.3799999999992</v>
      </c>
      <c r="C2881">
        <v>8665.34</v>
      </c>
      <c r="D2881">
        <v>8442.2900000000009</v>
      </c>
      <c r="E2881">
        <v>8665.34</v>
      </c>
      <c r="F2881">
        <v>8394.14</v>
      </c>
      <c r="G2881">
        <v>8542.27</v>
      </c>
      <c r="H2881">
        <v>8283.3799999999992</v>
      </c>
      <c r="I2881" t="str">
        <f t="shared" si="132"/>
        <v>無</v>
      </c>
      <c r="J2881" t="str">
        <f t="shared" si="133"/>
        <v>順</v>
      </c>
      <c r="K2881" t="str">
        <f t="shared" si="134"/>
        <v>順</v>
      </c>
    </row>
    <row r="2882" spans="1:11" hidden="1" x14ac:dyDescent="0.15">
      <c r="A2882">
        <v>20150813</v>
      </c>
      <c r="B2882">
        <v>8311.74</v>
      </c>
      <c r="C2882">
        <v>8665.34</v>
      </c>
      <c r="D2882">
        <v>8394.14</v>
      </c>
      <c r="E2882">
        <v>8542.27</v>
      </c>
      <c r="F2882">
        <v>8283.3799999999992</v>
      </c>
      <c r="G2882">
        <v>8542.27</v>
      </c>
      <c r="H2882">
        <v>8283.3799999999992</v>
      </c>
      <c r="I2882" t="str">
        <f t="shared" si="132"/>
        <v>順</v>
      </c>
      <c r="J2882" t="str">
        <f t="shared" si="133"/>
        <v>順</v>
      </c>
      <c r="K2882" t="str">
        <f t="shared" si="134"/>
        <v>順</v>
      </c>
    </row>
    <row r="2883" spans="1:11" hidden="1" x14ac:dyDescent="0.15">
      <c r="A2883">
        <v>20150814</v>
      </c>
      <c r="B2883">
        <v>8305.64</v>
      </c>
      <c r="C2883">
        <v>8542.27</v>
      </c>
      <c r="D2883">
        <v>8283.3799999999992</v>
      </c>
      <c r="E2883">
        <v>8542.27</v>
      </c>
      <c r="F2883">
        <v>8283.3799999999992</v>
      </c>
      <c r="G2883">
        <v>8542.27</v>
      </c>
      <c r="H2883">
        <v>8283.3799999999992</v>
      </c>
      <c r="I2883" t="str">
        <f t="shared" ref="I2883:I2946" si="135">IF(C2883-D2883&lt;=180,"盤",IF(C2883-D2883&lt;=240,"無","順"))</f>
        <v>順</v>
      </c>
      <c r="J2883" t="str">
        <f t="shared" ref="J2883:J2946" si="136">IF(E2883-F2883&lt;=180,"盤",IF(E2883-F2883&lt;=240,"無","順"))</f>
        <v>順</v>
      </c>
      <c r="K2883" t="str">
        <f t="shared" ref="K2883:K2946" si="137">IF(G2883-H2883&lt;=180,"盤",IF(G2883-H2883&lt;=240,"無","順"))</f>
        <v>順</v>
      </c>
    </row>
    <row r="2884" spans="1:11" hidden="1" x14ac:dyDescent="0.15">
      <c r="A2884">
        <v>20150817</v>
      </c>
      <c r="B2884">
        <v>8213.42</v>
      </c>
      <c r="C2884">
        <v>8542.27</v>
      </c>
      <c r="D2884">
        <v>8283.3799999999992</v>
      </c>
      <c r="E2884">
        <v>8542.27</v>
      </c>
      <c r="F2884">
        <v>8283.3799999999992</v>
      </c>
      <c r="G2884">
        <v>8466.84</v>
      </c>
      <c r="H2884">
        <v>8213.42</v>
      </c>
      <c r="I2884" t="str">
        <f t="shared" si="135"/>
        <v>順</v>
      </c>
      <c r="J2884" t="str">
        <f t="shared" si="136"/>
        <v>順</v>
      </c>
      <c r="K2884" t="str">
        <f t="shared" si="137"/>
        <v>順</v>
      </c>
    </row>
    <row r="2885" spans="1:11" hidden="1" x14ac:dyDescent="0.15">
      <c r="A2885">
        <v>20150818</v>
      </c>
      <c r="B2885">
        <v>8177.22</v>
      </c>
      <c r="C2885">
        <v>8542.27</v>
      </c>
      <c r="D2885">
        <v>8283.3799999999992</v>
      </c>
      <c r="E2885">
        <v>8466.84</v>
      </c>
      <c r="F2885">
        <v>8213.42</v>
      </c>
      <c r="G2885">
        <v>8466.84</v>
      </c>
      <c r="H2885">
        <v>8177.22</v>
      </c>
      <c r="I2885" t="str">
        <f t="shared" si="135"/>
        <v>順</v>
      </c>
      <c r="J2885" t="str">
        <f t="shared" si="136"/>
        <v>順</v>
      </c>
      <c r="K2885" t="str">
        <f t="shared" si="137"/>
        <v>順</v>
      </c>
    </row>
    <row r="2886" spans="1:11" hidden="1" x14ac:dyDescent="0.15">
      <c r="A2886">
        <v>20150819</v>
      </c>
      <c r="B2886">
        <v>8021.84</v>
      </c>
      <c r="C2886">
        <v>8466.84</v>
      </c>
      <c r="D2886">
        <v>8213.42</v>
      </c>
      <c r="E2886">
        <v>8466.84</v>
      </c>
      <c r="F2886">
        <v>8177.22</v>
      </c>
      <c r="G2886">
        <v>8466.84</v>
      </c>
      <c r="H2886">
        <v>8021.84</v>
      </c>
      <c r="I2886" t="str">
        <f t="shared" si="135"/>
        <v>順</v>
      </c>
      <c r="J2886" t="str">
        <f t="shared" si="136"/>
        <v>順</v>
      </c>
      <c r="K2886" t="str">
        <f t="shared" si="137"/>
        <v>順</v>
      </c>
    </row>
    <row r="2887" spans="1:11" hidden="1" x14ac:dyDescent="0.15">
      <c r="A2887">
        <v>20150820</v>
      </c>
      <c r="B2887">
        <v>8029.81</v>
      </c>
      <c r="C2887">
        <v>8466.84</v>
      </c>
      <c r="D2887">
        <v>8177.22</v>
      </c>
      <c r="E2887">
        <v>8466.84</v>
      </c>
      <c r="F2887">
        <v>8021.84</v>
      </c>
      <c r="G2887">
        <v>8394.14</v>
      </c>
      <c r="H2887">
        <v>8021.84</v>
      </c>
      <c r="I2887" t="str">
        <f t="shared" si="135"/>
        <v>順</v>
      </c>
      <c r="J2887" t="str">
        <f t="shared" si="136"/>
        <v>順</v>
      </c>
      <c r="K2887" t="str">
        <f t="shared" si="137"/>
        <v>順</v>
      </c>
    </row>
    <row r="2888" spans="1:11" hidden="1" x14ac:dyDescent="0.15">
      <c r="A2888">
        <v>20150821</v>
      </c>
      <c r="B2888">
        <v>7786.92</v>
      </c>
      <c r="C2888">
        <v>8466.84</v>
      </c>
      <c r="D2888">
        <v>8021.84</v>
      </c>
      <c r="E2888">
        <v>8394.14</v>
      </c>
      <c r="F2888">
        <v>8021.84</v>
      </c>
      <c r="G2888">
        <v>8311.74</v>
      </c>
      <c r="H2888">
        <v>7786.92</v>
      </c>
      <c r="I2888" t="str">
        <f t="shared" si="135"/>
        <v>順</v>
      </c>
      <c r="J2888" t="str">
        <f t="shared" si="136"/>
        <v>順</v>
      </c>
      <c r="K2888" t="str">
        <f t="shared" si="137"/>
        <v>順</v>
      </c>
    </row>
    <row r="2889" spans="1:11" hidden="1" x14ac:dyDescent="0.15">
      <c r="A2889">
        <v>20150824</v>
      </c>
      <c r="B2889">
        <v>7410.34</v>
      </c>
      <c r="C2889">
        <v>8394.14</v>
      </c>
      <c r="D2889">
        <v>8021.84</v>
      </c>
      <c r="E2889">
        <v>8311.74</v>
      </c>
      <c r="F2889">
        <v>7786.92</v>
      </c>
      <c r="G2889">
        <v>8311.74</v>
      </c>
      <c r="H2889">
        <v>7410.34</v>
      </c>
      <c r="I2889" t="str">
        <f t="shared" si="135"/>
        <v>順</v>
      </c>
      <c r="J2889" t="str">
        <f t="shared" si="136"/>
        <v>順</v>
      </c>
      <c r="K2889" t="str">
        <f t="shared" si="137"/>
        <v>順</v>
      </c>
    </row>
    <row r="2890" spans="1:11" hidden="1" x14ac:dyDescent="0.15">
      <c r="A2890">
        <v>20150825</v>
      </c>
      <c r="B2890">
        <v>7675.64</v>
      </c>
      <c r="C2890">
        <v>8311.74</v>
      </c>
      <c r="D2890">
        <v>7786.92</v>
      </c>
      <c r="E2890">
        <v>8311.74</v>
      </c>
      <c r="F2890">
        <v>7410.34</v>
      </c>
      <c r="G2890">
        <v>8305.64</v>
      </c>
      <c r="H2890">
        <v>7410.34</v>
      </c>
      <c r="I2890" t="str">
        <f t="shared" si="135"/>
        <v>順</v>
      </c>
      <c r="J2890" t="str">
        <f t="shared" si="136"/>
        <v>順</v>
      </c>
      <c r="K2890" t="str">
        <f t="shared" si="137"/>
        <v>順</v>
      </c>
    </row>
    <row r="2891" spans="1:11" hidden="1" x14ac:dyDescent="0.15">
      <c r="A2891">
        <v>20150826</v>
      </c>
      <c r="B2891">
        <v>7715.59</v>
      </c>
      <c r="C2891">
        <v>8311.74</v>
      </c>
      <c r="D2891">
        <v>7410.34</v>
      </c>
      <c r="E2891">
        <v>8305.64</v>
      </c>
      <c r="F2891">
        <v>7410.34</v>
      </c>
      <c r="G2891">
        <v>8213.42</v>
      </c>
      <c r="H2891">
        <v>7410.34</v>
      </c>
      <c r="I2891" t="str">
        <f t="shared" si="135"/>
        <v>順</v>
      </c>
      <c r="J2891" t="str">
        <f t="shared" si="136"/>
        <v>順</v>
      </c>
      <c r="K2891" t="str">
        <f t="shared" si="137"/>
        <v>順</v>
      </c>
    </row>
    <row r="2892" spans="1:11" hidden="1" x14ac:dyDescent="0.15">
      <c r="A2892">
        <v>20150827</v>
      </c>
      <c r="B2892">
        <v>7824.55</v>
      </c>
      <c r="C2892">
        <v>8305.64</v>
      </c>
      <c r="D2892">
        <v>7410.34</v>
      </c>
      <c r="E2892">
        <v>8213.42</v>
      </c>
      <c r="F2892">
        <v>7410.34</v>
      </c>
      <c r="G2892">
        <v>8177.22</v>
      </c>
      <c r="H2892">
        <v>7410.34</v>
      </c>
      <c r="I2892" t="str">
        <f t="shared" si="135"/>
        <v>順</v>
      </c>
      <c r="J2892" t="str">
        <f t="shared" si="136"/>
        <v>順</v>
      </c>
      <c r="K2892" t="str">
        <f t="shared" si="137"/>
        <v>順</v>
      </c>
    </row>
    <row r="2893" spans="1:11" hidden="1" x14ac:dyDescent="0.15">
      <c r="A2893">
        <v>20150828</v>
      </c>
      <c r="B2893">
        <v>8019.18</v>
      </c>
      <c r="C2893">
        <v>8213.42</v>
      </c>
      <c r="D2893">
        <v>7410.34</v>
      </c>
      <c r="E2893">
        <v>8177.22</v>
      </c>
      <c r="F2893">
        <v>7410.34</v>
      </c>
      <c r="G2893">
        <v>8029.81</v>
      </c>
      <c r="H2893">
        <v>7410.34</v>
      </c>
      <c r="I2893" t="str">
        <f t="shared" si="135"/>
        <v>順</v>
      </c>
      <c r="J2893" t="str">
        <f t="shared" si="136"/>
        <v>順</v>
      </c>
      <c r="K2893" t="str">
        <f t="shared" si="137"/>
        <v>順</v>
      </c>
    </row>
    <row r="2894" spans="1:11" hidden="1" x14ac:dyDescent="0.15">
      <c r="A2894">
        <v>20150831</v>
      </c>
      <c r="B2894">
        <v>8174.92</v>
      </c>
      <c r="C2894">
        <v>8177.22</v>
      </c>
      <c r="D2894">
        <v>7410.34</v>
      </c>
      <c r="E2894">
        <v>8029.81</v>
      </c>
      <c r="F2894">
        <v>7410.34</v>
      </c>
      <c r="G2894">
        <v>8174.92</v>
      </c>
      <c r="H2894">
        <v>7410.34</v>
      </c>
      <c r="I2894" t="str">
        <f t="shared" si="135"/>
        <v>順</v>
      </c>
      <c r="J2894" t="str">
        <f t="shared" si="136"/>
        <v>順</v>
      </c>
      <c r="K2894" t="str">
        <f t="shared" si="137"/>
        <v>順</v>
      </c>
    </row>
    <row r="2895" spans="1:11" hidden="1" x14ac:dyDescent="0.15">
      <c r="A2895">
        <v>20150901</v>
      </c>
      <c r="B2895">
        <v>8017.56</v>
      </c>
      <c r="C2895">
        <v>8029.81</v>
      </c>
      <c r="D2895">
        <v>7410.34</v>
      </c>
      <c r="E2895">
        <v>8174.92</v>
      </c>
      <c r="F2895">
        <v>7410.34</v>
      </c>
      <c r="G2895">
        <v>8174.92</v>
      </c>
      <c r="H2895">
        <v>7410.34</v>
      </c>
      <c r="I2895" t="str">
        <f t="shared" si="135"/>
        <v>順</v>
      </c>
      <c r="J2895" t="str">
        <f t="shared" si="136"/>
        <v>順</v>
      </c>
      <c r="K2895" t="str">
        <f t="shared" si="137"/>
        <v>順</v>
      </c>
    </row>
    <row r="2896" spans="1:11" hidden="1" x14ac:dyDescent="0.15">
      <c r="A2896">
        <v>20150902</v>
      </c>
      <c r="B2896">
        <v>8035.29</v>
      </c>
      <c r="C2896">
        <v>8174.92</v>
      </c>
      <c r="D2896">
        <v>7410.34</v>
      </c>
      <c r="E2896">
        <v>8174.92</v>
      </c>
      <c r="F2896">
        <v>7410.34</v>
      </c>
      <c r="G2896">
        <v>8174.92</v>
      </c>
      <c r="H2896">
        <v>7410.34</v>
      </c>
      <c r="I2896" t="str">
        <f t="shared" si="135"/>
        <v>順</v>
      </c>
      <c r="J2896" t="str">
        <f t="shared" si="136"/>
        <v>順</v>
      </c>
      <c r="K2896" t="str">
        <f t="shared" si="137"/>
        <v>順</v>
      </c>
    </row>
    <row r="2897" spans="1:11" hidden="1" x14ac:dyDescent="0.15">
      <c r="A2897">
        <v>20150903</v>
      </c>
      <c r="B2897">
        <v>8095.95</v>
      </c>
      <c r="C2897">
        <v>8174.92</v>
      </c>
      <c r="D2897">
        <v>7410.34</v>
      </c>
      <c r="E2897">
        <v>8174.92</v>
      </c>
      <c r="F2897">
        <v>7410.34</v>
      </c>
      <c r="G2897">
        <v>8174.92</v>
      </c>
      <c r="H2897">
        <v>7675.64</v>
      </c>
      <c r="I2897" t="str">
        <f t="shared" si="135"/>
        <v>順</v>
      </c>
      <c r="J2897" t="str">
        <f t="shared" si="136"/>
        <v>順</v>
      </c>
      <c r="K2897" t="str">
        <f t="shared" si="137"/>
        <v>順</v>
      </c>
    </row>
    <row r="2898" spans="1:11" hidden="1" x14ac:dyDescent="0.15">
      <c r="A2898">
        <v>20150904</v>
      </c>
      <c r="B2898">
        <v>8000.6</v>
      </c>
      <c r="C2898">
        <v>8174.92</v>
      </c>
      <c r="D2898">
        <v>7410.34</v>
      </c>
      <c r="E2898">
        <v>8174.92</v>
      </c>
      <c r="F2898">
        <v>7675.64</v>
      </c>
      <c r="G2898">
        <v>8174.92</v>
      </c>
      <c r="H2898">
        <v>7715.59</v>
      </c>
      <c r="I2898" t="str">
        <f t="shared" si="135"/>
        <v>順</v>
      </c>
      <c r="J2898" t="str">
        <f t="shared" si="136"/>
        <v>順</v>
      </c>
      <c r="K2898" t="str">
        <f t="shared" si="137"/>
        <v>順</v>
      </c>
    </row>
    <row r="2899" spans="1:11" hidden="1" x14ac:dyDescent="0.15">
      <c r="A2899">
        <v>20150907</v>
      </c>
      <c r="B2899">
        <v>7986.56</v>
      </c>
      <c r="C2899">
        <v>8174.92</v>
      </c>
      <c r="D2899">
        <v>7675.64</v>
      </c>
      <c r="E2899">
        <v>8174.92</v>
      </c>
      <c r="F2899">
        <v>7715.59</v>
      </c>
      <c r="G2899">
        <v>8174.92</v>
      </c>
      <c r="H2899">
        <v>7824.55</v>
      </c>
      <c r="I2899" t="str">
        <f t="shared" si="135"/>
        <v>順</v>
      </c>
      <c r="J2899" t="str">
        <f t="shared" si="136"/>
        <v>順</v>
      </c>
      <c r="K2899" t="str">
        <f t="shared" si="137"/>
        <v>順</v>
      </c>
    </row>
    <row r="2900" spans="1:11" hidden="1" x14ac:dyDescent="0.15">
      <c r="A2900">
        <v>20150908</v>
      </c>
      <c r="B2900">
        <v>8001.5</v>
      </c>
      <c r="C2900">
        <v>8174.92</v>
      </c>
      <c r="D2900">
        <v>7715.59</v>
      </c>
      <c r="E2900">
        <v>8174.92</v>
      </c>
      <c r="F2900">
        <v>7824.55</v>
      </c>
      <c r="G2900">
        <v>8174.92</v>
      </c>
      <c r="H2900">
        <v>7986.56</v>
      </c>
      <c r="I2900" t="str">
        <f t="shared" si="135"/>
        <v>順</v>
      </c>
      <c r="J2900" t="str">
        <f t="shared" si="136"/>
        <v>順</v>
      </c>
      <c r="K2900" t="str">
        <f t="shared" si="137"/>
        <v>無</v>
      </c>
    </row>
    <row r="2901" spans="1:11" hidden="1" x14ac:dyDescent="0.15">
      <c r="A2901">
        <v>20150909</v>
      </c>
      <c r="B2901">
        <v>8286.92</v>
      </c>
      <c r="C2901">
        <v>8174.92</v>
      </c>
      <c r="D2901">
        <v>7824.55</v>
      </c>
      <c r="E2901">
        <v>8174.92</v>
      </c>
      <c r="F2901">
        <v>7986.56</v>
      </c>
      <c r="G2901">
        <v>8286.92</v>
      </c>
      <c r="H2901">
        <v>7986.56</v>
      </c>
      <c r="I2901" t="str">
        <f t="shared" si="135"/>
        <v>順</v>
      </c>
      <c r="J2901" t="str">
        <f t="shared" si="136"/>
        <v>無</v>
      </c>
      <c r="K2901" t="str">
        <f t="shared" si="137"/>
        <v>順</v>
      </c>
    </row>
    <row r="2902" spans="1:11" hidden="1" x14ac:dyDescent="0.15">
      <c r="A2902">
        <v>20150910</v>
      </c>
      <c r="B2902">
        <v>8268.68</v>
      </c>
      <c r="C2902">
        <v>8174.92</v>
      </c>
      <c r="D2902">
        <v>7986.56</v>
      </c>
      <c r="E2902">
        <v>8286.92</v>
      </c>
      <c r="F2902">
        <v>7986.56</v>
      </c>
      <c r="G2902">
        <v>8286.92</v>
      </c>
      <c r="H2902">
        <v>7986.56</v>
      </c>
      <c r="I2902" t="str">
        <f t="shared" si="135"/>
        <v>無</v>
      </c>
      <c r="J2902" t="str">
        <f t="shared" si="136"/>
        <v>順</v>
      </c>
      <c r="K2902" t="str">
        <f t="shared" si="137"/>
        <v>順</v>
      </c>
    </row>
    <row r="2903" spans="1:11" hidden="1" x14ac:dyDescent="0.15">
      <c r="A2903">
        <v>20150911</v>
      </c>
      <c r="B2903">
        <v>8305.82</v>
      </c>
      <c r="C2903">
        <v>8286.92</v>
      </c>
      <c r="D2903">
        <v>7986.56</v>
      </c>
      <c r="E2903">
        <v>8286.92</v>
      </c>
      <c r="F2903">
        <v>7986.56</v>
      </c>
      <c r="G2903">
        <v>8305.82</v>
      </c>
      <c r="H2903">
        <v>7986.56</v>
      </c>
      <c r="I2903" t="str">
        <f t="shared" si="135"/>
        <v>順</v>
      </c>
      <c r="J2903" t="str">
        <f t="shared" si="136"/>
        <v>順</v>
      </c>
      <c r="K2903" t="str">
        <f t="shared" si="137"/>
        <v>順</v>
      </c>
    </row>
    <row r="2904" spans="1:11" hidden="1" x14ac:dyDescent="0.15">
      <c r="A2904">
        <v>20150914</v>
      </c>
      <c r="B2904">
        <v>8307.2900000000009</v>
      </c>
      <c r="C2904">
        <v>8286.92</v>
      </c>
      <c r="D2904">
        <v>7986.56</v>
      </c>
      <c r="E2904">
        <v>8305.82</v>
      </c>
      <c r="F2904">
        <v>7986.56</v>
      </c>
      <c r="G2904">
        <v>8307.2900000000009</v>
      </c>
      <c r="H2904">
        <v>7986.56</v>
      </c>
      <c r="I2904" t="str">
        <f t="shared" si="135"/>
        <v>順</v>
      </c>
      <c r="J2904" t="str">
        <f t="shared" si="136"/>
        <v>順</v>
      </c>
      <c r="K2904" t="str">
        <f t="shared" si="137"/>
        <v>順</v>
      </c>
    </row>
    <row r="2905" spans="1:11" hidden="1" x14ac:dyDescent="0.15">
      <c r="A2905">
        <v>20150915</v>
      </c>
      <c r="B2905">
        <v>8259.99</v>
      </c>
      <c r="C2905">
        <v>8305.82</v>
      </c>
      <c r="D2905">
        <v>7986.56</v>
      </c>
      <c r="E2905">
        <v>8307.2900000000009</v>
      </c>
      <c r="F2905">
        <v>7986.56</v>
      </c>
      <c r="G2905">
        <v>8307.2900000000009</v>
      </c>
      <c r="H2905">
        <v>7986.56</v>
      </c>
      <c r="I2905" t="str">
        <f t="shared" si="135"/>
        <v>順</v>
      </c>
      <c r="J2905" t="str">
        <f t="shared" si="136"/>
        <v>順</v>
      </c>
      <c r="K2905" t="str">
        <f t="shared" si="137"/>
        <v>順</v>
      </c>
    </row>
    <row r="2906" spans="1:11" hidden="1" x14ac:dyDescent="0.15">
      <c r="A2906">
        <v>20150916</v>
      </c>
      <c r="B2906">
        <v>8333.2900000000009</v>
      </c>
      <c r="C2906">
        <v>8307.2900000000009</v>
      </c>
      <c r="D2906">
        <v>7986.56</v>
      </c>
      <c r="E2906">
        <v>8307.2900000000009</v>
      </c>
      <c r="F2906">
        <v>7986.56</v>
      </c>
      <c r="G2906">
        <v>8333.2900000000009</v>
      </c>
      <c r="H2906">
        <v>7986.56</v>
      </c>
      <c r="I2906" t="str">
        <f t="shared" si="135"/>
        <v>順</v>
      </c>
      <c r="J2906" t="str">
        <f t="shared" si="136"/>
        <v>順</v>
      </c>
      <c r="K2906" t="str">
        <f t="shared" si="137"/>
        <v>順</v>
      </c>
    </row>
    <row r="2907" spans="1:11" hidden="1" x14ac:dyDescent="0.15">
      <c r="A2907">
        <v>20150917</v>
      </c>
      <c r="B2907">
        <v>8445.5</v>
      </c>
      <c r="C2907">
        <v>8307.2900000000009</v>
      </c>
      <c r="D2907">
        <v>7986.56</v>
      </c>
      <c r="E2907">
        <v>8333.2900000000009</v>
      </c>
      <c r="F2907">
        <v>7986.56</v>
      </c>
      <c r="G2907">
        <v>8445.5</v>
      </c>
      <c r="H2907">
        <v>8001.5</v>
      </c>
      <c r="I2907" t="str">
        <f t="shared" si="135"/>
        <v>順</v>
      </c>
      <c r="J2907" t="str">
        <f t="shared" si="136"/>
        <v>順</v>
      </c>
      <c r="K2907" t="str">
        <f t="shared" si="137"/>
        <v>順</v>
      </c>
    </row>
    <row r="2908" spans="1:11" hidden="1" x14ac:dyDescent="0.15">
      <c r="A2908">
        <v>20150918</v>
      </c>
      <c r="B2908">
        <v>8462.14</v>
      </c>
      <c r="C2908">
        <v>8333.2900000000009</v>
      </c>
      <c r="D2908">
        <v>7986.56</v>
      </c>
      <c r="E2908">
        <v>8445.5</v>
      </c>
      <c r="F2908">
        <v>8001.5</v>
      </c>
      <c r="G2908">
        <v>8462.14</v>
      </c>
      <c r="H2908">
        <v>8259.99</v>
      </c>
      <c r="I2908" t="str">
        <f t="shared" si="135"/>
        <v>順</v>
      </c>
      <c r="J2908" t="str">
        <f t="shared" si="136"/>
        <v>順</v>
      </c>
      <c r="K2908" t="str">
        <f t="shared" si="137"/>
        <v>無</v>
      </c>
    </row>
    <row r="2909" spans="1:11" hidden="1" x14ac:dyDescent="0.15">
      <c r="A2909">
        <v>20150921</v>
      </c>
      <c r="B2909">
        <v>8307.0400000000009</v>
      </c>
      <c r="C2909">
        <v>8445.5</v>
      </c>
      <c r="D2909">
        <v>8001.5</v>
      </c>
      <c r="E2909">
        <v>8462.14</v>
      </c>
      <c r="F2909">
        <v>8259.99</v>
      </c>
      <c r="G2909">
        <v>8462.14</v>
      </c>
      <c r="H2909">
        <v>8259.99</v>
      </c>
      <c r="I2909" t="str">
        <f t="shared" si="135"/>
        <v>順</v>
      </c>
      <c r="J2909" t="str">
        <f t="shared" si="136"/>
        <v>無</v>
      </c>
      <c r="K2909" t="str">
        <f t="shared" si="137"/>
        <v>無</v>
      </c>
    </row>
    <row r="2910" spans="1:11" hidden="1" x14ac:dyDescent="0.15">
      <c r="A2910">
        <v>20150922</v>
      </c>
      <c r="B2910">
        <v>8365.92</v>
      </c>
      <c r="C2910">
        <v>8462.14</v>
      </c>
      <c r="D2910">
        <v>8259.99</v>
      </c>
      <c r="E2910">
        <v>8462.14</v>
      </c>
      <c r="F2910">
        <v>8259.99</v>
      </c>
      <c r="G2910">
        <v>8462.14</v>
      </c>
      <c r="H2910">
        <v>8259.99</v>
      </c>
      <c r="I2910" t="str">
        <f t="shared" si="135"/>
        <v>無</v>
      </c>
      <c r="J2910" t="str">
        <f t="shared" si="136"/>
        <v>無</v>
      </c>
      <c r="K2910" t="str">
        <f t="shared" si="137"/>
        <v>無</v>
      </c>
    </row>
    <row r="2911" spans="1:11" hidden="1" x14ac:dyDescent="0.15">
      <c r="A2911">
        <v>20150923</v>
      </c>
      <c r="B2911">
        <v>8193.42</v>
      </c>
      <c r="C2911">
        <v>8462.14</v>
      </c>
      <c r="D2911">
        <v>8259.99</v>
      </c>
      <c r="E2911">
        <v>8462.14</v>
      </c>
      <c r="F2911">
        <v>8259.99</v>
      </c>
      <c r="G2911">
        <v>8462.14</v>
      </c>
      <c r="H2911">
        <v>8193.42</v>
      </c>
      <c r="I2911" t="str">
        <f t="shared" si="135"/>
        <v>無</v>
      </c>
      <c r="J2911" t="str">
        <f t="shared" si="136"/>
        <v>無</v>
      </c>
      <c r="K2911" t="str">
        <f t="shared" si="137"/>
        <v>順</v>
      </c>
    </row>
    <row r="2912" spans="1:11" hidden="1" x14ac:dyDescent="0.15">
      <c r="A2912">
        <v>20150924</v>
      </c>
      <c r="B2912">
        <v>8123.1</v>
      </c>
      <c r="C2912">
        <v>8462.14</v>
      </c>
      <c r="D2912">
        <v>8259.99</v>
      </c>
      <c r="E2912">
        <v>8462.14</v>
      </c>
      <c r="F2912">
        <v>8193.42</v>
      </c>
      <c r="G2912">
        <v>8462.14</v>
      </c>
      <c r="H2912">
        <v>8123.1</v>
      </c>
      <c r="I2912" t="str">
        <f t="shared" si="135"/>
        <v>無</v>
      </c>
      <c r="J2912" t="str">
        <f t="shared" si="136"/>
        <v>順</v>
      </c>
      <c r="K2912" t="str">
        <f t="shared" si="137"/>
        <v>順</v>
      </c>
    </row>
    <row r="2913" spans="1:11" hidden="1" x14ac:dyDescent="0.15">
      <c r="A2913">
        <v>20150925</v>
      </c>
      <c r="B2913">
        <v>8132.35</v>
      </c>
      <c r="C2913">
        <v>8462.14</v>
      </c>
      <c r="D2913">
        <v>8193.42</v>
      </c>
      <c r="E2913">
        <v>8462.14</v>
      </c>
      <c r="F2913">
        <v>8123.1</v>
      </c>
      <c r="G2913">
        <v>8462.14</v>
      </c>
      <c r="H2913">
        <v>8123.1</v>
      </c>
      <c r="I2913" t="str">
        <f t="shared" si="135"/>
        <v>順</v>
      </c>
      <c r="J2913" t="str">
        <f t="shared" si="136"/>
        <v>順</v>
      </c>
      <c r="K2913" t="str">
        <f t="shared" si="137"/>
        <v>順</v>
      </c>
    </row>
    <row r="2914" spans="1:11" hidden="1" x14ac:dyDescent="0.15">
      <c r="A2914">
        <v>20150930</v>
      </c>
      <c r="B2914">
        <v>8181.24</v>
      </c>
      <c r="C2914">
        <v>8462.14</v>
      </c>
      <c r="D2914">
        <v>8123.1</v>
      </c>
      <c r="E2914">
        <v>8462.14</v>
      </c>
      <c r="F2914">
        <v>8123.1</v>
      </c>
      <c r="G2914">
        <v>8462.14</v>
      </c>
      <c r="H2914">
        <v>8123.1</v>
      </c>
      <c r="I2914" t="str">
        <f t="shared" si="135"/>
        <v>順</v>
      </c>
      <c r="J2914" t="str">
        <f t="shared" si="136"/>
        <v>順</v>
      </c>
      <c r="K2914" t="str">
        <f t="shared" si="137"/>
        <v>順</v>
      </c>
    </row>
    <row r="2915" spans="1:11" hidden="1" x14ac:dyDescent="0.15">
      <c r="A2915">
        <v>20151001</v>
      </c>
      <c r="B2915">
        <v>8295.94</v>
      </c>
      <c r="C2915">
        <v>8462.14</v>
      </c>
      <c r="D2915">
        <v>8123.1</v>
      </c>
      <c r="E2915">
        <v>8462.14</v>
      </c>
      <c r="F2915">
        <v>8123.1</v>
      </c>
      <c r="G2915">
        <v>8462.14</v>
      </c>
      <c r="H2915">
        <v>8123.1</v>
      </c>
      <c r="I2915" t="str">
        <f t="shared" si="135"/>
        <v>順</v>
      </c>
      <c r="J2915" t="str">
        <f t="shared" si="136"/>
        <v>順</v>
      </c>
      <c r="K2915" t="str">
        <f t="shared" si="137"/>
        <v>順</v>
      </c>
    </row>
    <row r="2916" spans="1:11" hidden="1" x14ac:dyDescent="0.15">
      <c r="A2916">
        <v>20151002</v>
      </c>
      <c r="B2916">
        <v>8305.0300000000007</v>
      </c>
      <c r="C2916">
        <v>8462.14</v>
      </c>
      <c r="D2916">
        <v>8123.1</v>
      </c>
      <c r="E2916">
        <v>8462.14</v>
      </c>
      <c r="F2916">
        <v>8123.1</v>
      </c>
      <c r="G2916">
        <v>8365.92</v>
      </c>
      <c r="H2916">
        <v>8123.1</v>
      </c>
      <c r="I2916" t="str">
        <f t="shared" si="135"/>
        <v>順</v>
      </c>
      <c r="J2916" t="str">
        <f t="shared" si="136"/>
        <v>順</v>
      </c>
      <c r="K2916" t="str">
        <f t="shared" si="137"/>
        <v>順</v>
      </c>
    </row>
    <row r="2917" spans="1:11" hidden="1" x14ac:dyDescent="0.15">
      <c r="A2917">
        <v>20151005</v>
      </c>
      <c r="B2917">
        <v>8352.36</v>
      </c>
      <c r="C2917">
        <v>8462.14</v>
      </c>
      <c r="D2917">
        <v>8123.1</v>
      </c>
      <c r="E2917">
        <v>8365.92</v>
      </c>
      <c r="F2917">
        <v>8123.1</v>
      </c>
      <c r="G2917">
        <v>8365.92</v>
      </c>
      <c r="H2917">
        <v>8123.1</v>
      </c>
      <c r="I2917" t="str">
        <f t="shared" si="135"/>
        <v>順</v>
      </c>
      <c r="J2917" t="str">
        <f t="shared" si="136"/>
        <v>順</v>
      </c>
      <c r="K2917" t="str">
        <f t="shared" si="137"/>
        <v>順</v>
      </c>
    </row>
    <row r="2918" spans="1:11" hidden="1" x14ac:dyDescent="0.15">
      <c r="A2918">
        <v>20151006</v>
      </c>
      <c r="B2918">
        <v>8394.1</v>
      </c>
      <c r="C2918">
        <v>8365.92</v>
      </c>
      <c r="D2918">
        <v>8123.1</v>
      </c>
      <c r="E2918">
        <v>8365.92</v>
      </c>
      <c r="F2918">
        <v>8123.1</v>
      </c>
      <c r="G2918">
        <v>8394.1</v>
      </c>
      <c r="H2918">
        <v>8123.1</v>
      </c>
      <c r="I2918" t="str">
        <f t="shared" si="135"/>
        <v>順</v>
      </c>
      <c r="J2918" t="str">
        <f t="shared" si="136"/>
        <v>順</v>
      </c>
      <c r="K2918" t="str">
        <f t="shared" si="137"/>
        <v>順</v>
      </c>
    </row>
    <row r="2919" spans="1:11" hidden="1" x14ac:dyDescent="0.15">
      <c r="A2919">
        <v>20151007</v>
      </c>
      <c r="B2919">
        <v>8495.23</v>
      </c>
      <c r="C2919">
        <v>8365.92</v>
      </c>
      <c r="D2919">
        <v>8123.1</v>
      </c>
      <c r="E2919">
        <v>8394.1</v>
      </c>
      <c r="F2919">
        <v>8123.1</v>
      </c>
      <c r="G2919">
        <v>8495.23</v>
      </c>
      <c r="H2919">
        <v>8123.1</v>
      </c>
      <c r="I2919" t="str">
        <f t="shared" si="135"/>
        <v>順</v>
      </c>
      <c r="J2919" t="str">
        <f t="shared" si="136"/>
        <v>順</v>
      </c>
      <c r="K2919" t="str">
        <f t="shared" si="137"/>
        <v>順</v>
      </c>
    </row>
    <row r="2920" spans="1:11" hidden="1" x14ac:dyDescent="0.15">
      <c r="A2920">
        <v>20151008</v>
      </c>
      <c r="B2920">
        <v>8445.9599999999991</v>
      </c>
      <c r="C2920">
        <v>8394.1</v>
      </c>
      <c r="D2920">
        <v>8123.1</v>
      </c>
      <c r="E2920">
        <v>8495.23</v>
      </c>
      <c r="F2920">
        <v>8123.1</v>
      </c>
      <c r="G2920">
        <v>8495.23</v>
      </c>
      <c r="H2920">
        <v>8132.35</v>
      </c>
      <c r="I2920" t="str">
        <f t="shared" si="135"/>
        <v>順</v>
      </c>
      <c r="J2920" t="str">
        <f t="shared" si="136"/>
        <v>順</v>
      </c>
      <c r="K2920" t="str">
        <f t="shared" si="137"/>
        <v>順</v>
      </c>
    </row>
    <row r="2921" spans="1:11" hidden="1" x14ac:dyDescent="0.15">
      <c r="A2921">
        <v>20151012</v>
      </c>
      <c r="B2921">
        <v>8573.7199999999993</v>
      </c>
      <c r="C2921">
        <v>8495.23</v>
      </c>
      <c r="D2921">
        <v>8123.1</v>
      </c>
      <c r="E2921">
        <v>8495.23</v>
      </c>
      <c r="F2921">
        <v>8132.35</v>
      </c>
      <c r="G2921">
        <v>8573.7199999999993</v>
      </c>
      <c r="H2921">
        <v>8181.24</v>
      </c>
      <c r="I2921" t="str">
        <f t="shared" si="135"/>
        <v>順</v>
      </c>
      <c r="J2921" t="str">
        <f t="shared" si="136"/>
        <v>順</v>
      </c>
      <c r="K2921" t="str">
        <f t="shared" si="137"/>
        <v>順</v>
      </c>
    </row>
    <row r="2922" spans="1:11" hidden="1" x14ac:dyDescent="0.15">
      <c r="A2922">
        <v>20151013</v>
      </c>
      <c r="B2922">
        <v>8567.92</v>
      </c>
      <c r="C2922">
        <v>8495.23</v>
      </c>
      <c r="D2922">
        <v>8132.35</v>
      </c>
      <c r="E2922">
        <v>8573.7199999999993</v>
      </c>
      <c r="F2922">
        <v>8181.24</v>
      </c>
      <c r="G2922">
        <v>8573.7199999999993</v>
      </c>
      <c r="H2922">
        <v>8295.94</v>
      </c>
      <c r="I2922" t="str">
        <f t="shared" si="135"/>
        <v>順</v>
      </c>
      <c r="J2922" t="str">
        <f t="shared" si="136"/>
        <v>順</v>
      </c>
      <c r="K2922" t="str">
        <f t="shared" si="137"/>
        <v>順</v>
      </c>
    </row>
    <row r="2923" spans="1:11" hidden="1" x14ac:dyDescent="0.15">
      <c r="A2923">
        <v>20151014</v>
      </c>
      <c r="B2923">
        <v>8522.51</v>
      </c>
      <c r="C2923">
        <v>8573.7199999999993</v>
      </c>
      <c r="D2923">
        <v>8181.24</v>
      </c>
      <c r="E2923">
        <v>8573.7199999999993</v>
      </c>
      <c r="F2923">
        <v>8295.94</v>
      </c>
      <c r="G2923">
        <v>8573.7199999999993</v>
      </c>
      <c r="H2923">
        <v>8305.0300000000007</v>
      </c>
      <c r="I2923" t="str">
        <f t="shared" si="135"/>
        <v>順</v>
      </c>
      <c r="J2923" t="str">
        <f t="shared" si="136"/>
        <v>順</v>
      </c>
      <c r="K2923" t="str">
        <f t="shared" si="137"/>
        <v>順</v>
      </c>
    </row>
    <row r="2924" spans="1:11" hidden="1" x14ac:dyDescent="0.15">
      <c r="A2924">
        <v>20151015</v>
      </c>
      <c r="B2924">
        <v>8601.52</v>
      </c>
      <c r="C2924">
        <v>8573.7199999999993</v>
      </c>
      <c r="D2924">
        <v>8295.94</v>
      </c>
      <c r="E2924">
        <v>8573.7199999999993</v>
      </c>
      <c r="F2924">
        <v>8305.0300000000007</v>
      </c>
      <c r="G2924">
        <v>8601.52</v>
      </c>
      <c r="H2924">
        <v>8352.36</v>
      </c>
      <c r="I2924" t="str">
        <f t="shared" si="135"/>
        <v>順</v>
      </c>
      <c r="J2924" t="str">
        <f t="shared" si="136"/>
        <v>順</v>
      </c>
      <c r="K2924" t="str">
        <f t="shared" si="137"/>
        <v>順</v>
      </c>
    </row>
    <row r="2925" spans="1:11" hidden="1" x14ac:dyDescent="0.15">
      <c r="A2925">
        <v>20151016</v>
      </c>
      <c r="B2925">
        <v>8604.9500000000007</v>
      </c>
      <c r="C2925">
        <v>8573.7199999999993</v>
      </c>
      <c r="D2925">
        <v>8305.0300000000007</v>
      </c>
      <c r="E2925">
        <v>8601.52</v>
      </c>
      <c r="F2925">
        <v>8352.36</v>
      </c>
      <c r="G2925">
        <v>8604.9500000000007</v>
      </c>
      <c r="H2925">
        <v>8394.1</v>
      </c>
      <c r="I2925" t="str">
        <f t="shared" si="135"/>
        <v>順</v>
      </c>
      <c r="J2925" t="str">
        <f t="shared" si="136"/>
        <v>順</v>
      </c>
      <c r="K2925" t="str">
        <f t="shared" si="137"/>
        <v>無</v>
      </c>
    </row>
    <row r="2926" spans="1:11" hidden="1" x14ac:dyDescent="0.15">
      <c r="A2926">
        <v>20151019</v>
      </c>
      <c r="B2926">
        <v>8631.5</v>
      </c>
      <c r="C2926">
        <v>8601.52</v>
      </c>
      <c r="D2926">
        <v>8352.36</v>
      </c>
      <c r="E2926">
        <v>8604.9500000000007</v>
      </c>
      <c r="F2926">
        <v>8394.1</v>
      </c>
      <c r="G2926">
        <v>8631.5</v>
      </c>
      <c r="H2926">
        <v>8445.9599999999991</v>
      </c>
      <c r="I2926" t="str">
        <f t="shared" si="135"/>
        <v>順</v>
      </c>
      <c r="J2926" t="str">
        <f t="shared" si="136"/>
        <v>無</v>
      </c>
      <c r="K2926" t="str">
        <f t="shared" si="137"/>
        <v>無</v>
      </c>
    </row>
    <row r="2927" spans="1:11" hidden="1" x14ac:dyDescent="0.15">
      <c r="A2927">
        <v>20151020</v>
      </c>
      <c r="B2927">
        <v>8653.6</v>
      </c>
      <c r="C2927">
        <v>8604.9500000000007</v>
      </c>
      <c r="D2927">
        <v>8394.1</v>
      </c>
      <c r="E2927">
        <v>8631.5</v>
      </c>
      <c r="F2927">
        <v>8445.9599999999991</v>
      </c>
      <c r="G2927">
        <v>8653.6</v>
      </c>
      <c r="H2927">
        <v>8445.9599999999991</v>
      </c>
      <c r="I2927" t="str">
        <f t="shared" si="135"/>
        <v>無</v>
      </c>
      <c r="J2927" t="str">
        <f t="shared" si="136"/>
        <v>無</v>
      </c>
      <c r="K2927" t="str">
        <f t="shared" si="137"/>
        <v>無</v>
      </c>
    </row>
    <row r="2928" spans="1:11" hidden="1" x14ac:dyDescent="0.15">
      <c r="A2928">
        <v>20151021</v>
      </c>
      <c r="B2928">
        <v>8609.23</v>
      </c>
      <c r="C2928">
        <v>8631.5</v>
      </c>
      <c r="D2928">
        <v>8445.9599999999991</v>
      </c>
      <c r="E2928">
        <v>8653.6</v>
      </c>
      <c r="F2928">
        <v>8445.9599999999991</v>
      </c>
      <c r="G2928">
        <v>8653.6</v>
      </c>
      <c r="H2928">
        <v>8522.51</v>
      </c>
      <c r="I2928" t="str">
        <f t="shared" si="135"/>
        <v>無</v>
      </c>
      <c r="J2928" t="str">
        <f t="shared" si="136"/>
        <v>無</v>
      </c>
      <c r="K2928" t="str">
        <f t="shared" si="137"/>
        <v>盤</v>
      </c>
    </row>
    <row r="2929" spans="1:11" hidden="1" x14ac:dyDescent="0.15">
      <c r="A2929">
        <v>20151022</v>
      </c>
      <c r="B2929">
        <v>8608.4599999999991</v>
      </c>
      <c r="C2929">
        <v>8653.6</v>
      </c>
      <c r="D2929">
        <v>8445.9599999999991</v>
      </c>
      <c r="E2929">
        <v>8653.6</v>
      </c>
      <c r="F2929">
        <v>8522.51</v>
      </c>
      <c r="G2929">
        <v>8653.6</v>
      </c>
      <c r="H2929">
        <v>8522.51</v>
      </c>
      <c r="I2929" t="str">
        <f t="shared" si="135"/>
        <v>無</v>
      </c>
      <c r="J2929" t="str">
        <f t="shared" si="136"/>
        <v>盤</v>
      </c>
      <c r="K2929" t="str">
        <f t="shared" si="137"/>
        <v>盤</v>
      </c>
    </row>
    <row r="2930" spans="1:11" hidden="1" x14ac:dyDescent="0.15">
      <c r="A2930">
        <v>20151023</v>
      </c>
      <c r="B2930">
        <v>8673.81</v>
      </c>
      <c r="C2930">
        <v>8653.6</v>
      </c>
      <c r="D2930">
        <v>8522.51</v>
      </c>
      <c r="E2930">
        <v>8653.6</v>
      </c>
      <c r="F2930">
        <v>8522.51</v>
      </c>
      <c r="G2930">
        <v>8673.81</v>
      </c>
      <c r="H2930">
        <v>8522.51</v>
      </c>
      <c r="I2930" t="str">
        <f t="shared" si="135"/>
        <v>盤</v>
      </c>
      <c r="J2930" t="str">
        <f t="shared" si="136"/>
        <v>盤</v>
      </c>
      <c r="K2930" t="str">
        <f t="shared" si="137"/>
        <v>盤</v>
      </c>
    </row>
    <row r="2931" spans="1:11" hidden="1" x14ac:dyDescent="0.15">
      <c r="A2931">
        <v>20151026</v>
      </c>
      <c r="B2931">
        <v>8745.36</v>
      </c>
      <c r="C2931">
        <v>8653.6</v>
      </c>
      <c r="D2931">
        <v>8522.51</v>
      </c>
      <c r="E2931">
        <v>8673.81</v>
      </c>
      <c r="F2931">
        <v>8522.51</v>
      </c>
      <c r="G2931">
        <v>8745.36</v>
      </c>
      <c r="H2931">
        <v>8601.52</v>
      </c>
      <c r="I2931" t="str">
        <f t="shared" si="135"/>
        <v>盤</v>
      </c>
      <c r="J2931" t="str">
        <f t="shared" si="136"/>
        <v>盤</v>
      </c>
      <c r="K2931" t="str">
        <f t="shared" si="137"/>
        <v>盤</v>
      </c>
    </row>
    <row r="2932" spans="1:11" hidden="1" x14ac:dyDescent="0.15">
      <c r="A2932">
        <v>20151027</v>
      </c>
      <c r="B2932">
        <v>8701.32</v>
      </c>
      <c r="C2932">
        <v>8673.81</v>
      </c>
      <c r="D2932">
        <v>8522.51</v>
      </c>
      <c r="E2932">
        <v>8745.36</v>
      </c>
      <c r="F2932">
        <v>8601.52</v>
      </c>
      <c r="G2932">
        <v>8745.36</v>
      </c>
      <c r="H2932">
        <v>8604.9500000000007</v>
      </c>
      <c r="I2932" t="str">
        <f t="shared" si="135"/>
        <v>盤</v>
      </c>
      <c r="J2932" t="str">
        <f t="shared" si="136"/>
        <v>盤</v>
      </c>
      <c r="K2932" t="str">
        <f t="shared" si="137"/>
        <v>盤</v>
      </c>
    </row>
    <row r="2933" spans="1:11" hidden="1" x14ac:dyDescent="0.15">
      <c r="A2933">
        <v>20151028</v>
      </c>
      <c r="B2933">
        <v>8665.99</v>
      </c>
      <c r="C2933">
        <v>8745.36</v>
      </c>
      <c r="D2933">
        <v>8601.52</v>
      </c>
      <c r="E2933">
        <v>8745.36</v>
      </c>
      <c r="F2933">
        <v>8604.9500000000007</v>
      </c>
      <c r="G2933">
        <v>8745.36</v>
      </c>
      <c r="H2933">
        <v>8608.4599999999991</v>
      </c>
      <c r="I2933" t="str">
        <f t="shared" si="135"/>
        <v>盤</v>
      </c>
      <c r="J2933" t="str">
        <f t="shared" si="136"/>
        <v>盤</v>
      </c>
      <c r="K2933" t="str">
        <f t="shared" si="137"/>
        <v>盤</v>
      </c>
    </row>
    <row r="2934" spans="1:11" hidden="1" x14ac:dyDescent="0.15">
      <c r="A2934">
        <v>20151029</v>
      </c>
      <c r="B2934">
        <v>8571.08</v>
      </c>
      <c r="C2934">
        <v>8745.36</v>
      </c>
      <c r="D2934">
        <v>8604.9500000000007</v>
      </c>
      <c r="E2934">
        <v>8745.36</v>
      </c>
      <c r="F2934">
        <v>8608.4599999999991</v>
      </c>
      <c r="G2934">
        <v>8745.36</v>
      </c>
      <c r="H2934">
        <v>8571.08</v>
      </c>
      <c r="I2934" t="str">
        <f t="shared" si="135"/>
        <v>盤</v>
      </c>
      <c r="J2934" t="str">
        <f t="shared" si="136"/>
        <v>盤</v>
      </c>
      <c r="K2934" t="str">
        <f t="shared" si="137"/>
        <v>盤</v>
      </c>
    </row>
    <row r="2935" spans="1:11" hidden="1" x14ac:dyDescent="0.15">
      <c r="A2935">
        <v>20151030</v>
      </c>
      <c r="B2935">
        <v>8554.31</v>
      </c>
      <c r="C2935">
        <v>8745.36</v>
      </c>
      <c r="D2935">
        <v>8608.4599999999991</v>
      </c>
      <c r="E2935">
        <v>8745.36</v>
      </c>
      <c r="F2935">
        <v>8571.08</v>
      </c>
      <c r="G2935">
        <v>8745.36</v>
      </c>
      <c r="H2935">
        <v>8554.31</v>
      </c>
      <c r="I2935" t="str">
        <f t="shared" si="135"/>
        <v>盤</v>
      </c>
      <c r="J2935" t="str">
        <f t="shared" si="136"/>
        <v>盤</v>
      </c>
      <c r="K2935" t="str">
        <f t="shared" si="137"/>
        <v>無</v>
      </c>
    </row>
    <row r="2936" spans="1:11" hidden="1" x14ac:dyDescent="0.15">
      <c r="A2936">
        <v>20151102</v>
      </c>
      <c r="B2936">
        <v>8614.77</v>
      </c>
      <c r="C2936">
        <v>8745.36</v>
      </c>
      <c r="D2936">
        <v>8571.08</v>
      </c>
      <c r="E2936">
        <v>8745.36</v>
      </c>
      <c r="F2936">
        <v>8554.31</v>
      </c>
      <c r="G2936">
        <v>8745.36</v>
      </c>
      <c r="H2936">
        <v>8554.31</v>
      </c>
      <c r="I2936" t="str">
        <f t="shared" si="135"/>
        <v>盤</v>
      </c>
      <c r="J2936" t="str">
        <f t="shared" si="136"/>
        <v>無</v>
      </c>
      <c r="K2936" t="str">
        <f t="shared" si="137"/>
        <v>無</v>
      </c>
    </row>
    <row r="2937" spans="1:11" hidden="1" x14ac:dyDescent="0.15">
      <c r="A2937">
        <v>20151103</v>
      </c>
      <c r="B2937">
        <v>8713.19</v>
      </c>
      <c r="C2937">
        <v>8745.36</v>
      </c>
      <c r="D2937">
        <v>8554.31</v>
      </c>
      <c r="E2937">
        <v>8745.36</v>
      </c>
      <c r="F2937">
        <v>8554.31</v>
      </c>
      <c r="G2937">
        <v>8745.36</v>
      </c>
      <c r="H2937">
        <v>8554.31</v>
      </c>
      <c r="I2937" t="str">
        <f t="shared" si="135"/>
        <v>無</v>
      </c>
      <c r="J2937" t="str">
        <f t="shared" si="136"/>
        <v>無</v>
      </c>
      <c r="K2937" t="str">
        <f t="shared" si="137"/>
        <v>無</v>
      </c>
    </row>
    <row r="2938" spans="1:11" hidden="1" x14ac:dyDescent="0.15">
      <c r="A2938">
        <v>20151104</v>
      </c>
      <c r="B2938">
        <v>8857.02</v>
      </c>
      <c r="C2938">
        <v>8745.36</v>
      </c>
      <c r="D2938">
        <v>8554.31</v>
      </c>
      <c r="E2938">
        <v>8745.36</v>
      </c>
      <c r="F2938">
        <v>8554.31</v>
      </c>
      <c r="G2938">
        <v>8857.02</v>
      </c>
      <c r="H2938">
        <v>8554.31</v>
      </c>
      <c r="I2938" t="str">
        <f t="shared" si="135"/>
        <v>無</v>
      </c>
      <c r="J2938" t="str">
        <f t="shared" si="136"/>
        <v>無</v>
      </c>
      <c r="K2938" t="str">
        <f t="shared" si="137"/>
        <v>順</v>
      </c>
    </row>
    <row r="2939" spans="1:11" hidden="1" x14ac:dyDescent="0.15">
      <c r="A2939">
        <v>20151105</v>
      </c>
      <c r="B2939">
        <v>8850.18</v>
      </c>
      <c r="C2939">
        <v>8745.36</v>
      </c>
      <c r="D2939">
        <v>8554.31</v>
      </c>
      <c r="E2939">
        <v>8857.02</v>
      </c>
      <c r="F2939">
        <v>8554.31</v>
      </c>
      <c r="G2939">
        <v>8857.02</v>
      </c>
      <c r="H2939">
        <v>8554.31</v>
      </c>
      <c r="I2939" t="str">
        <f t="shared" si="135"/>
        <v>無</v>
      </c>
      <c r="J2939" t="str">
        <f t="shared" si="136"/>
        <v>順</v>
      </c>
      <c r="K2939" t="str">
        <f t="shared" si="137"/>
        <v>順</v>
      </c>
    </row>
    <row r="2940" spans="1:11" hidden="1" x14ac:dyDescent="0.15">
      <c r="A2940">
        <v>20151106</v>
      </c>
      <c r="B2940">
        <v>8693.57</v>
      </c>
      <c r="C2940">
        <v>8857.02</v>
      </c>
      <c r="D2940">
        <v>8554.31</v>
      </c>
      <c r="E2940">
        <v>8857.02</v>
      </c>
      <c r="F2940">
        <v>8554.31</v>
      </c>
      <c r="G2940">
        <v>8857.02</v>
      </c>
      <c r="H2940">
        <v>8554.31</v>
      </c>
      <c r="I2940" t="str">
        <f t="shared" si="135"/>
        <v>順</v>
      </c>
      <c r="J2940" t="str">
        <f t="shared" si="136"/>
        <v>順</v>
      </c>
      <c r="K2940" t="str">
        <f t="shared" si="137"/>
        <v>順</v>
      </c>
    </row>
    <row r="2941" spans="1:11" hidden="1" x14ac:dyDescent="0.15">
      <c r="A2941">
        <v>20151109</v>
      </c>
      <c r="B2941">
        <v>8642.48</v>
      </c>
      <c r="C2941">
        <v>8857.02</v>
      </c>
      <c r="D2941">
        <v>8554.31</v>
      </c>
      <c r="E2941">
        <v>8857.02</v>
      </c>
      <c r="F2941">
        <v>8554.31</v>
      </c>
      <c r="G2941">
        <v>8857.02</v>
      </c>
      <c r="H2941">
        <v>8554.31</v>
      </c>
      <c r="I2941" t="str">
        <f t="shared" si="135"/>
        <v>順</v>
      </c>
      <c r="J2941" t="str">
        <f t="shared" si="136"/>
        <v>順</v>
      </c>
      <c r="K2941" t="str">
        <f t="shared" si="137"/>
        <v>順</v>
      </c>
    </row>
    <row r="2942" spans="1:11" hidden="1" x14ac:dyDescent="0.15">
      <c r="A2942">
        <v>20151110</v>
      </c>
      <c r="B2942">
        <v>8536.9</v>
      </c>
      <c r="C2942">
        <v>8857.02</v>
      </c>
      <c r="D2942">
        <v>8554.31</v>
      </c>
      <c r="E2942">
        <v>8857.02</v>
      </c>
      <c r="F2942">
        <v>8554.31</v>
      </c>
      <c r="G2942">
        <v>8857.02</v>
      </c>
      <c r="H2942">
        <v>8536.9</v>
      </c>
      <c r="I2942" t="str">
        <f t="shared" si="135"/>
        <v>順</v>
      </c>
      <c r="J2942" t="str">
        <f t="shared" si="136"/>
        <v>順</v>
      </c>
      <c r="K2942" t="str">
        <f t="shared" si="137"/>
        <v>順</v>
      </c>
    </row>
    <row r="2943" spans="1:11" hidden="1" x14ac:dyDescent="0.15">
      <c r="A2943">
        <v>20151111</v>
      </c>
      <c r="B2943">
        <v>8415.01</v>
      </c>
      <c r="C2943">
        <v>8857.02</v>
      </c>
      <c r="D2943">
        <v>8554.31</v>
      </c>
      <c r="E2943">
        <v>8857.02</v>
      </c>
      <c r="F2943">
        <v>8536.9</v>
      </c>
      <c r="G2943">
        <v>8857.02</v>
      </c>
      <c r="H2943">
        <v>8415.01</v>
      </c>
      <c r="I2943" t="str">
        <f t="shared" si="135"/>
        <v>順</v>
      </c>
      <c r="J2943" t="str">
        <f t="shared" si="136"/>
        <v>順</v>
      </c>
      <c r="K2943" t="str">
        <f t="shared" si="137"/>
        <v>順</v>
      </c>
    </row>
    <row r="2944" spans="1:11" hidden="1" x14ac:dyDescent="0.15">
      <c r="A2944">
        <v>20151112</v>
      </c>
      <c r="B2944">
        <v>8428.09</v>
      </c>
      <c r="C2944">
        <v>8857.02</v>
      </c>
      <c r="D2944">
        <v>8536.9</v>
      </c>
      <c r="E2944">
        <v>8857.02</v>
      </c>
      <c r="F2944">
        <v>8415.01</v>
      </c>
      <c r="G2944">
        <v>8857.02</v>
      </c>
      <c r="H2944">
        <v>8415.01</v>
      </c>
      <c r="I2944" t="str">
        <f t="shared" si="135"/>
        <v>順</v>
      </c>
      <c r="J2944" t="str">
        <f t="shared" si="136"/>
        <v>順</v>
      </c>
      <c r="K2944" t="str">
        <f t="shared" si="137"/>
        <v>順</v>
      </c>
    </row>
    <row r="2945" spans="1:11" hidden="1" x14ac:dyDescent="0.15">
      <c r="A2945">
        <v>20151113</v>
      </c>
      <c r="B2945">
        <v>8329.5</v>
      </c>
      <c r="C2945">
        <v>8857.02</v>
      </c>
      <c r="D2945">
        <v>8415.01</v>
      </c>
      <c r="E2945">
        <v>8857.02</v>
      </c>
      <c r="F2945">
        <v>8415.01</v>
      </c>
      <c r="G2945">
        <v>8857.02</v>
      </c>
      <c r="H2945">
        <v>8329.5</v>
      </c>
      <c r="I2945" t="str">
        <f t="shared" si="135"/>
        <v>順</v>
      </c>
      <c r="J2945" t="str">
        <f t="shared" si="136"/>
        <v>順</v>
      </c>
      <c r="K2945" t="str">
        <f t="shared" si="137"/>
        <v>順</v>
      </c>
    </row>
    <row r="2946" spans="1:11" hidden="1" x14ac:dyDescent="0.15">
      <c r="A2946">
        <v>20151116</v>
      </c>
      <c r="B2946">
        <v>8295.4</v>
      </c>
      <c r="C2946">
        <v>8857.02</v>
      </c>
      <c r="D2946">
        <v>8415.01</v>
      </c>
      <c r="E2946">
        <v>8857.02</v>
      </c>
      <c r="F2946">
        <v>8329.5</v>
      </c>
      <c r="G2946">
        <v>8850.18</v>
      </c>
      <c r="H2946">
        <v>8295.4</v>
      </c>
      <c r="I2946" t="str">
        <f t="shared" si="135"/>
        <v>順</v>
      </c>
      <c r="J2946" t="str">
        <f t="shared" si="136"/>
        <v>順</v>
      </c>
      <c r="K2946" t="str">
        <f t="shared" si="137"/>
        <v>順</v>
      </c>
    </row>
    <row r="2947" spans="1:11" hidden="1" x14ac:dyDescent="0.15">
      <c r="A2947">
        <v>20151117</v>
      </c>
      <c r="B2947">
        <v>8419.42</v>
      </c>
      <c r="C2947">
        <v>8857.02</v>
      </c>
      <c r="D2947">
        <v>8329.5</v>
      </c>
      <c r="E2947">
        <v>8850.18</v>
      </c>
      <c r="F2947">
        <v>8295.4</v>
      </c>
      <c r="G2947">
        <v>8693.57</v>
      </c>
      <c r="H2947">
        <v>8295.4</v>
      </c>
      <c r="I2947" t="str">
        <f t="shared" ref="I2947:I3010" si="138">IF(C2947-D2947&lt;=180,"盤",IF(C2947-D2947&lt;=240,"無","順"))</f>
        <v>順</v>
      </c>
      <c r="J2947" t="str">
        <f t="shared" ref="J2947:J3010" si="139">IF(E2947-F2947&lt;=180,"盤",IF(E2947-F2947&lt;=240,"無","順"))</f>
        <v>順</v>
      </c>
      <c r="K2947" t="str">
        <f t="shared" ref="K2947:K3010" si="140">IF(G2947-H2947&lt;=180,"盤",IF(G2947-H2947&lt;=240,"無","順"))</f>
        <v>順</v>
      </c>
    </row>
    <row r="2948" spans="1:11" hidden="1" x14ac:dyDescent="0.15">
      <c r="A2948">
        <v>20151118</v>
      </c>
      <c r="B2948">
        <v>8340.4699999999993</v>
      </c>
      <c r="C2948">
        <v>8850.18</v>
      </c>
      <c r="D2948">
        <v>8295.4</v>
      </c>
      <c r="E2948">
        <v>8693.57</v>
      </c>
      <c r="F2948">
        <v>8295.4</v>
      </c>
      <c r="G2948">
        <v>8642.48</v>
      </c>
      <c r="H2948">
        <v>8295.4</v>
      </c>
      <c r="I2948" t="str">
        <f t="shared" si="138"/>
        <v>順</v>
      </c>
      <c r="J2948" t="str">
        <f t="shared" si="139"/>
        <v>順</v>
      </c>
      <c r="K2948" t="str">
        <f t="shared" si="140"/>
        <v>順</v>
      </c>
    </row>
    <row r="2949" spans="1:11" hidden="1" x14ac:dyDescent="0.15">
      <c r="A2949">
        <v>20151119</v>
      </c>
      <c r="B2949">
        <v>8477.2000000000007</v>
      </c>
      <c r="C2949">
        <v>8693.57</v>
      </c>
      <c r="D2949">
        <v>8295.4</v>
      </c>
      <c r="E2949">
        <v>8642.48</v>
      </c>
      <c r="F2949">
        <v>8295.4</v>
      </c>
      <c r="G2949">
        <v>8536.9</v>
      </c>
      <c r="H2949">
        <v>8295.4</v>
      </c>
      <c r="I2949" t="str">
        <f t="shared" si="138"/>
        <v>順</v>
      </c>
      <c r="J2949" t="str">
        <f t="shared" si="139"/>
        <v>順</v>
      </c>
      <c r="K2949" t="str">
        <f t="shared" si="140"/>
        <v>順</v>
      </c>
    </row>
    <row r="2950" spans="1:11" hidden="1" x14ac:dyDescent="0.15">
      <c r="A2950">
        <v>20151120</v>
      </c>
      <c r="B2950">
        <v>8465.4500000000007</v>
      </c>
      <c r="C2950">
        <v>8642.48</v>
      </c>
      <c r="D2950">
        <v>8295.4</v>
      </c>
      <c r="E2950">
        <v>8536.9</v>
      </c>
      <c r="F2950">
        <v>8295.4</v>
      </c>
      <c r="G2950">
        <v>8477.2000000000007</v>
      </c>
      <c r="H2950">
        <v>8295.4</v>
      </c>
      <c r="I2950" t="str">
        <f t="shared" si="138"/>
        <v>順</v>
      </c>
      <c r="J2950" t="str">
        <f t="shared" si="139"/>
        <v>順</v>
      </c>
      <c r="K2950" t="str">
        <f t="shared" si="140"/>
        <v>無</v>
      </c>
    </row>
    <row r="2951" spans="1:11" hidden="1" x14ac:dyDescent="0.15">
      <c r="A2951">
        <v>20151123</v>
      </c>
      <c r="B2951">
        <v>8485.73</v>
      </c>
      <c r="C2951">
        <v>8536.9</v>
      </c>
      <c r="D2951">
        <v>8295.4</v>
      </c>
      <c r="E2951">
        <v>8477.2000000000007</v>
      </c>
      <c r="F2951">
        <v>8295.4</v>
      </c>
      <c r="G2951">
        <v>8485.73</v>
      </c>
      <c r="H2951">
        <v>8295.4</v>
      </c>
      <c r="I2951" t="str">
        <f t="shared" si="138"/>
        <v>順</v>
      </c>
      <c r="J2951" t="str">
        <f t="shared" si="139"/>
        <v>無</v>
      </c>
      <c r="K2951" t="str">
        <f t="shared" si="140"/>
        <v>無</v>
      </c>
    </row>
    <row r="2952" spans="1:11" hidden="1" x14ac:dyDescent="0.15">
      <c r="A2952">
        <v>20151124</v>
      </c>
      <c r="B2952">
        <v>8400.14</v>
      </c>
      <c r="C2952">
        <v>8477.2000000000007</v>
      </c>
      <c r="D2952">
        <v>8295.4</v>
      </c>
      <c r="E2952">
        <v>8485.73</v>
      </c>
      <c r="F2952">
        <v>8295.4</v>
      </c>
      <c r="G2952">
        <v>8485.73</v>
      </c>
      <c r="H2952">
        <v>8295.4</v>
      </c>
      <c r="I2952" t="str">
        <f t="shared" si="138"/>
        <v>無</v>
      </c>
      <c r="J2952" t="str">
        <f t="shared" si="139"/>
        <v>無</v>
      </c>
      <c r="K2952" t="str">
        <f t="shared" si="140"/>
        <v>無</v>
      </c>
    </row>
    <row r="2953" spans="1:11" hidden="1" x14ac:dyDescent="0.15">
      <c r="A2953">
        <v>20151125</v>
      </c>
      <c r="B2953">
        <v>8386.1299999999992</v>
      </c>
      <c r="C2953">
        <v>8485.73</v>
      </c>
      <c r="D2953">
        <v>8295.4</v>
      </c>
      <c r="E2953">
        <v>8485.73</v>
      </c>
      <c r="F2953">
        <v>8295.4</v>
      </c>
      <c r="G2953">
        <v>8485.73</v>
      </c>
      <c r="H2953">
        <v>8295.4</v>
      </c>
      <c r="I2953" t="str">
        <f t="shared" si="138"/>
        <v>無</v>
      </c>
      <c r="J2953" t="str">
        <f t="shared" si="139"/>
        <v>無</v>
      </c>
      <c r="K2953" t="str">
        <f t="shared" si="140"/>
        <v>無</v>
      </c>
    </row>
    <row r="2954" spans="1:11" hidden="1" x14ac:dyDescent="0.15">
      <c r="A2954">
        <v>20151126</v>
      </c>
      <c r="B2954">
        <v>8484.9</v>
      </c>
      <c r="C2954">
        <v>8485.73</v>
      </c>
      <c r="D2954">
        <v>8295.4</v>
      </c>
      <c r="E2954">
        <v>8485.73</v>
      </c>
      <c r="F2954">
        <v>8295.4</v>
      </c>
      <c r="G2954">
        <v>8485.73</v>
      </c>
      <c r="H2954">
        <v>8340.4699999999993</v>
      </c>
      <c r="I2954" t="str">
        <f t="shared" si="138"/>
        <v>無</v>
      </c>
      <c r="J2954" t="str">
        <f t="shared" si="139"/>
        <v>無</v>
      </c>
      <c r="K2954" t="str">
        <f t="shared" si="140"/>
        <v>盤</v>
      </c>
    </row>
    <row r="2955" spans="1:11" hidden="1" x14ac:dyDescent="0.15">
      <c r="A2955">
        <v>20151127</v>
      </c>
      <c r="B2955">
        <v>8398.4</v>
      </c>
      <c r="C2955">
        <v>8485.73</v>
      </c>
      <c r="D2955">
        <v>8295.4</v>
      </c>
      <c r="E2955">
        <v>8485.73</v>
      </c>
      <c r="F2955">
        <v>8340.4699999999993</v>
      </c>
      <c r="G2955">
        <v>8485.73</v>
      </c>
      <c r="H2955">
        <v>8340.4699999999993</v>
      </c>
      <c r="I2955" t="str">
        <f t="shared" si="138"/>
        <v>無</v>
      </c>
      <c r="J2955" t="str">
        <f t="shared" si="139"/>
        <v>盤</v>
      </c>
      <c r="K2955" t="str">
        <f t="shared" si="140"/>
        <v>盤</v>
      </c>
    </row>
    <row r="2956" spans="1:11" hidden="1" x14ac:dyDescent="0.15">
      <c r="A2956">
        <v>20151130</v>
      </c>
      <c r="B2956">
        <v>8320.61</v>
      </c>
      <c r="C2956">
        <v>8485.73</v>
      </c>
      <c r="D2956">
        <v>8340.4699999999993</v>
      </c>
      <c r="E2956">
        <v>8485.73</v>
      </c>
      <c r="F2956">
        <v>8340.4699999999993</v>
      </c>
      <c r="G2956">
        <v>8485.73</v>
      </c>
      <c r="H2956">
        <v>8320.61</v>
      </c>
      <c r="I2956" t="str">
        <f t="shared" si="138"/>
        <v>盤</v>
      </c>
      <c r="J2956" t="str">
        <f t="shared" si="139"/>
        <v>盤</v>
      </c>
      <c r="K2956" t="str">
        <f t="shared" si="140"/>
        <v>盤</v>
      </c>
    </row>
    <row r="2957" spans="1:11" hidden="1" x14ac:dyDescent="0.15">
      <c r="A2957">
        <v>20151201</v>
      </c>
      <c r="B2957">
        <v>8463.2999999999993</v>
      </c>
      <c r="C2957">
        <v>8485.73</v>
      </c>
      <c r="D2957">
        <v>8340.4699999999993</v>
      </c>
      <c r="E2957">
        <v>8485.73</v>
      </c>
      <c r="F2957">
        <v>8320.61</v>
      </c>
      <c r="G2957">
        <v>8485.73</v>
      </c>
      <c r="H2957">
        <v>8320.61</v>
      </c>
      <c r="I2957" t="str">
        <f t="shared" si="138"/>
        <v>盤</v>
      </c>
      <c r="J2957" t="str">
        <f t="shared" si="139"/>
        <v>盤</v>
      </c>
      <c r="K2957" t="str">
        <f t="shared" si="140"/>
        <v>盤</v>
      </c>
    </row>
    <row r="2958" spans="1:11" hidden="1" x14ac:dyDescent="0.15">
      <c r="A2958">
        <v>20151202</v>
      </c>
      <c r="B2958">
        <v>8457.4</v>
      </c>
      <c r="C2958">
        <v>8485.73</v>
      </c>
      <c r="D2958">
        <v>8320.61</v>
      </c>
      <c r="E2958">
        <v>8485.73</v>
      </c>
      <c r="F2958">
        <v>8320.61</v>
      </c>
      <c r="G2958">
        <v>8485.73</v>
      </c>
      <c r="H2958">
        <v>8320.61</v>
      </c>
      <c r="I2958" t="str">
        <f t="shared" si="138"/>
        <v>盤</v>
      </c>
      <c r="J2958" t="str">
        <f t="shared" si="139"/>
        <v>盤</v>
      </c>
      <c r="K2958" t="str">
        <f t="shared" si="140"/>
        <v>盤</v>
      </c>
    </row>
    <row r="2959" spans="1:11" hidden="1" x14ac:dyDescent="0.15">
      <c r="A2959">
        <v>20151203</v>
      </c>
      <c r="B2959">
        <v>8456.06</v>
      </c>
      <c r="C2959">
        <v>8485.73</v>
      </c>
      <c r="D2959">
        <v>8320.61</v>
      </c>
      <c r="E2959">
        <v>8485.73</v>
      </c>
      <c r="F2959">
        <v>8320.61</v>
      </c>
      <c r="G2959">
        <v>8484.9</v>
      </c>
      <c r="H2959">
        <v>8320.61</v>
      </c>
      <c r="I2959" t="str">
        <f t="shared" si="138"/>
        <v>盤</v>
      </c>
      <c r="J2959" t="str">
        <f t="shared" si="139"/>
        <v>盤</v>
      </c>
      <c r="K2959" t="str">
        <f t="shared" si="140"/>
        <v>盤</v>
      </c>
    </row>
    <row r="2960" spans="1:11" hidden="1" x14ac:dyDescent="0.15">
      <c r="A2960">
        <v>20151204</v>
      </c>
      <c r="B2960">
        <v>8398.6</v>
      </c>
      <c r="C2960">
        <v>8485.73</v>
      </c>
      <c r="D2960">
        <v>8320.61</v>
      </c>
      <c r="E2960">
        <v>8484.9</v>
      </c>
      <c r="F2960">
        <v>8320.61</v>
      </c>
      <c r="G2960">
        <v>8484.9</v>
      </c>
      <c r="H2960">
        <v>8320.61</v>
      </c>
      <c r="I2960" t="str">
        <f t="shared" si="138"/>
        <v>盤</v>
      </c>
      <c r="J2960" t="str">
        <f t="shared" si="139"/>
        <v>盤</v>
      </c>
      <c r="K2960" t="str">
        <f t="shared" si="140"/>
        <v>盤</v>
      </c>
    </row>
    <row r="2961" spans="1:11" hidden="1" x14ac:dyDescent="0.15">
      <c r="A2961">
        <v>20151207</v>
      </c>
      <c r="B2961">
        <v>8454.27</v>
      </c>
      <c r="C2961">
        <v>8484.9</v>
      </c>
      <c r="D2961">
        <v>8320.61</v>
      </c>
      <c r="E2961">
        <v>8484.9</v>
      </c>
      <c r="F2961">
        <v>8320.61</v>
      </c>
      <c r="G2961">
        <v>8484.9</v>
      </c>
      <c r="H2961">
        <v>8320.61</v>
      </c>
      <c r="I2961" t="str">
        <f t="shared" si="138"/>
        <v>盤</v>
      </c>
      <c r="J2961" t="str">
        <f t="shared" si="139"/>
        <v>盤</v>
      </c>
      <c r="K2961" t="str">
        <f t="shared" si="140"/>
        <v>盤</v>
      </c>
    </row>
    <row r="2962" spans="1:11" hidden="1" x14ac:dyDescent="0.15">
      <c r="A2962">
        <v>20151208</v>
      </c>
      <c r="B2962">
        <v>8343.86</v>
      </c>
      <c r="C2962">
        <v>8484.9</v>
      </c>
      <c r="D2962">
        <v>8320.61</v>
      </c>
      <c r="E2962">
        <v>8484.9</v>
      </c>
      <c r="F2962">
        <v>8320.61</v>
      </c>
      <c r="G2962">
        <v>8463.2999999999993</v>
      </c>
      <c r="H2962">
        <v>8320.61</v>
      </c>
      <c r="I2962" t="str">
        <f t="shared" si="138"/>
        <v>盤</v>
      </c>
      <c r="J2962" t="str">
        <f t="shared" si="139"/>
        <v>盤</v>
      </c>
      <c r="K2962" t="str">
        <f t="shared" si="140"/>
        <v>盤</v>
      </c>
    </row>
    <row r="2963" spans="1:11" hidden="1" x14ac:dyDescent="0.15">
      <c r="A2963">
        <v>20151209</v>
      </c>
      <c r="B2963">
        <v>8229.6200000000008</v>
      </c>
      <c r="C2963">
        <v>8484.9</v>
      </c>
      <c r="D2963">
        <v>8320.61</v>
      </c>
      <c r="E2963">
        <v>8463.2999999999993</v>
      </c>
      <c r="F2963">
        <v>8320.61</v>
      </c>
      <c r="G2963">
        <v>8463.2999999999993</v>
      </c>
      <c r="H2963">
        <v>8229.6200000000008</v>
      </c>
      <c r="I2963" t="str">
        <f t="shared" si="138"/>
        <v>盤</v>
      </c>
      <c r="J2963" t="str">
        <f t="shared" si="139"/>
        <v>盤</v>
      </c>
      <c r="K2963" t="str">
        <f t="shared" si="140"/>
        <v>無</v>
      </c>
    </row>
    <row r="2964" spans="1:11" hidden="1" x14ac:dyDescent="0.15">
      <c r="A2964">
        <v>20151210</v>
      </c>
      <c r="B2964">
        <v>8216.17</v>
      </c>
      <c r="C2964">
        <v>8463.2999999999993</v>
      </c>
      <c r="D2964">
        <v>8320.61</v>
      </c>
      <c r="E2964">
        <v>8463.2999999999993</v>
      </c>
      <c r="F2964">
        <v>8229.6200000000008</v>
      </c>
      <c r="G2964">
        <v>8463.2999999999993</v>
      </c>
      <c r="H2964">
        <v>8216.17</v>
      </c>
      <c r="I2964" t="str">
        <f t="shared" si="138"/>
        <v>盤</v>
      </c>
      <c r="J2964" t="str">
        <f t="shared" si="139"/>
        <v>無</v>
      </c>
      <c r="K2964" t="str">
        <f t="shared" si="140"/>
        <v>順</v>
      </c>
    </row>
    <row r="2965" spans="1:11" hidden="1" x14ac:dyDescent="0.15">
      <c r="A2965">
        <v>20151211</v>
      </c>
      <c r="B2965">
        <v>8115.89</v>
      </c>
      <c r="C2965">
        <v>8463.2999999999993</v>
      </c>
      <c r="D2965">
        <v>8229.6200000000008</v>
      </c>
      <c r="E2965">
        <v>8463.2999999999993</v>
      </c>
      <c r="F2965">
        <v>8216.17</v>
      </c>
      <c r="G2965">
        <v>8457.4</v>
      </c>
      <c r="H2965">
        <v>8115.89</v>
      </c>
      <c r="I2965" t="str">
        <f t="shared" si="138"/>
        <v>無</v>
      </c>
      <c r="J2965" t="str">
        <f t="shared" si="139"/>
        <v>順</v>
      </c>
      <c r="K2965" t="str">
        <f t="shared" si="140"/>
        <v>順</v>
      </c>
    </row>
    <row r="2966" spans="1:11" hidden="1" x14ac:dyDescent="0.15">
      <c r="A2966">
        <v>20151214</v>
      </c>
      <c r="B2966">
        <v>8040.16</v>
      </c>
      <c r="C2966">
        <v>8463.2999999999993</v>
      </c>
      <c r="D2966">
        <v>8216.17</v>
      </c>
      <c r="E2966">
        <v>8457.4</v>
      </c>
      <c r="F2966">
        <v>8115.89</v>
      </c>
      <c r="G2966">
        <v>8456.06</v>
      </c>
      <c r="H2966">
        <v>8040.16</v>
      </c>
      <c r="I2966" t="str">
        <f t="shared" si="138"/>
        <v>順</v>
      </c>
      <c r="J2966" t="str">
        <f t="shared" si="139"/>
        <v>順</v>
      </c>
      <c r="K2966" t="str">
        <f t="shared" si="140"/>
        <v>順</v>
      </c>
    </row>
    <row r="2967" spans="1:11" hidden="1" x14ac:dyDescent="0.15">
      <c r="A2967">
        <v>20151215</v>
      </c>
      <c r="B2967">
        <v>8073.35</v>
      </c>
      <c r="C2967">
        <v>8457.4</v>
      </c>
      <c r="D2967">
        <v>8115.89</v>
      </c>
      <c r="E2967">
        <v>8456.06</v>
      </c>
      <c r="F2967">
        <v>8040.16</v>
      </c>
      <c r="G2967">
        <v>8454.27</v>
      </c>
      <c r="H2967">
        <v>8040.16</v>
      </c>
      <c r="I2967" t="str">
        <f t="shared" si="138"/>
        <v>順</v>
      </c>
      <c r="J2967" t="str">
        <f t="shared" si="139"/>
        <v>順</v>
      </c>
      <c r="K2967" t="str">
        <f t="shared" si="140"/>
        <v>順</v>
      </c>
    </row>
    <row r="2968" spans="1:11" hidden="1" x14ac:dyDescent="0.15">
      <c r="A2968">
        <v>20151216</v>
      </c>
      <c r="B2968">
        <v>8184.66</v>
      </c>
      <c r="C2968">
        <v>8456.06</v>
      </c>
      <c r="D2968">
        <v>8040.16</v>
      </c>
      <c r="E2968">
        <v>8454.27</v>
      </c>
      <c r="F2968">
        <v>8040.16</v>
      </c>
      <c r="G2968">
        <v>8454.27</v>
      </c>
      <c r="H2968">
        <v>8040.16</v>
      </c>
      <c r="I2968" t="str">
        <f t="shared" si="138"/>
        <v>順</v>
      </c>
      <c r="J2968" t="str">
        <f t="shared" si="139"/>
        <v>順</v>
      </c>
      <c r="K2968" t="str">
        <f t="shared" si="140"/>
        <v>順</v>
      </c>
    </row>
    <row r="2969" spans="1:11" hidden="1" x14ac:dyDescent="0.15">
      <c r="A2969">
        <v>20151217</v>
      </c>
      <c r="B2969">
        <v>8319.67</v>
      </c>
      <c r="C2969">
        <v>8454.27</v>
      </c>
      <c r="D2969">
        <v>8040.16</v>
      </c>
      <c r="E2969">
        <v>8454.27</v>
      </c>
      <c r="F2969">
        <v>8040.16</v>
      </c>
      <c r="G2969">
        <v>8343.86</v>
      </c>
      <c r="H2969">
        <v>8040.16</v>
      </c>
      <c r="I2969" t="str">
        <f t="shared" si="138"/>
        <v>順</v>
      </c>
      <c r="J2969" t="str">
        <f t="shared" si="139"/>
        <v>順</v>
      </c>
      <c r="K2969" t="str">
        <f t="shared" si="140"/>
        <v>順</v>
      </c>
    </row>
    <row r="2970" spans="1:11" hidden="1" x14ac:dyDescent="0.15">
      <c r="A2970">
        <v>20151218</v>
      </c>
      <c r="B2970">
        <v>8257.32</v>
      </c>
      <c r="C2970">
        <v>8454.27</v>
      </c>
      <c r="D2970">
        <v>8040.16</v>
      </c>
      <c r="E2970">
        <v>8343.86</v>
      </c>
      <c r="F2970">
        <v>8040.16</v>
      </c>
      <c r="G2970">
        <v>8319.67</v>
      </c>
      <c r="H2970">
        <v>8040.16</v>
      </c>
      <c r="I2970" t="str">
        <f t="shared" si="138"/>
        <v>順</v>
      </c>
      <c r="J2970" t="str">
        <f t="shared" si="139"/>
        <v>順</v>
      </c>
      <c r="K2970" t="str">
        <f t="shared" si="140"/>
        <v>順</v>
      </c>
    </row>
    <row r="2971" spans="1:11" hidden="1" x14ac:dyDescent="0.15">
      <c r="A2971">
        <v>20151221</v>
      </c>
      <c r="B2971">
        <v>8282.17</v>
      </c>
      <c r="C2971">
        <v>8343.86</v>
      </c>
      <c r="D2971">
        <v>8040.16</v>
      </c>
      <c r="E2971">
        <v>8319.67</v>
      </c>
      <c r="F2971">
        <v>8040.16</v>
      </c>
      <c r="G2971">
        <v>8319.67</v>
      </c>
      <c r="H2971">
        <v>8040.16</v>
      </c>
      <c r="I2971" t="str">
        <f t="shared" si="138"/>
        <v>順</v>
      </c>
      <c r="J2971" t="str">
        <f t="shared" si="139"/>
        <v>順</v>
      </c>
      <c r="K2971" t="str">
        <f t="shared" si="140"/>
        <v>順</v>
      </c>
    </row>
    <row r="2972" spans="1:11" hidden="1" x14ac:dyDescent="0.15">
      <c r="A2972">
        <v>20151222</v>
      </c>
      <c r="B2972">
        <v>8292.74</v>
      </c>
      <c r="C2972">
        <v>8319.67</v>
      </c>
      <c r="D2972">
        <v>8040.16</v>
      </c>
      <c r="E2972">
        <v>8319.67</v>
      </c>
      <c r="F2972">
        <v>8040.16</v>
      </c>
      <c r="G2972">
        <v>8319.67</v>
      </c>
      <c r="H2972">
        <v>8040.16</v>
      </c>
      <c r="I2972" t="str">
        <f t="shared" si="138"/>
        <v>順</v>
      </c>
      <c r="J2972" t="str">
        <f t="shared" si="139"/>
        <v>順</v>
      </c>
      <c r="K2972" t="str">
        <f t="shared" si="140"/>
        <v>順</v>
      </c>
    </row>
    <row r="2973" spans="1:11" hidden="1" x14ac:dyDescent="0.15">
      <c r="A2973">
        <v>20151223</v>
      </c>
      <c r="B2973">
        <v>8315.7000000000007</v>
      </c>
      <c r="C2973">
        <v>8319.67</v>
      </c>
      <c r="D2973">
        <v>8040.16</v>
      </c>
      <c r="E2973">
        <v>8319.67</v>
      </c>
      <c r="F2973">
        <v>8040.16</v>
      </c>
      <c r="G2973">
        <v>8319.67</v>
      </c>
      <c r="H2973">
        <v>8040.16</v>
      </c>
      <c r="I2973" t="str">
        <f t="shared" si="138"/>
        <v>順</v>
      </c>
      <c r="J2973" t="str">
        <f t="shared" si="139"/>
        <v>順</v>
      </c>
      <c r="K2973" t="str">
        <f t="shared" si="140"/>
        <v>順</v>
      </c>
    </row>
    <row r="2974" spans="1:11" hidden="1" x14ac:dyDescent="0.15">
      <c r="A2974">
        <v>20151224</v>
      </c>
      <c r="B2974">
        <v>8324.36</v>
      </c>
      <c r="C2974">
        <v>8319.67</v>
      </c>
      <c r="D2974">
        <v>8040.16</v>
      </c>
      <c r="E2974">
        <v>8319.67</v>
      </c>
      <c r="F2974">
        <v>8040.16</v>
      </c>
      <c r="G2974">
        <v>8324.36</v>
      </c>
      <c r="H2974">
        <v>8073.35</v>
      </c>
      <c r="I2974" t="str">
        <f t="shared" si="138"/>
        <v>順</v>
      </c>
      <c r="J2974" t="str">
        <f t="shared" si="139"/>
        <v>順</v>
      </c>
      <c r="K2974" t="str">
        <f t="shared" si="140"/>
        <v>順</v>
      </c>
    </row>
    <row r="2975" spans="1:11" hidden="1" x14ac:dyDescent="0.15">
      <c r="A2975">
        <v>20151225</v>
      </c>
      <c r="B2975">
        <v>8363.2800000000007</v>
      </c>
      <c r="C2975">
        <v>8319.67</v>
      </c>
      <c r="D2975">
        <v>8040.16</v>
      </c>
      <c r="E2975">
        <v>8324.36</v>
      </c>
      <c r="F2975">
        <v>8073.35</v>
      </c>
      <c r="G2975">
        <v>8363.2800000000007</v>
      </c>
      <c r="H2975">
        <v>8184.66</v>
      </c>
      <c r="I2975" t="str">
        <f t="shared" si="138"/>
        <v>順</v>
      </c>
      <c r="J2975" t="str">
        <f t="shared" si="139"/>
        <v>順</v>
      </c>
      <c r="K2975" t="str">
        <f t="shared" si="140"/>
        <v>盤</v>
      </c>
    </row>
    <row r="2976" spans="1:11" hidden="1" x14ac:dyDescent="0.15">
      <c r="A2976">
        <v>20151228</v>
      </c>
      <c r="B2976">
        <v>8358.49</v>
      </c>
      <c r="C2976">
        <v>8324.36</v>
      </c>
      <c r="D2976">
        <v>8073.35</v>
      </c>
      <c r="E2976">
        <v>8363.2800000000007</v>
      </c>
      <c r="F2976">
        <v>8184.66</v>
      </c>
      <c r="G2976">
        <v>8363.2800000000007</v>
      </c>
      <c r="H2976">
        <v>8257.32</v>
      </c>
      <c r="I2976" t="str">
        <f t="shared" si="138"/>
        <v>順</v>
      </c>
      <c r="J2976" t="str">
        <f t="shared" si="139"/>
        <v>盤</v>
      </c>
      <c r="K2976" t="str">
        <f t="shared" si="140"/>
        <v>盤</v>
      </c>
    </row>
    <row r="2977" spans="1:11" hidden="1" x14ac:dyDescent="0.15">
      <c r="A2977">
        <v>20151229</v>
      </c>
      <c r="B2977">
        <v>8293.91</v>
      </c>
      <c r="C2977">
        <v>8363.2800000000007</v>
      </c>
      <c r="D2977">
        <v>8184.66</v>
      </c>
      <c r="E2977">
        <v>8363.2800000000007</v>
      </c>
      <c r="F2977">
        <v>8257.32</v>
      </c>
      <c r="G2977">
        <v>8363.2800000000007</v>
      </c>
      <c r="H2977">
        <v>8257.32</v>
      </c>
      <c r="I2977" t="str">
        <f t="shared" si="138"/>
        <v>盤</v>
      </c>
      <c r="J2977" t="str">
        <f t="shared" si="139"/>
        <v>盤</v>
      </c>
      <c r="K2977" t="str">
        <f t="shared" si="140"/>
        <v>盤</v>
      </c>
    </row>
    <row r="2978" spans="1:11" hidden="1" x14ac:dyDescent="0.15">
      <c r="A2978">
        <v>20151230</v>
      </c>
      <c r="B2978">
        <v>8279.99</v>
      </c>
      <c r="C2978">
        <v>8363.2800000000007</v>
      </c>
      <c r="D2978">
        <v>8257.32</v>
      </c>
      <c r="E2978">
        <v>8363.2800000000007</v>
      </c>
      <c r="F2978">
        <v>8257.32</v>
      </c>
      <c r="G2978">
        <v>8363.2800000000007</v>
      </c>
      <c r="H2978">
        <v>8279.99</v>
      </c>
      <c r="I2978" t="str">
        <f t="shared" si="138"/>
        <v>盤</v>
      </c>
      <c r="J2978" t="str">
        <f t="shared" si="139"/>
        <v>盤</v>
      </c>
      <c r="K2978" t="str">
        <f t="shared" si="140"/>
        <v>盤</v>
      </c>
    </row>
    <row r="2979" spans="1:11" hidden="1" x14ac:dyDescent="0.15">
      <c r="A2979">
        <v>20151231</v>
      </c>
      <c r="B2979">
        <v>8338.06</v>
      </c>
      <c r="C2979">
        <v>8363.2800000000007</v>
      </c>
      <c r="D2979">
        <v>8257.32</v>
      </c>
      <c r="E2979">
        <v>8363.2800000000007</v>
      </c>
      <c r="F2979">
        <v>8279.99</v>
      </c>
      <c r="G2979">
        <v>8363.2800000000007</v>
      </c>
      <c r="H2979">
        <v>8279.99</v>
      </c>
      <c r="I2979" t="str">
        <f t="shared" si="138"/>
        <v>盤</v>
      </c>
      <c r="J2979" t="str">
        <f t="shared" si="139"/>
        <v>盤</v>
      </c>
      <c r="K2979" t="str">
        <f t="shared" si="140"/>
        <v>盤</v>
      </c>
    </row>
    <row r="2980" spans="1:11" x14ac:dyDescent="0.15">
      <c r="A2980">
        <v>20160104</v>
      </c>
      <c r="B2980">
        <v>8114.26</v>
      </c>
      <c r="C2980">
        <v>8363.2800000000007</v>
      </c>
      <c r="D2980">
        <v>8279.99</v>
      </c>
      <c r="E2980">
        <v>8363.2800000000007</v>
      </c>
      <c r="F2980">
        <v>8279.99</v>
      </c>
      <c r="G2980">
        <v>8363.2800000000007</v>
      </c>
      <c r="H2980">
        <v>8114.26</v>
      </c>
      <c r="I2980" t="str">
        <f t="shared" si="138"/>
        <v>盤</v>
      </c>
      <c r="J2980" t="str">
        <f t="shared" si="139"/>
        <v>盤</v>
      </c>
      <c r="K2980" t="str">
        <f t="shared" si="140"/>
        <v>順</v>
      </c>
    </row>
    <row r="2981" spans="1:11" hidden="1" x14ac:dyDescent="0.15">
      <c r="A2981">
        <v>20160105</v>
      </c>
      <c r="B2981">
        <v>8075.11</v>
      </c>
      <c r="C2981">
        <v>8363.2800000000007</v>
      </c>
      <c r="D2981">
        <v>8279.99</v>
      </c>
      <c r="E2981">
        <v>8363.2800000000007</v>
      </c>
      <c r="F2981">
        <v>8114.26</v>
      </c>
      <c r="G2981">
        <v>8363.2800000000007</v>
      </c>
      <c r="H2981">
        <v>8075.11</v>
      </c>
      <c r="I2981" t="str">
        <f t="shared" si="138"/>
        <v>盤</v>
      </c>
      <c r="J2981" t="str">
        <f t="shared" si="139"/>
        <v>順</v>
      </c>
      <c r="K2981" t="str">
        <f t="shared" si="140"/>
        <v>順</v>
      </c>
    </row>
    <row r="2982" spans="1:11" hidden="1" x14ac:dyDescent="0.15">
      <c r="A2982">
        <v>20160106</v>
      </c>
      <c r="B2982">
        <v>7990.39</v>
      </c>
      <c r="C2982">
        <v>8363.2800000000007</v>
      </c>
      <c r="D2982">
        <v>8114.26</v>
      </c>
      <c r="E2982">
        <v>8363.2800000000007</v>
      </c>
      <c r="F2982">
        <v>8075.11</v>
      </c>
      <c r="G2982">
        <v>8363.2800000000007</v>
      </c>
      <c r="H2982">
        <v>7990.39</v>
      </c>
      <c r="I2982" t="str">
        <f t="shared" si="138"/>
        <v>順</v>
      </c>
      <c r="J2982" t="str">
        <f t="shared" si="139"/>
        <v>順</v>
      </c>
      <c r="K2982" t="str">
        <f t="shared" si="140"/>
        <v>順</v>
      </c>
    </row>
    <row r="2983" spans="1:11" hidden="1" x14ac:dyDescent="0.15">
      <c r="A2983">
        <v>20160107</v>
      </c>
      <c r="B2983">
        <v>7852.06</v>
      </c>
      <c r="C2983">
        <v>8363.2800000000007</v>
      </c>
      <c r="D2983">
        <v>8075.11</v>
      </c>
      <c r="E2983">
        <v>8363.2800000000007</v>
      </c>
      <c r="F2983">
        <v>7990.39</v>
      </c>
      <c r="G2983">
        <v>8358.49</v>
      </c>
      <c r="H2983">
        <v>7852.06</v>
      </c>
      <c r="I2983" t="str">
        <f t="shared" si="138"/>
        <v>順</v>
      </c>
      <c r="J2983" t="str">
        <f t="shared" si="139"/>
        <v>順</v>
      </c>
      <c r="K2983" t="str">
        <f t="shared" si="140"/>
        <v>順</v>
      </c>
    </row>
    <row r="2984" spans="1:11" hidden="1" x14ac:dyDescent="0.15">
      <c r="A2984">
        <v>20160108</v>
      </c>
      <c r="B2984">
        <v>7893.97</v>
      </c>
      <c r="C2984">
        <v>8363.2800000000007</v>
      </c>
      <c r="D2984">
        <v>7990.39</v>
      </c>
      <c r="E2984">
        <v>8358.49</v>
      </c>
      <c r="F2984">
        <v>7852.06</v>
      </c>
      <c r="G2984">
        <v>8338.06</v>
      </c>
      <c r="H2984">
        <v>7852.06</v>
      </c>
      <c r="I2984" t="str">
        <f t="shared" si="138"/>
        <v>順</v>
      </c>
      <c r="J2984" t="str">
        <f t="shared" si="139"/>
        <v>順</v>
      </c>
      <c r="K2984" t="str">
        <f t="shared" si="140"/>
        <v>順</v>
      </c>
    </row>
    <row r="2985" spans="1:11" hidden="1" x14ac:dyDescent="0.15">
      <c r="A2985">
        <v>20160111</v>
      </c>
      <c r="B2985">
        <v>7788.42</v>
      </c>
      <c r="C2985">
        <v>8358.49</v>
      </c>
      <c r="D2985">
        <v>7852.06</v>
      </c>
      <c r="E2985">
        <v>8338.06</v>
      </c>
      <c r="F2985">
        <v>7852.06</v>
      </c>
      <c r="G2985">
        <v>8338.06</v>
      </c>
      <c r="H2985">
        <v>7788.42</v>
      </c>
      <c r="I2985" t="str">
        <f t="shared" si="138"/>
        <v>順</v>
      </c>
      <c r="J2985" t="str">
        <f t="shared" si="139"/>
        <v>順</v>
      </c>
      <c r="K2985" t="str">
        <f t="shared" si="140"/>
        <v>順</v>
      </c>
    </row>
    <row r="2986" spans="1:11" hidden="1" x14ac:dyDescent="0.15">
      <c r="A2986">
        <v>20160112</v>
      </c>
      <c r="B2986">
        <v>7768.45</v>
      </c>
      <c r="C2986">
        <v>8338.06</v>
      </c>
      <c r="D2986">
        <v>7852.06</v>
      </c>
      <c r="E2986">
        <v>8338.06</v>
      </c>
      <c r="F2986">
        <v>7788.42</v>
      </c>
      <c r="G2986">
        <v>8338.06</v>
      </c>
      <c r="H2986">
        <v>7768.45</v>
      </c>
      <c r="I2986" t="str">
        <f t="shared" si="138"/>
        <v>順</v>
      </c>
      <c r="J2986" t="str">
        <f t="shared" si="139"/>
        <v>順</v>
      </c>
      <c r="K2986" t="str">
        <f t="shared" si="140"/>
        <v>順</v>
      </c>
    </row>
    <row r="2987" spans="1:11" hidden="1" x14ac:dyDescent="0.15">
      <c r="A2987">
        <v>20160113</v>
      </c>
      <c r="B2987">
        <v>7824.61</v>
      </c>
      <c r="C2987">
        <v>8338.06</v>
      </c>
      <c r="D2987">
        <v>7788.42</v>
      </c>
      <c r="E2987">
        <v>8338.06</v>
      </c>
      <c r="F2987">
        <v>7768.45</v>
      </c>
      <c r="G2987">
        <v>8114.26</v>
      </c>
      <c r="H2987">
        <v>7768.45</v>
      </c>
      <c r="I2987" t="str">
        <f t="shared" si="138"/>
        <v>順</v>
      </c>
      <c r="J2987" t="str">
        <f t="shared" si="139"/>
        <v>順</v>
      </c>
      <c r="K2987" t="str">
        <f t="shared" si="140"/>
        <v>順</v>
      </c>
    </row>
    <row r="2988" spans="1:11" hidden="1" x14ac:dyDescent="0.15">
      <c r="A2988">
        <v>20160114</v>
      </c>
      <c r="B2988">
        <v>7742.88</v>
      </c>
      <c r="C2988">
        <v>8338.06</v>
      </c>
      <c r="D2988">
        <v>7768.45</v>
      </c>
      <c r="E2988">
        <v>8114.26</v>
      </c>
      <c r="F2988">
        <v>7768.45</v>
      </c>
      <c r="G2988">
        <v>8075.11</v>
      </c>
      <c r="H2988">
        <v>7742.88</v>
      </c>
      <c r="I2988" t="str">
        <f t="shared" si="138"/>
        <v>順</v>
      </c>
      <c r="J2988" t="str">
        <f t="shared" si="139"/>
        <v>順</v>
      </c>
      <c r="K2988" t="str">
        <f t="shared" si="140"/>
        <v>順</v>
      </c>
    </row>
    <row r="2989" spans="1:11" hidden="1" x14ac:dyDescent="0.15">
      <c r="A2989">
        <v>20160115</v>
      </c>
      <c r="B2989">
        <v>7762.01</v>
      </c>
      <c r="C2989">
        <v>8114.26</v>
      </c>
      <c r="D2989">
        <v>7768.45</v>
      </c>
      <c r="E2989">
        <v>8075.11</v>
      </c>
      <c r="F2989">
        <v>7742.88</v>
      </c>
      <c r="G2989">
        <v>7990.39</v>
      </c>
      <c r="H2989">
        <v>7742.88</v>
      </c>
      <c r="I2989" t="str">
        <f t="shared" si="138"/>
        <v>順</v>
      </c>
      <c r="J2989" t="str">
        <f t="shared" si="139"/>
        <v>順</v>
      </c>
      <c r="K2989" t="str">
        <f t="shared" si="140"/>
        <v>順</v>
      </c>
    </row>
    <row r="2990" spans="1:11" hidden="1" x14ac:dyDescent="0.15">
      <c r="A2990">
        <v>20160118</v>
      </c>
      <c r="B2990">
        <v>7811.18</v>
      </c>
      <c r="C2990">
        <v>8075.11</v>
      </c>
      <c r="D2990">
        <v>7742.88</v>
      </c>
      <c r="E2990">
        <v>7990.39</v>
      </c>
      <c r="F2990">
        <v>7742.88</v>
      </c>
      <c r="G2990">
        <v>7893.97</v>
      </c>
      <c r="H2990">
        <v>7742.88</v>
      </c>
      <c r="I2990" t="str">
        <f t="shared" si="138"/>
        <v>順</v>
      </c>
      <c r="J2990" t="str">
        <f t="shared" si="139"/>
        <v>順</v>
      </c>
      <c r="K2990" t="str">
        <f t="shared" si="140"/>
        <v>盤</v>
      </c>
    </row>
    <row r="2991" spans="1:11" hidden="1" x14ac:dyDescent="0.15">
      <c r="A2991">
        <v>20160119</v>
      </c>
      <c r="B2991">
        <v>7854.88</v>
      </c>
      <c r="C2991">
        <v>7990.39</v>
      </c>
      <c r="D2991">
        <v>7742.88</v>
      </c>
      <c r="E2991">
        <v>7893.97</v>
      </c>
      <c r="F2991">
        <v>7742.88</v>
      </c>
      <c r="G2991">
        <v>7893.97</v>
      </c>
      <c r="H2991">
        <v>7742.88</v>
      </c>
      <c r="I2991" t="str">
        <f t="shared" si="138"/>
        <v>順</v>
      </c>
      <c r="J2991" t="str">
        <f t="shared" si="139"/>
        <v>盤</v>
      </c>
      <c r="K2991" t="str">
        <f t="shared" si="140"/>
        <v>盤</v>
      </c>
    </row>
    <row r="2992" spans="1:11" hidden="1" x14ac:dyDescent="0.15">
      <c r="A2992">
        <v>20160120</v>
      </c>
      <c r="B2992">
        <v>7699.12</v>
      </c>
      <c r="C2992">
        <v>7893.97</v>
      </c>
      <c r="D2992">
        <v>7742.88</v>
      </c>
      <c r="E2992">
        <v>7893.97</v>
      </c>
      <c r="F2992">
        <v>7742.88</v>
      </c>
      <c r="G2992">
        <v>7854.88</v>
      </c>
      <c r="H2992">
        <v>7699.12</v>
      </c>
      <c r="I2992" t="str">
        <f t="shared" si="138"/>
        <v>盤</v>
      </c>
      <c r="J2992" t="str">
        <f t="shared" si="139"/>
        <v>盤</v>
      </c>
      <c r="K2992" t="str">
        <f t="shared" si="140"/>
        <v>盤</v>
      </c>
    </row>
    <row r="2993" spans="1:11" hidden="1" x14ac:dyDescent="0.15">
      <c r="A2993">
        <v>20160121</v>
      </c>
      <c r="B2993">
        <v>7664.01</v>
      </c>
      <c r="C2993">
        <v>7893.97</v>
      </c>
      <c r="D2993">
        <v>7742.88</v>
      </c>
      <c r="E2993">
        <v>7854.88</v>
      </c>
      <c r="F2993">
        <v>7699.12</v>
      </c>
      <c r="G2993">
        <v>7854.88</v>
      </c>
      <c r="H2993">
        <v>7664.01</v>
      </c>
      <c r="I2993" t="str">
        <f t="shared" si="138"/>
        <v>盤</v>
      </c>
      <c r="J2993" t="str">
        <f t="shared" si="139"/>
        <v>盤</v>
      </c>
      <c r="K2993" t="str">
        <f t="shared" si="140"/>
        <v>無</v>
      </c>
    </row>
    <row r="2994" spans="1:11" hidden="1" x14ac:dyDescent="0.15">
      <c r="A2994">
        <v>20160122</v>
      </c>
      <c r="B2994">
        <v>7756.18</v>
      </c>
      <c r="C2994">
        <v>7854.88</v>
      </c>
      <c r="D2994">
        <v>7699.12</v>
      </c>
      <c r="E2994">
        <v>7854.88</v>
      </c>
      <c r="F2994">
        <v>7664.01</v>
      </c>
      <c r="G2994">
        <v>7854.88</v>
      </c>
      <c r="H2994">
        <v>7664.01</v>
      </c>
      <c r="I2994" t="str">
        <f t="shared" si="138"/>
        <v>盤</v>
      </c>
      <c r="J2994" t="str">
        <f t="shared" si="139"/>
        <v>無</v>
      </c>
      <c r="K2994" t="str">
        <f t="shared" si="140"/>
        <v>無</v>
      </c>
    </row>
    <row r="2995" spans="1:11" hidden="1" x14ac:dyDescent="0.15">
      <c r="A2995">
        <v>20160125</v>
      </c>
      <c r="B2995">
        <v>7894.15</v>
      </c>
      <c r="C2995">
        <v>7854.88</v>
      </c>
      <c r="D2995">
        <v>7664.01</v>
      </c>
      <c r="E2995">
        <v>7854.88</v>
      </c>
      <c r="F2995">
        <v>7664.01</v>
      </c>
      <c r="G2995">
        <v>7894.15</v>
      </c>
      <c r="H2995">
        <v>7664.01</v>
      </c>
      <c r="I2995" t="str">
        <f t="shared" si="138"/>
        <v>無</v>
      </c>
      <c r="J2995" t="str">
        <f t="shared" si="139"/>
        <v>無</v>
      </c>
      <c r="K2995" t="str">
        <f t="shared" si="140"/>
        <v>無</v>
      </c>
    </row>
    <row r="2996" spans="1:11" hidden="1" x14ac:dyDescent="0.15">
      <c r="A2996">
        <v>20160126</v>
      </c>
      <c r="B2996">
        <v>7828.67</v>
      </c>
      <c r="C2996">
        <v>7854.88</v>
      </c>
      <c r="D2996">
        <v>7664.01</v>
      </c>
      <c r="E2996">
        <v>7894.15</v>
      </c>
      <c r="F2996">
        <v>7664.01</v>
      </c>
      <c r="G2996">
        <v>7894.15</v>
      </c>
      <c r="H2996">
        <v>7664.01</v>
      </c>
      <c r="I2996" t="str">
        <f t="shared" si="138"/>
        <v>無</v>
      </c>
      <c r="J2996" t="str">
        <f t="shared" si="139"/>
        <v>無</v>
      </c>
      <c r="K2996" t="str">
        <f t="shared" si="140"/>
        <v>無</v>
      </c>
    </row>
    <row r="2997" spans="1:11" hidden="1" x14ac:dyDescent="0.15">
      <c r="A2997">
        <v>20160127</v>
      </c>
      <c r="B2997">
        <v>7849.83</v>
      </c>
      <c r="C2997">
        <v>7894.15</v>
      </c>
      <c r="D2997">
        <v>7664.01</v>
      </c>
      <c r="E2997">
        <v>7894.15</v>
      </c>
      <c r="F2997">
        <v>7664.01</v>
      </c>
      <c r="G2997">
        <v>7894.15</v>
      </c>
      <c r="H2997">
        <v>7664.01</v>
      </c>
      <c r="I2997" t="str">
        <f t="shared" si="138"/>
        <v>無</v>
      </c>
      <c r="J2997" t="str">
        <f t="shared" si="139"/>
        <v>無</v>
      </c>
      <c r="K2997" t="str">
        <f t="shared" si="140"/>
        <v>無</v>
      </c>
    </row>
    <row r="2998" spans="1:11" hidden="1" x14ac:dyDescent="0.15">
      <c r="A2998">
        <v>20160128</v>
      </c>
      <c r="B2998">
        <v>7905.1</v>
      </c>
      <c r="C2998">
        <v>7894.15</v>
      </c>
      <c r="D2998">
        <v>7664.01</v>
      </c>
      <c r="E2998">
        <v>7894.15</v>
      </c>
      <c r="F2998">
        <v>7664.01</v>
      </c>
      <c r="G2998">
        <v>7905.1</v>
      </c>
      <c r="H2998">
        <v>7664.01</v>
      </c>
      <c r="I2998" t="str">
        <f t="shared" si="138"/>
        <v>無</v>
      </c>
      <c r="J2998" t="str">
        <f t="shared" si="139"/>
        <v>無</v>
      </c>
      <c r="K2998" t="str">
        <f t="shared" si="140"/>
        <v>順</v>
      </c>
    </row>
    <row r="2999" spans="1:11" hidden="1" x14ac:dyDescent="0.15">
      <c r="A2999">
        <v>20160129</v>
      </c>
      <c r="B2999">
        <v>8080.6</v>
      </c>
      <c r="C2999">
        <v>7894.15</v>
      </c>
      <c r="D2999">
        <v>7664.01</v>
      </c>
      <c r="E2999">
        <v>7905.1</v>
      </c>
      <c r="F2999">
        <v>7664.01</v>
      </c>
      <c r="G2999">
        <v>8080.6</v>
      </c>
      <c r="H2999">
        <v>7664.01</v>
      </c>
      <c r="I2999" t="str">
        <f t="shared" si="138"/>
        <v>無</v>
      </c>
      <c r="J2999" t="str">
        <f t="shared" si="139"/>
        <v>順</v>
      </c>
      <c r="K2999" t="str">
        <f t="shared" si="140"/>
        <v>順</v>
      </c>
    </row>
    <row r="3000" spans="1:11" hidden="1" x14ac:dyDescent="0.15">
      <c r="A3000">
        <v>20160130</v>
      </c>
      <c r="B3000">
        <v>8145.21</v>
      </c>
      <c r="C3000">
        <v>7905.1</v>
      </c>
      <c r="D3000">
        <v>7664.01</v>
      </c>
      <c r="E3000">
        <v>8080.6</v>
      </c>
      <c r="F3000">
        <v>7664.01</v>
      </c>
      <c r="G3000">
        <v>8145.21</v>
      </c>
      <c r="H3000">
        <v>7664.01</v>
      </c>
      <c r="I3000" t="str">
        <f t="shared" si="138"/>
        <v>順</v>
      </c>
      <c r="J3000" t="str">
        <f t="shared" si="139"/>
        <v>順</v>
      </c>
      <c r="K3000" t="str">
        <f t="shared" si="140"/>
        <v>順</v>
      </c>
    </row>
    <row r="3001" spans="1:11" hidden="1" x14ac:dyDescent="0.15">
      <c r="A3001">
        <v>20160201</v>
      </c>
      <c r="B3001">
        <v>8156.96</v>
      </c>
      <c r="C3001">
        <v>8080.6</v>
      </c>
      <c r="D3001">
        <v>7664.01</v>
      </c>
      <c r="E3001">
        <v>8145.21</v>
      </c>
      <c r="F3001">
        <v>7664.01</v>
      </c>
      <c r="G3001">
        <v>8156.96</v>
      </c>
      <c r="H3001">
        <v>7756.18</v>
      </c>
      <c r="I3001" t="str">
        <f t="shared" si="138"/>
        <v>順</v>
      </c>
      <c r="J3001" t="str">
        <f t="shared" si="139"/>
        <v>順</v>
      </c>
      <c r="K3001" t="str">
        <f t="shared" si="140"/>
        <v>順</v>
      </c>
    </row>
    <row r="3002" spans="1:11" hidden="1" x14ac:dyDescent="0.15">
      <c r="A3002">
        <v>20160202</v>
      </c>
      <c r="B3002">
        <v>8131.24</v>
      </c>
      <c r="C3002">
        <v>8145.21</v>
      </c>
      <c r="D3002">
        <v>7664.01</v>
      </c>
      <c r="E3002">
        <v>8156.96</v>
      </c>
      <c r="F3002">
        <v>7756.18</v>
      </c>
      <c r="G3002">
        <v>8156.96</v>
      </c>
      <c r="H3002">
        <v>7828.67</v>
      </c>
      <c r="I3002" t="str">
        <f t="shared" si="138"/>
        <v>順</v>
      </c>
      <c r="J3002" t="str">
        <f t="shared" si="139"/>
        <v>順</v>
      </c>
      <c r="K3002" t="str">
        <f t="shared" si="140"/>
        <v>順</v>
      </c>
    </row>
    <row r="3003" spans="1:11" hidden="1" x14ac:dyDescent="0.15">
      <c r="A3003">
        <v>20160203</v>
      </c>
      <c r="B3003">
        <v>8063</v>
      </c>
      <c r="C3003">
        <v>8156.96</v>
      </c>
      <c r="D3003">
        <v>7756.18</v>
      </c>
      <c r="E3003">
        <v>8156.96</v>
      </c>
      <c r="F3003">
        <v>7828.67</v>
      </c>
      <c r="G3003">
        <v>8156.96</v>
      </c>
      <c r="H3003">
        <v>7828.67</v>
      </c>
      <c r="I3003" t="str">
        <f t="shared" si="138"/>
        <v>順</v>
      </c>
      <c r="J3003" t="str">
        <f t="shared" si="139"/>
        <v>順</v>
      </c>
      <c r="K3003" t="str">
        <f t="shared" si="140"/>
        <v>順</v>
      </c>
    </row>
    <row r="3004" spans="1:11" hidden="1" x14ac:dyDescent="0.15">
      <c r="A3004">
        <v>20160215</v>
      </c>
      <c r="B3004">
        <v>8066.51</v>
      </c>
      <c r="C3004">
        <v>8156.96</v>
      </c>
      <c r="D3004">
        <v>7828.67</v>
      </c>
      <c r="E3004">
        <v>8156.96</v>
      </c>
      <c r="F3004">
        <v>7828.67</v>
      </c>
      <c r="G3004">
        <v>8156.96</v>
      </c>
      <c r="H3004">
        <v>7849.83</v>
      </c>
      <c r="I3004" t="str">
        <f t="shared" si="138"/>
        <v>順</v>
      </c>
      <c r="J3004" t="str">
        <f t="shared" si="139"/>
        <v>順</v>
      </c>
      <c r="K3004" t="str">
        <f t="shared" si="140"/>
        <v>順</v>
      </c>
    </row>
    <row r="3005" spans="1:11" hidden="1" x14ac:dyDescent="0.15">
      <c r="A3005">
        <v>20160216</v>
      </c>
      <c r="B3005">
        <v>8212.07</v>
      </c>
      <c r="C3005">
        <v>8156.96</v>
      </c>
      <c r="D3005">
        <v>7828.67</v>
      </c>
      <c r="E3005">
        <v>8156.96</v>
      </c>
      <c r="F3005">
        <v>7849.83</v>
      </c>
      <c r="G3005">
        <v>8212.07</v>
      </c>
      <c r="H3005">
        <v>7905.1</v>
      </c>
      <c r="I3005" t="str">
        <f t="shared" si="138"/>
        <v>順</v>
      </c>
      <c r="J3005" t="str">
        <f t="shared" si="139"/>
        <v>順</v>
      </c>
      <c r="K3005" t="str">
        <f t="shared" si="140"/>
        <v>順</v>
      </c>
    </row>
    <row r="3006" spans="1:11" hidden="1" x14ac:dyDescent="0.15">
      <c r="A3006">
        <v>20160217</v>
      </c>
      <c r="B3006">
        <v>8214.25</v>
      </c>
      <c r="C3006">
        <v>8156.96</v>
      </c>
      <c r="D3006">
        <v>7849.83</v>
      </c>
      <c r="E3006">
        <v>8212.07</v>
      </c>
      <c r="F3006">
        <v>7905.1</v>
      </c>
      <c r="G3006">
        <v>8214.25</v>
      </c>
      <c r="H3006">
        <v>8063</v>
      </c>
      <c r="I3006" t="str">
        <f t="shared" si="138"/>
        <v>順</v>
      </c>
      <c r="J3006" t="str">
        <f t="shared" si="139"/>
        <v>順</v>
      </c>
      <c r="K3006" t="str">
        <f t="shared" si="140"/>
        <v>盤</v>
      </c>
    </row>
    <row r="3007" spans="1:11" hidden="1" x14ac:dyDescent="0.15">
      <c r="A3007">
        <v>20160218</v>
      </c>
      <c r="B3007">
        <v>8314.67</v>
      </c>
      <c r="C3007">
        <v>8212.07</v>
      </c>
      <c r="D3007">
        <v>7905.1</v>
      </c>
      <c r="E3007">
        <v>8214.25</v>
      </c>
      <c r="F3007">
        <v>8063</v>
      </c>
      <c r="G3007">
        <v>8314.67</v>
      </c>
      <c r="H3007">
        <v>8063</v>
      </c>
      <c r="I3007" t="str">
        <f t="shared" si="138"/>
        <v>順</v>
      </c>
      <c r="J3007" t="str">
        <f t="shared" si="139"/>
        <v>盤</v>
      </c>
      <c r="K3007" t="str">
        <f t="shared" si="140"/>
        <v>順</v>
      </c>
    </row>
    <row r="3008" spans="1:11" hidden="1" x14ac:dyDescent="0.15">
      <c r="A3008">
        <v>20160219</v>
      </c>
      <c r="B3008">
        <v>8325.0400000000009</v>
      </c>
      <c r="C3008">
        <v>8214.25</v>
      </c>
      <c r="D3008">
        <v>8063</v>
      </c>
      <c r="E3008">
        <v>8314.67</v>
      </c>
      <c r="F3008">
        <v>8063</v>
      </c>
      <c r="G3008">
        <v>8325.0400000000009</v>
      </c>
      <c r="H3008">
        <v>8063</v>
      </c>
      <c r="I3008" t="str">
        <f t="shared" si="138"/>
        <v>盤</v>
      </c>
      <c r="J3008" t="str">
        <f t="shared" si="139"/>
        <v>順</v>
      </c>
      <c r="K3008" t="str">
        <f t="shared" si="140"/>
        <v>順</v>
      </c>
    </row>
    <row r="3009" spans="1:11" hidden="1" x14ac:dyDescent="0.15">
      <c r="A3009">
        <v>20160222</v>
      </c>
      <c r="B3009">
        <v>8326.68</v>
      </c>
      <c r="C3009">
        <v>8314.67</v>
      </c>
      <c r="D3009">
        <v>8063</v>
      </c>
      <c r="E3009">
        <v>8325.0400000000009</v>
      </c>
      <c r="F3009">
        <v>8063</v>
      </c>
      <c r="G3009">
        <v>8326.68</v>
      </c>
      <c r="H3009">
        <v>8063</v>
      </c>
      <c r="I3009" t="str">
        <f t="shared" si="138"/>
        <v>順</v>
      </c>
      <c r="J3009" t="str">
        <f t="shared" si="139"/>
        <v>順</v>
      </c>
      <c r="K3009" t="str">
        <f t="shared" si="140"/>
        <v>順</v>
      </c>
    </row>
    <row r="3010" spans="1:11" hidden="1" x14ac:dyDescent="0.15">
      <c r="A3010">
        <v>20160223</v>
      </c>
      <c r="B3010">
        <v>8334.64</v>
      </c>
      <c r="C3010">
        <v>8325.0400000000009</v>
      </c>
      <c r="D3010">
        <v>8063</v>
      </c>
      <c r="E3010">
        <v>8326.68</v>
      </c>
      <c r="F3010">
        <v>8063</v>
      </c>
      <c r="G3010">
        <v>8334.64</v>
      </c>
      <c r="H3010">
        <v>8063</v>
      </c>
      <c r="I3010" t="str">
        <f t="shared" si="138"/>
        <v>順</v>
      </c>
      <c r="J3010" t="str">
        <f t="shared" si="139"/>
        <v>順</v>
      </c>
      <c r="K3010" t="str">
        <f t="shared" si="140"/>
        <v>順</v>
      </c>
    </row>
    <row r="3011" spans="1:11" hidden="1" x14ac:dyDescent="0.15">
      <c r="A3011">
        <v>20160224</v>
      </c>
      <c r="B3011">
        <v>8282.86</v>
      </c>
      <c r="C3011">
        <v>8326.68</v>
      </c>
      <c r="D3011">
        <v>8063</v>
      </c>
      <c r="E3011">
        <v>8334.64</v>
      </c>
      <c r="F3011">
        <v>8063</v>
      </c>
      <c r="G3011">
        <v>8334.64</v>
      </c>
      <c r="H3011">
        <v>8066.51</v>
      </c>
      <c r="I3011" t="str">
        <f t="shared" ref="I3011:I3074" si="141">IF(C3011-D3011&lt;=180,"盤",IF(C3011-D3011&lt;=240,"無","順"))</f>
        <v>順</v>
      </c>
      <c r="J3011" t="str">
        <f t="shared" ref="J3011:J3074" si="142">IF(E3011-F3011&lt;=180,"盤",IF(E3011-F3011&lt;=240,"無","順"))</f>
        <v>順</v>
      </c>
      <c r="K3011" t="str">
        <f t="shared" ref="K3011:K3074" si="143">IF(G3011-H3011&lt;=180,"盤",IF(G3011-H3011&lt;=240,"無","順"))</f>
        <v>順</v>
      </c>
    </row>
    <row r="3012" spans="1:11" hidden="1" x14ac:dyDescent="0.15">
      <c r="A3012">
        <v>20160225</v>
      </c>
      <c r="B3012">
        <v>8365.86</v>
      </c>
      <c r="C3012">
        <v>8334.64</v>
      </c>
      <c r="D3012">
        <v>8063</v>
      </c>
      <c r="E3012">
        <v>8334.64</v>
      </c>
      <c r="F3012">
        <v>8066.51</v>
      </c>
      <c r="G3012">
        <v>8365.86</v>
      </c>
      <c r="H3012">
        <v>8212.07</v>
      </c>
      <c r="I3012" t="str">
        <f t="shared" si="141"/>
        <v>順</v>
      </c>
      <c r="J3012" t="str">
        <f t="shared" si="142"/>
        <v>順</v>
      </c>
      <c r="K3012" t="str">
        <f t="shared" si="143"/>
        <v>盤</v>
      </c>
    </row>
    <row r="3013" spans="1:11" hidden="1" x14ac:dyDescent="0.15">
      <c r="A3013">
        <v>20160226</v>
      </c>
      <c r="B3013">
        <v>8411.16</v>
      </c>
      <c r="C3013">
        <v>8334.64</v>
      </c>
      <c r="D3013">
        <v>8066.51</v>
      </c>
      <c r="E3013">
        <v>8365.86</v>
      </c>
      <c r="F3013">
        <v>8212.07</v>
      </c>
      <c r="G3013">
        <v>8411.16</v>
      </c>
      <c r="H3013">
        <v>8214.25</v>
      </c>
      <c r="I3013" t="str">
        <f t="shared" si="141"/>
        <v>順</v>
      </c>
      <c r="J3013" t="str">
        <f t="shared" si="142"/>
        <v>盤</v>
      </c>
      <c r="K3013" t="str">
        <f t="shared" si="143"/>
        <v>無</v>
      </c>
    </row>
    <row r="3014" spans="1:11" hidden="1" x14ac:dyDescent="0.15">
      <c r="A3014">
        <v>20160301</v>
      </c>
      <c r="B3014">
        <v>8485.69</v>
      </c>
      <c r="C3014">
        <v>8365.86</v>
      </c>
      <c r="D3014">
        <v>8212.07</v>
      </c>
      <c r="E3014">
        <v>8411.16</v>
      </c>
      <c r="F3014">
        <v>8214.25</v>
      </c>
      <c r="G3014">
        <v>8485.69</v>
      </c>
      <c r="H3014">
        <v>8282.86</v>
      </c>
      <c r="I3014" t="str">
        <f t="shared" si="141"/>
        <v>盤</v>
      </c>
      <c r="J3014" t="str">
        <f t="shared" si="142"/>
        <v>無</v>
      </c>
      <c r="K3014" t="str">
        <f t="shared" si="143"/>
        <v>無</v>
      </c>
    </row>
    <row r="3015" spans="1:11" hidden="1" x14ac:dyDescent="0.15">
      <c r="A3015">
        <v>20160302</v>
      </c>
      <c r="B3015">
        <v>8544.0499999999993</v>
      </c>
      <c r="C3015">
        <v>8411.16</v>
      </c>
      <c r="D3015">
        <v>8214.25</v>
      </c>
      <c r="E3015">
        <v>8485.69</v>
      </c>
      <c r="F3015">
        <v>8282.86</v>
      </c>
      <c r="G3015">
        <v>8544.0499999999993</v>
      </c>
      <c r="H3015">
        <v>8282.86</v>
      </c>
      <c r="I3015" t="str">
        <f t="shared" si="141"/>
        <v>無</v>
      </c>
      <c r="J3015" t="str">
        <f t="shared" si="142"/>
        <v>無</v>
      </c>
      <c r="K3015" t="str">
        <f t="shared" si="143"/>
        <v>順</v>
      </c>
    </row>
    <row r="3016" spans="1:11" hidden="1" x14ac:dyDescent="0.15">
      <c r="A3016">
        <v>20160303</v>
      </c>
      <c r="B3016">
        <v>8611.7900000000009</v>
      </c>
      <c r="C3016">
        <v>8485.69</v>
      </c>
      <c r="D3016">
        <v>8282.86</v>
      </c>
      <c r="E3016">
        <v>8544.0499999999993</v>
      </c>
      <c r="F3016">
        <v>8282.86</v>
      </c>
      <c r="G3016">
        <v>8611.7900000000009</v>
      </c>
      <c r="H3016">
        <v>8282.86</v>
      </c>
      <c r="I3016" t="str">
        <f t="shared" si="141"/>
        <v>無</v>
      </c>
      <c r="J3016" t="str">
        <f t="shared" si="142"/>
        <v>順</v>
      </c>
      <c r="K3016" t="str">
        <f t="shared" si="143"/>
        <v>順</v>
      </c>
    </row>
    <row r="3017" spans="1:11" hidden="1" x14ac:dyDescent="0.15">
      <c r="A3017">
        <v>20160304</v>
      </c>
      <c r="B3017">
        <v>8643.5499999999993</v>
      </c>
      <c r="C3017">
        <v>8544.0499999999993</v>
      </c>
      <c r="D3017">
        <v>8282.86</v>
      </c>
      <c r="E3017">
        <v>8611.7900000000009</v>
      </c>
      <c r="F3017">
        <v>8282.86</v>
      </c>
      <c r="G3017">
        <v>8643.5499999999993</v>
      </c>
      <c r="H3017">
        <v>8282.86</v>
      </c>
      <c r="I3017" t="str">
        <f t="shared" si="141"/>
        <v>順</v>
      </c>
      <c r="J3017" t="str">
        <f t="shared" si="142"/>
        <v>順</v>
      </c>
      <c r="K3017" t="str">
        <f t="shared" si="143"/>
        <v>順</v>
      </c>
    </row>
    <row r="3018" spans="1:11" hidden="1" x14ac:dyDescent="0.15">
      <c r="A3018">
        <v>20160307</v>
      </c>
      <c r="B3018">
        <v>8659.5499999999993</v>
      </c>
      <c r="C3018">
        <v>8611.7900000000009</v>
      </c>
      <c r="D3018">
        <v>8282.86</v>
      </c>
      <c r="E3018">
        <v>8643.5499999999993</v>
      </c>
      <c r="F3018">
        <v>8282.86</v>
      </c>
      <c r="G3018">
        <v>8659.5499999999993</v>
      </c>
      <c r="H3018">
        <v>8282.86</v>
      </c>
      <c r="I3018" t="str">
        <f t="shared" si="141"/>
        <v>順</v>
      </c>
      <c r="J3018" t="str">
        <f t="shared" si="142"/>
        <v>順</v>
      </c>
      <c r="K3018" t="str">
        <f t="shared" si="143"/>
        <v>順</v>
      </c>
    </row>
    <row r="3019" spans="1:11" hidden="1" x14ac:dyDescent="0.15">
      <c r="A3019">
        <v>20160308</v>
      </c>
      <c r="B3019">
        <v>8664.31</v>
      </c>
      <c r="C3019">
        <v>8643.5499999999993</v>
      </c>
      <c r="D3019">
        <v>8282.86</v>
      </c>
      <c r="E3019">
        <v>8659.5499999999993</v>
      </c>
      <c r="F3019">
        <v>8282.86</v>
      </c>
      <c r="G3019">
        <v>8664.31</v>
      </c>
      <c r="H3019">
        <v>8365.86</v>
      </c>
      <c r="I3019" t="str">
        <f t="shared" si="141"/>
        <v>順</v>
      </c>
      <c r="J3019" t="str">
        <f t="shared" si="142"/>
        <v>順</v>
      </c>
      <c r="K3019" t="str">
        <f t="shared" si="143"/>
        <v>順</v>
      </c>
    </row>
    <row r="3020" spans="1:11" hidden="1" x14ac:dyDescent="0.15">
      <c r="A3020">
        <v>20160309</v>
      </c>
      <c r="B3020">
        <v>8634.11</v>
      </c>
      <c r="C3020">
        <v>8659.5499999999993</v>
      </c>
      <c r="D3020">
        <v>8282.86</v>
      </c>
      <c r="E3020">
        <v>8664.31</v>
      </c>
      <c r="F3020">
        <v>8365.86</v>
      </c>
      <c r="G3020">
        <v>8664.31</v>
      </c>
      <c r="H3020">
        <v>8411.16</v>
      </c>
      <c r="I3020" t="str">
        <f t="shared" si="141"/>
        <v>順</v>
      </c>
      <c r="J3020" t="str">
        <f t="shared" si="142"/>
        <v>順</v>
      </c>
      <c r="K3020" t="str">
        <f t="shared" si="143"/>
        <v>順</v>
      </c>
    </row>
    <row r="3021" spans="1:11" hidden="1" x14ac:dyDescent="0.15">
      <c r="A3021">
        <v>20160310</v>
      </c>
      <c r="B3021">
        <v>8660.7000000000007</v>
      </c>
      <c r="C3021">
        <v>8664.31</v>
      </c>
      <c r="D3021">
        <v>8365.86</v>
      </c>
      <c r="E3021">
        <v>8664.31</v>
      </c>
      <c r="F3021">
        <v>8411.16</v>
      </c>
      <c r="G3021">
        <v>8664.31</v>
      </c>
      <c r="H3021">
        <v>8485.69</v>
      </c>
      <c r="I3021" t="str">
        <f t="shared" si="141"/>
        <v>順</v>
      </c>
      <c r="J3021" t="str">
        <f t="shared" si="142"/>
        <v>順</v>
      </c>
      <c r="K3021" t="str">
        <f t="shared" si="143"/>
        <v>盤</v>
      </c>
    </row>
    <row r="3022" spans="1:11" hidden="1" x14ac:dyDescent="0.15">
      <c r="A3022">
        <v>20160311</v>
      </c>
      <c r="B3022">
        <v>8706.14</v>
      </c>
      <c r="C3022">
        <v>8664.31</v>
      </c>
      <c r="D3022">
        <v>8411.16</v>
      </c>
      <c r="E3022">
        <v>8664.31</v>
      </c>
      <c r="F3022">
        <v>8485.69</v>
      </c>
      <c r="G3022">
        <v>8706.14</v>
      </c>
      <c r="H3022">
        <v>8544.0499999999993</v>
      </c>
      <c r="I3022" t="str">
        <f t="shared" si="141"/>
        <v>順</v>
      </c>
      <c r="J3022" t="str">
        <f t="shared" si="142"/>
        <v>盤</v>
      </c>
      <c r="K3022" t="str">
        <f t="shared" si="143"/>
        <v>盤</v>
      </c>
    </row>
    <row r="3023" spans="1:11" hidden="1" x14ac:dyDescent="0.15">
      <c r="A3023">
        <v>20160314</v>
      </c>
      <c r="B3023">
        <v>8747.9</v>
      </c>
      <c r="C3023">
        <v>8664.31</v>
      </c>
      <c r="D3023">
        <v>8485.69</v>
      </c>
      <c r="E3023">
        <v>8706.14</v>
      </c>
      <c r="F3023">
        <v>8544.0499999999993</v>
      </c>
      <c r="G3023">
        <v>8747.9</v>
      </c>
      <c r="H3023">
        <v>8611.7900000000009</v>
      </c>
      <c r="I3023" t="str">
        <f t="shared" si="141"/>
        <v>盤</v>
      </c>
      <c r="J3023" t="str">
        <f t="shared" si="142"/>
        <v>盤</v>
      </c>
      <c r="K3023" t="str">
        <f t="shared" si="143"/>
        <v>盤</v>
      </c>
    </row>
    <row r="3024" spans="1:11" hidden="1" x14ac:dyDescent="0.15">
      <c r="A3024">
        <v>20160315</v>
      </c>
      <c r="B3024">
        <v>8611.18</v>
      </c>
      <c r="C3024">
        <v>8706.14</v>
      </c>
      <c r="D3024">
        <v>8544.0499999999993</v>
      </c>
      <c r="E3024">
        <v>8747.9</v>
      </c>
      <c r="F3024">
        <v>8611.7900000000009</v>
      </c>
      <c r="G3024">
        <v>8747.9</v>
      </c>
      <c r="H3024">
        <v>8611.18</v>
      </c>
      <c r="I3024" t="str">
        <f t="shared" si="141"/>
        <v>盤</v>
      </c>
      <c r="J3024" t="str">
        <f t="shared" si="142"/>
        <v>盤</v>
      </c>
      <c r="K3024" t="str">
        <f t="shared" si="143"/>
        <v>盤</v>
      </c>
    </row>
    <row r="3025" spans="1:11" hidden="1" x14ac:dyDescent="0.15">
      <c r="A3025">
        <v>20160316</v>
      </c>
      <c r="B3025">
        <v>8699.14</v>
      </c>
      <c r="C3025">
        <v>8747.9</v>
      </c>
      <c r="D3025">
        <v>8611.7900000000009</v>
      </c>
      <c r="E3025">
        <v>8747.9</v>
      </c>
      <c r="F3025">
        <v>8611.18</v>
      </c>
      <c r="G3025">
        <v>8747.9</v>
      </c>
      <c r="H3025">
        <v>8611.18</v>
      </c>
      <c r="I3025" t="str">
        <f t="shared" si="141"/>
        <v>盤</v>
      </c>
      <c r="J3025" t="str">
        <f t="shared" si="142"/>
        <v>盤</v>
      </c>
      <c r="K3025" t="str">
        <f t="shared" si="143"/>
        <v>盤</v>
      </c>
    </row>
    <row r="3026" spans="1:11" hidden="1" x14ac:dyDescent="0.15">
      <c r="A3026">
        <v>20160317</v>
      </c>
      <c r="B3026">
        <v>8734.5400000000009</v>
      </c>
      <c r="C3026">
        <v>8747.9</v>
      </c>
      <c r="D3026">
        <v>8611.18</v>
      </c>
      <c r="E3026">
        <v>8747.9</v>
      </c>
      <c r="F3026">
        <v>8611.18</v>
      </c>
      <c r="G3026">
        <v>8747.9</v>
      </c>
      <c r="H3026">
        <v>8611.18</v>
      </c>
      <c r="I3026" t="str">
        <f t="shared" si="141"/>
        <v>盤</v>
      </c>
      <c r="J3026" t="str">
        <f t="shared" si="142"/>
        <v>盤</v>
      </c>
      <c r="K3026" t="str">
        <f t="shared" si="143"/>
        <v>盤</v>
      </c>
    </row>
    <row r="3027" spans="1:11" hidden="1" x14ac:dyDescent="0.15">
      <c r="A3027">
        <v>20160318</v>
      </c>
      <c r="B3027">
        <v>8810.7099999999991</v>
      </c>
      <c r="C3027">
        <v>8747.9</v>
      </c>
      <c r="D3027">
        <v>8611.18</v>
      </c>
      <c r="E3027">
        <v>8747.9</v>
      </c>
      <c r="F3027">
        <v>8611.18</v>
      </c>
      <c r="G3027">
        <v>8810.7099999999991</v>
      </c>
      <c r="H3027">
        <v>8611.18</v>
      </c>
      <c r="I3027" t="str">
        <f t="shared" si="141"/>
        <v>盤</v>
      </c>
      <c r="J3027" t="str">
        <f t="shared" si="142"/>
        <v>盤</v>
      </c>
      <c r="K3027" t="str">
        <f t="shared" si="143"/>
        <v>無</v>
      </c>
    </row>
    <row r="3028" spans="1:11" hidden="1" x14ac:dyDescent="0.15">
      <c r="A3028">
        <v>20160321</v>
      </c>
      <c r="B3028">
        <v>8812.7000000000007</v>
      </c>
      <c r="C3028">
        <v>8747.9</v>
      </c>
      <c r="D3028">
        <v>8611.18</v>
      </c>
      <c r="E3028">
        <v>8810.7099999999991</v>
      </c>
      <c r="F3028">
        <v>8611.18</v>
      </c>
      <c r="G3028">
        <v>8812.7000000000007</v>
      </c>
      <c r="H3028">
        <v>8611.18</v>
      </c>
      <c r="I3028" t="str">
        <f t="shared" si="141"/>
        <v>盤</v>
      </c>
      <c r="J3028" t="str">
        <f t="shared" si="142"/>
        <v>無</v>
      </c>
      <c r="K3028" t="str">
        <f t="shared" si="143"/>
        <v>無</v>
      </c>
    </row>
    <row r="3029" spans="1:11" hidden="1" x14ac:dyDescent="0.15">
      <c r="A3029">
        <v>20160322</v>
      </c>
      <c r="B3029">
        <v>8785.68</v>
      </c>
      <c r="C3029">
        <v>8810.7099999999991</v>
      </c>
      <c r="D3029">
        <v>8611.18</v>
      </c>
      <c r="E3029">
        <v>8812.7000000000007</v>
      </c>
      <c r="F3029">
        <v>8611.18</v>
      </c>
      <c r="G3029">
        <v>8812.7000000000007</v>
      </c>
      <c r="H3029">
        <v>8611.18</v>
      </c>
      <c r="I3029" t="str">
        <f t="shared" si="141"/>
        <v>無</v>
      </c>
      <c r="J3029" t="str">
        <f t="shared" si="142"/>
        <v>無</v>
      </c>
      <c r="K3029" t="str">
        <f t="shared" si="143"/>
        <v>無</v>
      </c>
    </row>
    <row r="3030" spans="1:11" hidden="1" x14ac:dyDescent="0.15">
      <c r="A3030">
        <v>20160323</v>
      </c>
      <c r="B3030">
        <v>8766.09</v>
      </c>
      <c r="C3030">
        <v>8812.7000000000007</v>
      </c>
      <c r="D3030">
        <v>8611.18</v>
      </c>
      <c r="E3030">
        <v>8812.7000000000007</v>
      </c>
      <c r="F3030">
        <v>8611.18</v>
      </c>
      <c r="G3030">
        <v>8812.7000000000007</v>
      </c>
      <c r="H3030">
        <v>8611.18</v>
      </c>
      <c r="I3030" t="str">
        <f t="shared" si="141"/>
        <v>無</v>
      </c>
      <c r="J3030" t="str">
        <f t="shared" si="142"/>
        <v>無</v>
      </c>
      <c r="K3030" t="str">
        <f t="shared" si="143"/>
        <v>無</v>
      </c>
    </row>
    <row r="3031" spans="1:11" hidden="1" x14ac:dyDescent="0.15">
      <c r="A3031">
        <v>20160324</v>
      </c>
      <c r="B3031">
        <v>8743.3799999999992</v>
      </c>
      <c r="C3031">
        <v>8812.7000000000007</v>
      </c>
      <c r="D3031">
        <v>8611.18</v>
      </c>
      <c r="E3031">
        <v>8812.7000000000007</v>
      </c>
      <c r="F3031">
        <v>8611.18</v>
      </c>
      <c r="G3031">
        <v>8812.7000000000007</v>
      </c>
      <c r="H3031">
        <v>8611.18</v>
      </c>
      <c r="I3031" t="str">
        <f t="shared" si="141"/>
        <v>無</v>
      </c>
      <c r="J3031" t="str">
        <f t="shared" si="142"/>
        <v>無</v>
      </c>
      <c r="K3031" t="str">
        <f t="shared" si="143"/>
        <v>無</v>
      </c>
    </row>
    <row r="3032" spans="1:11" hidden="1" x14ac:dyDescent="0.15">
      <c r="A3032">
        <v>20160325</v>
      </c>
      <c r="B3032">
        <v>8704.9699999999993</v>
      </c>
      <c r="C3032">
        <v>8812.7000000000007</v>
      </c>
      <c r="D3032">
        <v>8611.18</v>
      </c>
      <c r="E3032">
        <v>8812.7000000000007</v>
      </c>
      <c r="F3032">
        <v>8611.18</v>
      </c>
      <c r="G3032">
        <v>8812.7000000000007</v>
      </c>
      <c r="H3032">
        <v>8699.14</v>
      </c>
      <c r="I3032" t="str">
        <f t="shared" si="141"/>
        <v>無</v>
      </c>
      <c r="J3032" t="str">
        <f t="shared" si="142"/>
        <v>無</v>
      </c>
      <c r="K3032" t="str">
        <f t="shared" si="143"/>
        <v>盤</v>
      </c>
    </row>
    <row r="3033" spans="1:11" hidden="1" x14ac:dyDescent="0.15">
      <c r="A3033">
        <v>20160328</v>
      </c>
      <c r="B3033">
        <v>8690.4500000000007</v>
      </c>
      <c r="C3033">
        <v>8812.7000000000007</v>
      </c>
      <c r="D3033">
        <v>8611.18</v>
      </c>
      <c r="E3033">
        <v>8812.7000000000007</v>
      </c>
      <c r="F3033">
        <v>8699.14</v>
      </c>
      <c r="G3033">
        <v>8812.7000000000007</v>
      </c>
      <c r="H3033">
        <v>8690.4500000000007</v>
      </c>
      <c r="I3033" t="str">
        <f t="shared" si="141"/>
        <v>無</v>
      </c>
      <c r="J3033" t="str">
        <f t="shared" si="142"/>
        <v>盤</v>
      </c>
      <c r="K3033" t="str">
        <f t="shared" si="143"/>
        <v>盤</v>
      </c>
    </row>
    <row r="3034" spans="1:11" hidden="1" x14ac:dyDescent="0.15">
      <c r="A3034">
        <v>20160329</v>
      </c>
      <c r="B3034">
        <v>8617.35</v>
      </c>
      <c r="C3034">
        <v>8812.7000000000007</v>
      </c>
      <c r="D3034">
        <v>8699.14</v>
      </c>
      <c r="E3034">
        <v>8812.7000000000007</v>
      </c>
      <c r="F3034">
        <v>8690.4500000000007</v>
      </c>
      <c r="G3034">
        <v>8812.7000000000007</v>
      </c>
      <c r="H3034">
        <v>8617.35</v>
      </c>
      <c r="I3034" t="str">
        <f t="shared" si="141"/>
        <v>盤</v>
      </c>
      <c r="J3034" t="str">
        <f t="shared" si="142"/>
        <v>盤</v>
      </c>
      <c r="K3034" t="str">
        <f t="shared" si="143"/>
        <v>無</v>
      </c>
    </row>
    <row r="3035" spans="1:11" hidden="1" x14ac:dyDescent="0.15">
      <c r="A3035">
        <v>20160330</v>
      </c>
      <c r="B3035">
        <v>8737.0400000000009</v>
      </c>
      <c r="C3035">
        <v>8812.7000000000007</v>
      </c>
      <c r="D3035">
        <v>8690.4500000000007</v>
      </c>
      <c r="E3035">
        <v>8812.7000000000007</v>
      </c>
      <c r="F3035">
        <v>8617.35</v>
      </c>
      <c r="G3035">
        <v>8812.7000000000007</v>
      </c>
      <c r="H3035">
        <v>8617.35</v>
      </c>
      <c r="I3035" t="str">
        <f t="shared" si="141"/>
        <v>盤</v>
      </c>
      <c r="J3035" t="str">
        <f t="shared" si="142"/>
        <v>無</v>
      </c>
      <c r="K3035" t="str">
        <f t="shared" si="143"/>
        <v>無</v>
      </c>
    </row>
    <row r="3036" spans="1:11" hidden="1" x14ac:dyDescent="0.15">
      <c r="A3036">
        <v>20160331</v>
      </c>
      <c r="B3036">
        <v>8744.83</v>
      </c>
      <c r="C3036">
        <v>8812.7000000000007</v>
      </c>
      <c r="D3036">
        <v>8617.35</v>
      </c>
      <c r="E3036">
        <v>8812.7000000000007</v>
      </c>
      <c r="F3036">
        <v>8617.35</v>
      </c>
      <c r="G3036">
        <v>8785.68</v>
      </c>
      <c r="H3036">
        <v>8617.35</v>
      </c>
      <c r="I3036" t="str">
        <f t="shared" si="141"/>
        <v>無</v>
      </c>
      <c r="J3036" t="str">
        <f t="shared" si="142"/>
        <v>無</v>
      </c>
      <c r="K3036" t="str">
        <f t="shared" si="143"/>
        <v>盤</v>
      </c>
    </row>
    <row r="3037" spans="1:11" hidden="1" x14ac:dyDescent="0.15">
      <c r="A3037">
        <v>20160401</v>
      </c>
      <c r="B3037">
        <v>8657.5499999999993</v>
      </c>
      <c r="C3037">
        <v>8812.7000000000007</v>
      </c>
      <c r="D3037">
        <v>8617.35</v>
      </c>
      <c r="E3037">
        <v>8785.68</v>
      </c>
      <c r="F3037">
        <v>8617.35</v>
      </c>
      <c r="G3037">
        <v>8766.09</v>
      </c>
      <c r="H3037">
        <v>8617.35</v>
      </c>
      <c r="I3037" t="str">
        <f t="shared" si="141"/>
        <v>無</v>
      </c>
      <c r="J3037" t="str">
        <f t="shared" si="142"/>
        <v>盤</v>
      </c>
      <c r="K3037" t="str">
        <f t="shared" si="143"/>
        <v>盤</v>
      </c>
    </row>
    <row r="3038" spans="1:11" hidden="1" x14ac:dyDescent="0.15">
      <c r="A3038">
        <v>20160406</v>
      </c>
      <c r="B3038">
        <v>8513.2999999999993</v>
      </c>
      <c r="C3038">
        <v>8785.68</v>
      </c>
      <c r="D3038">
        <v>8617.35</v>
      </c>
      <c r="E3038">
        <v>8766.09</v>
      </c>
      <c r="F3038">
        <v>8617.35</v>
      </c>
      <c r="G3038">
        <v>8744.83</v>
      </c>
      <c r="H3038">
        <v>8513.2999999999993</v>
      </c>
      <c r="I3038" t="str">
        <f t="shared" si="141"/>
        <v>盤</v>
      </c>
      <c r="J3038" t="str">
        <f t="shared" si="142"/>
        <v>盤</v>
      </c>
      <c r="K3038" t="str">
        <f t="shared" si="143"/>
        <v>無</v>
      </c>
    </row>
    <row r="3039" spans="1:11" hidden="1" x14ac:dyDescent="0.15">
      <c r="A3039">
        <v>20160407</v>
      </c>
      <c r="B3039">
        <v>8490.25</v>
      </c>
      <c r="C3039">
        <v>8766.09</v>
      </c>
      <c r="D3039">
        <v>8617.35</v>
      </c>
      <c r="E3039">
        <v>8744.83</v>
      </c>
      <c r="F3039">
        <v>8513.2999999999993</v>
      </c>
      <c r="G3039">
        <v>8744.83</v>
      </c>
      <c r="H3039">
        <v>8490.25</v>
      </c>
      <c r="I3039" t="str">
        <f t="shared" si="141"/>
        <v>盤</v>
      </c>
      <c r="J3039" t="str">
        <f t="shared" si="142"/>
        <v>無</v>
      </c>
      <c r="K3039" t="str">
        <f t="shared" si="143"/>
        <v>順</v>
      </c>
    </row>
    <row r="3040" spans="1:11" hidden="1" x14ac:dyDescent="0.15">
      <c r="A3040">
        <v>20160408</v>
      </c>
      <c r="B3040">
        <v>8541.5</v>
      </c>
      <c r="C3040">
        <v>8744.83</v>
      </c>
      <c r="D3040">
        <v>8513.2999999999993</v>
      </c>
      <c r="E3040">
        <v>8744.83</v>
      </c>
      <c r="F3040">
        <v>8490.25</v>
      </c>
      <c r="G3040">
        <v>8744.83</v>
      </c>
      <c r="H3040">
        <v>8490.25</v>
      </c>
      <c r="I3040" t="str">
        <f t="shared" si="141"/>
        <v>無</v>
      </c>
      <c r="J3040" t="str">
        <f t="shared" si="142"/>
        <v>順</v>
      </c>
      <c r="K3040" t="str">
        <f t="shared" si="143"/>
        <v>順</v>
      </c>
    </row>
    <row r="3041" spans="1:11" hidden="1" x14ac:dyDescent="0.15">
      <c r="A3041">
        <v>20160411</v>
      </c>
      <c r="B3041">
        <v>8562.59</v>
      </c>
      <c r="C3041">
        <v>8744.83</v>
      </c>
      <c r="D3041">
        <v>8490.25</v>
      </c>
      <c r="E3041">
        <v>8744.83</v>
      </c>
      <c r="F3041">
        <v>8490.25</v>
      </c>
      <c r="G3041">
        <v>8744.83</v>
      </c>
      <c r="H3041">
        <v>8490.25</v>
      </c>
      <c r="I3041" t="str">
        <f t="shared" si="141"/>
        <v>順</v>
      </c>
      <c r="J3041" t="str">
        <f t="shared" si="142"/>
        <v>順</v>
      </c>
      <c r="K3041" t="str">
        <f t="shared" si="143"/>
        <v>順</v>
      </c>
    </row>
    <row r="3042" spans="1:11" hidden="1" x14ac:dyDescent="0.15">
      <c r="A3042">
        <v>20160412</v>
      </c>
      <c r="B3042">
        <v>8531.18</v>
      </c>
      <c r="C3042">
        <v>8744.83</v>
      </c>
      <c r="D3042">
        <v>8490.25</v>
      </c>
      <c r="E3042">
        <v>8744.83</v>
      </c>
      <c r="F3042">
        <v>8490.25</v>
      </c>
      <c r="G3042">
        <v>8744.83</v>
      </c>
      <c r="H3042">
        <v>8490.25</v>
      </c>
      <c r="I3042" t="str">
        <f t="shared" si="141"/>
        <v>順</v>
      </c>
      <c r="J3042" t="str">
        <f t="shared" si="142"/>
        <v>順</v>
      </c>
      <c r="K3042" t="str">
        <f t="shared" si="143"/>
        <v>順</v>
      </c>
    </row>
    <row r="3043" spans="1:11" hidden="1" x14ac:dyDescent="0.15">
      <c r="A3043">
        <v>20160413</v>
      </c>
      <c r="B3043">
        <v>8652.08</v>
      </c>
      <c r="C3043">
        <v>8744.83</v>
      </c>
      <c r="D3043">
        <v>8490.25</v>
      </c>
      <c r="E3043">
        <v>8744.83</v>
      </c>
      <c r="F3043">
        <v>8490.25</v>
      </c>
      <c r="G3043">
        <v>8744.83</v>
      </c>
      <c r="H3043">
        <v>8490.25</v>
      </c>
      <c r="I3043" t="str">
        <f t="shared" si="141"/>
        <v>順</v>
      </c>
      <c r="J3043" t="str">
        <f t="shared" si="142"/>
        <v>順</v>
      </c>
      <c r="K3043" t="str">
        <f t="shared" si="143"/>
        <v>順</v>
      </c>
    </row>
    <row r="3044" spans="1:11" hidden="1" x14ac:dyDescent="0.15">
      <c r="A3044">
        <v>20160414</v>
      </c>
      <c r="B3044">
        <v>8667.7099999999991</v>
      </c>
      <c r="C3044">
        <v>8744.83</v>
      </c>
      <c r="D3044">
        <v>8490.25</v>
      </c>
      <c r="E3044">
        <v>8744.83</v>
      </c>
      <c r="F3044">
        <v>8490.25</v>
      </c>
      <c r="G3044">
        <v>8667.7099999999991</v>
      </c>
      <c r="H3044">
        <v>8490.25</v>
      </c>
      <c r="I3044" t="str">
        <f t="shared" si="141"/>
        <v>順</v>
      </c>
      <c r="J3044" t="str">
        <f t="shared" si="142"/>
        <v>順</v>
      </c>
      <c r="K3044" t="str">
        <f t="shared" si="143"/>
        <v>盤</v>
      </c>
    </row>
    <row r="3045" spans="1:11" hidden="1" x14ac:dyDescent="0.15">
      <c r="A3045">
        <v>20160415</v>
      </c>
      <c r="B3045">
        <v>8700.39</v>
      </c>
      <c r="C3045">
        <v>8744.83</v>
      </c>
      <c r="D3045">
        <v>8490.25</v>
      </c>
      <c r="E3045">
        <v>8667.7099999999991</v>
      </c>
      <c r="F3045">
        <v>8490.25</v>
      </c>
      <c r="G3045">
        <v>8700.39</v>
      </c>
      <c r="H3045">
        <v>8490.25</v>
      </c>
      <c r="I3045" t="str">
        <f t="shared" si="141"/>
        <v>順</v>
      </c>
      <c r="J3045" t="str">
        <f t="shared" si="142"/>
        <v>盤</v>
      </c>
      <c r="K3045" t="str">
        <f t="shared" si="143"/>
        <v>無</v>
      </c>
    </row>
    <row r="3046" spans="1:11" hidden="1" x14ac:dyDescent="0.15">
      <c r="A3046">
        <v>20160418</v>
      </c>
      <c r="B3046">
        <v>8666.01</v>
      </c>
      <c r="C3046">
        <v>8667.7099999999991</v>
      </c>
      <c r="D3046">
        <v>8490.25</v>
      </c>
      <c r="E3046">
        <v>8700.39</v>
      </c>
      <c r="F3046">
        <v>8490.25</v>
      </c>
      <c r="G3046">
        <v>8700.39</v>
      </c>
      <c r="H3046">
        <v>8490.25</v>
      </c>
      <c r="I3046" t="str">
        <f t="shared" si="141"/>
        <v>盤</v>
      </c>
      <c r="J3046" t="str">
        <f t="shared" si="142"/>
        <v>無</v>
      </c>
      <c r="K3046" t="str">
        <f t="shared" si="143"/>
        <v>無</v>
      </c>
    </row>
    <row r="3047" spans="1:11" hidden="1" x14ac:dyDescent="0.15">
      <c r="A3047">
        <v>20160419</v>
      </c>
      <c r="B3047">
        <v>8633.7199999999993</v>
      </c>
      <c r="C3047">
        <v>8700.39</v>
      </c>
      <c r="D3047">
        <v>8490.25</v>
      </c>
      <c r="E3047">
        <v>8700.39</v>
      </c>
      <c r="F3047">
        <v>8490.25</v>
      </c>
      <c r="G3047">
        <v>8700.39</v>
      </c>
      <c r="H3047">
        <v>8531.18</v>
      </c>
      <c r="I3047" t="str">
        <f t="shared" si="141"/>
        <v>無</v>
      </c>
      <c r="J3047" t="str">
        <f t="shared" si="142"/>
        <v>無</v>
      </c>
      <c r="K3047" t="str">
        <f t="shared" si="143"/>
        <v>盤</v>
      </c>
    </row>
    <row r="3048" spans="1:11" hidden="1" x14ac:dyDescent="0.15">
      <c r="A3048">
        <v>20160420</v>
      </c>
      <c r="B3048">
        <v>8514.48</v>
      </c>
      <c r="C3048">
        <v>8700.39</v>
      </c>
      <c r="D3048">
        <v>8490.25</v>
      </c>
      <c r="E3048">
        <v>8700.39</v>
      </c>
      <c r="F3048">
        <v>8531.18</v>
      </c>
      <c r="G3048">
        <v>8700.39</v>
      </c>
      <c r="H3048">
        <v>8514.48</v>
      </c>
      <c r="I3048" t="str">
        <f t="shared" si="141"/>
        <v>無</v>
      </c>
      <c r="J3048" t="str">
        <f t="shared" si="142"/>
        <v>盤</v>
      </c>
      <c r="K3048" t="str">
        <f t="shared" si="143"/>
        <v>無</v>
      </c>
    </row>
    <row r="3049" spans="1:11" hidden="1" x14ac:dyDescent="0.15">
      <c r="A3049">
        <v>20160421</v>
      </c>
      <c r="B3049">
        <v>8568.65</v>
      </c>
      <c r="C3049">
        <v>8700.39</v>
      </c>
      <c r="D3049">
        <v>8531.18</v>
      </c>
      <c r="E3049">
        <v>8700.39</v>
      </c>
      <c r="F3049">
        <v>8514.48</v>
      </c>
      <c r="G3049">
        <v>8700.39</v>
      </c>
      <c r="H3049">
        <v>8514.48</v>
      </c>
      <c r="I3049" t="str">
        <f t="shared" si="141"/>
        <v>盤</v>
      </c>
      <c r="J3049" t="str">
        <f t="shared" si="142"/>
        <v>無</v>
      </c>
      <c r="K3049" t="str">
        <f t="shared" si="143"/>
        <v>無</v>
      </c>
    </row>
    <row r="3050" spans="1:11" hidden="1" x14ac:dyDescent="0.15">
      <c r="A3050">
        <v>20160422</v>
      </c>
      <c r="B3050">
        <v>8535.75</v>
      </c>
      <c r="C3050">
        <v>8700.39</v>
      </c>
      <c r="D3050">
        <v>8514.48</v>
      </c>
      <c r="E3050">
        <v>8700.39</v>
      </c>
      <c r="F3050">
        <v>8514.48</v>
      </c>
      <c r="G3050">
        <v>8700.39</v>
      </c>
      <c r="H3050">
        <v>8514.48</v>
      </c>
      <c r="I3050" t="str">
        <f t="shared" si="141"/>
        <v>無</v>
      </c>
      <c r="J3050" t="str">
        <f t="shared" si="142"/>
        <v>無</v>
      </c>
      <c r="K3050" t="str">
        <f t="shared" si="143"/>
        <v>無</v>
      </c>
    </row>
    <row r="3051" spans="1:11" hidden="1" x14ac:dyDescent="0.15">
      <c r="A3051">
        <v>20160425</v>
      </c>
      <c r="B3051">
        <v>8560.2800000000007</v>
      </c>
      <c r="C3051">
        <v>8700.39</v>
      </c>
      <c r="D3051">
        <v>8514.48</v>
      </c>
      <c r="E3051">
        <v>8700.39</v>
      </c>
      <c r="F3051">
        <v>8514.48</v>
      </c>
      <c r="G3051">
        <v>8700.39</v>
      </c>
      <c r="H3051">
        <v>8514.48</v>
      </c>
      <c r="I3051" t="str">
        <f t="shared" si="141"/>
        <v>無</v>
      </c>
      <c r="J3051" t="str">
        <f t="shared" si="142"/>
        <v>無</v>
      </c>
      <c r="K3051" t="str">
        <f t="shared" si="143"/>
        <v>無</v>
      </c>
    </row>
    <row r="3052" spans="1:11" hidden="1" x14ac:dyDescent="0.15">
      <c r="A3052">
        <v>20160426</v>
      </c>
      <c r="B3052">
        <v>8581.57</v>
      </c>
      <c r="C3052">
        <v>8700.39</v>
      </c>
      <c r="D3052">
        <v>8514.48</v>
      </c>
      <c r="E3052">
        <v>8700.39</v>
      </c>
      <c r="F3052">
        <v>8514.48</v>
      </c>
      <c r="G3052">
        <v>8700.39</v>
      </c>
      <c r="H3052">
        <v>8514.48</v>
      </c>
      <c r="I3052" t="str">
        <f t="shared" si="141"/>
        <v>無</v>
      </c>
      <c r="J3052" t="str">
        <f t="shared" si="142"/>
        <v>無</v>
      </c>
      <c r="K3052" t="str">
        <f t="shared" si="143"/>
        <v>無</v>
      </c>
    </row>
    <row r="3053" spans="1:11" hidden="1" x14ac:dyDescent="0.15">
      <c r="A3053">
        <v>20160427</v>
      </c>
      <c r="B3053">
        <v>8563.0499999999993</v>
      </c>
      <c r="C3053">
        <v>8700.39</v>
      </c>
      <c r="D3053">
        <v>8514.48</v>
      </c>
      <c r="E3053">
        <v>8700.39</v>
      </c>
      <c r="F3053">
        <v>8514.48</v>
      </c>
      <c r="G3053">
        <v>8666.01</v>
      </c>
      <c r="H3053">
        <v>8514.48</v>
      </c>
      <c r="I3053" t="str">
        <f t="shared" si="141"/>
        <v>無</v>
      </c>
      <c r="J3053" t="str">
        <f t="shared" si="142"/>
        <v>無</v>
      </c>
      <c r="K3053" t="str">
        <f t="shared" si="143"/>
        <v>盤</v>
      </c>
    </row>
    <row r="3054" spans="1:11" hidden="1" x14ac:dyDescent="0.15">
      <c r="A3054">
        <v>20160428</v>
      </c>
      <c r="B3054">
        <v>8473.8700000000008</v>
      </c>
      <c r="C3054">
        <v>8700.39</v>
      </c>
      <c r="D3054">
        <v>8514.48</v>
      </c>
      <c r="E3054">
        <v>8666.01</v>
      </c>
      <c r="F3054">
        <v>8514.48</v>
      </c>
      <c r="G3054">
        <v>8633.7199999999993</v>
      </c>
      <c r="H3054">
        <v>8473.8700000000008</v>
      </c>
      <c r="I3054" t="str">
        <f t="shared" si="141"/>
        <v>無</v>
      </c>
      <c r="J3054" t="str">
        <f t="shared" si="142"/>
        <v>盤</v>
      </c>
      <c r="K3054" t="str">
        <f t="shared" si="143"/>
        <v>盤</v>
      </c>
    </row>
    <row r="3055" spans="1:11" hidden="1" x14ac:dyDescent="0.15">
      <c r="A3055">
        <v>20160429</v>
      </c>
      <c r="B3055">
        <v>8377.9</v>
      </c>
      <c r="C3055">
        <v>8666.01</v>
      </c>
      <c r="D3055">
        <v>8514.48</v>
      </c>
      <c r="E3055">
        <v>8633.7199999999993</v>
      </c>
      <c r="F3055">
        <v>8473.8700000000008</v>
      </c>
      <c r="G3055">
        <v>8581.57</v>
      </c>
      <c r="H3055">
        <v>8377.9</v>
      </c>
      <c r="I3055" t="str">
        <f t="shared" si="141"/>
        <v>盤</v>
      </c>
      <c r="J3055" t="str">
        <f t="shared" si="142"/>
        <v>盤</v>
      </c>
      <c r="K3055" t="str">
        <f t="shared" si="143"/>
        <v>無</v>
      </c>
    </row>
    <row r="3056" spans="1:11" hidden="1" x14ac:dyDescent="0.15">
      <c r="A3056">
        <v>20160503</v>
      </c>
      <c r="B3056">
        <v>8294.1200000000008</v>
      </c>
      <c r="C3056">
        <v>8633.7199999999993</v>
      </c>
      <c r="D3056">
        <v>8473.8700000000008</v>
      </c>
      <c r="E3056">
        <v>8581.57</v>
      </c>
      <c r="F3056">
        <v>8377.9</v>
      </c>
      <c r="G3056">
        <v>8581.57</v>
      </c>
      <c r="H3056">
        <v>8294.1200000000008</v>
      </c>
      <c r="I3056" t="str">
        <f t="shared" si="141"/>
        <v>盤</v>
      </c>
      <c r="J3056" t="str">
        <f t="shared" si="142"/>
        <v>無</v>
      </c>
      <c r="K3056" t="str">
        <f t="shared" si="143"/>
        <v>順</v>
      </c>
    </row>
    <row r="3057" spans="1:11" hidden="1" x14ac:dyDescent="0.15">
      <c r="A3057">
        <v>20160504</v>
      </c>
      <c r="B3057">
        <v>8185.47</v>
      </c>
      <c r="C3057">
        <v>8581.57</v>
      </c>
      <c r="D3057">
        <v>8377.9</v>
      </c>
      <c r="E3057">
        <v>8581.57</v>
      </c>
      <c r="F3057">
        <v>8294.1200000000008</v>
      </c>
      <c r="G3057">
        <v>8581.57</v>
      </c>
      <c r="H3057">
        <v>8185.47</v>
      </c>
      <c r="I3057" t="str">
        <f t="shared" si="141"/>
        <v>無</v>
      </c>
      <c r="J3057" t="str">
        <f t="shared" si="142"/>
        <v>順</v>
      </c>
      <c r="K3057" t="str">
        <f t="shared" si="143"/>
        <v>順</v>
      </c>
    </row>
    <row r="3058" spans="1:11" hidden="1" x14ac:dyDescent="0.15">
      <c r="A3058">
        <v>20160505</v>
      </c>
      <c r="B3058">
        <v>8167.96</v>
      </c>
      <c r="C3058">
        <v>8581.57</v>
      </c>
      <c r="D3058">
        <v>8294.1200000000008</v>
      </c>
      <c r="E3058">
        <v>8581.57</v>
      </c>
      <c r="F3058">
        <v>8185.47</v>
      </c>
      <c r="G3058">
        <v>8581.57</v>
      </c>
      <c r="H3058">
        <v>8167.96</v>
      </c>
      <c r="I3058" t="str">
        <f t="shared" si="141"/>
        <v>順</v>
      </c>
      <c r="J3058" t="str">
        <f t="shared" si="142"/>
        <v>順</v>
      </c>
      <c r="K3058" t="str">
        <f t="shared" si="143"/>
        <v>順</v>
      </c>
    </row>
    <row r="3059" spans="1:11" hidden="1" x14ac:dyDescent="0.15">
      <c r="A3059">
        <v>20160506</v>
      </c>
      <c r="B3059">
        <v>8146.43</v>
      </c>
      <c r="C3059">
        <v>8581.57</v>
      </c>
      <c r="D3059">
        <v>8185.47</v>
      </c>
      <c r="E3059">
        <v>8581.57</v>
      </c>
      <c r="F3059">
        <v>8167.96</v>
      </c>
      <c r="G3059">
        <v>8581.57</v>
      </c>
      <c r="H3059">
        <v>8146.43</v>
      </c>
      <c r="I3059" t="str">
        <f t="shared" si="141"/>
        <v>順</v>
      </c>
      <c r="J3059" t="str">
        <f t="shared" si="142"/>
        <v>順</v>
      </c>
      <c r="K3059" t="str">
        <f t="shared" si="143"/>
        <v>順</v>
      </c>
    </row>
    <row r="3060" spans="1:11" hidden="1" x14ac:dyDescent="0.15">
      <c r="A3060">
        <v>20160509</v>
      </c>
      <c r="B3060">
        <v>8131.83</v>
      </c>
      <c r="C3060">
        <v>8581.57</v>
      </c>
      <c r="D3060">
        <v>8167.96</v>
      </c>
      <c r="E3060">
        <v>8581.57</v>
      </c>
      <c r="F3060">
        <v>8146.43</v>
      </c>
      <c r="G3060">
        <v>8563.0499999999993</v>
      </c>
      <c r="H3060">
        <v>8131.83</v>
      </c>
      <c r="I3060" t="str">
        <f t="shared" si="141"/>
        <v>順</v>
      </c>
      <c r="J3060" t="str">
        <f t="shared" si="142"/>
        <v>順</v>
      </c>
      <c r="K3060" t="str">
        <f t="shared" si="143"/>
        <v>順</v>
      </c>
    </row>
    <row r="3061" spans="1:11" hidden="1" x14ac:dyDescent="0.15">
      <c r="A3061">
        <v>20160510</v>
      </c>
      <c r="B3061">
        <v>8156.29</v>
      </c>
      <c r="C3061">
        <v>8581.57</v>
      </c>
      <c r="D3061">
        <v>8146.43</v>
      </c>
      <c r="E3061">
        <v>8563.0499999999993</v>
      </c>
      <c r="F3061">
        <v>8131.83</v>
      </c>
      <c r="G3061">
        <v>8473.8700000000008</v>
      </c>
      <c r="H3061">
        <v>8131.83</v>
      </c>
      <c r="I3061" t="str">
        <f t="shared" si="141"/>
        <v>順</v>
      </c>
      <c r="J3061" t="str">
        <f t="shared" si="142"/>
        <v>順</v>
      </c>
      <c r="K3061" t="str">
        <f t="shared" si="143"/>
        <v>順</v>
      </c>
    </row>
    <row r="3062" spans="1:11" hidden="1" x14ac:dyDescent="0.15">
      <c r="A3062">
        <v>20160511</v>
      </c>
      <c r="B3062">
        <v>8135.56</v>
      </c>
      <c r="C3062">
        <v>8563.0499999999993</v>
      </c>
      <c r="D3062">
        <v>8131.83</v>
      </c>
      <c r="E3062">
        <v>8473.8700000000008</v>
      </c>
      <c r="F3062">
        <v>8131.83</v>
      </c>
      <c r="G3062">
        <v>8377.9</v>
      </c>
      <c r="H3062">
        <v>8131.83</v>
      </c>
      <c r="I3062" t="str">
        <f t="shared" si="141"/>
        <v>順</v>
      </c>
      <c r="J3062" t="str">
        <f t="shared" si="142"/>
        <v>順</v>
      </c>
      <c r="K3062" t="str">
        <f t="shared" si="143"/>
        <v>順</v>
      </c>
    </row>
    <row r="3063" spans="1:11" hidden="1" x14ac:dyDescent="0.15">
      <c r="A3063">
        <v>20160512</v>
      </c>
      <c r="B3063">
        <v>8108.05</v>
      </c>
      <c r="C3063">
        <v>8473.8700000000008</v>
      </c>
      <c r="D3063">
        <v>8131.83</v>
      </c>
      <c r="E3063">
        <v>8377.9</v>
      </c>
      <c r="F3063">
        <v>8131.83</v>
      </c>
      <c r="G3063">
        <v>8294.1200000000008</v>
      </c>
      <c r="H3063">
        <v>8108.05</v>
      </c>
      <c r="I3063" t="str">
        <f t="shared" si="141"/>
        <v>順</v>
      </c>
      <c r="J3063" t="str">
        <f t="shared" si="142"/>
        <v>順</v>
      </c>
      <c r="K3063" t="str">
        <f t="shared" si="143"/>
        <v>無</v>
      </c>
    </row>
    <row r="3064" spans="1:11" hidden="1" x14ac:dyDescent="0.15">
      <c r="A3064">
        <v>20160513</v>
      </c>
      <c r="B3064">
        <v>8053.69</v>
      </c>
      <c r="C3064">
        <v>8377.9</v>
      </c>
      <c r="D3064">
        <v>8131.83</v>
      </c>
      <c r="E3064">
        <v>8294.1200000000008</v>
      </c>
      <c r="F3064">
        <v>8108.05</v>
      </c>
      <c r="G3064">
        <v>8185.47</v>
      </c>
      <c r="H3064">
        <v>8053.69</v>
      </c>
      <c r="I3064" t="str">
        <f t="shared" si="141"/>
        <v>順</v>
      </c>
      <c r="J3064" t="str">
        <f t="shared" si="142"/>
        <v>無</v>
      </c>
      <c r="K3064" t="str">
        <f t="shared" si="143"/>
        <v>盤</v>
      </c>
    </row>
    <row r="3065" spans="1:11" hidden="1" x14ac:dyDescent="0.15">
      <c r="A3065">
        <v>20160516</v>
      </c>
      <c r="B3065">
        <v>8067.6</v>
      </c>
      <c r="C3065">
        <v>8294.1200000000008</v>
      </c>
      <c r="D3065">
        <v>8108.05</v>
      </c>
      <c r="E3065">
        <v>8185.47</v>
      </c>
      <c r="F3065">
        <v>8053.69</v>
      </c>
      <c r="G3065">
        <v>8167.96</v>
      </c>
      <c r="H3065">
        <v>8053.69</v>
      </c>
      <c r="I3065" t="str">
        <f t="shared" si="141"/>
        <v>無</v>
      </c>
      <c r="J3065" t="str">
        <f t="shared" si="142"/>
        <v>盤</v>
      </c>
      <c r="K3065" t="str">
        <f t="shared" si="143"/>
        <v>盤</v>
      </c>
    </row>
    <row r="3066" spans="1:11" hidden="1" x14ac:dyDescent="0.15">
      <c r="A3066">
        <v>20160517</v>
      </c>
      <c r="B3066">
        <v>8140.48</v>
      </c>
      <c r="C3066">
        <v>8185.47</v>
      </c>
      <c r="D3066">
        <v>8053.69</v>
      </c>
      <c r="E3066">
        <v>8167.96</v>
      </c>
      <c r="F3066">
        <v>8053.69</v>
      </c>
      <c r="G3066">
        <v>8156.29</v>
      </c>
      <c r="H3066">
        <v>8053.69</v>
      </c>
      <c r="I3066" t="str">
        <f t="shared" si="141"/>
        <v>盤</v>
      </c>
      <c r="J3066" t="str">
        <f t="shared" si="142"/>
        <v>盤</v>
      </c>
      <c r="K3066" t="str">
        <f t="shared" si="143"/>
        <v>盤</v>
      </c>
    </row>
    <row r="3067" spans="1:11" hidden="1" x14ac:dyDescent="0.15">
      <c r="A3067">
        <v>20160518</v>
      </c>
      <c r="B3067">
        <v>8159.68</v>
      </c>
      <c r="C3067">
        <v>8167.96</v>
      </c>
      <c r="D3067">
        <v>8053.69</v>
      </c>
      <c r="E3067">
        <v>8156.29</v>
      </c>
      <c r="F3067">
        <v>8053.69</v>
      </c>
      <c r="G3067">
        <v>8159.68</v>
      </c>
      <c r="H3067">
        <v>8053.69</v>
      </c>
      <c r="I3067" t="str">
        <f t="shared" si="141"/>
        <v>盤</v>
      </c>
      <c r="J3067" t="str">
        <f t="shared" si="142"/>
        <v>盤</v>
      </c>
      <c r="K3067" t="str">
        <f t="shared" si="143"/>
        <v>盤</v>
      </c>
    </row>
    <row r="3068" spans="1:11" hidden="1" x14ac:dyDescent="0.15">
      <c r="A3068">
        <v>20160519</v>
      </c>
      <c r="B3068">
        <v>8095.98</v>
      </c>
      <c r="C3068">
        <v>8156.29</v>
      </c>
      <c r="D3068">
        <v>8053.69</v>
      </c>
      <c r="E3068">
        <v>8159.68</v>
      </c>
      <c r="F3068">
        <v>8053.69</v>
      </c>
      <c r="G3068">
        <v>8159.68</v>
      </c>
      <c r="H3068">
        <v>8053.69</v>
      </c>
      <c r="I3068" t="str">
        <f t="shared" si="141"/>
        <v>盤</v>
      </c>
      <c r="J3068" t="str">
        <f t="shared" si="142"/>
        <v>盤</v>
      </c>
      <c r="K3068" t="str">
        <f t="shared" si="143"/>
        <v>盤</v>
      </c>
    </row>
    <row r="3069" spans="1:11" hidden="1" x14ac:dyDescent="0.15">
      <c r="A3069">
        <v>20160520</v>
      </c>
      <c r="B3069">
        <v>8131.26</v>
      </c>
      <c r="C3069">
        <v>8159.68</v>
      </c>
      <c r="D3069">
        <v>8053.69</v>
      </c>
      <c r="E3069">
        <v>8159.68</v>
      </c>
      <c r="F3069">
        <v>8053.69</v>
      </c>
      <c r="G3069">
        <v>8159.68</v>
      </c>
      <c r="H3069">
        <v>8053.69</v>
      </c>
      <c r="I3069" t="str">
        <f t="shared" si="141"/>
        <v>盤</v>
      </c>
      <c r="J3069" t="str">
        <f t="shared" si="142"/>
        <v>盤</v>
      </c>
      <c r="K3069" t="str">
        <f t="shared" si="143"/>
        <v>盤</v>
      </c>
    </row>
    <row r="3070" spans="1:11" x14ac:dyDescent="0.15">
      <c r="A3070">
        <v>20160523</v>
      </c>
      <c r="B3070">
        <v>8344.44</v>
      </c>
      <c r="C3070">
        <v>8159.68</v>
      </c>
      <c r="D3070">
        <v>8053.69</v>
      </c>
      <c r="E3070">
        <v>8159.68</v>
      </c>
      <c r="F3070">
        <v>8053.69</v>
      </c>
      <c r="G3070">
        <v>8344.44</v>
      </c>
      <c r="H3070">
        <v>8053.69</v>
      </c>
      <c r="I3070" t="str">
        <f t="shared" si="141"/>
        <v>盤</v>
      </c>
      <c r="J3070" t="str">
        <f t="shared" si="142"/>
        <v>盤</v>
      </c>
      <c r="K3070" t="str">
        <f t="shared" si="143"/>
        <v>順</v>
      </c>
    </row>
    <row r="3071" spans="1:11" hidden="1" x14ac:dyDescent="0.15">
      <c r="A3071">
        <v>20160524</v>
      </c>
      <c r="B3071">
        <v>8300.66</v>
      </c>
      <c r="C3071">
        <v>8159.68</v>
      </c>
      <c r="D3071">
        <v>8053.69</v>
      </c>
      <c r="E3071">
        <v>8344.44</v>
      </c>
      <c r="F3071">
        <v>8053.69</v>
      </c>
      <c r="G3071">
        <v>8344.44</v>
      </c>
      <c r="H3071">
        <v>8053.69</v>
      </c>
      <c r="I3071" t="str">
        <f t="shared" si="141"/>
        <v>盤</v>
      </c>
      <c r="J3071" t="str">
        <f t="shared" si="142"/>
        <v>順</v>
      </c>
      <c r="K3071" t="str">
        <f t="shared" si="143"/>
        <v>順</v>
      </c>
    </row>
    <row r="3072" spans="1:11" hidden="1" x14ac:dyDescent="0.15">
      <c r="A3072">
        <v>20160525</v>
      </c>
      <c r="B3072">
        <v>8396.2000000000007</v>
      </c>
      <c r="C3072">
        <v>8344.44</v>
      </c>
      <c r="D3072">
        <v>8053.69</v>
      </c>
      <c r="E3072">
        <v>8344.44</v>
      </c>
      <c r="F3072">
        <v>8053.69</v>
      </c>
      <c r="G3072">
        <v>8396.2000000000007</v>
      </c>
      <c r="H3072">
        <v>8067.6</v>
      </c>
      <c r="I3072" t="str">
        <f t="shared" si="141"/>
        <v>順</v>
      </c>
      <c r="J3072" t="str">
        <f t="shared" si="142"/>
        <v>順</v>
      </c>
      <c r="K3072" t="str">
        <f t="shared" si="143"/>
        <v>順</v>
      </c>
    </row>
    <row r="3073" spans="1:11" hidden="1" x14ac:dyDescent="0.15">
      <c r="A3073">
        <v>20160526</v>
      </c>
      <c r="B3073">
        <v>8394.1200000000008</v>
      </c>
      <c r="C3073">
        <v>8344.44</v>
      </c>
      <c r="D3073">
        <v>8053.69</v>
      </c>
      <c r="E3073">
        <v>8396.2000000000007</v>
      </c>
      <c r="F3073">
        <v>8067.6</v>
      </c>
      <c r="G3073">
        <v>8396.2000000000007</v>
      </c>
      <c r="H3073">
        <v>8095.98</v>
      </c>
      <c r="I3073" t="str">
        <f t="shared" si="141"/>
        <v>順</v>
      </c>
      <c r="J3073" t="str">
        <f t="shared" si="142"/>
        <v>順</v>
      </c>
      <c r="K3073" t="str">
        <f t="shared" si="143"/>
        <v>順</v>
      </c>
    </row>
    <row r="3074" spans="1:11" hidden="1" x14ac:dyDescent="0.15">
      <c r="A3074">
        <v>20160527</v>
      </c>
      <c r="B3074">
        <v>8463.61</v>
      </c>
      <c r="C3074">
        <v>8396.2000000000007</v>
      </c>
      <c r="D3074">
        <v>8067.6</v>
      </c>
      <c r="E3074">
        <v>8396.2000000000007</v>
      </c>
      <c r="F3074">
        <v>8095.98</v>
      </c>
      <c r="G3074">
        <v>8463.61</v>
      </c>
      <c r="H3074">
        <v>8095.98</v>
      </c>
      <c r="I3074" t="str">
        <f t="shared" si="141"/>
        <v>順</v>
      </c>
      <c r="J3074" t="str">
        <f t="shared" si="142"/>
        <v>順</v>
      </c>
      <c r="K3074" t="str">
        <f t="shared" si="143"/>
        <v>順</v>
      </c>
    </row>
    <row r="3075" spans="1:11" hidden="1" x14ac:dyDescent="0.15">
      <c r="A3075">
        <v>20160530</v>
      </c>
      <c r="B3075">
        <v>8535.8700000000008</v>
      </c>
      <c r="C3075">
        <v>8396.2000000000007</v>
      </c>
      <c r="D3075">
        <v>8095.98</v>
      </c>
      <c r="E3075">
        <v>8463.61</v>
      </c>
      <c r="F3075">
        <v>8095.98</v>
      </c>
      <c r="G3075">
        <v>8535.8700000000008</v>
      </c>
      <c r="H3075">
        <v>8095.98</v>
      </c>
      <c r="I3075" t="str">
        <f t="shared" ref="I3075:I3138" si="144">IF(C3075-D3075&lt;=180,"盤",IF(C3075-D3075&lt;=240,"無","順"))</f>
        <v>順</v>
      </c>
      <c r="J3075" t="str">
        <f t="shared" ref="J3075:J3138" si="145">IF(E3075-F3075&lt;=180,"盤",IF(E3075-F3075&lt;=240,"無","順"))</f>
        <v>順</v>
      </c>
      <c r="K3075" t="str">
        <f t="shared" ref="K3075:K3138" si="146">IF(G3075-H3075&lt;=180,"盤",IF(G3075-H3075&lt;=240,"無","順"))</f>
        <v>順</v>
      </c>
    </row>
    <row r="3076" spans="1:11" hidden="1" x14ac:dyDescent="0.15">
      <c r="A3076">
        <v>20160531</v>
      </c>
      <c r="B3076">
        <v>8535.59</v>
      </c>
      <c r="C3076">
        <v>8463.61</v>
      </c>
      <c r="D3076">
        <v>8095.98</v>
      </c>
      <c r="E3076">
        <v>8535.8700000000008</v>
      </c>
      <c r="F3076">
        <v>8095.98</v>
      </c>
      <c r="G3076">
        <v>8535.8700000000008</v>
      </c>
      <c r="H3076">
        <v>8131.26</v>
      </c>
      <c r="I3076" t="str">
        <f t="shared" si="144"/>
        <v>順</v>
      </c>
      <c r="J3076" t="str">
        <f t="shared" si="145"/>
        <v>順</v>
      </c>
      <c r="K3076" t="str">
        <f t="shared" si="146"/>
        <v>順</v>
      </c>
    </row>
    <row r="3077" spans="1:11" hidden="1" x14ac:dyDescent="0.15">
      <c r="A3077">
        <v>20160601</v>
      </c>
      <c r="B3077">
        <v>8597.16</v>
      </c>
      <c r="C3077">
        <v>8535.8700000000008</v>
      </c>
      <c r="D3077">
        <v>8095.98</v>
      </c>
      <c r="E3077">
        <v>8535.8700000000008</v>
      </c>
      <c r="F3077">
        <v>8131.26</v>
      </c>
      <c r="G3077">
        <v>8597.16</v>
      </c>
      <c r="H3077">
        <v>8300.66</v>
      </c>
      <c r="I3077" t="str">
        <f t="shared" si="144"/>
        <v>順</v>
      </c>
      <c r="J3077" t="str">
        <f t="shared" si="145"/>
        <v>順</v>
      </c>
      <c r="K3077" t="str">
        <f t="shared" si="146"/>
        <v>順</v>
      </c>
    </row>
    <row r="3078" spans="1:11" hidden="1" x14ac:dyDescent="0.15">
      <c r="A3078">
        <v>20160602</v>
      </c>
      <c r="B3078">
        <v>8556.02</v>
      </c>
      <c r="C3078">
        <v>8535.8700000000008</v>
      </c>
      <c r="D3078">
        <v>8131.26</v>
      </c>
      <c r="E3078">
        <v>8597.16</v>
      </c>
      <c r="F3078">
        <v>8300.66</v>
      </c>
      <c r="G3078">
        <v>8597.16</v>
      </c>
      <c r="H3078">
        <v>8300.66</v>
      </c>
      <c r="I3078" t="str">
        <f t="shared" si="144"/>
        <v>順</v>
      </c>
      <c r="J3078" t="str">
        <f t="shared" si="145"/>
        <v>順</v>
      </c>
      <c r="K3078" t="str">
        <f t="shared" si="146"/>
        <v>順</v>
      </c>
    </row>
    <row r="3079" spans="1:11" hidden="1" x14ac:dyDescent="0.15">
      <c r="A3079">
        <v>20160603</v>
      </c>
      <c r="B3079">
        <v>8587.36</v>
      </c>
      <c r="C3079">
        <v>8597.16</v>
      </c>
      <c r="D3079">
        <v>8300.66</v>
      </c>
      <c r="E3079">
        <v>8597.16</v>
      </c>
      <c r="F3079">
        <v>8300.66</v>
      </c>
      <c r="G3079">
        <v>8597.16</v>
      </c>
      <c r="H3079">
        <v>8394.1200000000008</v>
      </c>
      <c r="I3079" t="str">
        <f t="shared" si="144"/>
        <v>順</v>
      </c>
      <c r="J3079" t="str">
        <f t="shared" si="145"/>
        <v>順</v>
      </c>
      <c r="K3079" t="str">
        <f t="shared" si="146"/>
        <v>無</v>
      </c>
    </row>
    <row r="3080" spans="1:11" hidden="1" x14ac:dyDescent="0.15">
      <c r="A3080">
        <v>20160604</v>
      </c>
      <c r="B3080">
        <v>8591.57</v>
      </c>
      <c r="C3080">
        <v>8597.16</v>
      </c>
      <c r="D3080">
        <v>8300.66</v>
      </c>
      <c r="E3080">
        <v>8597.16</v>
      </c>
      <c r="F3080">
        <v>8394.1200000000008</v>
      </c>
      <c r="G3080">
        <v>8597.16</v>
      </c>
      <c r="H3080">
        <v>8394.1200000000008</v>
      </c>
      <c r="I3080" t="str">
        <f t="shared" si="144"/>
        <v>順</v>
      </c>
      <c r="J3080" t="str">
        <f t="shared" si="145"/>
        <v>無</v>
      </c>
      <c r="K3080" t="str">
        <f t="shared" si="146"/>
        <v>無</v>
      </c>
    </row>
    <row r="3081" spans="1:11" hidden="1" x14ac:dyDescent="0.15">
      <c r="A3081">
        <v>20160606</v>
      </c>
      <c r="B3081">
        <v>8597.11</v>
      </c>
      <c r="C3081">
        <v>8597.16</v>
      </c>
      <c r="D3081">
        <v>8394.1200000000008</v>
      </c>
      <c r="E3081">
        <v>8597.16</v>
      </c>
      <c r="F3081">
        <v>8394.1200000000008</v>
      </c>
      <c r="G3081">
        <v>8597.16</v>
      </c>
      <c r="H3081">
        <v>8463.61</v>
      </c>
      <c r="I3081" t="str">
        <f t="shared" si="144"/>
        <v>無</v>
      </c>
      <c r="J3081" t="str">
        <f t="shared" si="145"/>
        <v>無</v>
      </c>
      <c r="K3081" t="str">
        <f t="shared" si="146"/>
        <v>盤</v>
      </c>
    </row>
    <row r="3082" spans="1:11" hidden="1" x14ac:dyDescent="0.15">
      <c r="A3082">
        <v>20160607</v>
      </c>
      <c r="B3082">
        <v>8679.9</v>
      </c>
      <c r="C3082">
        <v>8597.16</v>
      </c>
      <c r="D3082">
        <v>8394.1200000000008</v>
      </c>
      <c r="E3082">
        <v>8597.16</v>
      </c>
      <c r="F3082">
        <v>8463.61</v>
      </c>
      <c r="G3082">
        <v>8679.9</v>
      </c>
      <c r="H3082">
        <v>8535.59</v>
      </c>
      <c r="I3082" t="str">
        <f t="shared" si="144"/>
        <v>無</v>
      </c>
      <c r="J3082" t="str">
        <f t="shared" si="145"/>
        <v>盤</v>
      </c>
      <c r="K3082" t="str">
        <f t="shared" si="146"/>
        <v>盤</v>
      </c>
    </row>
    <row r="3083" spans="1:11" hidden="1" x14ac:dyDescent="0.15">
      <c r="A3083">
        <v>20160608</v>
      </c>
      <c r="B3083">
        <v>8715.48</v>
      </c>
      <c r="C3083">
        <v>8597.16</v>
      </c>
      <c r="D3083">
        <v>8463.61</v>
      </c>
      <c r="E3083">
        <v>8679.9</v>
      </c>
      <c r="F3083">
        <v>8535.59</v>
      </c>
      <c r="G3083">
        <v>8715.48</v>
      </c>
      <c r="H3083">
        <v>8535.59</v>
      </c>
      <c r="I3083" t="str">
        <f t="shared" si="144"/>
        <v>盤</v>
      </c>
      <c r="J3083" t="str">
        <f t="shared" si="145"/>
        <v>盤</v>
      </c>
      <c r="K3083" t="str">
        <f t="shared" si="146"/>
        <v>盤</v>
      </c>
    </row>
    <row r="3084" spans="1:11" hidden="1" x14ac:dyDescent="0.15">
      <c r="A3084">
        <v>20160613</v>
      </c>
      <c r="B3084">
        <v>8536.2199999999993</v>
      </c>
      <c r="C3084">
        <v>8679.9</v>
      </c>
      <c r="D3084">
        <v>8535.59</v>
      </c>
      <c r="E3084">
        <v>8715.48</v>
      </c>
      <c r="F3084">
        <v>8535.59</v>
      </c>
      <c r="G3084">
        <v>8715.48</v>
      </c>
      <c r="H3084">
        <v>8536.2199999999993</v>
      </c>
      <c r="I3084" t="str">
        <f t="shared" si="144"/>
        <v>盤</v>
      </c>
      <c r="J3084" t="str">
        <f t="shared" si="145"/>
        <v>盤</v>
      </c>
      <c r="K3084" t="str">
        <f t="shared" si="146"/>
        <v>盤</v>
      </c>
    </row>
    <row r="3085" spans="1:11" hidden="1" x14ac:dyDescent="0.15">
      <c r="A3085">
        <v>20160614</v>
      </c>
      <c r="B3085">
        <v>8576.1200000000008</v>
      </c>
      <c r="C3085">
        <v>8715.48</v>
      </c>
      <c r="D3085">
        <v>8535.59</v>
      </c>
      <c r="E3085">
        <v>8715.48</v>
      </c>
      <c r="F3085">
        <v>8536.2199999999993</v>
      </c>
      <c r="G3085">
        <v>8715.48</v>
      </c>
      <c r="H3085">
        <v>8536.2199999999993</v>
      </c>
      <c r="I3085" t="str">
        <f t="shared" si="144"/>
        <v>盤</v>
      </c>
      <c r="J3085" t="str">
        <f t="shared" si="145"/>
        <v>盤</v>
      </c>
      <c r="K3085" t="str">
        <f t="shared" si="146"/>
        <v>盤</v>
      </c>
    </row>
    <row r="3086" spans="1:11" hidden="1" x14ac:dyDescent="0.15">
      <c r="A3086">
        <v>20160615</v>
      </c>
      <c r="B3086">
        <v>8606.3700000000008</v>
      </c>
      <c r="C3086">
        <v>8715.48</v>
      </c>
      <c r="D3086">
        <v>8536.2199999999993</v>
      </c>
      <c r="E3086">
        <v>8715.48</v>
      </c>
      <c r="F3086">
        <v>8536.2199999999993</v>
      </c>
      <c r="G3086">
        <v>8715.48</v>
      </c>
      <c r="H3086">
        <v>8536.2199999999993</v>
      </c>
      <c r="I3086" t="str">
        <f t="shared" si="144"/>
        <v>盤</v>
      </c>
      <c r="J3086" t="str">
        <f t="shared" si="145"/>
        <v>盤</v>
      </c>
      <c r="K3086" t="str">
        <f t="shared" si="146"/>
        <v>盤</v>
      </c>
    </row>
    <row r="3087" spans="1:11" hidden="1" x14ac:dyDescent="0.15">
      <c r="A3087">
        <v>20160616</v>
      </c>
      <c r="B3087">
        <v>8494.14</v>
      </c>
      <c r="C3087">
        <v>8715.48</v>
      </c>
      <c r="D3087">
        <v>8536.2199999999993</v>
      </c>
      <c r="E3087">
        <v>8715.48</v>
      </c>
      <c r="F3087">
        <v>8536.2199999999993</v>
      </c>
      <c r="G3087">
        <v>8715.48</v>
      </c>
      <c r="H3087">
        <v>8494.14</v>
      </c>
      <c r="I3087" t="str">
        <f t="shared" si="144"/>
        <v>盤</v>
      </c>
      <c r="J3087" t="str">
        <f t="shared" si="145"/>
        <v>盤</v>
      </c>
      <c r="K3087" t="str">
        <f t="shared" si="146"/>
        <v>無</v>
      </c>
    </row>
    <row r="3088" spans="1:11" hidden="1" x14ac:dyDescent="0.15">
      <c r="A3088">
        <v>20160617</v>
      </c>
      <c r="B3088">
        <v>8568.08</v>
      </c>
      <c r="C3088">
        <v>8715.48</v>
      </c>
      <c r="D3088">
        <v>8536.2199999999993</v>
      </c>
      <c r="E3088">
        <v>8715.48</v>
      </c>
      <c r="F3088">
        <v>8494.14</v>
      </c>
      <c r="G3088">
        <v>8715.48</v>
      </c>
      <c r="H3088">
        <v>8494.14</v>
      </c>
      <c r="I3088" t="str">
        <f t="shared" si="144"/>
        <v>盤</v>
      </c>
      <c r="J3088" t="str">
        <f t="shared" si="145"/>
        <v>無</v>
      </c>
      <c r="K3088" t="str">
        <f t="shared" si="146"/>
        <v>無</v>
      </c>
    </row>
    <row r="3089" spans="1:11" hidden="1" x14ac:dyDescent="0.15">
      <c r="A3089">
        <v>20160620</v>
      </c>
      <c r="B3089">
        <v>8625.92</v>
      </c>
      <c r="C3089">
        <v>8715.48</v>
      </c>
      <c r="D3089">
        <v>8494.14</v>
      </c>
      <c r="E3089">
        <v>8715.48</v>
      </c>
      <c r="F3089">
        <v>8494.14</v>
      </c>
      <c r="G3089">
        <v>8715.48</v>
      </c>
      <c r="H3089">
        <v>8494.14</v>
      </c>
      <c r="I3089" t="str">
        <f t="shared" si="144"/>
        <v>無</v>
      </c>
      <c r="J3089" t="str">
        <f t="shared" si="145"/>
        <v>無</v>
      </c>
      <c r="K3089" t="str">
        <f t="shared" si="146"/>
        <v>無</v>
      </c>
    </row>
    <row r="3090" spans="1:11" hidden="1" x14ac:dyDescent="0.15">
      <c r="A3090">
        <v>20160621</v>
      </c>
      <c r="B3090">
        <v>8684.85</v>
      </c>
      <c r="C3090">
        <v>8715.48</v>
      </c>
      <c r="D3090">
        <v>8494.14</v>
      </c>
      <c r="E3090">
        <v>8715.48</v>
      </c>
      <c r="F3090">
        <v>8494.14</v>
      </c>
      <c r="G3090">
        <v>8715.48</v>
      </c>
      <c r="H3090">
        <v>8494.14</v>
      </c>
      <c r="I3090" t="str">
        <f t="shared" si="144"/>
        <v>無</v>
      </c>
      <c r="J3090" t="str">
        <f t="shared" si="145"/>
        <v>無</v>
      </c>
      <c r="K3090" t="str">
        <f t="shared" si="146"/>
        <v>無</v>
      </c>
    </row>
    <row r="3091" spans="1:11" hidden="1" x14ac:dyDescent="0.15">
      <c r="A3091">
        <v>20160622</v>
      </c>
      <c r="B3091">
        <v>8716.25</v>
      </c>
      <c r="C3091">
        <v>8715.48</v>
      </c>
      <c r="D3091">
        <v>8494.14</v>
      </c>
      <c r="E3091">
        <v>8715.48</v>
      </c>
      <c r="F3091">
        <v>8494.14</v>
      </c>
      <c r="G3091">
        <v>8716.25</v>
      </c>
      <c r="H3091">
        <v>8494.14</v>
      </c>
      <c r="I3091" t="str">
        <f t="shared" si="144"/>
        <v>無</v>
      </c>
      <c r="J3091" t="str">
        <f t="shared" si="145"/>
        <v>無</v>
      </c>
      <c r="K3091" t="str">
        <f t="shared" si="146"/>
        <v>無</v>
      </c>
    </row>
    <row r="3092" spans="1:11" hidden="1" x14ac:dyDescent="0.15">
      <c r="A3092">
        <v>20160623</v>
      </c>
      <c r="B3092">
        <v>8676.68</v>
      </c>
      <c r="C3092">
        <v>8715.48</v>
      </c>
      <c r="D3092">
        <v>8494.14</v>
      </c>
      <c r="E3092">
        <v>8716.25</v>
      </c>
      <c r="F3092">
        <v>8494.14</v>
      </c>
      <c r="G3092">
        <v>8716.25</v>
      </c>
      <c r="H3092">
        <v>8494.14</v>
      </c>
      <c r="I3092" t="str">
        <f t="shared" si="144"/>
        <v>無</v>
      </c>
      <c r="J3092" t="str">
        <f t="shared" si="145"/>
        <v>無</v>
      </c>
      <c r="K3092" t="str">
        <f t="shared" si="146"/>
        <v>無</v>
      </c>
    </row>
    <row r="3093" spans="1:11" hidden="1" x14ac:dyDescent="0.15">
      <c r="A3093">
        <v>20160624</v>
      </c>
      <c r="B3093">
        <v>8476.99</v>
      </c>
      <c r="C3093">
        <v>8716.25</v>
      </c>
      <c r="D3093">
        <v>8494.14</v>
      </c>
      <c r="E3093">
        <v>8716.25</v>
      </c>
      <c r="F3093">
        <v>8494.14</v>
      </c>
      <c r="G3093">
        <v>8716.25</v>
      </c>
      <c r="H3093">
        <v>8476.99</v>
      </c>
      <c r="I3093" t="str">
        <f t="shared" si="144"/>
        <v>無</v>
      </c>
      <c r="J3093" t="str">
        <f t="shared" si="145"/>
        <v>無</v>
      </c>
      <c r="K3093" t="str">
        <f t="shared" si="146"/>
        <v>無</v>
      </c>
    </row>
    <row r="3094" spans="1:11" hidden="1" x14ac:dyDescent="0.15">
      <c r="A3094">
        <v>20160627</v>
      </c>
      <c r="B3094">
        <v>8458.8700000000008</v>
      </c>
      <c r="C3094">
        <v>8716.25</v>
      </c>
      <c r="D3094">
        <v>8494.14</v>
      </c>
      <c r="E3094">
        <v>8716.25</v>
      </c>
      <c r="F3094">
        <v>8476.99</v>
      </c>
      <c r="G3094">
        <v>8716.25</v>
      </c>
      <c r="H3094">
        <v>8458.8700000000008</v>
      </c>
      <c r="I3094" t="str">
        <f t="shared" si="144"/>
        <v>無</v>
      </c>
      <c r="J3094" t="str">
        <f t="shared" si="145"/>
        <v>無</v>
      </c>
      <c r="K3094" t="str">
        <f t="shared" si="146"/>
        <v>順</v>
      </c>
    </row>
    <row r="3095" spans="1:11" hidden="1" x14ac:dyDescent="0.15">
      <c r="A3095">
        <v>20160628</v>
      </c>
      <c r="B3095">
        <v>8505.51</v>
      </c>
      <c r="C3095">
        <v>8716.25</v>
      </c>
      <c r="D3095">
        <v>8476.99</v>
      </c>
      <c r="E3095">
        <v>8716.25</v>
      </c>
      <c r="F3095">
        <v>8458.8700000000008</v>
      </c>
      <c r="G3095">
        <v>8716.25</v>
      </c>
      <c r="H3095">
        <v>8458.8700000000008</v>
      </c>
      <c r="I3095" t="str">
        <f t="shared" si="144"/>
        <v>無</v>
      </c>
      <c r="J3095" t="str">
        <f t="shared" si="145"/>
        <v>順</v>
      </c>
      <c r="K3095" t="str">
        <f t="shared" si="146"/>
        <v>順</v>
      </c>
    </row>
    <row r="3096" spans="1:11" hidden="1" x14ac:dyDescent="0.15">
      <c r="A3096">
        <v>20160629</v>
      </c>
      <c r="B3096">
        <v>8586.56</v>
      </c>
      <c r="C3096">
        <v>8716.25</v>
      </c>
      <c r="D3096">
        <v>8458.8700000000008</v>
      </c>
      <c r="E3096">
        <v>8716.25</v>
      </c>
      <c r="F3096">
        <v>8458.8700000000008</v>
      </c>
      <c r="G3096">
        <v>8716.25</v>
      </c>
      <c r="H3096">
        <v>8458.8700000000008</v>
      </c>
      <c r="I3096" t="str">
        <f t="shared" si="144"/>
        <v>順</v>
      </c>
      <c r="J3096" t="str">
        <f t="shared" si="145"/>
        <v>順</v>
      </c>
      <c r="K3096" t="str">
        <f t="shared" si="146"/>
        <v>順</v>
      </c>
    </row>
    <row r="3097" spans="1:11" hidden="1" x14ac:dyDescent="0.15">
      <c r="A3097">
        <v>20160630</v>
      </c>
      <c r="B3097">
        <v>8666.58</v>
      </c>
      <c r="C3097">
        <v>8716.25</v>
      </c>
      <c r="D3097">
        <v>8458.8700000000008</v>
      </c>
      <c r="E3097">
        <v>8716.25</v>
      </c>
      <c r="F3097">
        <v>8458.8700000000008</v>
      </c>
      <c r="G3097">
        <v>8716.25</v>
      </c>
      <c r="H3097">
        <v>8458.8700000000008</v>
      </c>
      <c r="I3097" t="str">
        <f t="shared" si="144"/>
        <v>順</v>
      </c>
      <c r="J3097" t="str">
        <f t="shared" si="145"/>
        <v>順</v>
      </c>
      <c r="K3097" t="str">
        <f t="shared" si="146"/>
        <v>順</v>
      </c>
    </row>
    <row r="3098" spans="1:11" hidden="1" x14ac:dyDescent="0.15">
      <c r="A3098">
        <v>20160701</v>
      </c>
      <c r="B3098">
        <v>8738.24</v>
      </c>
      <c r="C3098">
        <v>8716.25</v>
      </c>
      <c r="D3098">
        <v>8458.8700000000008</v>
      </c>
      <c r="E3098">
        <v>8716.25</v>
      </c>
      <c r="F3098">
        <v>8458.8700000000008</v>
      </c>
      <c r="G3098">
        <v>8738.24</v>
      </c>
      <c r="H3098">
        <v>8458.8700000000008</v>
      </c>
      <c r="I3098" t="str">
        <f t="shared" si="144"/>
        <v>順</v>
      </c>
      <c r="J3098" t="str">
        <f t="shared" si="145"/>
        <v>順</v>
      </c>
      <c r="K3098" t="str">
        <f t="shared" si="146"/>
        <v>順</v>
      </c>
    </row>
    <row r="3099" spans="1:11" hidden="1" x14ac:dyDescent="0.15">
      <c r="A3099">
        <v>20160704</v>
      </c>
      <c r="B3099">
        <v>8760.58</v>
      </c>
      <c r="C3099">
        <v>8716.25</v>
      </c>
      <c r="D3099">
        <v>8458.8700000000008</v>
      </c>
      <c r="E3099">
        <v>8738.24</v>
      </c>
      <c r="F3099">
        <v>8458.8700000000008</v>
      </c>
      <c r="G3099">
        <v>8760.58</v>
      </c>
      <c r="H3099">
        <v>8458.8700000000008</v>
      </c>
      <c r="I3099" t="str">
        <f t="shared" si="144"/>
        <v>順</v>
      </c>
      <c r="J3099" t="str">
        <f t="shared" si="145"/>
        <v>順</v>
      </c>
      <c r="K3099" t="str">
        <f t="shared" si="146"/>
        <v>順</v>
      </c>
    </row>
    <row r="3100" spans="1:11" hidden="1" x14ac:dyDescent="0.15">
      <c r="A3100">
        <v>20160705</v>
      </c>
      <c r="B3100">
        <v>8716.07</v>
      </c>
      <c r="C3100">
        <v>8738.24</v>
      </c>
      <c r="D3100">
        <v>8458.8700000000008</v>
      </c>
      <c r="E3100">
        <v>8760.58</v>
      </c>
      <c r="F3100">
        <v>8458.8700000000008</v>
      </c>
      <c r="G3100">
        <v>8760.58</v>
      </c>
      <c r="H3100">
        <v>8458.8700000000008</v>
      </c>
      <c r="I3100" t="str">
        <f t="shared" si="144"/>
        <v>順</v>
      </c>
      <c r="J3100" t="str">
        <f t="shared" si="145"/>
        <v>順</v>
      </c>
      <c r="K3100" t="str">
        <f t="shared" si="146"/>
        <v>順</v>
      </c>
    </row>
    <row r="3101" spans="1:11" hidden="1" x14ac:dyDescent="0.15">
      <c r="A3101">
        <v>20160706</v>
      </c>
      <c r="B3101">
        <v>8575.75</v>
      </c>
      <c r="C3101">
        <v>8760.58</v>
      </c>
      <c r="D3101">
        <v>8458.8700000000008</v>
      </c>
      <c r="E3101">
        <v>8760.58</v>
      </c>
      <c r="F3101">
        <v>8458.8700000000008</v>
      </c>
      <c r="G3101">
        <v>8760.58</v>
      </c>
      <c r="H3101">
        <v>8458.8700000000008</v>
      </c>
      <c r="I3101" t="str">
        <f t="shared" si="144"/>
        <v>順</v>
      </c>
      <c r="J3101" t="str">
        <f t="shared" si="145"/>
        <v>順</v>
      </c>
      <c r="K3101" t="str">
        <f t="shared" si="146"/>
        <v>順</v>
      </c>
    </row>
    <row r="3102" spans="1:11" hidden="1" x14ac:dyDescent="0.15">
      <c r="A3102">
        <v>20160707</v>
      </c>
      <c r="B3102">
        <v>8640.91</v>
      </c>
      <c r="C3102">
        <v>8760.58</v>
      </c>
      <c r="D3102">
        <v>8458.8700000000008</v>
      </c>
      <c r="E3102">
        <v>8760.58</v>
      </c>
      <c r="F3102">
        <v>8458.8700000000008</v>
      </c>
      <c r="G3102">
        <v>8760.58</v>
      </c>
      <c r="H3102">
        <v>8505.51</v>
      </c>
      <c r="I3102" t="str">
        <f t="shared" si="144"/>
        <v>順</v>
      </c>
      <c r="J3102" t="str">
        <f t="shared" si="145"/>
        <v>順</v>
      </c>
      <c r="K3102" t="str">
        <f t="shared" si="146"/>
        <v>順</v>
      </c>
    </row>
    <row r="3103" spans="1:11" hidden="1" x14ac:dyDescent="0.15">
      <c r="A3103">
        <v>20160711</v>
      </c>
      <c r="B3103">
        <v>8786.4699999999993</v>
      </c>
      <c r="C3103">
        <v>8760.58</v>
      </c>
      <c r="D3103">
        <v>8458.8700000000008</v>
      </c>
      <c r="E3103">
        <v>8760.58</v>
      </c>
      <c r="F3103">
        <v>8505.51</v>
      </c>
      <c r="G3103">
        <v>8786.4699999999993</v>
      </c>
      <c r="H3103">
        <v>8575.75</v>
      </c>
      <c r="I3103" t="str">
        <f t="shared" si="144"/>
        <v>順</v>
      </c>
      <c r="J3103" t="str">
        <f t="shared" si="145"/>
        <v>順</v>
      </c>
      <c r="K3103" t="str">
        <f t="shared" si="146"/>
        <v>無</v>
      </c>
    </row>
    <row r="3104" spans="1:11" hidden="1" x14ac:dyDescent="0.15">
      <c r="A3104">
        <v>20160712</v>
      </c>
      <c r="B3104">
        <v>8841.4599999999991</v>
      </c>
      <c r="C3104">
        <v>8760.58</v>
      </c>
      <c r="D3104">
        <v>8505.51</v>
      </c>
      <c r="E3104">
        <v>8786.4699999999993</v>
      </c>
      <c r="F3104">
        <v>8575.75</v>
      </c>
      <c r="G3104">
        <v>8841.4599999999991</v>
      </c>
      <c r="H3104">
        <v>8575.75</v>
      </c>
      <c r="I3104" t="str">
        <f t="shared" si="144"/>
        <v>順</v>
      </c>
      <c r="J3104" t="str">
        <f t="shared" si="145"/>
        <v>無</v>
      </c>
      <c r="K3104" t="str">
        <f t="shared" si="146"/>
        <v>順</v>
      </c>
    </row>
    <row r="3105" spans="1:11" hidden="1" x14ac:dyDescent="0.15">
      <c r="A3105">
        <v>20160713</v>
      </c>
      <c r="B3105">
        <v>8857.75</v>
      </c>
      <c r="C3105">
        <v>8786.4699999999993</v>
      </c>
      <c r="D3105">
        <v>8575.75</v>
      </c>
      <c r="E3105">
        <v>8841.4599999999991</v>
      </c>
      <c r="F3105">
        <v>8575.75</v>
      </c>
      <c r="G3105">
        <v>8857.75</v>
      </c>
      <c r="H3105">
        <v>8575.75</v>
      </c>
      <c r="I3105" t="str">
        <f t="shared" si="144"/>
        <v>無</v>
      </c>
      <c r="J3105" t="str">
        <f t="shared" si="145"/>
        <v>順</v>
      </c>
      <c r="K3105" t="str">
        <f t="shared" si="146"/>
        <v>順</v>
      </c>
    </row>
    <row r="3106" spans="1:11" hidden="1" x14ac:dyDescent="0.15">
      <c r="A3106">
        <v>20160714</v>
      </c>
      <c r="B3106">
        <v>8866.36</v>
      </c>
      <c r="C3106">
        <v>8841.4599999999991</v>
      </c>
      <c r="D3106">
        <v>8575.75</v>
      </c>
      <c r="E3106">
        <v>8857.75</v>
      </c>
      <c r="F3106">
        <v>8575.75</v>
      </c>
      <c r="G3106">
        <v>8866.36</v>
      </c>
      <c r="H3106">
        <v>8575.75</v>
      </c>
      <c r="I3106" t="str">
        <f t="shared" si="144"/>
        <v>順</v>
      </c>
      <c r="J3106" t="str">
        <f t="shared" si="145"/>
        <v>順</v>
      </c>
      <c r="K3106" t="str">
        <f t="shared" si="146"/>
        <v>順</v>
      </c>
    </row>
    <row r="3107" spans="1:11" hidden="1" x14ac:dyDescent="0.15">
      <c r="A3107">
        <v>20160715</v>
      </c>
      <c r="B3107">
        <v>8949.85</v>
      </c>
      <c r="C3107">
        <v>8857.75</v>
      </c>
      <c r="D3107">
        <v>8575.75</v>
      </c>
      <c r="E3107">
        <v>8866.36</v>
      </c>
      <c r="F3107">
        <v>8575.75</v>
      </c>
      <c r="G3107">
        <v>8949.85</v>
      </c>
      <c r="H3107">
        <v>8575.75</v>
      </c>
      <c r="I3107" t="str">
        <f t="shared" si="144"/>
        <v>順</v>
      </c>
      <c r="J3107" t="str">
        <f t="shared" si="145"/>
        <v>順</v>
      </c>
      <c r="K3107" t="str">
        <f t="shared" si="146"/>
        <v>順</v>
      </c>
    </row>
    <row r="3108" spans="1:11" hidden="1" x14ac:dyDescent="0.15">
      <c r="A3108">
        <v>20160718</v>
      </c>
      <c r="B3108">
        <v>9008.2099999999991</v>
      </c>
      <c r="C3108">
        <v>8866.36</v>
      </c>
      <c r="D3108">
        <v>8575.75</v>
      </c>
      <c r="E3108">
        <v>8949.85</v>
      </c>
      <c r="F3108">
        <v>8575.75</v>
      </c>
      <c r="G3108">
        <v>9008.2099999999991</v>
      </c>
      <c r="H3108">
        <v>8575.75</v>
      </c>
      <c r="I3108" t="str">
        <f t="shared" si="144"/>
        <v>順</v>
      </c>
      <c r="J3108" t="str">
        <f t="shared" si="145"/>
        <v>順</v>
      </c>
      <c r="K3108" t="str">
        <f t="shared" si="146"/>
        <v>順</v>
      </c>
    </row>
    <row r="3109" spans="1:11" hidden="1" x14ac:dyDescent="0.15">
      <c r="A3109">
        <v>20160719</v>
      </c>
      <c r="B3109">
        <v>9034.8700000000008</v>
      </c>
      <c r="C3109">
        <v>8949.85</v>
      </c>
      <c r="D3109">
        <v>8575.75</v>
      </c>
      <c r="E3109">
        <v>9008.2099999999991</v>
      </c>
      <c r="F3109">
        <v>8575.75</v>
      </c>
      <c r="G3109">
        <v>9034.8700000000008</v>
      </c>
      <c r="H3109">
        <v>8640.91</v>
      </c>
      <c r="I3109" t="str">
        <f t="shared" si="144"/>
        <v>順</v>
      </c>
      <c r="J3109" t="str">
        <f t="shared" si="145"/>
        <v>順</v>
      </c>
      <c r="K3109" t="str">
        <f t="shared" si="146"/>
        <v>順</v>
      </c>
    </row>
    <row r="3110" spans="1:11" hidden="1" x14ac:dyDescent="0.15">
      <c r="A3110">
        <v>20160720</v>
      </c>
      <c r="B3110">
        <v>9007.68</v>
      </c>
      <c r="C3110">
        <v>9008.2099999999991</v>
      </c>
      <c r="D3110">
        <v>8575.75</v>
      </c>
      <c r="E3110">
        <v>9034.8700000000008</v>
      </c>
      <c r="F3110">
        <v>8640.91</v>
      </c>
      <c r="G3110">
        <v>9034.8700000000008</v>
      </c>
      <c r="H3110">
        <v>8786.4699999999993</v>
      </c>
      <c r="I3110" t="str">
        <f t="shared" si="144"/>
        <v>順</v>
      </c>
      <c r="J3110" t="str">
        <f t="shared" si="145"/>
        <v>順</v>
      </c>
      <c r="K3110" t="str">
        <f t="shared" si="146"/>
        <v>順</v>
      </c>
    </row>
    <row r="3111" spans="1:11" hidden="1" x14ac:dyDescent="0.15">
      <c r="A3111">
        <v>20160721</v>
      </c>
      <c r="B3111">
        <v>9056.56</v>
      </c>
      <c r="C3111">
        <v>9034.8700000000008</v>
      </c>
      <c r="D3111">
        <v>8640.91</v>
      </c>
      <c r="E3111">
        <v>9034.8700000000008</v>
      </c>
      <c r="F3111">
        <v>8786.4699999999993</v>
      </c>
      <c r="G3111">
        <v>9056.56</v>
      </c>
      <c r="H3111">
        <v>8841.4599999999991</v>
      </c>
      <c r="I3111" t="str">
        <f t="shared" si="144"/>
        <v>順</v>
      </c>
      <c r="J3111" t="str">
        <f t="shared" si="145"/>
        <v>順</v>
      </c>
      <c r="K3111" t="str">
        <f t="shared" si="146"/>
        <v>無</v>
      </c>
    </row>
    <row r="3112" spans="1:11" hidden="1" x14ac:dyDescent="0.15">
      <c r="A3112">
        <v>20160722</v>
      </c>
      <c r="B3112">
        <v>9013.14</v>
      </c>
      <c r="C3112">
        <v>9034.8700000000008</v>
      </c>
      <c r="D3112">
        <v>8786.4699999999993</v>
      </c>
      <c r="E3112">
        <v>9056.56</v>
      </c>
      <c r="F3112">
        <v>8841.4599999999991</v>
      </c>
      <c r="G3112">
        <v>9056.56</v>
      </c>
      <c r="H3112">
        <v>8857.75</v>
      </c>
      <c r="I3112" t="str">
        <f t="shared" si="144"/>
        <v>順</v>
      </c>
      <c r="J3112" t="str">
        <f t="shared" si="145"/>
        <v>無</v>
      </c>
      <c r="K3112" t="str">
        <f t="shared" si="146"/>
        <v>無</v>
      </c>
    </row>
    <row r="3113" spans="1:11" hidden="1" x14ac:dyDescent="0.15">
      <c r="A3113">
        <v>20160725</v>
      </c>
      <c r="B3113">
        <v>8991.67</v>
      </c>
      <c r="C3113">
        <v>9056.56</v>
      </c>
      <c r="D3113">
        <v>8841.4599999999991</v>
      </c>
      <c r="E3113">
        <v>9056.56</v>
      </c>
      <c r="F3113">
        <v>8857.75</v>
      </c>
      <c r="G3113">
        <v>9056.56</v>
      </c>
      <c r="H3113">
        <v>8866.36</v>
      </c>
      <c r="I3113" t="str">
        <f t="shared" si="144"/>
        <v>無</v>
      </c>
      <c r="J3113" t="str">
        <f t="shared" si="145"/>
        <v>無</v>
      </c>
      <c r="K3113" t="str">
        <f t="shared" si="146"/>
        <v>無</v>
      </c>
    </row>
    <row r="3114" spans="1:11" hidden="1" x14ac:dyDescent="0.15">
      <c r="A3114">
        <v>20160726</v>
      </c>
      <c r="B3114">
        <v>9024.7900000000009</v>
      </c>
      <c r="C3114">
        <v>9056.56</v>
      </c>
      <c r="D3114">
        <v>8857.75</v>
      </c>
      <c r="E3114">
        <v>9056.56</v>
      </c>
      <c r="F3114">
        <v>8866.36</v>
      </c>
      <c r="G3114">
        <v>9056.56</v>
      </c>
      <c r="H3114">
        <v>8949.85</v>
      </c>
      <c r="I3114" t="str">
        <f t="shared" si="144"/>
        <v>無</v>
      </c>
      <c r="J3114" t="str">
        <f t="shared" si="145"/>
        <v>無</v>
      </c>
      <c r="K3114" t="str">
        <f t="shared" si="146"/>
        <v>盤</v>
      </c>
    </row>
    <row r="3115" spans="1:11" hidden="1" x14ac:dyDescent="0.15">
      <c r="A3115">
        <v>20160727</v>
      </c>
      <c r="B3115">
        <v>9063.39</v>
      </c>
      <c r="C3115">
        <v>9056.56</v>
      </c>
      <c r="D3115">
        <v>8866.36</v>
      </c>
      <c r="E3115">
        <v>9056.56</v>
      </c>
      <c r="F3115">
        <v>8949.85</v>
      </c>
      <c r="G3115">
        <v>9063.39</v>
      </c>
      <c r="H3115">
        <v>8991.67</v>
      </c>
      <c r="I3115" t="str">
        <f t="shared" si="144"/>
        <v>無</v>
      </c>
      <c r="J3115" t="str">
        <f t="shared" si="145"/>
        <v>盤</v>
      </c>
      <c r="K3115" t="str">
        <f t="shared" si="146"/>
        <v>盤</v>
      </c>
    </row>
    <row r="3116" spans="1:11" hidden="1" x14ac:dyDescent="0.15">
      <c r="A3116">
        <v>20160728</v>
      </c>
      <c r="B3116">
        <v>9076.64</v>
      </c>
      <c r="C3116">
        <v>9056.56</v>
      </c>
      <c r="D3116">
        <v>8949.85</v>
      </c>
      <c r="E3116">
        <v>9063.39</v>
      </c>
      <c r="F3116">
        <v>8991.67</v>
      </c>
      <c r="G3116">
        <v>9076.64</v>
      </c>
      <c r="H3116">
        <v>8991.67</v>
      </c>
      <c r="I3116" t="str">
        <f t="shared" si="144"/>
        <v>盤</v>
      </c>
      <c r="J3116" t="str">
        <f t="shared" si="145"/>
        <v>盤</v>
      </c>
      <c r="K3116" t="str">
        <f t="shared" si="146"/>
        <v>盤</v>
      </c>
    </row>
    <row r="3117" spans="1:11" hidden="1" x14ac:dyDescent="0.15">
      <c r="A3117">
        <v>20160729</v>
      </c>
      <c r="B3117">
        <v>8984.41</v>
      </c>
      <c r="C3117">
        <v>9063.39</v>
      </c>
      <c r="D3117">
        <v>8991.67</v>
      </c>
      <c r="E3117">
        <v>9076.64</v>
      </c>
      <c r="F3117">
        <v>8991.67</v>
      </c>
      <c r="G3117">
        <v>9076.64</v>
      </c>
      <c r="H3117">
        <v>8984.41</v>
      </c>
      <c r="I3117" t="str">
        <f t="shared" si="144"/>
        <v>盤</v>
      </c>
      <c r="J3117" t="str">
        <f t="shared" si="145"/>
        <v>盤</v>
      </c>
      <c r="K3117" t="str">
        <f t="shared" si="146"/>
        <v>盤</v>
      </c>
    </row>
    <row r="3118" spans="1:11" hidden="1" x14ac:dyDescent="0.15">
      <c r="A3118">
        <v>20160801</v>
      </c>
      <c r="B3118">
        <v>9080.7099999999991</v>
      </c>
      <c r="C3118">
        <v>9076.64</v>
      </c>
      <c r="D3118">
        <v>8991.67</v>
      </c>
      <c r="E3118">
        <v>9076.64</v>
      </c>
      <c r="F3118">
        <v>8984.41</v>
      </c>
      <c r="G3118">
        <v>9080.7099999999991</v>
      </c>
      <c r="H3118">
        <v>8984.41</v>
      </c>
      <c r="I3118" t="str">
        <f t="shared" si="144"/>
        <v>盤</v>
      </c>
      <c r="J3118" t="str">
        <f t="shared" si="145"/>
        <v>盤</v>
      </c>
      <c r="K3118" t="str">
        <f t="shared" si="146"/>
        <v>盤</v>
      </c>
    </row>
    <row r="3119" spans="1:11" hidden="1" x14ac:dyDescent="0.15">
      <c r="A3119">
        <v>20160802</v>
      </c>
      <c r="B3119">
        <v>9068.76</v>
      </c>
      <c r="C3119">
        <v>9076.64</v>
      </c>
      <c r="D3119">
        <v>8984.41</v>
      </c>
      <c r="E3119">
        <v>9080.7099999999991</v>
      </c>
      <c r="F3119">
        <v>8984.41</v>
      </c>
      <c r="G3119">
        <v>9080.7099999999991</v>
      </c>
      <c r="H3119">
        <v>8984.41</v>
      </c>
      <c r="I3119" t="str">
        <f t="shared" si="144"/>
        <v>盤</v>
      </c>
      <c r="J3119" t="str">
        <f t="shared" si="145"/>
        <v>盤</v>
      </c>
      <c r="K3119" t="str">
        <f t="shared" si="146"/>
        <v>盤</v>
      </c>
    </row>
    <row r="3120" spans="1:11" hidden="1" x14ac:dyDescent="0.15">
      <c r="A3120">
        <v>20160803</v>
      </c>
      <c r="B3120">
        <v>9001.7099999999991</v>
      </c>
      <c r="C3120">
        <v>9080.7099999999991</v>
      </c>
      <c r="D3120">
        <v>8984.41</v>
      </c>
      <c r="E3120">
        <v>9080.7099999999991</v>
      </c>
      <c r="F3120">
        <v>8984.41</v>
      </c>
      <c r="G3120">
        <v>9080.7099999999991</v>
      </c>
      <c r="H3120">
        <v>8984.41</v>
      </c>
      <c r="I3120" t="str">
        <f t="shared" si="144"/>
        <v>盤</v>
      </c>
      <c r="J3120" t="str">
        <f t="shared" si="145"/>
        <v>盤</v>
      </c>
      <c r="K3120" t="str">
        <f t="shared" si="146"/>
        <v>盤</v>
      </c>
    </row>
    <row r="3121" spans="1:11" hidden="1" x14ac:dyDescent="0.15">
      <c r="A3121">
        <v>20160804</v>
      </c>
      <c r="B3121">
        <v>9024.7099999999991</v>
      </c>
      <c r="C3121">
        <v>9080.7099999999991</v>
      </c>
      <c r="D3121">
        <v>8984.41</v>
      </c>
      <c r="E3121">
        <v>9080.7099999999991</v>
      </c>
      <c r="F3121">
        <v>8984.41</v>
      </c>
      <c r="G3121">
        <v>9080.7099999999991</v>
      </c>
      <c r="H3121">
        <v>8984.41</v>
      </c>
      <c r="I3121" t="str">
        <f t="shared" si="144"/>
        <v>盤</v>
      </c>
      <c r="J3121" t="str">
        <f t="shared" si="145"/>
        <v>盤</v>
      </c>
      <c r="K3121" t="str">
        <f t="shared" si="146"/>
        <v>盤</v>
      </c>
    </row>
    <row r="3122" spans="1:11" hidden="1" x14ac:dyDescent="0.15">
      <c r="A3122">
        <v>20160805</v>
      </c>
      <c r="B3122">
        <v>9092.1200000000008</v>
      </c>
      <c r="C3122">
        <v>9080.7099999999991</v>
      </c>
      <c r="D3122">
        <v>8984.41</v>
      </c>
      <c r="E3122">
        <v>9080.7099999999991</v>
      </c>
      <c r="F3122">
        <v>8984.41</v>
      </c>
      <c r="G3122">
        <v>9092.1200000000008</v>
      </c>
      <c r="H3122">
        <v>8984.41</v>
      </c>
      <c r="I3122" t="str">
        <f t="shared" si="144"/>
        <v>盤</v>
      </c>
      <c r="J3122" t="str">
        <f t="shared" si="145"/>
        <v>盤</v>
      </c>
      <c r="K3122" t="str">
        <f t="shared" si="146"/>
        <v>盤</v>
      </c>
    </row>
    <row r="3123" spans="1:11" hidden="1" x14ac:dyDescent="0.15">
      <c r="A3123">
        <v>20160808</v>
      </c>
      <c r="B3123">
        <v>9150.26</v>
      </c>
      <c r="C3123">
        <v>9080.7099999999991</v>
      </c>
      <c r="D3123">
        <v>8984.41</v>
      </c>
      <c r="E3123">
        <v>9092.1200000000008</v>
      </c>
      <c r="F3123">
        <v>8984.41</v>
      </c>
      <c r="G3123">
        <v>9150.26</v>
      </c>
      <c r="H3123">
        <v>8984.41</v>
      </c>
      <c r="I3123" t="str">
        <f t="shared" si="144"/>
        <v>盤</v>
      </c>
      <c r="J3123" t="str">
        <f t="shared" si="145"/>
        <v>盤</v>
      </c>
      <c r="K3123" t="str">
        <f t="shared" si="146"/>
        <v>盤</v>
      </c>
    </row>
    <row r="3124" spans="1:11" hidden="1" x14ac:dyDescent="0.15">
      <c r="A3124">
        <v>20160809</v>
      </c>
      <c r="B3124">
        <v>9155.08</v>
      </c>
      <c r="C3124">
        <v>9092.1200000000008</v>
      </c>
      <c r="D3124">
        <v>8984.41</v>
      </c>
      <c r="E3124">
        <v>9150.26</v>
      </c>
      <c r="F3124">
        <v>8984.41</v>
      </c>
      <c r="G3124">
        <v>9155.08</v>
      </c>
      <c r="H3124">
        <v>8984.41</v>
      </c>
      <c r="I3124" t="str">
        <f t="shared" si="144"/>
        <v>盤</v>
      </c>
      <c r="J3124" t="str">
        <f t="shared" si="145"/>
        <v>盤</v>
      </c>
      <c r="K3124" t="str">
        <f t="shared" si="146"/>
        <v>盤</v>
      </c>
    </row>
    <row r="3125" spans="1:11" hidden="1" x14ac:dyDescent="0.15">
      <c r="A3125">
        <v>20160810</v>
      </c>
      <c r="B3125">
        <v>9200.42</v>
      </c>
      <c r="C3125">
        <v>9150.26</v>
      </c>
      <c r="D3125">
        <v>8984.41</v>
      </c>
      <c r="E3125">
        <v>9155.08</v>
      </c>
      <c r="F3125">
        <v>8984.41</v>
      </c>
      <c r="G3125">
        <v>9200.42</v>
      </c>
      <c r="H3125">
        <v>9001.7099999999991</v>
      </c>
      <c r="I3125" t="str">
        <f t="shared" si="144"/>
        <v>盤</v>
      </c>
      <c r="J3125" t="str">
        <f t="shared" si="145"/>
        <v>盤</v>
      </c>
      <c r="K3125" t="str">
        <f t="shared" si="146"/>
        <v>無</v>
      </c>
    </row>
    <row r="3126" spans="1:11" hidden="1" x14ac:dyDescent="0.15">
      <c r="A3126">
        <v>20160811</v>
      </c>
      <c r="B3126">
        <v>9131.83</v>
      </c>
      <c r="C3126">
        <v>9155.08</v>
      </c>
      <c r="D3126">
        <v>8984.41</v>
      </c>
      <c r="E3126">
        <v>9200.42</v>
      </c>
      <c r="F3126">
        <v>9001.7099999999991</v>
      </c>
      <c r="G3126">
        <v>9200.42</v>
      </c>
      <c r="H3126">
        <v>9001.7099999999991</v>
      </c>
      <c r="I3126" t="str">
        <f t="shared" si="144"/>
        <v>盤</v>
      </c>
      <c r="J3126" t="str">
        <f t="shared" si="145"/>
        <v>無</v>
      </c>
      <c r="K3126" t="str">
        <f t="shared" si="146"/>
        <v>無</v>
      </c>
    </row>
    <row r="3127" spans="1:11" hidden="1" x14ac:dyDescent="0.15">
      <c r="A3127">
        <v>20160812</v>
      </c>
      <c r="B3127">
        <v>9150.39</v>
      </c>
      <c r="C3127">
        <v>9200.42</v>
      </c>
      <c r="D3127">
        <v>9001.7099999999991</v>
      </c>
      <c r="E3127">
        <v>9200.42</v>
      </c>
      <c r="F3127">
        <v>9001.7099999999991</v>
      </c>
      <c r="G3127">
        <v>9200.42</v>
      </c>
      <c r="H3127">
        <v>9001.7099999999991</v>
      </c>
      <c r="I3127" t="str">
        <f t="shared" si="144"/>
        <v>無</v>
      </c>
      <c r="J3127" t="str">
        <f t="shared" si="145"/>
        <v>無</v>
      </c>
      <c r="K3127" t="str">
        <f t="shared" si="146"/>
        <v>無</v>
      </c>
    </row>
    <row r="3128" spans="1:11" hidden="1" x14ac:dyDescent="0.15">
      <c r="A3128">
        <v>20160815</v>
      </c>
      <c r="B3128">
        <v>9148.51</v>
      </c>
      <c r="C3128">
        <v>9200.42</v>
      </c>
      <c r="D3128">
        <v>9001.7099999999991</v>
      </c>
      <c r="E3128">
        <v>9200.42</v>
      </c>
      <c r="F3128">
        <v>9001.7099999999991</v>
      </c>
      <c r="G3128">
        <v>9200.42</v>
      </c>
      <c r="H3128">
        <v>9024.7099999999991</v>
      </c>
      <c r="I3128" t="str">
        <f t="shared" si="144"/>
        <v>無</v>
      </c>
      <c r="J3128" t="str">
        <f t="shared" si="145"/>
        <v>無</v>
      </c>
      <c r="K3128" t="str">
        <f t="shared" si="146"/>
        <v>盤</v>
      </c>
    </row>
    <row r="3129" spans="1:11" hidden="1" x14ac:dyDescent="0.15">
      <c r="A3129">
        <v>20160816</v>
      </c>
      <c r="B3129">
        <v>9110.36</v>
      </c>
      <c r="C3129">
        <v>9200.42</v>
      </c>
      <c r="D3129">
        <v>9001.7099999999991</v>
      </c>
      <c r="E3129">
        <v>9200.42</v>
      </c>
      <c r="F3129">
        <v>9024.7099999999991</v>
      </c>
      <c r="G3129">
        <v>9200.42</v>
      </c>
      <c r="H3129">
        <v>9092.1200000000008</v>
      </c>
      <c r="I3129" t="str">
        <f t="shared" si="144"/>
        <v>無</v>
      </c>
      <c r="J3129" t="str">
        <f t="shared" si="145"/>
        <v>盤</v>
      </c>
      <c r="K3129" t="str">
        <f t="shared" si="146"/>
        <v>盤</v>
      </c>
    </row>
    <row r="3130" spans="1:11" hidden="1" x14ac:dyDescent="0.15">
      <c r="A3130">
        <v>20160817</v>
      </c>
      <c r="B3130">
        <v>9117.7000000000007</v>
      </c>
      <c r="C3130">
        <v>9200.42</v>
      </c>
      <c r="D3130">
        <v>9024.7099999999991</v>
      </c>
      <c r="E3130">
        <v>9200.42</v>
      </c>
      <c r="F3130">
        <v>9092.1200000000008</v>
      </c>
      <c r="G3130">
        <v>9200.42</v>
      </c>
      <c r="H3130">
        <v>9110.36</v>
      </c>
      <c r="I3130" t="str">
        <f t="shared" si="144"/>
        <v>盤</v>
      </c>
      <c r="J3130" t="str">
        <f t="shared" si="145"/>
        <v>盤</v>
      </c>
      <c r="K3130" t="str">
        <f t="shared" si="146"/>
        <v>盤</v>
      </c>
    </row>
    <row r="3131" spans="1:11" hidden="1" x14ac:dyDescent="0.15">
      <c r="A3131">
        <v>20160818</v>
      </c>
      <c r="B3131">
        <v>9122.5</v>
      </c>
      <c r="C3131">
        <v>9200.42</v>
      </c>
      <c r="D3131">
        <v>9092.1200000000008</v>
      </c>
      <c r="E3131">
        <v>9200.42</v>
      </c>
      <c r="F3131">
        <v>9110.36</v>
      </c>
      <c r="G3131">
        <v>9200.42</v>
      </c>
      <c r="H3131">
        <v>9110.36</v>
      </c>
      <c r="I3131" t="str">
        <f t="shared" si="144"/>
        <v>盤</v>
      </c>
      <c r="J3131" t="str">
        <f t="shared" si="145"/>
        <v>盤</v>
      </c>
      <c r="K3131" t="str">
        <f t="shared" si="146"/>
        <v>盤</v>
      </c>
    </row>
    <row r="3132" spans="1:11" hidden="1" x14ac:dyDescent="0.15">
      <c r="A3132">
        <v>20160819</v>
      </c>
      <c r="B3132">
        <v>9034.27</v>
      </c>
      <c r="C3132">
        <v>9200.42</v>
      </c>
      <c r="D3132">
        <v>9110.36</v>
      </c>
      <c r="E3132">
        <v>9200.42</v>
      </c>
      <c r="F3132">
        <v>9110.36</v>
      </c>
      <c r="G3132">
        <v>9200.42</v>
      </c>
      <c r="H3132">
        <v>9034.27</v>
      </c>
      <c r="I3132" t="str">
        <f t="shared" si="144"/>
        <v>盤</v>
      </c>
      <c r="J3132" t="str">
        <f t="shared" si="145"/>
        <v>盤</v>
      </c>
      <c r="K3132" t="str">
        <f t="shared" si="146"/>
        <v>盤</v>
      </c>
    </row>
    <row r="3133" spans="1:11" hidden="1" x14ac:dyDescent="0.15">
      <c r="A3133">
        <v>20160822</v>
      </c>
      <c r="B3133">
        <v>8981.81</v>
      </c>
      <c r="C3133">
        <v>9200.42</v>
      </c>
      <c r="D3133">
        <v>9110.36</v>
      </c>
      <c r="E3133">
        <v>9200.42</v>
      </c>
      <c r="F3133">
        <v>9034.27</v>
      </c>
      <c r="G3133">
        <v>9150.39</v>
      </c>
      <c r="H3133">
        <v>8981.81</v>
      </c>
      <c r="I3133" t="str">
        <f t="shared" si="144"/>
        <v>盤</v>
      </c>
      <c r="J3133" t="str">
        <f t="shared" si="145"/>
        <v>盤</v>
      </c>
      <c r="K3133" t="str">
        <f t="shared" si="146"/>
        <v>盤</v>
      </c>
    </row>
    <row r="3134" spans="1:11" hidden="1" x14ac:dyDescent="0.15">
      <c r="A3134">
        <v>20160823</v>
      </c>
      <c r="B3134">
        <v>9030.93</v>
      </c>
      <c r="C3134">
        <v>9200.42</v>
      </c>
      <c r="D3134">
        <v>9034.27</v>
      </c>
      <c r="E3134">
        <v>9150.39</v>
      </c>
      <c r="F3134">
        <v>8981.81</v>
      </c>
      <c r="G3134">
        <v>9150.39</v>
      </c>
      <c r="H3134">
        <v>8981.81</v>
      </c>
      <c r="I3134" t="str">
        <f t="shared" si="144"/>
        <v>盤</v>
      </c>
      <c r="J3134" t="str">
        <f t="shared" si="145"/>
        <v>盤</v>
      </c>
      <c r="K3134" t="str">
        <f t="shared" si="146"/>
        <v>盤</v>
      </c>
    </row>
    <row r="3135" spans="1:11" hidden="1" x14ac:dyDescent="0.15">
      <c r="A3135">
        <v>20160824</v>
      </c>
      <c r="B3135">
        <v>9017.3799999999992</v>
      </c>
      <c r="C3135">
        <v>9150.39</v>
      </c>
      <c r="D3135">
        <v>8981.81</v>
      </c>
      <c r="E3135">
        <v>9150.39</v>
      </c>
      <c r="F3135">
        <v>8981.81</v>
      </c>
      <c r="G3135">
        <v>9148.51</v>
      </c>
      <c r="H3135">
        <v>8981.81</v>
      </c>
      <c r="I3135" t="str">
        <f t="shared" si="144"/>
        <v>盤</v>
      </c>
      <c r="J3135" t="str">
        <f t="shared" si="145"/>
        <v>盤</v>
      </c>
      <c r="K3135" t="str">
        <f t="shared" si="146"/>
        <v>盤</v>
      </c>
    </row>
    <row r="3136" spans="1:11" hidden="1" x14ac:dyDescent="0.15">
      <c r="A3136">
        <v>20160825</v>
      </c>
      <c r="B3136">
        <v>9115.4699999999993</v>
      </c>
      <c r="C3136">
        <v>9150.39</v>
      </c>
      <c r="D3136">
        <v>8981.81</v>
      </c>
      <c r="E3136">
        <v>9148.51</v>
      </c>
      <c r="F3136">
        <v>8981.81</v>
      </c>
      <c r="G3136">
        <v>9122.5</v>
      </c>
      <c r="H3136">
        <v>8981.81</v>
      </c>
      <c r="I3136" t="str">
        <f t="shared" si="144"/>
        <v>盤</v>
      </c>
      <c r="J3136" t="str">
        <f t="shared" si="145"/>
        <v>盤</v>
      </c>
      <c r="K3136" t="str">
        <f t="shared" si="146"/>
        <v>盤</v>
      </c>
    </row>
    <row r="3137" spans="1:11" hidden="1" x14ac:dyDescent="0.15">
      <c r="A3137">
        <v>20160826</v>
      </c>
      <c r="B3137">
        <v>9131.7199999999993</v>
      </c>
      <c r="C3137">
        <v>9148.51</v>
      </c>
      <c r="D3137">
        <v>8981.81</v>
      </c>
      <c r="E3137">
        <v>9122.5</v>
      </c>
      <c r="F3137">
        <v>8981.81</v>
      </c>
      <c r="G3137">
        <v>9131.7199999999993</v>
      </c>
      <c r="H3137">
        <v>8981.81</v>
      </c>
      <c r="I3137" t="str">
        <f t="shared" si="144"/>
        <v>盤</v>
      </c>
      <c r="J3137" t="str">
        <f t="shared" si="145"/>
        <v>盤</v>
      </c>
      <c r="K3137" t="str">
        <f t="shared" si="146"/>
        <v>盤</v>
      </c>
    </row>
    <row r="3138" spans="1:11" hidden="1" x14ac:dyDescent="0.15">
      <c r="A3138">
        <v>20160829</v>
      </c>
      <c r="B3138">
        <v>9110.17</v>
      </c>
      <c r="C3138">
        <v>9122.5</v>
      </c>
      <c r="D3138">
        <v>8981.81</v>
      </c>
      <c r="E3138">
        <v>9131.7199999999993</v>
      </c>
      <c r="F3138">
        <v>8981.81</v>
      </c>
      <c r="G3138">
        <v>9131.7199999999993</v>
      </c>
      <c r="H3138">
        <v>8981.81</v>
      </c>
      <c r="I3138" t="str">
        <f t="shared" si="144"/>
        <v>盤</v>
      </c>
      <c r="J3138" t="str">
        <f t="shared" si="145"/>
        <v>盤</v>
      </c>
      <c r="K3138" t="str">
        <f t="shared" si="146"/>
        <v>盤</v>
      </c>
    </row>
    <row r="3139" spans="1:11" hidden="1" x14ac:dyDescent="0.15">
      <c r="A3139">
        <v>20160830</v>
      </c>
      <c r="B3139">
        <v>9110.56</v>
      </c>
      <c r="C3139">
        <v>9131.7199999999993</v>
      </c>
      <c r="D3139">
        <v>8981.81</v>
      </c>
      <c r="E3139">
        <v>9131.7199999999993</v>
      </c>
      <c r="F3139">
        <v>8981.81</v>
      </c>
      <c r="G3139">
        <v>9131.7199999999993</v>
      </c>
      <c r="H3139">
        <v>8981.81</v>
      </c>
      <c r="I3139" t="str">
        <f t="shared" ref="I3139:I3202" si="147">IF(C3139-D3139&lt;=180,"盤",IF(C3139-D3139&lt;=240,"無","順"))</f>
        <v>盤</v>
      </c>
      <c r="J3139" t="str">
        <f t="shared" ref="J3139:J3202" si="148">IF(E3139-F3139&lt;=180,"盤",IF(E3139-F3139&lt;=240,"無","順"))</f>
        <v>盤</v>
      </c>
      <c r="K3139" t="str">
        <f t="shared" ref="K3139:K3202" si="149">IF(G3139-H3139&lt;=180,"盤",IF(G3139-H3139&lt;=240,"無","順"))</f>
        <v>盤</v>
      </c>
    </row>
    <row r="3140" spans="1:11" hidden="1" x14ac:dyDescent="0.15">
      <c r="A3140">
        <v>20160831</v>
      </c>
      <c r="B3140">
        <v>9068.85</v>
      </c>
      <c r="C3140">
        <v>9131.7199999999993</v>
      </c>
      <c r="D3140">
        <v>8981.81</v>
      </c>
      <c r="E3140">
        <v>9131.7199999999993</v>
      </c>
      <c r="F3140">
        <v>8981.81</v>
      </c>
      <c r="G3140">
        <v>9131.7199999999993</v>
      </c>
      <c r="H3140">
        <v>8981.81</v>
      </c>
      <c r="I3140" t="str">
        <f t="shared" si="147"/>
        <v>盤</v>
      </c>
      <c r="J3140" t="str">
        <f t="shared" si="148"/>
        <v>盤</v>
      </c>
      <c r="K3140" t="str">
        <f t="shared" si="149"/>
        <v>盤</v>
      </c>
    </row>
    <row r="3141" spans="1:11" hidden="1" x14ac:dyDescent="0.15">
      <c r="A3141">
        <v>20160901</v>
      </c>
      <c r="B3141">
        <v>9001.15</v>
      </c>
      <c r="C3141">
        <v>9131.7199999999993</v>
      </c>
      <c r="D3141">
        <v>8981.81</v>
      </c>
      <c r="E3141">
        <v>9131.7199999999993</v>
      </c>
      <c r="F3141">
        <v>8981.81</v>
      </c>
      <c r="G3141">
        <v>9131.7199999999993</v>
      </c>
      <c r="H3141">
        <v>9001.15</v>
      </c>
      <c r="I3141" t="str">
        <f t="shared" si="147"/>
        <v>盤</v>
      </c>
      <c r="J3141" t="str">
        <f t="shared" si="148"/>
        <v>盤</v>
      </c>
      <c r="K3141" t="str">
        <f t="shared" si="149"/>
        <v>盤</v>
      </c>
    </row>
    <row r="3142" spans="1:11" hidden="1" x14ac:dyDescent="0.15">
      <c r="A3142">
        <v>20160902</v>
      </c>
      <c r="B3142">
        <v>8987.5499999999993</v>
      </c>
      <c r="C3142">
        <v>9131.7199999999993</v>
      </c>
      <c r="D3142">
        <v>8981.81</v>
      </c>
      <c r="E3142">
        <v>9131.7199999999993</v>
      </c>
      <c r="F3142">
        <v>9001.15</v>
      </c>
      <c r="G3142">
        <v>9131.7199999999993</v>
      </c>
      <c r="H3142">
        <v>8987.5499999999993</v>
      </c>
      <c r="I3142" t="str">
        <f t="shared" si="147"/>
        <v>盤</v>
      </c>
      <c r="J3142" t="str">
        <f t="shared" si="148"/>
        <v>盤</v>
      </c>
      <c r="K3142" t="str">
        <f t="shared" si="149"/>
        <v>盤</v>
      </c>
    </row>
    <row r="3143" spans="1:11" hidden="1" x14ac:dyDescent="0.15">
      <c r="A3143">
        <v>20160905</v>
      </c>
      <c r="B3143">
        <v>9090.1299999999992</v>
      </c>
      <c r="C3143">
        <v>9131.7199999999993</v>
      </c>
      <c r="D3143">
        <v>9001.15</v>
      </c>
      <c r="E3143">
        <v>9131.7199999999993</v>
      </c>
      <c r="F3143">
        <v>8987.5499999999993</v>
      </c>
      <c r="G3143">
        <v>9131.7199999999993</v>
      </c>
      <c r="H3143">
        <v>8987.5499999999993</v>
      </c>
      <c r="I3143" t="str">
        <f t="shared" si="147"/>
        <v>盤</v>
      </c>
      <c r="J3143" t="str">
        <f t="shared" si="148"/>
        <v>盤</v>
      </c>
      <c r="K3143" t="str">
        <f t="shared" si="149"/>
        <v>盤</v>
      </c>
    </row>
    <row r="3144" spans="1:11" hidden="1" x14ac:dyDescent="0.15">
      <c r="A3144">
        <v>20160906</v>
      </c>
      <c r="B3144">
        <v>9181.85</v>
      </c>
      <c r="C3144">
        <v>9131.7199999999993</v>
      </c>
      <c r="D3144">
        <v>8987.5499999999993</v>
      </c>
      <c r="E3144">
        <v>9131.7199999999993</v>
      </c>
      <c r="F3144">
        <v>8987.5499999999993</v>
      </c>
      <c r="G3144">
        <v>9181.85</v>
      </c>
      <c r="H3144">
        <v>8987.5499999999993</v>
      </c>
      <c r="I3144" t="str">
        <f t="shared" si="147"/>
        <v>盤</v>
      </c>
      <c r="J3144" t="str">
        <f t="shared" si="148"/>
        <v>盤</v>
      </c>
      <c r="K3144" t="str">
        <f t="shared" si="149"/>
        <v>無</v>
      </c>
    </row>
    <row r="3145" spans="1:11" hidden="1" x14ac:dyDescent="0.15">
      <c r="A3145">
        <v>20160907</v>
      </c>
      <c r="B3145">
        <v>9259.07</v>
      </c>
      <c r="C3145">
        <v>9131.7199999999993</v>
      </c>
      <c r="D3145">
        <v>8987.5499999999993</v>
      </c>
      <c r="E3145">
        <v>9181.85</v>
      </c>
      <c r="F3145">
        <v>8987.5499999999993</v>
      </c>
      <c r="G3145">
        <v>9259.07</v>
      </c>
      <c r="H3145">
        <v>8987.5499999999993</v>
      </c>
      <c r="I3145" t="str">
        <f t="shared" si="147"/>
        <v>盤</v>
      </c>
      <c r="J3145" t="str">
        <f t="shared" si="148"/>
        <v>無</v>
      </c>
      <c r="K3145" t="str">
        <f t="shared" si="149"/>
        <v>順</v>
      </c>
    </row>
    <row r="3146" spans="1:11" hidden="1" x14ac:dyDescent="0.15">
      <c r="A3146">
        <v>20160908</v>
      </c>
      <c r="B3146">
        <v>9262.89</v>
      </c>
      <c r="C3146">
        <v>9181.85</v>
      </c>
      <c r="D3146">
        <v>8987.5499999999993</v>
      </c>
      <c r="E3146">
        <v>9259.07</v>
      </c>
      <c r="F3146">
        <v>8987.5499999999993</v>
      </c>
      <c r="G3146">
        <v>9262.89</v>
      </c>
      <c r="H3146">
        <v>8987.5499999999993</v>
      </c>
      <c r="I3146" t="str">
        <f t="shared" si="147"/>
        <v>無</v>
      </c>
      <c r="J3146" t="str">
        <f t="shared" si="148"/>
        <v>順</v>
      </c>
      <c r="K3146" t="str">
        <f t="shared" si="149"/>
        <v>順</v>
      </c>
    </row>
    <row r="3147" spans="1:11" hidden="1" x14ac:dyDescent="0.15">
      <c r="A3147">
        <v>20160909</v>
      </c>
      <c r="B3147">
        <v>9164.8799999999992</v>
      </c>
      <c r="C3147">
        <v>9259.07</v>
      </c>
      <c r="D3147">
        <v>8987.5499999999993</v>
      </c>
      <c r="E3147">
        <v>9262.89</v>
      </c>
      <c r="F3147">
        <v>8987.5499999999993</v>
      </c>
      <c r="G3147">
        <v>9262.89</v>
      </c>
      <c r="H3147">
        <v>8987.5499999999993</v>
      </c>
      <c r="I3147" t="str">
        <f t="shared" si="147"/>
        <v>順</v>
      </c>
      <c r="J3147" t="str">
        <f t="shared" si="148"/>
        <v>順</v>
      </c>
      <c r="K3147" t="str">
        <f t="shared" si="149"/>
        <v>順</v>
      </c>
    </row>
    <row r="3148" spans="1:11" hidden="1" x14ac:dyDescent="0.15">
      <c r="A3148">
        <v>20160910</v>
      </c>
      <c r="B3148">
        <v>9053.69</v>
      </c>
      <c r="C3148">
        <v>9262.89</v>
      </c>
      <c r="D3148">
        <v>8987.5499999999993</v>
      </c>
      <c r="E3148">
        <v>9262.89</v>
      </c>
      <c r="F3148">
        <v>8987.5499999999993</v>
      </c>
      <c r="G3148">
        <v>9262.89</v>
      </c>
      <c r="H3148">
        <v>8987.5499999999993</v>
      </c>
      <c r="I3148" t="str">
        <f t="shared" si="147"/>
        <v>順</v>
      </c>
      <c r="J3148" t="str">
        <f t="shared" si="148"/>
        <v>順</v>
      </c>
      <c r="K3148" t="str">
        <f t="shared" si="149"/>
        <v>順</v>
      </c>
    </row>
    <row r="3149" spans="1:11" hidden="1" x14ac:dyDescent="0.15">
      <c r="A3149">
        <v>20160912</v>
      </c>
      <c r="B3149">
        <v>8947.06</v>
      </c>
      <c r="C3149">
        <v>9262.89</v>
      </c>
      <c r="D3149">
        <v>8987.5499999999993</v>
      </c>
      <c r="E3149">
        <v>9262.89</v>
      </c>
      <c r="F3149">
        <v>8987.5499999999993</v>
      </c>
      <c r="G3149">
        <v>9262.89</v>
      </c>
      <c r="H3149">
        <v>8947.06</v>
      </c>
      <c r="I3149" t="str">
        <f t="shared" si="147"/>
        <v>順</v>
      </c>
      <c r="J3149" t="str">
        <f t="shared" si="148"/>
        <v>順</v>
      </c>
      <c r="K3149" t="str">
        <f t="shared" si="149"/>
        <v>順</v>
      </c>
    </row>
    <row r="3150" spans="1:11" hidden="1" x14ac:dyDescent="0.15">
      <c r="A3150">
        <v>20160913</v>
      </c>
      <c r="B3150">
        <v>8940.83</v>
      </c>
      <c r="C3150">
        <v>9262.89</v>
      </c>
      <c r="D3150">
        <v>8987.5499999999993</v>
      </c>
      <c r="E3150">
        <v>9262.89</v>
      </c>
      <c r="F3150">
        <v>8947.06</v>
      </c>
      <c r="G3150">
        <v>9262.89</v>
      </c>
      <c r="H3150">
        <v>8940.83</v>
      </c>
      <c r="I3150" t="str">
        <f t="shared" si="147"/>
        <v>順</v>
      </c>
      <c r="J3150" t="str">
        <f t="shared" si="148"/>
        <v>順</v>
      </c>
      <c r="K3150" t="str">
        <f t="shared" si="149"/>
        <v>順</v>
      </c>
    </row>
    <row r="3151" spans="1:11" hidden="1" x14ac:dyDescent="0.15">
      <c r="A3151">
        <v>20160914</v>
      </c>
      <c r="B3151">
        <v>8902.2999999999993</v>
      </c>
      <c r="C3151">
        <v>9262.89</v>
      </c>
      <c r="D3151">
        <v>8947.06</v>
      </c>
      <c r="E3151">
        <v>9262.89</v>
      </c>
      <c r="F3151">
        <v>8940.83</v>
      </c>
      <c r="G3151">
        <v>9262.89</v>
      </c>
      <c r="H3151">
        <v>8902.2999999999993</v>
      </c>
      <c r="I3151" t="str">
        <f t="shared" si="147"/>
        <v>順</v>
      </c>
      <c r="J3151" t="str">
        <f t="shared" si="148"/>
        <v>順</v>
      </c>
      <c r="K3151" t="str">
        <f t="shared" si="149"/>
        <v>順</v>
      </c>
    </row>
    <row r="3152" spans="1:11" hidden="1" x14ac:dyDescent="0.15">
      <c r="A3152">
        <v>20160919</v>
      </c>
      <c r="B3152">
        <v>9152.8799999999992</v>
      </c>
      <c r="C3152">
        <v>9262.89</v>
      </c>
      <c r="D3152">
        <v>8940.83</v>
      </c>
      <c r="E3152">
        <v>9262.89</v>
      </c>
      <c r="F3152">
        <v>8902.2999999999993</v>
      </c>
      <c r="G3152">
        <v>9262.89</v>
      </c>
      <c r="H3152">
        <v>8902.2999999999993</v>
      </c>
      <c r="I3152" t="str">
        <f t="shared" si="147"/>
        <v>順</v>
      </c>
      <c r="J3152" t="str">
        <f t="shared" si="148"/>
        <v>順</v>
      </c>
      <c r="K3152" t="str">
        <f t="shared" si="149"/>
        <v>順</v>
      </c>
    </row>
    <row r="3153" spans="1:11" hidden="1" x14ac:dyDescent="0.15">
      <c r="A3153">
        <v>20160920</v>
      </c>
      <c r="B3153">
        <v>9161.58</v>
      </c>
      <c r="C3153">
        <v>9262.89</v>
      </c>
      <c r="D3153">
        <v>8902.2999999999993</v>
      </c>
      <c r="E3153">
        <v>9262.89</v>
      </c>
      <c r="F3153">
        <v>8902.2999999999993</v>
      </c>
      <c r="G3153">
        <v>9262.89</v>
      </c>
      <c r="H3153">
        <v>8902.2999999999993</v>
      </c>
      <c r="I3153" t="str">
        <f t="shared" si="147"/>
        <v>順</v>
      </c>
      <c r="J3153" t="str">
        <f t="shared" si="148"/>
        <v>順</v>
      </c>
      <c r="K3153" t="str">
        <f t="shared" si="149"/>
        <v>順</v>
      </c>
    </row>
    <row r="3154" spans="1:11" hidden="1" x14ac:dyDescent="0.15">
      <c r="A3154">
        <v>20160921</v>
      </c>
      <c r="B3154">
        <v>9228.5</v>
      </c>
      <c r="C3154">
        <v>9262.89</v>
      </c>
      <c r="D3154">
        <v>8902.2999999999993</v>
      </c>
      <c r="E3154">
        <v>9262.89</v>
      </c>
      <c r="F3154">
        <v>8902.2999999999993</v>
      </c>
      <c r="G3154">
        <v>9228.5</v>
      </c>
      <c r="H3154">
        <v>8902.2999999999993</v>
      </c>
      <c r="I3154" t="str">
        <f t="shared" si="147"/>
        <v>順</v>
      </c>
      <c r="J3154" t="str">
        <f t="shared" si="148"/>
        <v>順</v>
      </c>
      <c r="K3154" t="str">
        <f t="shared" si="149"/>
        <v>順</v>
      </c>
    </row>
    <row r="3155" spans="1:11" hidden="1" x14ac:dyDescent="0.15">
      <c r="A3155">
        <v>20160922</v>
      </c>
      <c r="B3155">
        <v>9235.26</v>
      </c>
      <c r="C3155">
        <v>9262.89</v>
      </c>
      <c r="D3155">
        <v>8902.2999999999993</v>
      </c>
      <c r="E3155">
        <v>9228.5</v>
      </c>
      <c r="F3155">
        <v>8902.2999999999993</v>
      </c>
      <c r="G3155">
        <v>9235.26</v>
      </c>
      <c r="H3155">
        <v>8902.2999999999993</v>
      </c>
      <c r="I3155" t="str">
        <f t="shared" si="147"/>
        <v>順</v>
      </c>
      <c r="J3155" t="str">
        <f t="shared" si="148"/>
        <v>順</v>
      </c>
      <c r="K3155" t="str">
        <f t="shared" si="149"/>
        <v>順</v>
      </c>
    </row>
    <row r="3156" spans="1:11" hidden="1" x14ac:dyDescent="0.15">
      <c r="A3156">
        <v>20160923</v>
      </c>
      <c r="B3156">
        <v>9284.6200000000008</v>
      </c>
      <c r="C3156">
        <v>9228.5</v>
      </c>
      <c r="D3156">
        <v>8902.2999999999993</v>
      </c>
      <c r="E3156">
        <v>9235.26</v>
      </c>
      <c r="F3156">
        <v>8902.2999999999993</v>
      </c>
      <c r="G3156">
        <v>9284.6200000000008</v>
      </c>
      <c r="H3156">
        <v>8902.2999999999993</v>
      </c>
      <c r="I3156" t="str">
        <f t="shared" si="147"/>
        <v>順</v>
      </c>
      <c r="J3156" t="str">
        <f t="shared" si="148"/>
        <v>順</v>
      </c>
      <c r="K3156" t="str">
        <f t="shared" si="149"/>
        <v>順</v>
      </c>
    </row>
    <row r="3157" spans="1:11" hidden="1" x14ac:dyDescent="0.15">
      <c r="A3157">
        <v>20160926</v>
      </c>
      <c r="B3157">
        <v>9194.52</v>
      </c>
      <c r="C3157">
        <v>9235.26</v>
      </c>
      <c r="D3157">
        <v>8902.2999999999993</v>
      </c>
      <c r="E3157">
        <v>9284.6200000000008</v>
      </c>
      <c r="F3157">
        <v>8902.2999999999993</v>
      </c>
      <c r="G3157">
        <v>9284.6200000000008</v>
      </c>
      <c r="H3157">
        <v>8902.2999999999993</v>
      </c>
      <c r="I3157" t="str">
        <f t="shared" si="147"/>
        <v>順</v>
      </c>
      <c r="J3157" t="str">
        <f t="shared" si="148"/>
        <v>順</v>
      </c>
      <c r="K3157" t="str">
        <f t="shared" si="149"/>
        <v>順</v>
      </c>
    </row>
    <row r="3158" spans="1:11" hidden="1" x14ac:dyDescent="0.15">
      <c r="A3158">
        <v>20160929</v>
      </c>
      <c r="B3158">
        <v>9270.9</v>
      </c>
      <c r="C3158">
        <v>9284.6200000000008</v>
      </c>
      <c r="D3158">
        <v>8902.2999999999993</v>
      </c>
      <c r="E3158">
        <v>9284.6200000000008</v>
      </c>
      <c r="F3158">
        <v>8902.2999999999993</v>
      </c>
      <c r="G3158">
        <v>9284.6200000000008</v>
      </c>
      <c r="H3158">
        <v>8902.2999999999993</v>
      </c>
      <c r="I3158" t="str">
        <f t="shared" si="147"/>
        <v>順</v>
      </c>
      <c r="J3158" t="str">
        <f t="shared" si="148"/>
        <v>順</v>
      </c>
      <c r="K3158" t="str">
        <f t="shared" si="149"/>
        <v>順</v>
      </c>
    </row>
    <row r="3159" spans="1:11" hidden="1" x14ac:dyDescent="0.15">
      <c r="A3159">
        <v>20160930</v>
      </c>
      <c r="B3159">
        <v>9166.85</v>
      </c>
      <c r="C3159">
        <v>9284.6200000000008</v>
      </c>
      <c r="D3159">
        <v>8902.2999999999993</v>
      </c>
      <c r="E3159">
        <v>9284.6200000000008</v>
      </c>
      <c r="F3159">
        <v>8902.2999999999993</v>
      </c>
      <c r="G3159">
        <v>9284.6200000000008</v>
      </c>
      <c r="H3159">
        <v>9152.8799999999992</v>
      </c>
      <c r="I3159" t="str">
        <f t="shared" si="147"/>
        <v>順</v>
      </c>
      <c r="J3159" t="str">
        <f t="shared" si="148"/>
        <v>順</v>
      </c>
      <c r="K3159" t="str">
        <f t="shared" si="149"/>
        <v>盤</v>
      </c>
    </row>
    <row r="3160" spans="1:11" hidden="1" x14ac:dyDescent="0.15">
      <c r="A3160">
        <v>20161003</v>
      </c>
      <c r="B3160">
        <v>9234.2000000000007</v>
      </c>
      <c r="C3160">
        <v>9284.6200000000008</v>
      </c>
      <c r="D3160">
        <v>8902.2999999999993</v>
      </c>
      <c r="E3160">
        <v>9284.6200000000008</v>
      </c>
      <c r="F3160">
        <v>9152.8799999999992</v>
      </c>
      <c r="G3160">
        <v>9284.6200000000008</v>
      </c>
      <c r="H3160">
        <v>9161.58</v>
      </c>
      <c r="I3160" t="str">
        <f t="shared" si="147"/>
        <v>順</v>
      </c>
      <c r="J3160" t="str">
        <f t="shared" si="148"/>
        <v>盤</v>
      </c>
      <c r="K3160" t="str">
        <f t="shared" si="149"/>
        <v>盤</v>
      </c>
    </row>
    <row r="3161" spans="1:11" hidden="1" x14ac:dyDescent="0.15">
      <c r="A3161">
        <v>20161004</v>
      </c>
      <c r="B3161">
        <v>9287.77</v>
      </c>
      <c r="C3161">
        <v>9284.6200000000008</v>
      </c>
      <c r="D3161">
        <v>9152.8799999999992</v>
      </c>
      <c r="E3161">
        <v>9284.6200000000008</v>
      </c>
      <c r="F3161">
        <v>9161.58</v>
      </c>
      <c r="G3161">
        <v>9287.77</v>
      </c>
      <c r="H3161">
        <v>9166.85</v>
      </c>
      <c r="I3161" t="str">
        <f t="shared" si="147"/>
        <v>盤</v>
      </c>
      <c r="J3161" t="str">
        <f t="shared" si="148"/>
        <v>盤</v>
      </c>
      <c r="K3161" t="str">
        <f t="shared" si="149"/>
        <v>盤</v>
      </c>
    </row>
    <row r="3162" spans="1:11" hidden="1" x14ac:dyDescent="0.15">
      <c r="A3162">
        <v>20161005</v>
      </c>
      <c r="B3162">
        <v>9272.2800000000007</v>
      </c>
      <c r="C3162">
        <v>9284.6200000000008</v>
      </c>
      <c r="D3162">
        <v>9161.58</v>
      </c>
      <c r="E3162">
        <v>9287.77</v>
      </c>
      <c r="F3162">
        <v>9166.85</v>
      </c>
      <c r="G3162">
        <v>9287.77</v>
      </c>
      <c r="H3162">
        <v>9166.85</v>
      </c>
      <c r="I3162" t="str">
        <f t="shared" si="147"/>
        <v>盤</v>
      </c>
      <c r="J3162" t="str">
        <f t="shared" si="148"/>
        <v>盤</v>
      </c>
      <c r="K3162" t="str">
        <f t="shared" si="149"/>
        <v>盤</v>
      </c>
    </row>
    <row r="3163" spans="1:11" hidden="1" x14ac:dyDescent="0.15">
      <c r="A3163">
        <v>20161006</v>
      </c>
      <c r="B3163">
        <v>9284.31</v>
      </c>
      <c r="C3163">
        <v>9287.77</v>
      </c>
      <c r="D3163">
        <v>9166.85</v>
      </c>
      <c r="E3163">
        <v>9287.77</v>
      </c>
      <c r="F3163">
        <v>9166.85</v>
      </c>
      <c r="G3163">
        <v>9287.77</v>
      </c>
      <c r="H3163">
        <v>9166.85</v>
      </c>
      <c r="I3163" t="str">
        <f t="shared" si="147"/>
        <v>盤</v>
      </c>
      <c r="J3163" t="str">
        <f t="shared" si="148"/>
        <v>盤</v>
      </c>
      <c r="K3163" t="str">
        <f t="shared" si="149"/>
        <v>盤</v>
      </c>
    </row>
    <row r="3164" spans="1:11" hidden="1" x14ac:dyDescent="0.15">
      <c r="A3164">
        <v>20161007</v>
      </c>
      <c r="B3164">
        <v>9265.81</v>
      </c>
      <c r="C3164">
        <v>9287.77</v>
      </c>
      <c r="D3164">
        <v>9166.85</v>
      </c>
      <c r="E3164">
        <v>9287.77</v>
      </c>
      <c r="F3164">
        <v>9166.85</v>
      </c>
      <c r="G3164">
        <v>9287.77</v>
      </c>
      <c r="H3164">
        <v>9166.85</v>
      </c>
      <c r="I3164" t="str">
        <f t="shared" si="147"/>
        <v>盤</v>
      </c>
      <c r="J3164" t="str">
        <f t="shared" si="148"/>
        <v>盤</v>
      </c>
      <c r="K3164" t="str">
        <f t="shared" si="149"/>
        <v>盤</v>
      </c>
    </row>
    <row r="3165" spans="1:11" hidden="1" x14ac:dyDescent="0.15">
      <c r="A3165">
        <v>20161011</v>
      </c>
      <c r="B3165">
        <v>9219.82</v>
      </c>
      <c r="C3165">
        <v>9287.77</v>
      </c>
      <c r="D3165">
        <v>9166.85</v>
      </c>
      <c r="E3165">
        <v>9287.77</v>
      </c>
      <c r="F3165">
        <v>9166.85</v>
      </c>
      <c r="G3165">
        <v>9287.77</v>
      </c>
      <c r="H3165">
        <v>9166.85</v>
      </c>
      <c r="I3165" t="str">
        <f t="shared" si="147"/>
        <v>盤</v>
      </c>
      <c r="J3165" t="str">
        <f t="shared" si="148"/>
        <v>盤</v>
      </c>
      <c r="K3165" t="str">
        <f t="shared" si="149"/>
        <v>盤</v>
      </c>
    </row>
    <row r="3166" spans="1:11" hidden="1" x14ac:dyDescent="0.15">
      <c r="A3166">
        <v>20161012</v>
      </c>
      <c r="B3166">
        <v>9252.6</v>
      </c>
      <c r="C3166">
        <v>9287.77</v>
      </c>
      <c r="D3166">
        <v>9166.85</v>
      </c>
      <c r="E3166">
        <v>9287.77</v>
      </c>
      <c r="F3166">
        <v>9166.85</v>
      </c>
      <c r="G3166">
        <v>9287.77</v>
      </c>
      <c r="H3166">
        <v>9166.85</v>
      </c>
      <c r="I3166" t="str">
        <f t="shared" si="147"/>
        <v>盤</v>
      </c>
      <c r="J3166" t="str">
        <f t="shared" si="148"/>
        <v>盤</v>
      </c>
      <c r="K3166" t="str">
        <f t="shared" si="149"/>
        <v>盤</v>
      </c>
    </row>
    <row r="3167" spans="1:11" hidden="1" x14ac:dyDescent="0.15">
      <c r="A3167">
        <v>20161013</v>
      </c>
      <c r="B3167">
        <v>9219.17</v>
      </c>
      <c r="C3167">
        <v>9287.77</v>
      </c>
      <c r="D3167">
        <v>9166.85</v>
      </c>
      <c r="E3167">
        <v>9287.77</v>
      </c>
      <c r="F3167">
        <v>9166.85</v>
      </c>
      <c r="G3167">
        <v>9287.77</v>
      </c>
      <c r="H3167">
        <v>9219.17</v>
      </c>
      <c r="I3167" t="str">
        <f t="shared" si="147"/>
        <v>盤</v>
      </c>
      <c r="J3167" t="str">
        <f t="shared" si="148"/>
        <v>盤</v>
      </c>
      <c r="K3167" t="str">
        <f t="shared" si="149"/>
        <v>盤</v>
      </c>
    </row>
    <row r="3168" spans="1:11" hidden="1" x14ac:dyDescent="0.15">
      <c r="A3168">
        <v>20161014</v>
      </c>
      <c r="B3168">
        <v>9165.17</v>
      </c>
      <c r="C3168">
        <v>9287.77</v>
      </c>
      <c r="D3168">
        <v>9166.85</v>
      </c>
      <c r="E3168">
        <v>9287.77</v>
      </c>
      <c r="F3168">
        <v>9219.17</v>
      </c>
      <c r="G3168">
        <v>9287.77</v>
      </c>
      <c r="H3168">
        <v>9165.17</v>
      </c>
      <c r="I3168" t="str">
        <f t="shared" si="147"/>
        <v>盤</v>
      </c>
      <c r="J3168" t="str">
        <f t="shared" si="148"/>
        <v>盤</v>
      </c>
      <c r="K3168" t="str">
        <f t="shared" si="149"/>
        <v>盤</v>
      </c>
    </row>
    <row r="3169" spans="1:11" hidden="1" x14ac:dyDescent="0.15">
      <c r="A3169">
        <v>20161017</v>
      </c>
      <c r="B3169">
        <v>9176.2199999999993</v>
      </c>
      <c r="C3169">
        <v>9287.77</v>
      </c>
      <c r="D3169">
        <v>9219.17</v>
      </c>
      <c r="E3169">
        <v>9287.77</v>
      </c>
      <c r="F3169">
        <v>9165.17</v>
      </c>
      <c r="G3169">
        <v>9284.31</v>
      </c>
      <c r="H3169">
        <v>9165.17</v>
      </c>
      <c r="I3169" t="str">
        <f t="shared" si="147"/>
        <v>盤</v>
      </c>
      <c r="J3169" t="str">
        <f t="shared" si="148"/>
        <v>盤</v>
      </c>
      <c r="K3169" t="str">
        <f t="shared" si="149"/>
        <v>盤</v>
      </c>
    </row>
    <row r="3170" spans="1:11" hidden="1" x14ac:dyDescent="0.15">
      <c r="A3170">
        <v>20161018</v>
      </c>
      <c r="B3170">
        <v>9222.58</v>
      </c>
      <c r="C3170">
        <v>9287.77</v>
      </c>
      <c r="D3170">
        <v>9165.17</v>
      </c>
      <c r="E3170">
        <v>9284.31</v>
      </c>
      <c r="F3170">
        <v>9165.17</v>
      </c>
      <c r="G3170">
        <v>9284.31</v>
      </c>
      <c r="H3170">
        <v>9165.17</v>
      </c>
      <c r="I3170" t="str">
        <f t="shared" si="147"/>
        <v>盤</v>
      </c>
      <c r="J3170" t="str">
        <f t="shared" si="148"/>
        <v>盤</v>
      </c>
      <c r="K3170" t="str">
        <f t="shared" si="149"/>
        <v>盤</v>
      </c>
    </row>
    <row r="3171" spans="1:11" hidden="1" x14ac:dyDescent="0.15">
      <c r="A3171">
        <v>20161019</v>
      </c>
      <c r="B3171">
        <v>9283.99</v>
      </c>
      <c r="C3171">
        <v>9284.31</v>
      </c>
      <c r="D3171">
        <v>9165.17</v>
      </c>
      <c r="E3171">
        <v>9284.31</v>
      </c>
      <c r="F3171">
        <v>9165.17</v>
      </c>
      <c r="G3171">
        <v>9283.99</v>
      </c>
      <c r="H3171">
        <v>9165.17</v>
      </c>
      <c r="I3171" t="str">
        <f t="shared" si="147"/>
        <v>盤</v>
      </c>
      <c r="J3171" t="str">
        <f t="shared" si="148"/>
        <v>盤</v>
      </c>
      <c r="K3171" t="str">
        <f t="shared" si="149"/>
        <v>盤</v>
      </c>
    </row>
    <row r="3172" spans="1:11" hidden="1" x14ac:dyDescent="0.15">
      <c r="A3172">
        <v>20161020</v>
      </c>
      <c r="B3172">
        <v>9317.24</v>
      </c>
      <c r="C3172">
        <v>9284.31</v>
      </c>
      <c r="D3172">
        <v>9165.17</v>
      </c>
      <c r="E3172">
        <v>9283.99</v>
      </c>
      <c r="F3172">
        <v>9165.17</v>
      </c>
      <c r="G3172">
        <v>9317.24</v>
      </c>
      <c r="H3172">
        <v>9165.17</v>
      </c>
      <c r="I3172" t="str">
        <f t="shared" si="147"/>
        <v>盤</v>
      </c>
      <c r="J3172" t="str">
        <f t="shared" si="148"/>
        <v>盤</v>
      </c>
      <c r="K3172" t="str">
        <f t="shared" si="149"/>
        <v>盤</v>
      </c>
    </row>
    <row r="3173" spans="1:11" hidden="1" x14ac:dyDescent="0.15">
      <c r="A3173">
        <v>20161021</v>
      </c>
      <c r="B3173">
        <v>9306.57</v>
      </c>
      <c r="C3173">
        <v>9283.99</v>
      </c>
      <c r="D3173">
        <v>9165.17</v>
      </c>
      <c r="E3173">
        <v>9317.24</v>
      </c>
      <c r="F3173">
        <v>9165.17</v>
      </c>
      <c r="G3173">
        <v>9317.24</v>
      </c>
      <c r="H3173">
        <v>9165.17</v>
      </c>
      <c r="I3173" t="str">
        <f t="shared" si="147"/>
        <v>盤</v>
      </c>
      <c r="J3173" t="str">
        <f t="shared" si="148"/>
        <v>盤</v>
      </c>
      <c r="K3173" t="str">
        <f t="shared" si="149"/>
        <v>盤</v>
      </c>
    </row>
    <row r="3174" spans="1:11" hidden="1" x14ac:dyDescent="0.15">
      <c r="A3174">
        <v>20161024</v>
      </c>
      <c r="B3174">
        <v>9322.5</v>
      </c>
      <c r="C3174">
        <v>9317.24</v>
      </c>
      <c r="D3174">
        <v>9165.17</v>
      </c>
      <c r="E3174">
        <v>9317.24</v>
      </c>
      <c r="F3174">
        <v>9165.17</v>
      </c>
      <c r="G3174">
        <v>9322.5</v>
      </c>
      <c r="H3174">
        <v>9165.17</v>
      </c>
      <c r="I3174" t="str">
        <f t="shared" si="147"/>
        <v>盤</v>
      </c>
      <c r="J3174" t="str">
        <f t="shared" si="148"/>
        <v>盤</v>
      </c>
      <c r="K3174" t="str">
        <f t="shared" si="149"/>
        <v>盤</v>
      </c>
    </row>
    <row r="3175" spans="1:11" hidden="1" x14ac:dyDescent="0.15">
      <c r="A3175">
        <v>20161025</v>
      </c>
      <c r="B3175">
        <v>9385.65</v>
      </c>
      <c r="C3175">
        <v>9317.24</v>
      </c>
      <c r="D3175">
        <v>9165.17</v>
      </c>
      <c r="E3175">
        <v>9322.5</v>
      </c>
      <c r="F3175">
        <v>9165.17</v>
      </c>
      <c r="G3175">
        <v>9385.65</v>
      </c>
      <c r="H3175">
        <v>9165.17</v>
      </c>
      <c r="I3175" t="str">
        <f t="shared" si="147"/>
        <v>盤</v>
      </c>
      <c r="J3175" t="str">
        <f t="shared" si="148"/>
        <v>盤</v>
      </c>
      <c r="K3175" t="str">
        <f t="shared" si="149"/>
        <v>無</v>
      </c>
    </row>
    <row r="3176" spans="1:11" hidden="1" x14ac:dyDescent="0.15">
      <c r="A3176">
        <v>20161026</v>
      </c>
      <c r="B3176">
        <v>9362.25</v>
      </c>
      <c r="C3176">
        <v>9322.5</v>
      </c>
      <c r="D3176">
        <v>9165.17</v>
      </c>
      <c r="E3176">
        <v>9385.65</v>
      </c>
      <c r="F3176">
        <v>9165.17</v>
      </c>
      <c r="G3176">
        <v>9385.65</v>
      </c>
      <c r="H3176">
        <v>9176.2199999999993</v>
      </c>
      <c r="I3176" t="str">
        <f t="shared" si="147"/>
        <v>盤</v>
      </c>
      <c r="J3176" t="str">
        <f t="shared" si="148"/>
        <v>無</v>
      </c>
      <c r="K3176" t="str">
        <f t="shared" si="149"/>
        <v>無</v>
      </c>
    </row>
    <row r="3177" spans="1:11" hidden="1" x14ac:dyDescent="0.15">
      <c r="A3177">
        <v>20161027</v>
      </c>
      <c r="B3177">
        <v>9299.5499999999993</v>
      </c>
      <c r="C3177">
        <v>9385.65</v>
      </c>
      <c r="D3177">
        <v>9165.17</v>
      </c>
      <c r="E3177">
        <v>9385.65</v>
      </c>
      <c r="F3177">
        <v>9176.2199999999993</v>
      </c>
      <c r="G3177">
        <v>9385.65</v>
      </c>
      <c r="H3177">
        <v>9222.58</v>
      </c>
      <c r="I3177" t="str">
        <f t="shared" si="147"/>
        <v>無</v>
      </c>
      <c r="J3177" t="str">
        <f t="shared" si="148"/>
        <v>無</v>
      </c>
      <c r="K3177" t="str">
        <f t="shared" si="149"/>
        <v>盤</v>
      </c>
    </row>
    <row r="3178" spans="1:11" hidden="1" x14ac:dyDescent="0.15">
      <c r="A3178">
        <v>20161028</v>
      </c>
      <c r="B3178">
        <v>9306.92</v>
      </c>
      <c r="C3178">
        <v>9385.65</v>
      </c>
      <c r="D3178">
        <v>9176.2199999999993</v>
      </c>
      <c r="E3178">
        <v>9385.65</v>
      </c>
      <c r="F3178">
        <v>9222.58</v>
      </c>
      <c r="G3178">
        <v>9385.65</v>
      </c>
      <c r="H3178">
        <v>9283.99</v>
      </c>
      <c r="I3178" t="str">
        <f t="shared" si="147"/>
        <v>無</v>
      </c>
      <c r="J3178" t="str">
        <f t="shared" si="148"/>
        <v>盤</v>
      </c>
      <c r="K3178" t="str">
        <f t="shared" si="149"/>
        <v>盤</v>
      </c>
    </row>
    <row r="3179" spans="1:11" hidden="1" x14ac:dyDescent="0.15">
      <c r="A3179">
        <v>20161031</v>
      </c>
      <c r="B3179">
        <v>9290.1200000000008</v>
      </c>
      <c r="C3179">
        <v>9385.65</v>
      </c>
      <c r="D3179">
        <v>9222.58</v>
      </c>
      <c r="E3179">
        <v>9385.65</v>
      </c>
      <c r="F3179">
        <v>9283.99</v>
      </c>
      <c r="G3179">
        <v>9385.65</v>
      </c>
      <c r="H3179">
        <v>9290.1200000000008</v>
      </c>
      <c r="I3179" t="str">
        <f t="shared" si="147"/>
        <v>盤</v>
      </c>
      <c r="J3179" t="str">
        <f t="shared" si="148"/>
        <v>盤</v>
      </c>
      <c r="K3179" t="str">
        <f t="shared" si="149"/>
        <v>盤</v>
      </c>
    </row>
    <row r="3180" spans="1:11" hidden="1" x14ac:dyDescent="0.15">
      <c r="A3180">
        <v>20161101</v>
      </c>
      <c r="B3180">
        <v>9272.7000000000007</v>
      </c>
      <c r="C3180">
        <v>9385.65</v>
      </c>
      <c r="D3180">
        <v>9283.99</v>
      </c>
      <c r="E3180">
        <v>9385.65</v>
      </c>
      <c r="F3180">
        <v>9290.1200000000008</v>
      </c>
      <c r="G3180">
        <v>9385.65</v>
      </c>
      <c r="H3180">
        <v>9272.7000000000007</v>
      </c>
      <c r="I3180" t="str">
        <f t="shared" si="147"/>
        <v>盤</v>
      </c>
      <c r="J3180" t="str">
        <f t="shared" si="148"/>
        <v>盤</v>
      </c>
      <c r="K3180" t="str">
        <f t="shared" si="149"/>
        <v>盤</v>
      </c>
    </row>
    <row r="3181" spans="1:11" x14ac:dyDescent="0.15">
      <c r="A3181">
        <v>20161102</v>
      </c>
      <c r="B3181">
        <v>9139.0400000000009</v>
      </c>
      <c r="C3181">
        <v>9385.65</v>
      </c>
      <c r="D3181">
        <v>9290.1200000000008</v>
      </c>
      <c r="E3181">
        <v>9385.65</v>
      </c>
      <c r="F3181">
        <v>9272.7000000000007</v>
      </c>
      <c r="G3181">
        <v>9385.65</v>
      </c>
      <c r="H3181">
        <v>9139.0400000000009</v>
      </c>
      <c r="I3181" t="str">
        <f t="shared" si="147"/>
        <v>盤</v>
      </c>
      <c r="J3181" t="str">
        <f t="shared" si="148"/>
        <v>盤</v>
      </c>
      <c r="K3181" t="str">
        <f t="shared" si="149"/>
        <v>順</v>
      </c>
    </row>
    <row r="3182" spans="1:11" hidden="1" x14ac:dyDescent="0.15">
      <c r="A3182">
        <v>20161103</v>
      </c>
      <c r="B3182">
        <v>9067.27</v>
      </c>
      <c r="C3182">
        <v>9385.65</v>
      </c>
      <c r="D3182">
        <v>9272.7000000000007</v>
      </c>
      <c r="E3182">
        <v>9385.65</v>
      </c>
      <c r="F3182">
        <v>9139.0400000000009</v>
      </c>
      <c r="G3182">
        <v>9385.65</v>
      </c>
      <c r="H3182">
        <v>9067.27</v>
      </c>
      <c r="I3182" t="str">
        <f t="shared" si="147"/>
        <v>盤</v>
      </c>
      <c r="J3182" t="str">
        <f t="shared" si="148"/>
        <v>順</v>
      </c>
      <c r="K3182" t="str">
        <f t="shared" si="149"/>
        <v>順</v>
      </c>
    </row>
    <row r="3183" spans="1:11" hidden="1" x14ac:dyDescent="0.15">
      <c r="A3183">
        <v>20161104</v>
      </c>
      <c r="B3183">
        <v>9068.15</v>
      </c>
      <c r="C3183">
        <v>9385.65</v>
      </c>
      <c r="D3183">
        <v>9139.0400000000009</v>
      </c>
      <c r="E3183">
        <v>9385.65</v>
      </c>
      <c r="F3183">
        <v>9067.27</v>
      </c>
      <c r="G3183">
        <v>9362.25</v>
      </c>
      <c r="H3183">
        <v>9067.27</v>
      </c>
      <c r="I3183" t="str">
        <f t="shared" si="147"/>
        <v>順</v>
      </c>
      <c r="J3183" t="str">
        <f t="shared" si="148"/>
        <v>順</v>
      </c>
      <c r="K3183" t="str">
        <f t="shared" si="149"/>
        <v>順</v>
      </c>
    </row>
    <row r="3184" spans="1:11" hidden="1" x14ac:dyDescent="0.15">
      <c r="A3184">
        <v>20161107</v>
      </c>
      <c r="B3184">
        <v>9189.84</v>
      </c>
      <c r="C3184">
        <v>9385.65</v>
      </c>
      <c r="D3184">
        <v>9067.27</v>
      </c>
      <c r="E3184">
        <v>9362.25</v>
      </c>
      <c r="F3184">
        <v>9067.27</v>
      </c>
      <c r="G3184">
        <v>9306.92</v>
      </c>
      <c r="H3184">
        <v>9067.27</v>
      </c>
      <c r="I3184" t="str">
        <f t="shared" si="147"/>
        <v>順</v>
      </c>
      <c r="J3184" t="str">
        <f t="shared" si="148"/>
        <v>順</v>
      </c>
      <c r="K3184" t="str">
        <f t="shared" si="149"/>
        <v>無</v>
      </c>
    </row>
    <row r="3185" spans="1:11" hidden="1" x14ac:dyDescent="0.15">
      <c r="A3185">
        <v>20161108</v>
      </c>
      <c r="B3185">
        <v>9217.43</v>
      </c>
      <c r="C3185">
        <v>9362.25</v>
      </c>
      <c r="D3185">
        <v>9067.27</v>
      </c>
      <c r="E3185">
        <v>9306.92</v>
      </c>
      <c r="F3185">
        <v>9067.27</v>
      </c>
      <c r="G3185">
        <v>9306.92</v>
      </c>
      <c r="H3185">
        <v>9067.27</v>
      </c>
      <c r="I3185" t="str">
        <f t="shared" si="147"/>
        <v>順</v>
      </c>
      <c r="J3185" t="str">
        <f t="shared" si="148"/>
        <v>無</v>
      </c>
      <c r="K3185" t="str">
        <f t="shared" si="149"/>
        <v>無</v>
      </c>
    </row>
    <row r="3186" spans="1:11" hidden="1" x14ac:dyDescent="0.15">
      <c r="A3186">
        <v>20161109</v>
      </c>
      <c r="B3186">
        <v>8943.2000000000007</v>
      </c>
      <c r="C3186">
        <v>9306.92</v>
      </c>
      <c r="D3186">
        <v>9067.27</v>
      </c>
      <c r="E3186">
        <v>9306.92</v>
      </c>
      <c r="F3186">
        <v>9067.27</v>
      </c>
      <c r="G3186">
        <v>9290.1200000000008</v>
      </c>
      <c r="H3186">
        <v>8943.2000000000007</v>
      </c>
      <c r="I3186" t="str">
        <f t="shared" si="147"/>
        <v>無</v>
      </c>
      <c r="J3186" t="str">
        <f t="shared" si="148"/>
        <v>無</v>
      </c>
      <c r="K3186" t="str">
        <f t="shared" si="149"/>
        <v>順</v>
      </c>
    </row>
    <row r="3187" spans="1:11" hidden="1" x14ac:dyDescent="0.15">
      <c r="A3187">
        <v>20161110</v>
      </c>
      <c r="B3187">
        <v>9152.18</v>
      </c>
      <c r="C3187">
        <v>9306.92</v>
      </c>
      <c r="D3187">
        <v>9067.27</v>
      </c>
      <c r="E3187">
        <v>9290.1200000000008</v>
      </c>
      <c r="F3187">
        <v>8943.2000000000007</v>
      </c>
      <c r="G3187">
        <v>9272.7000000000007</v>
      </c>
      <c r="H3187">
        <v>8943.2000000000007</v>
      </c>
      <c r="I3187" t="str">
        <f t="shared" si="147"/>
        <v>無</v>
      </c>
      <c r="J3187" t="str">
        <f t="shared" si="148"/>
        <v>順</v>
      </c>
      <c r="K3187" t="str">
        <f t="shared" si="149"/>
        <v>順</v>
      </c>
    </row>
    <row r="3188" spans="1:11" hidden="1" x14ac:dyDescent="0.15">
      <c r="A3188">
        <v>20161111</v>
      </c>
      <c r="B3188">
        <v>8957.76</v>
      </c>
      <c r="C3188">
        <v>9290.1200000000008</v>
      </c>
      <c r="D3188">
        <v>8943.2000000000007</v>
      </c>
      <c r="E3188">
        <v>9272.7000000000007</v>
      </c>
      <c r="F3188">
        <v>8943.2000000000007</v>
      </c>
      <c r="G3188">
        <v>9217.43</v>
      </c>
      <c r="H3188">
        <v>8943.2000000000007</v>
      </c>
      <c r="I3188" t="str">
        <f t="shared" si="147"/>
        <v>順</v>
      </c>
      <c r="J3188" t="str">
        <f t="shared" si="148"/>
        <v>順</v>
      </c>
      <c r="K3188" t="str">
        <f t="shared" si="149"/>
        <v>順</v>
      </c>
    </row>
    <row r="3189" spans="1:11" hidden="1" x14ac:dyDescent="0.15">
      <c r="A3189">
        <v>20161114</v>
      </c>
      <c r="B3189">
        <v>8940.4</v>
      </c>
      <c r="C3189">
        <v>9272.7000000000007</v>
      </c>
      <c r="D3189">
        <v>8943.2000000000007</v>
      </c>
      <c r="E3189">
        <v>9217.43</v>
      </c>
      <c r="F3189">
        <v>8943.2000000000007</v>
      </c>
      <c r="G3189">
        <v>9217.43</v>
      </c>
      <c r="H3189">
        <v>8940.4</v>
      </c>
      <c r="I3189" t="str">
        <f t="shared" si="147"/>
        <v>順</v>
      </c>
      <c r="J3189" t="str">
        <f t="shared" si="148"/>
        <v>順</v>
      </c>
      <c r="K3189" t="str">
        <f t="shared" si="149"/>
        <v>順</v>
      </c>
    </row>
    <row r="3190" spans="1:11" hidden="1" x14ac:dyDescent="0.15">
      <c r="A3190">
        <v>20161115</v>
      </c>
      <c r="B3190">
        <v>8931.0300000000007</v>
      </c>
      <c r="C3190">
        <v>9217.43</v>
      </c>
      <c r="D3190">
        <v>8943.2000000000007</v>
      </c>
      <c r="E3190">
        <v>9217.43</v>
      </c>
      <c r="F3190">
        <v>8940.4</v>
      </c>
      <c r="G3190">
        <v>9217.43</v>
      </c>
      <c r="H3190">
        <v>8931.0300000000007</v>
      </c>
      <c r="I3190" t="str">
        <f t="shared" si="147"/>
        <v>順</v>
      </c>
      <c r="J3190" t="str">
        <f t="shared" si="148"/>
        <v>順</v>
      </c>
      <c r="K3190" t="str">
        <f t="shared" si="149"/>
        <v>順</v>
      </c>
    </row>
    <row r="3191" spans="1:11" hidden="1" x14ac:dyDescent="0.15">
      <c r="A3191">
        <v>20161116</v>
      </c>
      <c r="B3191">
        <v>8962.2199999999993</v>
      </c>
      <c r="C3191">
        <v>9217.43</v>
      </c>
      <c r="D3191">
        <v>8940.4</v>
      </c>
      <c r="E3191">
        <v>9217.43</v>
      </c>
      <c r="F3191">
        <v>8931.0300000000007</v>
      </c>
      <c r="G3191">
        <v>9217.43</v>
      </c>
      <c r="H3191">
        <v>8931.0300000000007</v>
      </c>
      <c r="I3191" t="str">
        <f t="shared" si="147"/>
        <v>順</v>
      </c>
      <c r="J3191" t="str">
        <f t="shared" si="148"/>
        <v>順</v>
      </c>
      <c r="K3191" t="str">
        <f t="shared" si="149"/>
        <v>順</v>
      </c>
    </row>
    <row r="3192" spans="1:11" hidden="1" x14ac:dyDescent="0.15">
      <c r="A3192">
        <v>20161117</v>
      </c>
      <c r="B3192">
        <v>8995.26</v>
      </c>
      <c r="C3192">
        <v>9217.43</v>
      </c>
      <c r="D3192">
        <v>8931.0300000000007</v>
      </c>
      <c r="E3192">
        <v>9217.43</v>
      </c>
      <c r="F3192">
        <v>8931.0300000000007</v>
      </c>
      <c r="G3192">
        <v>9217.43</v>
      </c>
      <c r="H3192">
        <v>8931.0300000000007</v>
      </c>
      <c r="I3192" t="str">
        <f t="shared" si="147"/>
        <v>順</v>
      </c>
      <c r="J3192" t="str">
        <f t="shared" si="148"/>
        <v>順</v>
      </c>
      <c r="K3192" t="str">
        <f t="shared" si="149"/>
        <v>順</v>
      </c>
    </row>
    <row r="3193" spans="1:11" hidden="1" x14ac:dyDescent="0.15">
      <c r="A3193">
        <v>20161118</v>
      </c>
      <c r="B3193">
        <v>9008.7900000000009</v>
      </c>
      <c r="C3193">
        <v>9217.43</v>
      </c>
      <c r="D3193">
        <v>8931.0300000000007</v>
      </c>
      <c r="E3193">
        <v>9217.43</v>
      </c>
      <c r="F3193">
        <v>8931.0300000000007</v>
      </c>
      <c r="G3193">
        <v>9152.18</v>
      </c>
      <c r="H3193">
        <v>8931.0300000000007</v>
      </c>
      <c r="I3193" t="str">
        <f t="shared" si="147"/>
        <v>順</v>
      </c>
      <c r="J3193" t="str">
        <f t="shared" si="148"/>
        <v>順</v>
      </c>
      <c r="K3193" t="str">
        <f t="shared" si="149"/>
        <v>無</v>
      </c>
    </row>
    <row r="3194" spans="1:11" hidden="1" x14ac:dyDescent="0.15">
      <c r="A3194">
        <v>20161121</v>
      </c>
      <c r="B3194">
        <v>9041.11</v>
      </c>
      <c r="C3194">
        <v>9217.43</v>
      </c>
      <c r="D3194">
        <v>8931.0300000000007</v>
      </c>
      <c r="E3194">
        <v>9152.18</v>
      </c>
      <c r="F3194">
        <v>8931.0300000000007</v>
      </c>
      <c r="G3194">
        <v>9152.18</v>
      </c>
      <c r="H3194">
        <v>8931.0300000000007</v>
      </c>
      <c r="I3194" t="str">
        <f t="shared" si="147"/>
        <v>順</v>
      </c>
      <c r="J3194" t="str">
        <f t="shared" si="148"/>
        <v>無</v>
      </c>
      <c r="K3194" t="str">
        <f t="shared" si="149"/>
        <v>無</v>
      </c>
    </row>
    <row r="3195" spans="1:11" hidden="1" x14ac:dyDescent="0.15">
      <c r="A3195">
        <v>20161122</v>
      </c>
      <c r="B3195">
        <v>9133.39</v>
      </c>
      <c r="C3195">
        <v>9152.18</v>
      </c>
      <c r="D3195">
        <v>8931.0300000000007</v>
      </c>
      <c r="E3195">
        <v>9152.18</v>
      </c>
      <c r="F3195">
        <v>8931.0300000000007</v>
      </c>
      <c r="G3195">
        <v>9133.39</v>
      </c>
      <c r="H3195">
        <v>8931.0300000000007</v>
      </c>
      <c r="I3195" t="str">
        <f t="shared" si="147"/>
        <v>無</v>
      </c>
      <c r="J3195" t="str">
        <f t="shared" si="148"/>
        <v>無</v>
      </c>
      <c r="K3195" t="str">
        <f t="shared" si="149"/>
        <v>無</v>
      </c>
    </row>
    <row r="3196" spans="1:11" hidden="1" x14ac:dyDescent="0.15">
      <c r="A3196">
        <v>20161123</v>
      </c>
      <c r="B3196">
        <v>9178.23</v>
      </c>
      <c r="C3196">
        <v>9152.18</v>
      </c>
      <c r="D3196">
        <v>8931.0300000000007</v>
      </c>
      <c r="E3196">
        <v>9133.39</v>
      </c>
      <c r="F3196">
        <v>8931.0300000000007</v>
      </c>
      <c r="G3196">
        <v>9178.23</v>
      </c>
      <c r="H3196">
        <v>8931.0300000000007</v>
      </c>
      <c r="I3196" t="str">
        <f t="shared" si="147"/>
        <v>無</v>
      </c>
      <c r="J3196" t="str">
        <f t="shared" si="148"/>
        <v>無</v>
      </c>
      <c r="K3196" t="str">
        <f t="shared" si="149"/>
        <v>順</v>
      </c>
    </row>
    <row r="3197" spans="1:11" hidden="1" x14ac:dyDescent="0.15">
      <c r="A3197">
        <v>20161124</v>
      </c>
      <c r="B3197">
        <v>9152.11</v>
      </c>
      <c r="C3197">
        <v>9133.39</v>
      </c>
      <c r="D3197">
        <v>8931.0300000000007</v>
      </c>
      <c r="E3197">
        <v>9178.23</v>
      </c>
      <c r="F3197">
        <v>8931.0300000000007</v>
      </c>
      <c r="G3197">
        <v>9178.23</v>
      </c>
      <c r="H3197">
        <v>8931.0300000000007</v>
      </c>
      <c r="I3197" t="str">
        <f t="shared" si="147"/>
        <v>無</v>
      </c>
      <c r="J3197" t="str">
        <f t="shared" si="148"/>
        <v>順</v>
      </c>
      <c r="K3197" t="str">
        <f t="shared" si="149"/>
        <v>順</v>
      </c>
    </row>
    <row r="3198" spans="1:11" hidden="1" x14ac:dyDescent="0.15">
      <c r="A3198">
        <v>20161125</v>
      </c>
      <c r="B3198">
        <v>9159.07</v>
      </c>
      <c r="C3198">
        <v>9178.23</v>
      </c>
      <c r="D3198">
        <v>8931.0300000000007</v>
      </c>
      <c r="E3198">
        <v>9178.23</v>
      </c>
      <c r="F3198">
        <v>8931.0300000000007</v>
      </c>
      <c r="G3198">
        <v>9178.23</v>
      </c>
      <c r="H3198">
        <v>8962.2199999999993</v>
      </c>
      <c r="I3198" t="str">
        <f t="shared" si="147"/>
        <v>順</v>
      </c>
      <c r="J3198" t="str">
        <f t="shared" si="148"/>
        <v>順</v>
      </c>
      <c r="K3198" t="str">
        <f t="shared" si="149"/>
        <v>無</v>
      </c>
    </row>
    <row r="3199" spans="1:11" hidden="1" x14ac:dyDescent="0.15">
      <c r="A3199">
        <v>20161128</v>
      </c>
      <c r="B3199">
        <v>9222.24</v>
      </c>
      <c r="C3199">
        <v>9178.23</v>
      </c>
      <c r="D3199">
        <v>8931.0300000000007</v>
      </c>
      <c r="E3199">
        <v>9178.23</v>
      </c>
      <c r="F3199">
        <v>8962.2199999999993</v>
      </c>
      <c r="G3199">
        <v>9222.24</v>
      </c>
      <c r="H3199">
        <v>8995.26</v>
      </c>
      <c r="I3199" t="str">
        <f t="shared" si="147"/>
        <v>順</v>
      </c>
      <c r="J3199" t="str">
        <f t="shared" si="148"/>
        <v>無</v>
      </c>
      <c r="K3199" t="str">
        <f t="shared" si="149"/>
        <v>無</v>
      </c>
    </row>
    <row r="3200" spans="1:11" hidden="1" x14ac:dyDescent="0.15">
      <c r="A3200">
        <v>20161129</v>
      </c>
      <c r="B3200">
        <v>9192.3799999999992</v>
      </c>
      <c r="C3200">
        <v>9178.23</v>
      </c>
      <c r="D3200">
        <v>8962.2199999999993</v>
      </c>
      <c r="E3200">
        <v>9222.24</v>
      </c>
      <c r="F3200">
        <v>8995.26</v>
      </c>
      <c r="G3200">
        <v>9222.24</v>
      </c>
      <c r="H3200">
        <v>9008.7900000000009</v>
      </c>
      <c r="I3200" t="str">
        <f t="shared" si="147"/>
        <v>無</v>
      </c>
      <c r="J3200" t="str">
        <f t="shared" si="148"/>
        <v>無</v>
      </c>
      <c r="K3200" t="str">
        <f t="shared" si="149"/>
        <v>無</v>
      </c>
    </row>
    <row r="3201" spans="1:11" hidden="1" x14ac:dyDescent="0.15">
      <c r="A3201">
        <v>20161130</v>
      </c>
      <c r="B3201">
        <v>9240.7099999999991</v>
      </c>
      <c r="C3201">
        <v>9222.24</v>
      </c>
      <c r="D3201">
        <v>8995.26</v>
      </c>
      <c r="E3201">
        <v>9222.24</v>
      </c>
      <c r="F3201">
        <v>9008.7900000000009</v>
      </c>
      <c r="G3201">
        <v>9240.7099999999991</v>
      </c>
      <c r="H3201">
        <v>9041.11</v>
      </c>
      <c r="I3201" t="str">
        <f t="shared" si="147"/>
        <v>無</v>
      </c>
      <c r="J3201" t="str">
        <f t="shared" si="148"/>
        <v>無</v>
      </c>
      <c r="K3201" t="str">
        <f t="shared" si="149"/>
        <v>無</v>
      </c>
    </row>
    <row r="3202" spans="1:11" hidden="1" x14ac:dyDescent="0.15">
      <c r="A3202">
        <v>20161201</v>
      </c>
      <c r="B3202">
        <v>9263.5300000000007</v>
      </c>
      <c r="C3202">
        <v>9222.24</v>
      </c>
      <c r="D3202">
        <v>9008.7900000000009</v>
      </c>
      <c r="E3202">
        <v>9240.7099999999991</v>
      </c>
      <c r="F3202">
        <v>9041.11</v>
      </c>
      <c r="G3202">
        <v>9263.5300000000007</v>
      </c>
      <c r="H3202">
        <v>9133.39</v>
      </c>
      <c r="I3202" t="str">
        <f t="shared" si="147"/>
        <v>無</v>
      </c>
      <c r="J3202" t="str">
        <f t="shared" si="148"/>
        <v>無</v>
      </c>
      <c r="K3202" t="str">
        <f t="shared" si="149"/>
        <v>盤</v>
      </c>
    </row>
    <row r="3203" spans="1:11" hidden="1" x14ac:dyDescent="0.15">
      <c r="A3203">
        <v>20161202</v>
      </c>
      <c r="B3203">
        <v>9189.49</v>
      </c>
      <c r="C3203">
        <v>9240.7099999999991</v>
      </c>
      <c r="D3203">
        <v>9041.11</v>
      </c>
      <c r="E3203">
        <v>9263.5300000000007</v>
      </c>
      <c r="F3203">
        <v>9133.39</v>
      </c>
      <c r="G3203">
        <v>9263.5300000000007</v>
      </c>
      <c r="H3203">
        <v>9152.11</v>
      </c>
      <c r="I3203" t="str">
        <f t="shared" ref="I3203:I3266" si="150">IF(C3203-D3203&lt;=180,"盤",IF(C3203-D3203&lt;=240,"無","順"))</f>
        <v>無</v>
      </c>
      <c r="J3203" t="str">
        <f t="shared" ref="J3203:J3266" si="151">IF(E3203-F3203&lt;=180,"盤",IF(E3203-F3203&lt;=240,"無","順"))</f>
        <v>盤</v>
      </c>
      <c r="K3203" t="str">
        <f t="shared" ref="K3203:K3266" si="152">IF(G3203-H3203&lt;=180,"盤",IF(G3203-H3203&lt;=240,"無","順"))</f>
        <v>盤</v>
      </c>
    </row>
    <row r="3204" spans="1:11" hidden="1" x14ac:dyDescent="0.15">
      <c r="A3204">
        <v>20161205</v>
      </c>
      <c r="B3204">
        <v>9160.66</v>
      </c>
      <c r="C3204">
        <v>9263.5300000000007</v>
      </c>
      <c r="D3204">
        <v>9133.39</v>
      </c>
      <c r="E3204">
        <v>9263.5300000000007</v>
      </c>
      <c r="F3204">
        <v>9152.11</v>
      </c>
      <c r="G3204">
        <v>9263.5300000000007</v>
      </c>
      <c r="H3204">
        <v>9152.11</v>
      </c>
      <c r="I3204" t="str">
        <f t="shared" si="150"/>
        <v>盤</v>
      </c>
      <c r="J3204" t="str">
        <f t="shared" si="151"/>
        <v>盤</v>
      </c>
      <c r="K3204" t="str">
        <f t="shared" si="152"/>
        <v>盤</v>
      </c>
    </row>
    <row r="3205" spans="1:11" hidden="1" x14ac:dyDescent="0.15">
      <c r="A3205">
        <v>20161206</v>
      </c>
      <c r="B3205">
        <v>9250.77</v>
      </c>
      <c r="C3205">
        <v>9263.5300000000007</v>
      </c>
      <c r="D3205">
        <v>9152.11</v>
      </c>
      <c r="E3205">
        <v>9263.5300000000007</v>
      </c>
      <c r="F3205">
        <v>9152.11</v>
      </c>
      <c r="G3205">
        <v>9263.5300000000007</v>
      </c>
      <c r="H3205">
        <v>9159.07</v>
      </c>
      <c r="I3205" t="str">
        <f t="shared" si="150"/>
        <v>盤</v>
      </c>
      <c r="J3205" t="str">
        <f t="shared" si="151"/>
        <v>盤</v>
      </c>
      <c r="K3205" t="str">
        <f t="shared" si="152"/>
        <v>盤</v>
      </c>
    </row>
    <row r="3206" spans="1:11" hidden="1" x14ac:dyDescent="0.15">
      <c r="A3206">
        <v>20161207</v>
      </c>
      <c r="B3206">
        <v>9263.89</v>
      </c>
      <c r="C3206">
        <v>9263.5300000000007</v>
      </c>
      <c r="D3206">
        <v>9152.11</v>
      </c>
      <c r="E3206">
        <v>9263.5300000000007</v>
      </c>
      <c r="F3206">
        <v>9159.07</v>
      </c>
      <c r="G3206">
        <v>9263.89</v>
      </c>
      <c r="H3206">
        <v>9160.66</v>
      </c>
      <c r="I3206" t="str">
        <f t="shared" si="150"/>
        <v>盤</v>
      </c>
      <c r="J3206" t="str">
        <f t="shared" si="151"/>
        <v>盤</v>
      </c>
      <c r="K3206" t="str">
        <f t="shared" si="152"/>
        <v>盤</v>
      </c>
    </row>
    <row r="3207" spans="1:11" hidden="1" x14ac:dyDescent="0.15">
      <c r="A3207">
        <v>20161208</v>
      </c>
      <c r="B3207">
        <v>9375.86</v>
      </c>
      <c r="C3207">
        <v>9263.5300000000007</v>
      </c>
      <c r="D3207">
        <v>9159.07</v>
      </c>
      <c r="E3207">
        <v>9263.89</v>
      </c>
      <c r="F3207">
        <v>9160.66</v>
      </c>
      <c r="G3207">
        <v>9375.86</v>
      </c>
      <c r="H3207">
        <v>9160.66</v>
      </c>
      <c r="I3207" t="str">
        <f t="shared" si="150"/>
        <v>盤</v>
      </c>
      <c r="J3207" t="str">
        <f t="shared" si="151"/>
        <v>盤</v>
      </c>
      <c r="K3207" t="str">
        <f t="shared" si="152"/>
        <v>無</v>
      </c>
    </row>
    <row r="3208" spans="1:11" hidden="1" x14ac:dyDescent="0.15">
      <c r="A3208">
        <v>20161209</v>
      </c>
      <c r="B3208">
        <v>9392.68</v>
      </c>
      <c r="C3208">
        <v>9263.89</v>
      </c>
      <c r="D3208">
        <v>9160.66</v>
      </c>
      <c r="E3208">
        <v>9375.86</v>
      </c>
      <c r="F3208">
        <v>9160.66</v>
      </c>
      <c r="G3208">
        <v>9392.68</v>
      </c>
      <c r="H3208">
        <v>9160.66</v>
      </c>
      <c r="I3208" t="str">
        <f t="shared" si="150"/>
        <v>盤</v>
      </c>
      <c r="J3208" t="str">
        <f t="shared" si="151"/>
        <v>無</v>
      </c>
      <c r="K3208" t="str">
        <f t="shared" si="152"/>
        <v>無</v>
      </c>
    </row>
    <row r="3209" spans="1:11" hidden="1" x14ac:dyDescent="0.15">
      <c r="A3209">
        <v>20161212</v>
      </c>
      <c r="B3209">
        <v>9349.94</v>
      </c>
      <c r="C3209">
        <v>9375.86</v>
      </c>
      <c r="D3209">
        <v>9160.66</v>
      </c>
      <c r="E3209">
        <v>9392.68</v>
      </c>
      <c r="F3209">
        <v>9160.66</v>
      </c>
      <c r="G3209">
        <v>9392.68</v>
      </c>
      <c r="H3209">
        <v>9160.66</v>
      </c>
      <c r="I3209" t="str">
        <f t="shared" si="150"/>
        <v>無</v>
      </c>
      <c r="J3209" t="str">
        <f t="shared" si="151"/>
        <v>無</v>
      </c>
      <c r="K3209" t="str">
        <f t="shared" si="152"/>
        <v>無</v>
      </c>
    </row>
    <row r="3210" spans="1:11" hidden="1" x14ac:dyDescent="0.15">
      <c r="A3210">
        <v>20161213</v>
      </c>
      <c r="B3210">
        <v>9382.14</v>
      </c>
      <c r="C3210">
        <v>9392.68</v>
      </c>
      <c r="D3210">
        <v>9160.66</v>
      </c>
      <c r="E3210">
        <v>9392.68</v>
      </c>
      <c r="F3210">
        <v>9160.66</v>
      </c>
      <c r="G3210">
        <v>9392.68</v>
      </c>
      <c r="H3210">
        <v>9160.66</v>
      </c>
      <c r="I3210" t="str">
        <f t="shared" si="150"/>
        <v>無</v>
      </c>
      <c r="J3210" t="str">
        <f t="shared" si="151"/>
        <v>無</v>
      </c>
      <c r="K3210" t="str">
        <f t="shared" si="152"/>
        <v>無</v>
      </c>
    </row>
    <row r="3211" spans="1:11" hidden="1" x14ac:dyDescent="0.15">
      <c r="A3211">
        <v>20161214</v>
      </c>
      <c r="B3211">
        <v>9368.52</v>
      </c>
      <c r="C3211">
        <v>9392.68</v>
      </c>
      <c r="D3211">
        <v>9160.66</v>
      </c>
      <c r="E3211">
        <v>9392.68</v>
      </c>
      <c r="F3211">
        <v>9160.66</v>
      </c>
      <c r="G3211">
        <v>9392.68</v>
      </c>
      <c r="H3211">
        <v>9160.66</v>
      </c>
      <c r="I3211" t="str">
        <f t="shared" si="150"/>
        <v>無</v>
      </c>
      <c r="J3211" t="str">
        <f t="shared" si="151"/>
        <v>無</v>
      </c>
      <c r="K3211" t="str">
        <f t="shared" si="152"/>
        <v>無</v>
      </c>
    </row>
    <row r="3212" spans="1:11" hidden="1" x14ac:dyDescent="0.15">
      <c r="A3212">
        <v>20161215</v>
      </c>
      <c r="B3212">
        <v>9360.35</v>
      </c>
      <c r="C3212">
        <v>9392.68</v>
      </c>
      <c r="D3212">
        <v>9160.66</v>
      </c>
      <c r="E3212">
        <v>9392.68</v>
      </c>
      <c r="F3212">
        <v>9160.66</v>
      </c>
      <c r="G3212">
        <v>9392.68</v>
      </c>
      <c r="H3212">
        <v>9250.77</v>
      </c>
      <c r="I3212" t="str">
        <f t="shared" si="150"/>
        <v>無</v>
      </c>
      <c r="J3212" t="str">
        <f t="shared" si="151"/>
        <v>無</v>
      </c>
      <c r="K3212" t="str">
        <f t="shared" si="152"/>
        <v>盤</v>
      </c>
    </row>
    <row r="3213" spans="1:11" hidden="1" x14ac:dyDescent="0.15">
      <c r="A3213">
        <v>20161216</v>
      </c>
      <c r="B3213">
        <v>9326.7800000000007</v>
      </c>
      <c r="C3213">
        <v>9392.68</v>
      </c>
      <c r="D3213">
        <v>9160.66</v>
      </c>
      <c r="E3213">
        <v>9392.68</v>
      </c>
      <c r="F3213">
        <v>9250.77</v>
      </c>
      <c r="G3213">
        <v>9392.68</v>
      </c>
      <c r="H3213">
        <v>9263.89</v>
      </c>
      <c r="I3213" t="str">
        <f t="shared" si="150"/>
        <v>無</v>
      </c>
      <c r="J3213" t="str">
        <f t="shared" si="151"/>
        <v>盤</v>
      </c>
      <c r="K3213" t="str">
        <f t="shared" si="152"/>
        <v>盤</v>
      </c>
    </row>
    <row r="3214" spans="1:11" hidden="1" x14ac:dyDescent="0.15">
      <c r="A3214">
        <v>20161219</v>
      </c>
      <c r="B3214">
        <v>9239.32</v>
      </c>
      <c r="C3214">
        <v>9392.68</v>
      </c>
      <c r="D3214">
        <v>9250.77</v>
      </c>
      <c r="E3214">
        <v>9392.68</v>
      </c>
      <c r="F3214">
        <v>9263.89</v>
      </c>
      <c r="G3214">
        <v>9392.68</v>
      </c>
      <c r="H3214">
        <v>9239.32</v>
      </c>
      <c r="I3214" t="str">
        <f t="shared" si="150"/>
        <v>盤</v>
      </c>
      <c r="J3214" t="str">
        <f t="shared" si="151"/>
        <v>盤</v>
      </c>
      <c r="K3214" t="str">
        <f t="shared" si="152"/>
        <v>盤</v>
      </c>
    </row>
    <row r="3215" spans="1:11" hidden="1" x14ac:dyDescent="0.15">
      <c r="A3215">
        <v>20161220</v>
      </c>
      <c r="B3215">
        <v>9242.41</v>
      </c>
      <c r="C3215">
        <v>9392.68</v>
      </c>
      <c r="D3215">
        <v>9263.89</v>
      </c>
      <c r="E3215">
        <v>9392.68</v>
      </c>
      <c r="F3215">
        <v>9239.32</v>
      </c>
      <c r="G3215">
        <v>9392.68</v>
      </c>
      <c r="H3215">
        <v>9239.32</v>
      </c>
      <c r="I3215" t="str">
        <f t="shared" si="150"/>
        <v>盤</v>
      </c>
      <c r="J3215" t="str">
        <f t="shared" si="151"/>
        <v>盤</v>
      </c>
      <c r="K3215" t="str">
        <f t="shared" si="152"/>
        <v>盤</v>
      </c>
    </row>
    <row r="3216" spans="1:11" hidden="1" x14ac:dyDescent="0.15">
      <c r="A3216">
        <v>20161221</v>
      </c>
      <c r="B3216">
        <v>9204.26</v>
      </c>
      <c r="C3216">
        <v>9392.68</v>
      </c>
      <c r="D3216">
        <v>9239.32</v>
      </c>
      <c r="E3216">
        <v>9392.68</v>
      </c>
      <c r="F3216">
        <v>9239.32</v>
      </c>
      <c r="G3216">
        <v>9382.14</v>
      </c>
      <c r="H3216">
        <v>9204.26</v>
      </c>
      <c r="I3216" t="str">
        <f t="shared" si="150"/>
        <v>盤</v>
      </c>
      <c r="J3216" t="str">
        <f t="shared" si="151"/>
        <v>盤</v>
      </c>
      <c r="K3216" t="str">
        <f t="shared" si="152"/>
        <v>盤</v>
      </c>
    </row>
    <row r="3217" spans="1:11" x14ac:dyDescent="0.15">
      <c r="A3217">
        <v>20161222</v>
      </c>
      <c r="B3217">
        <v>9118.75</v>
      </c>
      <c r="C3217">
        <v>9392.68</v>
      </c>
      <c r="D3217">
        <v>9239.32</v>
      </c>
      <c r="E3217">
        <v>9382.14</v>
      </c>
      <c r="F3217">
        <v>9204.26</v>
      </c>
      <c r="G3217">
        <v>9382.14</v>
      </c>
      <c r="H3217">
        <v>9118.75</v>
      </c>
      <c r="I3217" t="str">
        <f t="shared" si="150"/>
        <v>盤</v>
      </c>
      <c r="J3217" t="str">
        <f t="shared" si="151"/>
        <v>盤</v>
      </c>
      <c r="K3217" t="str">
        <f t="shared" si="152"/>
        <v>順</v>
      </c>
    </row>
    <row r="3218" spans="1:11" hidden="1" x14ac:dyDescent="0.15">
      <c r="A3218">
        <v>20161223</v>
      </c>
      <c r="B3218">
        <v>9078.64</v>
      </c>
      <c r="C3218">
        <v>9382.14</v>
      </c>
      <c r="D3218">
        <v>9204.26</v>
      </c>
      <c r="E3218">
        <v>9382.14</v>
      </c>
      <c r="F3218">
        <v>9118.75</v>
      </c>
      <c r="G3218">
        <v>9368.52</v>
      </c>
      <c r="H3218">
        <v>9078.64</v>
      </c>
      <c r="I3218" t="str">
        <f t="shared" si="150"/>
        <v>盤</v>
      </c>
      <c r="J3218" t="str">
        <f t="shared" si="151"/>
        <v>順</v>
      </c>
      <c r="K3218" t="str">
        <f t="shared" si="152"/>
        <v>順</v>
      </c>
    </row>
    <row r="3219" spans="1:11" hidden="1" x14ac:dyDescent="0.15">
      <c r="A3219">
        <v>20161226</v>
      </c>
      <c r="B3219">
        <v>9110.5400000000009</v>
      </c>
      <c r="C3219">
        <v>9382.14</v>
      </c>
      <c r="D3219">
        <v>9118.75</v>
      </c>
      <c r="E3219">
        <v>9368.52</v>
      </c>
      <c r="F3219">
        <v>9078.64</v>
      </c>
      <c r="G3219">
        <v>9360.35</v>
      </c>
      <c r="H3219">
        <v>9078.64</v>
      </c>
      <c r="I3219" t="str">
        <f t="shared" si="150"/>
        <v>順</v>
      </c>
      <c r="J3219" t="str">
        <f t="shared" si="151"/>
        <v>順</v>
      </c>
      <c r="K3219" t="str">
        <f t="shared" si="152"/>
        <v>順</v>
      </c>
    </row>
    <row r="3220" spans="1:11" hidden="1" x14ac:dyDescent="0.15">
      <c r="A3220">
        <v>20161227</v>
      </c>
      <c r="B3220">
        <v>9109.27</v>
      </c>
      <c r="C3220">
        <v>9368.52</v>
      </c>
      <c r="D3220">
        <v>9078.64</v>
      </c>
      <c r="E3220">
        <v>9360.35</v>
      </c>
      <c r="F3220">
        <v>9078.64</v>
      </c>
      <c r="G3220">
        <v>9326.7800000000007</v>
      </c>
      <c r="H3220">
        <v>9078.64</v>
      </c>
      <c r="I3220" t="str">
        <f t="shared" si="150"/>
        <v>順</v>
      </c>
      <c r="J3220" t="str">
        <f t="shared" si="151"/>
        <v>順</v>
      </c>
      <c r="K3220" t="str">
        <f t="shared" si="152"/>
        <v>順</v>
      </c>
    </row>
    <row r="3221" spans="1:11" hidden="1" x14ac:dyDescent="0.15">
      <c r="A3221">
        <v>20161228</v>
      </c>
      <c r="B3221">
        <v>9201.4</v>
      </c>
      <c r="C3221">
        <v>9360.35</v>
      </c>
      <c r="D3221">
        <v>9078.64</v>
      </c>
      <c r="E3221">
        <v>9326.7800000000007</v>
      </c>
      <c r="F3221">
        <v>9078.64</v>
      </c>
      <c r="G3221">
        <v>9242.41</v>
      </c>
      <c r="H3221">
        <v>9078.64</v>
      </c>
      <c r="I3221" t="str">
        <f t="shared" si="150"/>
        <v>順</v>
      </c>
      <c r="J3221" t="str">
        <f t="shared" si="151"/>
        <v>順</v>
      </c>
      <c r="K3221" t="str">
        <f t="shared" si="152"/>
        <v>盤</v>
      </c>
    </row>
    <row r="3222" spans="1:11" hidden="1" x14ac:dyDescent="0.15">
      <c r="A3222">
        <v>20161229</v>
      </c>
      <c r="B3222">
        <v>9153.09</v>
      </c>
      <c r="C3222">
        <v>9326.7800000000007</v>
      </c>
      <c r="D3222">
        <v>9078.64</v>
      </c>
      <c r="E3222">
        <v>9242.41</v>
      </c>
      <c r="F3222">
        <v>9078.64</v>
      </c>
      <c r="G3222">
        <v>9242.41</v>
      </c>
      <c r="H3222">
        <v>9078.64</v>
      </c>
      <c r="I3222" t="str">
        <f t="shared" si="150"/>
        <v>順</v>
      </c>
      <c r="J3222" t="str">
        <f t="shared" si="151"/>
        <v>盤</v>
      </c>
      <c r="K3222" t="str">
        <f t="shared" si="152"/>
        <v>盤</v>
      </c>
    </row>
    <row r="3223" spans="1:11" hidden="1" x14ac:dyDescent="0.15">
      <c r="A3223">
        <v>20161230</v>
      </c>
      <c r="B3223">
        <v>9253.5</v>
      </c>
      <c r="C3223">
        <v>9242.41</v>
      </c>
      <c r="D3223">
        <v>9078.64</v>
      </c>
      <c r="E3223">
        <v>9242.41</v>
      </c>
      <c r="F3223">
        <v>9078.64</v>
      </c>
      <c r="G3223">
        <v>9253.5</v>
      </c>
      <c r="H3223">
        <v>9078.64</v>
      </c>
      <c r="I3223" t="str">
        <f t="shared" si="150"/>
        <v>盤</v>
      </c>
      <c r="J3223" t="str">
        <f t="shared" si="151"/>
        <v>盤</v>
      </c>
      <c r="K3223" t="str">
        <f t="shared" si="152"/>
        <v>盤</v>
      </c>
    </row>
    <row r="3224" spans="1:11" hidden="1" x14ac:dyDescent="0.15">
      <c r="A3224">
        <v>20170103</v>
      </c>
      <c r="B3224">
        <v>9272.8799999999992</v>
      </c>
      <c r="C3224">
        <v>9242.41</v>
      </c>
      <c r="D3224">
        <v>9078.64</v>
      </c>
      <c r="E3224">
        <v>9253.5</v>
      </c>
      <c r="F3224">
        <v>9078.64</v>
      </c>
      <c r="G3224">
        <v>9272.8799999999992</v>
      </c>
      <c r="H3224">
        <v>9078.64</v>
      </c>
      <c r="I3224" t="str">
        <f t="shared" si="150"/>
        <v>盤</v>
      </c>
      <c r="J3224" t="str">
        <f t="shared" si="151"/>
        <v>盤</v>
      </c>
      <c r="K3224" t="str">
        <f t="shared" si="152"/>
        <v>無</v>
      </c>
    </row>
    <row r="3225" spans="1:11" hidden="1" x14ac:dyDescent="0.15">
      <c r="A3225">
        <v>20170104</v>
      </c>
      <c r="B3225">
        <v>9286.9599999999991</v>
      </c>
      <c r="C3225">
        <v>9253.5</v>
      </c>
      <c r="D3225">
        <v>9078.64</v>
      </c>
      <c r="E3225">
        <v>9272.8799999999992</v>
      </c>
      <c r="F3225">
        <v>9078.64</v>
      </c>
      <c r="G3225">
        <v>9286.9599999999991</v>
      </c>
      <c r="H3225">
        <v>9078.64</v>
      </c>
      <c r="I3225" t="str">
        <f t="shared" si="150"/>
        <v>盤</v>
      </c>
      <c r="J3225" t="str">
        <f t="shared" si="151"/>
        <v>無</v>
      </c>
      <c r="K3225" t="str">
        <f t="shared" si="152"/>
        <v>無</v>
      </c>
    </row>
    <row r="3226" spans="1:11" hidden="1" x14ac:dyDescent="0.15">
      <c r="A3226">
        <v>20170105</v>
      </c>
      <c r="B3226">
        <v>9358.14</v>
      </c>
      <c r="C3226">
        <v>9272.8799999999992</v>
      </c>
      <c r="D3226">
        <v>9078.64</v>
      </c>
      <c r="E3226">
        <v>9286.9599999999991</v>
      </c>
      <c r="F3226">
        <v>9078.64</v>
      </c>
      <c r="G3226">
        <v>9358.14</v>
      </c>
      <c r="H3226">
        <v>9109.27</v>
      </c>
      <c r="I3226" t="str">
        <f t="shared" si="150"/>
        <v>無</v>
      </c>
      <c r="J3226" t="str">
        <f t="shared" si="151"/>
        <v>無</v>
      </c>
      <c r="K3226" t="str">
        <f t="shared" si="152"/>
        <v>順</v>
      </c>
    </row>
    <row r="3227" spans="1:11" hidden="1" x14ac:dyDescent="0.15">
      <c r="A3227">
        <v>20170106</v>
      </c>
      <c r="B3227">
        <v>9372.2199999999993</v>
      </c>
      <c r="C3227">
        <v>9286.9599999999991</v>
      </c>
      <c r="D3227">
        <v>9078.64</v>
      </c>
      <c r="E3227">
        <v>9358.14</v>
      </c>
      <c r="F3227">
        <v>9109.27</v>
      </c>
      <c r="G3227">
        <v>9372.2199999999993</v>
      </c>
      <c r="H3227">
        <v>9109.27</v>
      </c>
      <c r="I3227" t="str">
        <f t="shared" si="150"/>
        <v>無</v>
      </c>
      <c r="J3227" t="str">
        <f t="shared" si="151"/>
        <v>順</v>
      </c>
      <c r="K3227" t="str">
        <f t="shared" si="152"/>
        <v>順</v>
      </c>
    </row>
    <row r="3228" spans="1:11" hidden="1" x14ac:dyDescent="0.15">
      <c r="A3228">
        <v>20170109</v>
      </c>
      <c r="B3228">
        <v>9342.42</v>
      </c>
      <c r="C3228">
        <v>9358.14</v>
      </c>
      <c r="D3228">
        <v>9109.27</v>
      </c>
      <c r="E3228">
        <v>9372.2199999999993</v>
      </c>
      <c r="F3228">
        <v>9109.27</v>
      </c>
      <c r="G3228">
        <v>9372.2199999999993</v>
      </c>
      <c r="H3228">
        <v>9153.09</v>
      </c>
      <c r="I3228" t="str">
        <f t="shared" si="150"/>
        <v>順</v>
      </c>
      <c r="J3228" t="str">
        <f t="shared" si="151"/>
        <v>順</v>
      </c>
      <c r="K3228" t="str">
        <f t="shared" si="152"/>
        <v>無</v>
      </c>
    </row>
    <row r="3229" spans="1:11" hidden="1" x14ac:dyDescent="0.15">
      <c r="A3229">
        <v>20170110</v>
      </c>
      <c r="B3229">
        <v>9349.64</v>
      </c>
      <c r="C3229">
        <v>9372.2199999999993</v>
      </c>
      <c r="D3229">
        <v>9109.27</v>
      </c>
      <c r="E3229">
        <v>9372.2199999999993</v>
      </c>
      <c r="F3229">
        <v>9153.09</v>
      </c>
      <c r="G3229">
        <v>9372.2199999999993</v>
      </c>
      <c r="H3229">
        <v>9153.09</v>
      </c>
      <c r="I3229" t="str">
        <f t="shared" si="150"/>
        <v>順</v>
      </c>
      <c r="J3229" t="str">
        <f t="shared" si="151"/>
        <v>無</v>
      </c>
      <c r="K3229" t="str">
        <f t="shared" si="152"/>
        <v>無</v>
      </c>
    </row>
    <row r="3230" spans="1:11" hidden="1" x14ac:dyDescent="0.15">
      <c r="A3230">
        <v>20170111</v>
      </c>
      <c r="B3230">
        <v>9345.74</v>
      </c>
      <c r="C3230">
        <v>9372.2199999999993</v>
      </c>
      <c r="D3230">
        <v>9153.09</v>
      </c>
      <c r="E3230">
        <v>9372.2199999999993</v>
      </c>
      <c r="F3230">
        <v>9153.09</v>
      </c>
      <c r="G3230">
        <v>9372.2199999999993</v>
      </c>
      <c r="H3230">
        <v>9253.5</v>
      </c>
      <c r="I3230" t="str">
        <f t="shared" si="150"/>
        <v>無</v>
      </c>
      <c r="J3230" t="str">
        <f t="shared" si="151"/>
        <v>無</v>
      </c>
      <c r="K3230" t="str">
        <f t="shared" si="152"/>
        <v>盤</v>
      </c>
    </row>
    <row r="3231" spans="1:11" hidden="1" x14ac:dyDescent="0.15">
      <c r="A3231">
        <v>20170112</v>
      </c>
      <c r="B3231">
        <v>9410.18</v>
      </c>
      <c r="C3231">
        <v>9372.2199999999993</v>
      </c>
      <c r="D3231">
        <v>9153.09</v>
      </c>
      <c r="E3231">
        <v>9372.2199999999993</v>
      </c>
      <c r="F3231">
        <v>9253.5</v>
      </c>
      <c r="G3231">
        <v>9410.18</v>
      </c>
      <c r="H3231">
        <v>9272.8799999999992</v>
      </c>
      <c r="I3231" t="str">
        <f t="shared" si="150"/>
        <v>無</v>
      </c>
      <c r="J3231" t="str">
        <f t="shared" si="151"/>
        <v>盤</v>
      </c>
      <c r="K3231" t="str">
        <f t="shared" si="152"/>
        <v>盤</v>
      </c>
    </row>
    <row r="3232" spans="1:11" hidden="1" x14ac:dyDescent="0.15">
      <c r="A3232">
        <v>20170113</v>
      </c>
      <c r="B3232">
        <v>9378.83</v>
      </c>
      <c r="C3232">
        <v>9372.2199999999993</v>
      </c>
      <c r="D3232">
        <v>9253.5</v>
      </c>
      <c r="E3232">
        <v>9410.18</v>
      </c>
      <c r="F3232">
        <v>9272.8799999999992</v>
      </c>
      <c r="G3232">
        <v>9410.18</v>
      </c>
      <c r="H3232">
        <v>9286.9599999999991</v>
      </c>
      <c r="I3232" t="str">
        <f t="shared" si="150"/>
        <v>盤</v>
      </c>
      <c r="J3232" t="str">
        <f t="shared" si="151"/>
        <v>盤</v>
      </c>
      <c r="K3232" t="str">
        <f t="shared" si="152"/>
        <v>盤</v>
      </c>
    </row>
    <row r="3233" spans="1:11" hidden="1" x14ac:dyDescent="0.15">
      <c r="A3233">
        <v>20170116</v>
      </c>
      <c r="B3233">
        <v>9292.33</v>
      </c>
      <c r="C3233">
        <v>9410.18</v>
      </c>
      <c r="D3233">
        <v>9272.8799999999992</v>
      </c>
      <c r="E3233">
        <v>9410.18</v>
      </c>
      <c r="F3233">
        <v>9286.9599999999991</v>
      </c>
      <c r="G3233">
        <v>9410.18</v>
      </c>
      <c r="H3233">
        <v>9292.33</v>
      </c>
      <c r="I3233" t="str">
        <f t="shared" si="150"/>
        <v>盤</v>
      </c>
      <c r="J3233" t="str">
        <f t="shared" si="151"/>
        <v>盤</v>
      </c>
      <c r="K3233" t="str">
        <f t="shared" si="152"/>
        <v>盤</v>
      </c>
    </row>
    <row r="3234" spans="1:11" hidden="1" x14ac:dyDescent="0.15">
      <c r="A3234">
        <v>20170117</v>
      </c>
      <c r="B3234">
        <v>9354.5300000000007</v>
      </c>
      <c r="C3234">
        <v>9410.18</v>
      </c>
      <c r="D3234">
        <v>9286.9599999999991</v>
      </c>
      <c r="E3234">
        <v>9410.18</v>
      </c>
      <c r="F3234">
        <v>9292.33</v>
      </c>
      <c r="G3234">
        <v>9410.18</v>
      </c>
      <c r="H3234">
        <v>9292.33</v>
      </c>
      <c r="I3234" t="str">
        <f t="shared" si="150"/>
        <v>盤</v>
      </c>
      <c r="J3234" t="str">
        <f t="shared" si="151"/>
        <v>盤</v>
      </c>
      <c r="K3234" t="str">
        <f t="shared" si="152"/>
        <v>盤</v>
      </c>
    </row>
    <row r="3235" spans="1:11" hidden="1" x14ac:dyDescent="0.15">
      <c r="A3235">
        <v>20170118</v>
      </c>
      <c r="B3235">
        <v>9341.9699999999993</v>
      </c>
      <c r="C3235">
        <v>9410.18</v>
      </c>
      <c r="D3235">
        <v>9292.33</v>
      </c>
      <c r="E3235">
        <v>9410.18</v>
      </c>
      <c r="F3235">
        <v>9292.33</v>
      </c>
      <c r="G3235">
        <v>9410.18</v>
      </c>
      <c r="H3235">
        <v>9292.33</v>
      </c>
      <c r="I3235" t="str">
        <f t="shared" si="150"/>
        <v>盤</v>
      </c>
      <c r="J3235" t="str">
        <f t="shared" si="151"/>
        <v>盤</v>
      </c>
      <c r="K3235" t="str">
        <f t="shared" si="152"/>
        <v>盤</v>
      </c>
    </row>
    <row r="3236" spans="1:11" hidden="1" x14ac:dyDescent="0.15">
      <c r="A3236">
        <v>20170119</v>
      </c>
      <c r="B3236">
        <v>9318.1200000000008</v>
      </c>
      <c r="C3236">
        <v>9410.18</v>
      </c>
      <c r="D3236">
        <v>9292.33</v>
      </c>
      <c r="E3236">
        <v>9410.18</v>
      </c>
      <c r="F3236">
        <v>9292.33</v>
      </c>
      <c r="G3236">
        <v>9410.18</v>
      </c>
      <c r="H3236">
        <v>9292.33</v>
      </c>
      <c r="I3236" t="str">
        <f t="shared" si="150"/>
        <v>盤</v>
      </c>
      <c r="J3236" t="str">
        <f t="shared" si="151"/>
        <v>盤</v>
      </c>
      <c r="K3236" t="str">
        <f t="shared" si="152"/>
        <v>盤</v>
      </c>
    </row>
    <row r="3237" spans="1:11" hidden="1" x14ac:dyDescent="0.15">
      <c r="A3237">
        <v>20170120</v>
      </c>
      <c r="B3237">
        <v>9331.4599999999991</v>
      </c>
      <c r="C3237">
        <v>9410.18</v>
      </c>
      <c r="D3237">
        <v>9292.33</v>
      </c>
      <c r="E3237">
        <v>9410.18</v>
      </c>
      <c r="F3237">
        <v>9292.33</v>
      </c>
      <c r="G3237">
        <v>9410.18</v>
      </c>
      <c r="H3237">
        <v>9292.33</v>
      </c>
      <c r="I3237" t="str">
        <f t="shared" si="150"/>
        <v>盤</v>
      </c>
      <c r="J3237" t="str">
        <f t="shared" si="151"/>
        <v>盤</v>
      </c>
      <c r="K3237" t="str">
        <f t="shared" si="152"/>
        <v>盤</v>
      </c>
    </row>
    <row r="3238" spans="1:11" hidden="1" x14ac:dyDescent="0.15">
      <c r="A3238">
        <v>20170123</v>
      </c>
      <c r="B3238">
        <v>9424.0499999999993</v>
      </c>
      <c r="C3238">
        <v>9410.18</v>
      </c>
      <c r="D3238">
        <v>9292.33</v>
      </c>
      <c r="E3238">
        <v>9410.18</v>
      </c>
      <c r="F3238">
        <v>9292.33</v>
      </c>
      <c r="G3238">
        <v>9424.0499999999993</v>
      </c>
      <c r="H3238">
        <v>9292.33</v>
      </c>
      <c r="I3238" t="str">
        <f t="shared" si="150"/>
        <v>盤</v>
      </c>
      <c r="J3238" t="str">
        <f t="shared" si="151"/>
        <v>盤</v>
      </c>
      <c r="K3238" t="str">
        <f t="shared" si="152"/>
        <v>盤</v>
      </c>
    </row>
    <row r="3239" spans="1:11" hidden="1" x14ac:dyDescent="0.15">
      <c r="A3239">
        <v>20170124</v>
      </c>
      <c r="B3239">
        <v>9447.9500000000007</v>
      </c>
      <c r="C3239">
        <v>9410.18</v>
      </c>
      <c r="D3239">
        <v>9292.33</v>
      </c>
      <c r="E3239">
        <v>9424.0499999999993</v>
      </c>
      <c r="F3239">
        <v>9292.33</v>
      </c>
      <c r="G3239">
        <v>9447.9500000000007</v>
      </c>
      <c r="H3239">
        <v>9292.33</v>
      </c>
      <c r="I3239" t="str">
        <f t="shared" si="150"/>
        <v>盤</v>
      </c>
      <c r="J3239" t="str">
        <f t="shared" si="151"/>
        <v>盤</v>
      </c>
      <c r="K3239" t="str">
        <f t="shared" si="152"/>
        <v>盤</v>
      </c>
    </row>
    <row r="3240" spans="1:11" hidden="1" x14ac:dyDescent="0.15">
      <c r="A3240">
        <v>20170202</v>
      </c>
      <c r="B3240">
        <v>9428.9699999999993</v>
      </c>
      <c r="C3240">
        <v>9424.0499999999993</v>
      </c>
      <c r="D3240">
        <v>9292.33</v>
      </c>
      <c r="E3240">
        <v>9447.9500000000007</v>
      </c>
      <c r="F3240">
        <v>9292.33</v>
      </c>
      <c r="G3240">
        <v>9447.9500000000007</v>
      </c>
      <c r="H3240">
        <v>9292.33</v>
      </c>
      <c r="I3240" t="str">
        <f t="shared" si="150"/>
        <v>盤</v>
      </c>
      <c r="J3240" t="str">
        <f t="shared" si="151"/>
        <v>盤</v>
      </c>
      <c r="K3240" t="str">
        <f t="shared" si="152"/>
        <v>盤</v>
      </c>
    </row>
    <row r="3241" spans="1:11" hidden="1" x14ac:dyDescent="0.15">
      <c r="A3241">
        <v>20170203</v>
      </c>
      <c r="B3241">
        <v>9455.56</v>
      </c>
      <c r="C3241">
        <v>9447.9500000000007</v>
      </c>
      <c r="D3241">
        <v>9292.33</v>
      </c>
      <c r="E3241">
        <v>9447.9500000000007</v>
      </c>
      <c r="F3241">
        <v>9292.33</v>
      </c>
      <c r="G3241">
        <v>9455.56</v>
      </c>
      <c r="H3241">
        <v>9318.1200000000008</v>
      </c>
      <c r="I3241" t="str">
        <f t="shared" si="150"/>
        <v>盤</v>
      </c>
      <c r="J3241" t="str">
        <f t="shared" si="151"/>
        <v>盤</v>
      </c>
      <c r="K3241" t="str">
        <f t="shared" si="152"/>
        <v>盤</v>
      </c>
    </row>
    <row r="3242" spans="1:11" hidden="1" x14ac:dyDescent="0.15">
      <c r="A3242">
        <v>20170206</v>
      </c>
      <c r="B3242">
        <v>9538.01</v>
      </c>
      <c r="C3242">
        <v>9447.9500000000007</v>
      </c>
      <c r="D3242">
        <v>9292.33</v>
      </c>
      <c r="E3242">
        <v>9455.56</v>
      </c>
      <c r="F3242">
        <v>9318.1200000000008</v>
      </c>
      <c r="G3242">
        <v>9538.01</v>
      </c>
      <c r="H3242">
        <v>9318.1200000000008</v>
      </c>
      <c r="I3242" t="str">
        <f t="shared" si="150"/>
        <v>盤</v>
      </c>
      <c r="J3242" t="str">
        <f t="shared" si="151"/>
        <v>盤</v>
      </c>
      <c r="K3242" t="str">
        <f t="shared" si="152"/>
        <v>無</v>
      </c>
    </row>
    <row r="3243" spans="1:11" hidden="1" x14ac:dyDescent="0.15">
      <c r="A3243">
        <v>20170207</v>
      </c>
      <c r="B3243">
        <v>9554.56</v>
      </c>
      <c r="C3243">
        <v>9455.56</v>
      </c>
      <c r="D3243">
        <v>9318.1200000000008</v>
      </c>
      <c r="E3243">
        <v>9538.01</v>
      </c>
      <c r="F3243">
        <v>9318.1200000000008</v>
      </c>
      <c r="G3243">
        <v>9554.56</v>
      </c>
      <c r="H3243">
        <v>9318.1200000000008</v>
      </c>
      <c r="I3243" t="str">
        <f t="shared" si="150"/>
        <v>盤</v>
      </c>
      <c r="J3243" t="str">
        <f t="shared" si="151"/>
        <v>無</v>
      </c>
      <c r="K3243" t="str">
        <f t="shared" si="152"/>
        <v>無</v>
      </c>
    </row>
    <row r="3244" spans="1:11" hidden="1" x14ac:dyDescent="0.15">
      <c r="A3244">
        <v>20170208</v>
      </c>
      <c r="B3244">
        <v>9543.25</v>
      </c>
      <c r="C3244">
        <v>9538.01</v>
      </c>
      <c r="D3244">
        <v>9318.1200000000008</v>
      </c>
      <c r="E3244">
        <v>9554.56</v>
      </c>
      <c r="F3244">
        <v>9318.1200000000008</v>
      </c>
      <c r="G3244">
        <v>9554.56</v>
      </c>
      <c r="H3244">
        <v>9331.4599999999991</v>
      </c>
      <c r="I3244" t="str">
        <f t="shared" si="150"/>
        <v>無</v>
      </c>
      <c r="J3244" t="str">
        <f t="shared" si="151"/>
        <v>無</v>
      </c>
      <c r="K3244" t="str">
        <f t="shared" si="152"/>
        <v>無</v>
      </c>
    </row>
    <row r="3245" spans="1:11" hidden="1" x14ac:dyDescent="0.15">
      <c r="A3245">
        <v>20170209</v>
      </c>
      <c r="B3245">
        <v>9590.18</v>
      </c>
      <c r="C3245">
        <v>9554.56</v>
      </c>
      <c r="D3245">
        <v>9318.1200000000008</v>
      </c>
      <c r="E3245">
        <v>9554.56</v>
      </c>
      <c r="F3245">
        <v>9331.4599999999991</v>
      </c>
      <c r="G3245">
        <v>9590.18</v>
      </c>
      <c r="H3245">
        <v>9424.0499999999993</v>
      </c>
      <c r="I3245" t="str">
        <f t="shared" si="150"/>
        <v>無</v>
      </c>
      <c r="J3245" t="str">
        <f t="shared" si="151"/>
        <v>無</v>
      </c>
      <c r="K3245" t="str">
        <f t="shared" si="152"/>
        <v>盤</v>
      </c>
    </row>
    <row r="3246" spans="1:11" hidden="1" x14ac:dyDescent="0.15">
      <c r="A3246">
        <v>20170210</v>
      </c>
      <c r="B3246">
        <v>9665.59</v>
      </c>
      <c r="C3246">
        <v>9554.56</v>
      </c>
      <c r="D3246">
        <v>9331.4599999999991</v>
      </c>
      <c r="E3246">
        <v>9590.18</v>
      </c>
      <c r="F3246">
        <v>9424.0499999999993</v>
      </c>
      <c r="G3246">
        <v>9665.59</v>
      </c>
      <c r="H3246">
        <v>9428.9699999999993</v>
      </c>
      <c r="I3246" t="str">
        <f t="shared" si="150"/>
        <v>無</v>
      </c>
      <c r="J3246" t="str">
        <f t="shared" si="151"/>
        <v>盤</v>
      </c>
      <c r="K3246" t="str">
        <f t="shared" si="152"/>
        <v>無</v>
      </c>
    </row>
    <row r="3247" spans="1:11" hidden="1" x14ac:dyDescent="0.15">
      <c r="A3247">
        <v>20170213</v>
      </c>
      <c r="B3247">
        <v>9710.32</v>
      </c>
      <c r="C3247">
        <v>9590.18</v>
      </c>
      <c r="D3247">
        <v>9424.0499999999993</v>
      </c>
      <c r="E3247">
        <v>9665.59</v>
      </c>
      <c r="F3247">
        <v>9428.9699999999993</v>
      </c>
      <c r="G3247">
        <v>9710.32</v>
      </c>
      <c r="H3247">
        <v>9428.9699999999993</v>
      </c>
      <c r="I3247" t="str">
        <f t="shared" si="150"/>
        <v>盤</v>
      </c>
      <c r="J3247" t="str">
        <f t="shared" si="151"/>
        <v>無</v>
      </c>
      <c r="K3247" t="str">
        <f t="shared" si="152"/>
        <v>順</v>
      </c>
    </row>
    <row r="3248" spans="1:11" hidden="1" x14ac:dyDescent="0.15">
      <c r="A3248">
        <v>20170214</v>
      </c>
      <c r="B3248">
        <v>9718.7800000000007</v>
      </c>
      <c r="C3248">
        <v>9665.59</v>
      </c>
      <c r="D3248">
        <v>9428.9699999999993</v>
      </c>
      <c r="E3248">
        <v>9710.32</v>
      </c>
      <c r="F3248">
        <v>9428.9699999999993</v>
      </c>
      <c r="G3248">
        <v>9718.7800000000007</v>
      </c>
      <c r="H3248">
        <v>9455.56</v>
      </c>
      <c r="I3248" t="str">
        <f t="shared" si="150"/>
        <v>無</v>
      </c>
      <c r="J3248" t="str">
        <f t="shared" si="151"/>
        <v>順</v>
      </c>
      <c r="K3248" t="str">
        <f t="shared" si="152"/>
        <v>順</v>
      </c>
    </row>
    <row r="3249" spans="1:11" hidden="1" x14ac:dyDescent="0.15">
      <c r="A3249">
        <v>20170215</v>
      </c>
      <c r="B3249">
        <v>9799.76</v>
      </c>
      <c r="C3249">
        <v>9710.32</v>
      </c>
      <c r="D3249">
        <v>9428.9699999999993</v>
      </c>
      <c r="E3249">
        <v>9718.7800000000007</v>
      </c>
      <c r="F3249">
        <v>9455.56</v>
      </c>
      <c r="G3249">
        <v>9799.76</v>
      </c>
      <c r="H3249">
        <v>9538.01</v>
      </c>
      <c r="I3249" t="str">
        <f t="shared" si="150"/>
        <v>順</v>
      </c>
      <c r="J3249" t="str">
        <f t="shared" si="151"/>
        <v>順</v>
      </c>
      <c r="K3249" t="str">
        <f t="shared" si="152"/>
        <v>順</v>
      </c>
    </row>
    <row r="3250" spans="1:11" hidden="1" x14ac:dyDescent="0.15">
      <c r="A3250">
        <v>20170216</v>
      </c>
      <c r="B3250">
        <v>9771.25</v>
      </c>
      <c r="C3250">
        <v>9718.7800000000007</v>
      </c>
      <c r="D3250">
        <v>9455.56</v>
      </c>
      <c r="E3250">
        <v>9799.76</v>
      </c>
      <c r="F3250">
        <v>9538.01</v>
      </c>
      <c r="G3250">
        <v>9799.76</v>
      </c>
      <c r="H3250">
        <v>9543.25</v>
      </c>
      <c r="I3250" t="str">
        <f t="shared" si="150"/>
        <v>順</v>
      </c>
      <c r="J3250" t="str">
        <f t="shared" si="151"/>
        <v>順</v>
      </c>
      <c r="K3250" t="str">
        <f t="shared" si="152"/>
        <v>順</v>
      </c>
    </row>
    <row r="3251" spans="1:11" hidden="1" x14ac:dyDescent="0.15">
      <c r="A3251">
        <v>20170217</v>
      </c>
      <c r="B3251">
        <v>9759.76</v>
      </c>
      <c r="C3251">
        <v>9799.76</v>
      </c>
      <c r="D3251">
        <v>9538.01</v>
      </c>
      <c r="E3251">
        <v>9799.76</v>
      </c>
      <c r="F3251">
        <v>9543.25</v>
      </c>
      <c r="G3251">
        <v>9799.76</v>
      </c>
      <c r="H3251">
        <v>9543.25</v>
      </c>
      <c r="I3251" t="str">
        <f t="shared" si="150"/>
        <v>順</v>
      </c>
      <c r="J3251" t="str">
        <f t="shared" si="151"/>
        <v>順</v>
      </c>
      <c r="K3251" t="str">
        <f t="shared" si="152"/>
        <v>順</v>
      </c>
    </row>
    <row r="3252" spans="1:11" hidden="1" x14ac:dyDescent="0.15">
      <c r="A3252">
        <v>20170218</v>
      </c>
      <c r="B3252">
        <v>9779.92</v>
      </c>
      <c r="C3252">
        <v>9799.76</v>
      </c>
      <c r="D3252">
        <v>9543.25</v>
      </c>
      <c r="E3252">
        <v>9799.76</v>
      </c>
      <c r="F3252">
        <v>9543.25</v>
      </c>
      <c r="G3252">
        <v>9799.76</v>
      </c>
      <c r="H3252">
        <v>9590.18</v>
      </c>
      <c r="I3252" t="str">
        <f t="shared" si="150"/>
        <v>順</v>
      </c>
      <c r="J3252" t="str">
        <f t="shared" si="151"/>
        <v>順</v>
      </c>
      <c r="K3252" t="str">
        <f t="shared" si="152"/>
        <v>無</v>
      </c>
    </row>
    <row r="3253" spans="1:11" hidden="1" x14ac:dyDescent="0.15">
      <c r="A3253">
        <v>20170220</v>
      </c>
      <c r="B3253">
        <v>9753.2000000000007</v>
      </c>
      <c r="C3253">
        <v>9799.76</v>
      </c>
      <c r="D3253">
        <v>9543.25</v>
      </c>
      <c r="E3253">
        <v>9799.76</v>
      </c>
      <c r="F3253">
        <v>9590.18</v>
      </c>
      <c r="G3253">
        <v>9799.76</v>
      </c>
      <c r="H3253">
        <v>9665.59</v>
      </c>
      <c r="I3253" t="str">
        <f t="shared" si="150"/>
        <v>順</v>
      </c>
      <c r="J3253" t="str">
        <f t="shared" si="151"/>
        <v>無</v>
      </c>
      <c r="K3253" t="str">
        <f t="shared" si="152"/>
        <v>盤</v>
      </c>
    </row>
    <row r="3254" spans="1:11" hidden="1" x14ac:dyDescent="0.15">
      <c r="A3254">
        <v>20170221</v>
      </c>
      <c r="B3254">
        <v>9763.93</v>
      </c>
      <c r="C3254">
        <v>9799.76</v>
      </c>
      <c r="D3254">
        <v>9590.18</v>
      </c>
      <c r="E3254">
        <v>9799.76</v>
      </c>
      <c r="F3254">
        <v>9665.59</v>
      </c>
      <c r="G3254">
        <v>9799.76</v>
      </c>
      <c r="H3254">
        <v>9710.32</v>
      </c>
      <c r="I3254" t="str">
        <f t="shared" si="150"/>
        <v>無</v>
      </c>
      <c r="J3254" t="str">
        <f t="shared" si="151"/>
        <v>盤</v>
      </c>
      <c r="K3254" t="str">
        <f t="shared" si="152"/>
        <v>盤</v>
      </c>
    </row>
    <row r="3255" spans="1:11" hidden="1" x14ac:dyDescent="0.15">
      <c r="A3255">
        <v>20170222</v>
      </c>
      <c r="B3255">
        <v>9778.7800000000007</v>
      </c>
      <c r="C3255">
        <v>9799.76</v>
      </c>
      <c r="D3255">
        <v>9665.59</v>
      </c>
      <c r="E3255">
        <v>9799.76</v>
      </c>
      <c r="F3255">
        <v>9710.32</v>
      </c>
      <c r="G3255">
        <v>9799.76</v>
      </c>
      <c r="H3255">
        <v>9718.7800000000007</v>
      </c>
      <c r="I3255" t="str">
        <f t="shared" si="150"/>
        <v>盤</v>
      </c>
      <c r="J3255" t="str">
        <f t="shared" si="151"/>
        <v>盤</v>
      </c>
      <c r="K3255" t="str">
        <f t="shared" si="152"/>
        <v>盤</v>
      </c>
    </row>
    <row r="3256" spans="1:11" hidden="1" x14ac:dyDescent="0.15">
      <c r="A3256">
        <v>20170223</v>
      </c>
      <c r="B3256">
        <v>9769.31</v>
      </c>
      <c r="C3256">
        <v>9799.76</v>
      </c>
      <c r="D3256">
        <v>9710.32</v>
      </c>
      <c r="E3256">
        <v>9799.76</v>
      </c>
      <c r="F3256">
        <v>9718.7800000000007</v>
      </c>
      <c r="G3256">
        <v>9799.76</v>
      </c>
      <c r="H3256">
        <v>9753.2000000000007</v>
      </c>
      <c r="I3256" t="str">
        <f t="shared" si="150"/>
        <v>盤</v>
      </c>
      <c r="J3256" t="str">
        <f t="shared" si="151"/>
        <v>盤</v>
      </c>
      <c r="K3256" t="str">
        <f t="shared" si="152"/>
        <v>盤</v>
      </c>
    </row>
    <row r="3257" spans="1:11" hidden="1" x14ac:dyDescent="0.15">
      <c r="A3257">
        <v>20170224</v>
      </c>
      <c r="B3257">
        <v>9750.4699999999993</v>
      </c>
      <c r="C3257">
        <v>9799.76</v>
      </c>
      <c r="D3257">
        <v>9718.7800000000007</v>
      </c>
      <c r="E3257">
        <v>9799.76</v>
      </c>
      <c r="F3257">
        <v>9753.2000000000007</v>
      </c>
      <c r="G3257">
        <v>9779.92</v>
      </c>
      <c r="H3257">
        <v>9750.4699999999993</v>
      </c>
      <c r="I3257" t="str">
        <f t="shared" si="150"/>
        <v>盤</v>
      </c>
      <c r="J3257" t="str">
        <f t="shared" si="151"/>
        <v>盤</v>
      </c>
      <c r="K3257" t="str">
        <f t="shared" si="152"/>
        <v>盤</v>
      </c>
    </row>
    <row r="3258" spans="1:11" hidden="1" x14ac:dyDescent="0.15">
      <c r="A3258">
        <v>20170301</v>
      </c>
      <c r="B3258">
        <v>9674.7800000000007</v>
      </c>
      <c r="C3258">
        <v>9799.76</v>
      </c>
      <c r="D3258">
        <v>9753.2000000000007</v>
      </c>
      <c r="E3258">
        <v>9779.92</v>
      </c>
      <c r="F3258">
        <v>9750.4699999999993</v>
      </c>
      <c r="G3258">
        <v>9779.92</v>
      </c>
      <c r="H3258">
        <v>9674.7800000000007</v>
      </c>
      <c r="I3258" t="str">
        <f t="shared" si="150"/>
        <v>盤</v>
      </c>
      <c r="J3258" t="str">
        <f t="shared" si="151"/>
        <v>盤</v>
      </c>
      <c r="K3258" t="str">
        <f t="shared" si="152"/>
        <v>盤</v>
      </c>
    </row>
    <row r="3259" spans="1:11" hidden="1" x14ac:dyDescent="0.15">
      <c r="A3259">
        <v>20170302</v>
      </c>
      <c r="B3259">
        <v>9691.7999999999993</v>
      </c>
      <c r="C3259">
        <v>9779.92</v>
      </c>
      <c r="D3259">
        <v>9750.4699999999993</v>
      </c>
      <c r="E3259">
        <v>9779.92</v>
      </c>
      <c r="F3259">
        <v>9674.7800000000007</v>
      </c>
      <c r="G3259">
        <v>9779.92</v>
      </c>
      <c r="H3259">
        <v>9674.7800000000007</v>
      </c>
      <c r="I3259" t="str">
        <f t="shared" si="150"/>
        <v>盤</v>
      </c>
      <c r="J3259" t="str">
        <f t="shared" si="151"/>
        <v>盤</v>
      </c>
      <c r="K3259" t="str">
        <f t="shared" si="152"/>
        <v>盤</v>
      </c>
    </row>
    <row r="3260" spans="1:11" hidden="1" x14ac:dyDescent="0.15">
      <c r="A3260">
        <v>20170303</v>
      </c>
      <c r="B3260">
        <v>9648.2099999999991</v>
      </c>
      <c r="C3260">
        <v>9779.92</v>
      </c>
      <c r="D3260">
        <v>9674.7800000000007</v>
      </c>
      <c r="E3260">
        <v>9779.92</v>
      </c>
      <c r="F3260">
        <v>9674.7800000000007</v>
      </c>
      <c r="G3260">
        <v>9778.7800000000007</v>
      </c>
      <c r="H3260">
        <v>9648.2099999999991</v>
      </c>
      <c r="I3260" t="str">
        <f t="shared" si="150"/>
        <v>盤</v>
      </c>
      <c r="J3260" t="str">
        <f t="shared" si="151"/>
        <v>盤</v>
      </c>
      <c r="K3260" t="str">
        <f t="shared" si="152"/>
        <v>盤</v>
      </c>
    </row>
    <row r="3261" spans="1:11" hidden="1" x14ac:dyDescent="0.15">
      <c r="A3261">
        <v>20170306</v>
      </c>
      <c r="B3261">
        <v>9682.6299999999992</v>
      </c>
      <c r="C3261">
        <v>9779.92</v>
      </c>
      <c r="D3261">
        <v>9674.7800000000007</v>
      </c>
      <c r="E3261">
        <v>9778.7800000000007</v>
      </c>
      <c r="F3261">
        <v>9648.2099999999991</v>
      </c>
      <c r="G3261">
        <v>9778.7800000000007</v>
      </c>
      <c r="H3261">
        <v>9648.2099999999991</v>
      </c>
      <c r="I3261" t="str">
        <f t="shared" si="150"/>
        <v>盤</v>
      </c>
      <c r="J3261" t="str">
        <f t="shared" si="151"/>
        <v>盤</v>
      </c>
      <c r="K3261" t="str">
        <f t="shared" si="152"/>
        <v>盤</v>
      </c>
    </row>
    <row r="3262" spans="1:11" hidden="1" x14ac:dyDescent="0.15">
      <c r="A3262">
        <v>20170307</v>
      </c>
      <c r="B3262">
        <v>9738.07</v>
      </c>
      <c r="C3262">
        <v>9778.7800000000007</v>
      </c>
      <c r="D3262">
        <v>9648.2099999999991</v>
      </c>
      <c r="E3262">
        <v>9778.7800000000007</v>
      </c>
      <c r="F3262">
        <v>9648.2099999999991</v>
      </c>
      <c r="G3262">
        <v>9778.7800000000007</v>
      </c>
      <c r="H3262">
        <v>9648.2099999999991</v>
      </c>
      <c r="I3262" t="str">
        <f t="shared" si="150"/>
        <v>盤</v>
      </c>
      <c r="J3262" t="str">
        <f t="shared" si="151"/>
        <v>盤</v>
      </c>
      <c r="K3262" t="str">
        <f t="shared" si="152"/>
        <v>盤</v>
      </c>
    </row>
    <row r="3263" spans="1:11" hidden="1" x14ac:dyDescent="0.15">
      <c r="A3263">
        <v>20170308</v>
      </c>
      <c r="B3263">
        <v>9753.4500000000007</v>
      </c>
      <c r="C3263">
        <v>9778.7800000000007</v>
      </c>
      <c r="D3263">
        <v>9648.2099999999991</v>
      </c>
      <c r="E3263">
        <v>9778.7800000000007</v>
      </c>
      <c r="F3263">
        <v>9648.2099999999991</v>
      </c>
      <c r="G3263">
        <v>9769.31</v>
      </c>
      <c r="H3263">
        <v>9648.2099999999991</v>
      </c>
      <c r="I3263" t="str">
        <f t="shared" si="150"/>
        <v>盤</v>
      </c>
      <c r="J3263" t="str">
        <f t="shared" si="151"/>
        <v>盤</v>
      </c>
      <c r="K3263" t="str">
        <f t="shared" si="152"/>
        <v>盤</v>
      </c>
    </row>
    <row r="3264" spans="1:11" hidden="1" x14ac:dyDescent="0.15">
      <c r="A3264">
        <v>20170309</v>
      </c>
      <c r="B3264">
        <v>9658.61</v>
      </c>
      <c r="C3264">
        <v>9778.7800000000007</v>
      </c>
      <c r="D3264">
        <v>9648.2099999999991</v>
      </c>
      <c r="E3264">
        <v>9769.31</v>
      </c>
      <c r="F3264">
        <v>9648.2099999999991</v>
      </c>
      <c r="G3264">
        <v>9753.4500000000007</v>
      </c>
      <c r="H3264">
        <v>9648.2099999999991</v>
      </c>
      <c r="I3264" t="str">
        <f t="shared" si="150"/>
        <v>盤</v>
      </c>
      <c r="J3264" t="str">
        <f t="shared" si="151"/>
        <v>盤</v>
      </c>
      <c r="K3264" t="str">
        <f t="shared" si="152"/>
        <v>盤</v>
      </c>
    </row>
    <row r="3265" spans="1:11" hidden="1" x14ac:dyDescent="0.15">
      <c r="A3265">
        <v>20170310</v>
      </c>
      <c r="B3265">
        <v>9627.89</v>
      </c>
      <c r="C3265">
        <v>9769.31</v>
      </c>
      <c r="D3265">
        <v>9648.2099999999991</v>
      </c>
      <c r="E3265">
        <v>9753.4500000000007</v>
      </c>
      <c r="F3265">
        <v>9648.2099999999991</v>
      </c>
      <c r="G3265">
        <v>9753.4500000000007</v>
      </c>
      <c r="H3265">
        <v>9627.89</v>
      </c>
      <c r="I3265" t="str">
        <f t="shared" si="150"/>
        <v>盤</v>
      </c>
      <c r="J3265" t="str">
        <f t="shared" si="151"/>
        <v>盤</v>
      </c>
      <c r="K3265" t="str">
        <f t="shared" si="152"/>
        <v>盤</v>
      </c>
    </row>
    <row r="3266" spans="1:11" hidden="1" x14ac:dyDescent="0.15">
      <c r="A3266">
        <v>20170313</v>
      </c>
      <c r="B3266">
        <v>9697.34</v>
      </c>
      <c r="C3266">
        <v>9753.4500000000007</v>
      </c>
      <c r="D3266">
        <v>9648.2099999999991</v>
      </c>
      <c r="E3266">
        <v>9753.4500000000007</v>
      </c>
      <c r="F3266">
        <v>9627.89</v>
      </c>
      <c r="G3266">
        <v>9753.4500000000007</v>
      </c>
      <c r="H3266">
        <v>9627.89</v>
      </c>
      <c r="I3266" t="str">
        <f t="shared" si="150"/>
        <v>盤</v>
      </c>
      <c r="J3266" t="str">
        <f t="shared" si="151"/>
        <v>盤</v>
      </c>
      <c r="K3266" t="str">
        <f t="shared" si="152"/>
        <v>盤</v>
      </c>
    </row>
    <row r="3267" spans="1:11" hidden="1" x14ac:dyDescent="0.15">
      <c r="A3267">
        <v>20170314</v>
      </c>
      <c r="B3267">
        <v>9744.2099999999991</v>
      </c>
      <c r="C3267">
        <v>9753.4500000000007</v>
      </c>
      <c r="D3267">
        <v>9627.89</v>
      </c>
      <c r="E3267">
        <v>9753.4500000000007</v>
      </c>
      <c r="F3267">
        <v>9627.89</v>
      </c>
      <c r="G3267">
        <v>9753.4500000000007</v>
      </c>
      <c r="H3267">
        <v>9627.89</v>
      </c>
      <c r="I3267" t="str">
        <f t="shared" ref="I3267:I3330" si="153">IF(C3267-D3267&lt;=180,"盤",IF(C3267-D3267&lt;=240,"無","順"))</f>
        <v>盤</v>
      </c>
      <c r="J3267" t="str">
        <f t="shared" ref="J3267:J3330" si="154">IF(E3267-F3267&lt;=180,"盤",IF(E3267-F3267&lt;=240,"無","順"))</f>
        <v>盤</v>
      </c>
      <c r="K3267" t="str">
        <f t="shared" ref="K3267:K3330" si="155">IF(G3267-H3267&lt;=180,"盤",IF(G3267-H3267&lt;=240,"無","順"))</f>
        <v>盤</v>
      </c>
    </row>
    <row r="3268" spans="1:11" hidden="1" x14ac:dyDescent="0.15">
      <c r="A3268">
        <v>20170315</v>
      </c>
      <c r="B3268">
        <v>9740.31</v>
      </c>
      <c r="C3268">
        <v>9753.4500000000007</v>
      </c>
      <c r="D3268">
        <v>9627.89</v>
      </c>
      <c r="E3268">
        <v>9753.4500000000007</v>
      </c>
      <c r="F3268">
        <v>9627.89</v>
      </c>
      <c r="G3268">
        <v>9753.4500000000007</v>
      </c>
      <c r="H3268">
        <v>9627.89</v>
      </c>
      <c r="I3268" t="str">
        <f t="shared" si="153"/>
        <v>盤</v>
      </c>
      <c r="J3268" t="str">
        <f t="shared" si="154"/>
        <v>盤</v>
      </c>
      <c r="K3268" t="str">
        <f t="shared" si="155"/>
        <v>盤</v>
      </c>
    </row>
    <row r="3269" spans="1:11" hidden="1" x14ac:dyDescent="0.15">
      <c r="A3269">
        <v>20170316</v>
      </c>
      <c r="B3269">
        <v>9837.83</v>
      </c>
      <c r="C3269">
        <v>9753.4500000000007</v>
      </c>
      <c r="D3269">
        <v>9627.89</v>
      </c>
      <c r="E3269">
        <v>9753.4500000000007</v>
      </c>
      <c r="F3269">
        <v>9627.89</v>
      </c>
      <c r="G3269">
        <v>9837.83</v>
      </c>
      <c r="H3269">
        <v>9627.89</v>
      </c>
      <c r="I3269" t="str">
        <f t="shared" si="153"/>
        <v>盤</v>
      </c>
      <c r="J3269" t="str">
        <f t="shared" si="154"/>
        <v>盤</v>
      </c>
      <c r="K3269" t="str">
        <f t="shared" si="155"/>
        <v>無</v>
      </c>
    </row>
    <row r="3270" spans="1:11" hidden="1" x14ac:dyDescent="0.15">
      <c r="A3270">
        <v>20170317</v>
      </c>
      <c r="B3270">
        <v>9908.69</v>
      </c>
      <c r="C3270">
        <v>9753.4500000000007</v>
      </c>
      <c r="D3270">
        <v>9627.89</v>
      </c>
      <c r="E3270">
        <v>9837.83</v>
      </c>
      <c r="F3270">
        <v>9627.89</v>
      </c>
      <c r="G3270">
        <v>9908.69</v>
      </c>
      <c r="H3270">
        <v>9627.89</v>
      </c>
      <c r="I3270" t="str">
        <f t="shared" si="153"/>
        <v>盤</v>
      </c>
      <c r="J3270" t="str">
        <f t="shared" si="154"/>
        <v>無</v>
      </c>
      <c r="K3270" t="str">
        <f t="shared" si="155"/>
        <v>順</v>
      </c>
    </row>
    <row r="3271" spans="1:11" hidden="1" x14ac:dyDescent="0.15">
      <c r="A3271">
        <v>20170320</v>
      </c>
      <c r="B3271">
        <v>9912.9699999999993</v>
      </c>
      <c r="C3271">
        <v>9837.83</v>
      </c>
      <c r="D3271">
        <v>9627.89</v>
      </c>
      <c r="E3271">
        <v>9908.69</v>
      </c>
      <c r="F3271">
        <v>9627.89</v>
      </c>
      <c r="G3271">
        <v>9912.9699999999993</v>
      </c>
      <c r="H3271">
        <v>9627.89</v>
      </c>
      <c r="I3271" t="str">
        <f t="shared" si="153"/>
        <v>無</v>
      </c>
      <c r="J3271" t="str">
        <f t="shared" si="154"/>
        <v>順</v>
      </c>
      <c r="K3271" t="str">
        <f t="shared" si="155"/>
        <v>順</v>
      </c>
    </row>
    <row r="3272" spans="1:11" hidden="1" x14ac:dyDescent="0.15">
      <c r="A3272">
        <v>20170321</v>
      </c>
      <c r="B3272">
        <v>9972.49</v>
      </c>
      <c r="C3272">
        <v>9908.69</v>
      </c>
      <c r="D3272">
        <v>9627.89</v>
      </c>
      <c r="E3272">
        <v>9912.9699999999993</v>
      </c>
      <c r="F3272">
        <v>9627.89</v>
      </c>
      <c r="G3272">
        <v>9972.49</v>
      </c>
      <c r="H3272">
        <v>9627.89</v>
      </c>
      <c r="I3272" t="str">
        <f t="shared" si="153"/>
        <v>順</v>
      </c>
      <c r="J3272" t="str">
        <f t="shared" si="154"/>
        <v>順</v>
      </c>
      <c r="K3272" t="str">
        <f t="shared" si="155"/>
        <v>順</v>
      </c>
    </row>
    <row r="3273" spans="1:11" hidden="1" x14ac:dyDescent="0.15">
      <c r="A3273">
        <v>20170322</v>
      </c>
      <c r="B3273">
        <v>9922.66</v>
      </c>
      <c r="C3273">
        <v>9912.9699999999993</v>
      </c>
      <c r="D3273">
        <v>9627.89</v>
      </c>
      <c r="E3273">
        <v>9972.49</v>
      </c>
      <c r="F3273">
        <v>9627.89</v>
      </c>
      <c r="G3273">
        <v>9972.49</v>
      </c>
      <c r="H3273">
        <v>9697.34</v>
      </c>
      <c r="I3273" t="str">
        <f t="shared" si="153"/>
        <v>順</v>
      </c>
      <c r="J3273" t="str">
        <f t="shared" si="154"/>
        <v>順</v>
      </c>
      <c r="K3273" t="str">
        <f t="shared" si="155"/>
        <v>順</v>
      </c>
    </row>
    <row r="3274" spans="1:11" hidden="1" x14ac:dyDescent="0.15">
      <c r="A3274">
        <v>20170323</v>
      </c>
      <c r="B3274">
        <v>9930.74</v>
      </c>
      <c r="C3274">
        <v>9972.49</v>
      </c>
      <c r="D3274">
        <v>9627.89</v>
      </c>
      <c r="E3274">
        <v>9972.49</v>
      </c>
      <c r="F3274">
        <v>9697.34</v>
      </c>
      <c r="G3274">
        <v>9972.49</v>
      </c>
      <c r="H3274">
        <v>9740.31</v>
      </c>
      <c r="I3274" t="str">
        <f t="shared" si="153"/>
        <v>順</v>
      </c>
      <c r="J3274" t="str">
        <f t="shared" si="154"/>
        <v>順</v>
      </c>
      <c r="K3274" t="str">
        <f t="shared" si="155"/>
        <v>無</v>
      </c>
    </row>
    <row r="3275" spans="1:11" hidden="1" x14ac:dyDescent="0.15">
      <c r="A3275">
        <v>20170324</v>
      </c>
      <c r="B3275">
        <v>9902.98</v>
      </c>
      <c r="C3275">
        <v>9972.49</v>
      </c>
      <c r="D3275">
        <v>9697.34</v>
      </c>
      <c r="E3275">
        <v>9972.49</v>
      </c>
      <c r="F3275">
        <v>9740.31</v>
      </c>
      <c r="G3275">
        <v>9972.49</v>
      </c>
      <c r="H3275">
        <v>9740.31</v>
      </c>
      <c r="I3275" t="str">
        <f t="shared" si="153"/>
        <v>順</v>
      </c>
      <c r="J3275" t="str">
        <f t="shared" si="154"/>
        <v>無</v>
      </c>
      <c r="K3275" t="str">
        <f t="shared" si="155"/>
        <v>無</v>
      </c>
    </row>
    <row r="3276" spans="1:11" hidden="1" x14ac:dyDescent="0.15">
      <c r="A3276">
        <v>20170327</v>
      </c>
      <c r="B3276">
        <v>9876.77</v>
      </c>
      <c r="C3276">
        <v>9972.49</v>
      </c>
      <c r="D3276">
        <v>9740.31</v>
      </c>
      <c r="E3276">
        <v>9972.49</v>
      </c>
      <c r="F3276">
        <v>9740.31</v>
      </c>
      <c r="G3276">
        <v>9972.49</v>
      </c>
      <c r="H3276">
        <v>9837.83</v>
      </c>
      <c r="I3276" t="str">
        <f t="shared" si="153"/>
        <v>無</v>
      </c>
      <c r="J3276" t="str">
        <f t="shared" si="154"/>
        <v>無</v>
      </c>
      <c r="K3276" t="str">
        <f t="shared" si="155"/>
        <v>盤</v>
      </c>
    </row>
    <row r="3277" spans="1:11" hidden="1" x14ac:dyDescent="0.15">
      <c r="A3277">
        <v>20170328</v>
      </c>
      <c r="B3277">
        <v>9876.4500000000007</v>
      </c>
      <c r="C3277">
        <v>9972.49</v>
      </c>
      <c r="D3277">
        <v>9740.31</v>
      </c>
      <c r="E3277">
        <v>9972.49</v>
      </c>
      <c r="F3277">
        <v>9837.83</v>
      </c>
      <c r="G3277">
        <v>9972.49</v>
      </c>
      <c r="H3277">
        <v>9876.4500000000007</v>
      </c>
      <c r="I3277" t="str">
        <f t="shared" si="153"/>
        <v>無</v>
      </c>
      <c r="J3277" t="str">
        <f t="shared" si="154"/>
        <v>盤</v>
      </c>
      <c r="K3277" t="str">
        <f t="shared" si="155"/>
        <v>盤</v>
      </c>
    </row>
    <row r="3278" spans="1:11" hidden="1" x14ac:dyDescent="0.15">
      <c r="A3278">
        <v>20170329</v>
      </c>
      <c r="B3278">
        <v>9856.25</v>
      </c>
      <c r="C3278">
        <v>9972.49</v>
      </c>
      <c r="D3278">
        <v>9837.83</v>
      </c>
      <c r="E3278">
        <v>9972.49</v>
      </c>
      <c r="F3278">
        <v>9876.4500000000007</v>
      </c>
      <c r="G3278">
        <v>9972.49</v>
      </c>
      <c r="H3278">
        <v>9856.25</v>
      </c>
      <c r="I3278" t="str">
        <f t="shared" si="153"/>
        <v>盤</v>
      </c>
      <c r="J3278" t="str">
        <f t="shared" si="154"/>
        <v>盤</v>
      </c>
      <c r="K3278" t="str">
        <f t="shared" si="155"/>
        <v>盤</v>
      </c>
    </row>
    <row r="3279" spans="1:11" hidden="1" x14ac:dyDescent="0.15">
      <c r="A3279">
        <v>20170330</v>
      </c>
      <c r="B3279">
        <v>9848.15</v>
      </c>
      <c r="C3279">
        <v>9972.49</v>
      </c>
      <c r="D3279">
        <v>9876.4500000000007</v>
      </c>
      <c r="E3279">
        <v>9972.49</v>
      </c>
      <c r="F3279">
        <v>9856.25</v>
      </c>
      <c r="G3279">
        <v>9972.49</v>
      </c>
      <c r="H3279">
        <v>9848.15</v>
      </c>
      <c r="I3279" t="str">
        <f t="shared" si="153"/>
        <v>盤</v>
      </c>
      <c r="J3279" t="str">
        <f t="shared" si="154"/>
        <v>盤</v>
      </c>
      <c r="K3279" t="str">
        <f t="shared" si="155"/>
        <v>盤</v>
      </c>
    </row>
    <row r="3280" spans="1:11" hidden="1" x14ac:dyDescent="0.15">
      <c r="A3280">
        <v>20170331</v>
      </c>
      <c r="B3280">
        <v>9811.52</v>
      </c>
      <c r="C3280">
        <v>9972.49</v>
      </c>
      <c r="D3280">
        <v>9856.25</v>
      </c>
      <c r="E3280">
        <v>9972.49</v>
      </c>
      <c r="F3280">
        <v>9848.15</v>
      </c>
      <c r="G3280">
        <v>9930.74</v>
      </c>
      <c r="H3280">
        <v>9811.52</v>
      </c>
      <c r="I3280" t="str">
        <f t="shared" si="153"/>
        <v>盤</v>
      </c>
      <c r="J3280" t="str">
        <f t="shared" si="154"/>
        <v>盤</v>
      </c>
      <c r="K3280" t="str">
        <f t="shared" si="155"/>
        <v>盤</v>
      </c>
    </row>
    <row r="3281" spans="1:11" hidden="1" x14ac:dyDescent="0.15">
      <c r="A3281">
        <v>20170405</v>
      </c>
      <c r="B3281">
        <v>9949.48</v>
      </c>
      <c r="C3281">
        <v>9972.49</v>
      </c>
      <c r="D3281">
        <v>9848.15</v>
      </c>
      <c r="E3281">
        <v>9930.74</v>
      </c>
      <c r="F3281">
        <v>9811.52</v>
      </c>
      <c r="G3281">
        <v>9949.48</v>
      </c>
      <c r="H3281">
        <v>9811.52</v>
      </c>
      <c r="I3281" t="str">
        <f t="shared" si="153"/>
        <v>盤</v>
      </c>
      <c r="J3281" t="str">
        <f t="shared" si="154"/>
        <v>盤</v>
      </c>
      <c r="K3281" t="str">
        <f t="shared" si="155"/>
        <v>盤</v>
      </c>
    </row>
    <row r="3282" spans="1:11" hidden="1" x14ac:dyDescent="0.15">
      <c r="A3282">
        <v>20170406</v>
      </c>
      <c r="B3282">
        <v>9897.7999999999993</v>
      </c>
      <c r="C3282">
        <v>9930.74</v>
      </c>
      <c r="D3282">
        <v>9811.52</v>
      </c>
      <c r="E3282">
        <v>9949.48</v>
      </c>
      <c r="F3282">
        <v>9811.52</v>
      </c>
      <c r="G3282">
        <v>9949.48</v>
      </c>
      <c r="H3282">
        <v>9811.52</v>
      </c>
      <c r="I3282" t="str">
        <f t="shared" si="153"/>
        <v>盤</v>
      </c>
      <c r="J3282" t="str">
        <f t="shared" si="154"/>
        <v>盤</v>
      </c>
      <c r="K3282" t="str">
        <f t="shared" si="155"/>
        <v>盤</v>
      </c>
    </row>
    <row r="3283" spans="1:11" hidden="1" x14ac:dyDescent="0.15">
      <c r="A3283">
        <v>20170407</v>
      </c>
      <c r="B3283">
        <v>9873.3700000000008</v>
      </c>
      <c r="C3283">
        <v>9949.48</v>
      </c>
      <c r="D3283">
        <v>9811.52</v>
      </c>
      <c r="E3283">
        <v>9949.48</v>
      </c>
      <c r="F3283">
        <v>9811.52</v>
      </c>
      <c r="G3283">
        <v>9949.48</v>
      </c>
      <c r="H3283">
        <v>9811.52</v>
      </c>
      <c r="I3283" t="str">
        <f t="shared" si="153"/>
        <v>盤</v>
      </c>
      <c r="J3283" t="str">
        <f t="shared" si="154"/>
        <v>盤</v>
      </c>
      <c r="K3283" t="str">
        <f t="shared" si="155"/>
        <v>盤</v>
      </c>
    </row>
    <row r="3284" spans="1:11" hidden="1" x14ac:dyDescent="0.15">
      <c r="A3284">
        <v>20170410</v>
      </c>
      <c r="B3284">
        <v>9882.5400000000009</v>
      </c>
      <c r="C3284">
        <v>9949.48</v>
      </c>
      <c r="D3284">
        <v>9811.52</v>
      </c>
      <c r="E3284">
        <v>9949.48</v>
      </c>
      <c r="F3284">
        <v>9811.52</v>
      </c>
      <c r="G3284">
        <v>9949.48</v>
      </c>
      <c r="H3284">
        <v>9811.52</v>
      </c>
      <c r="I3284" t="str">
        <f t="shared" si="153"/>
        <v>盤</v>
      </c>
      <c r="J3284" t="str">
        <f t="shared" si="154"/>
        <v>盤</v>
      </c>
      <c r="K3284" t="str">
        <f t="shared" si="155"/>
        <v>盤</v>
      </c>
    </row>
    <row r="3285" spans="1:11" hidden="1" x14ac:dyDescent="0.15">
      <c r="A3285">
        <v>20170411</v>
      </c>
      <c r="B3285">
        <v>9832.42</v>
      </c>
      <c r="C3285">
        <v>9949.48</v>
      </c>
      <c r="D3285">
        <v>9811.52</v>
      </c>
      <c r="E3285">
        <v>9949.48</v>
      </c>
      <c r="F3285">
        <v>9811.52</v>
      </c>
      <c r="G3285">
        <v>9949.48</v>
      </c>
      <c r="H3285">
        <v>9811.52</v>
      </c>
      <c r="I3285" t="str">
        <f t="shared" si="153"/>
        <v>盤</v>
      </c>
      <c r="J3285" t="str">
        <f t="shared" si="154"/>
        <v>盤</v>
      </c>
      <c r="K3285" t="str">
        <f t="shared" si="155"/>
        <v>盤</v>
      </c>
    </row>
    <row r="3286" spans="1:11" hidden="1" x14ac:dyDescent="0.15">
      <c r="A3286">
        <v>20170412</v>
      </c>
      <c r="B3286">
        <v>9817.68</v>
      </c>
      <c r="C3286">
        <v>9949.48</v>
      </c>
      <c r="D3286">
        <v>9811.52</v>
      </c>
      <c r="E3286">
        <v>9949.48</v>
      </c>
      <c r="F3286">
        <v>9811.52</v>
      </c>
      <c r="G3286">
        <v>9949.48</v>
      </c>
      <c r="H3286">
        <v>9811.52</v>
      </c>
      <c r="I3286" t="str">
        <f t="shared" si="153"/>
        <v>盤</v>
      </c>
      <c r="J3286" t="str">
        <f t="shared" si="154"/>
        <v>盤</v>
      </c>
      <c r="K3286" t="str">
        <f t="shared" si="155"/>
        <v>盤</v>
      </c>
    </row>
    <row r="3287" spans="1:11" hidden="1" x14ac:dyDescent="0.15">
      <c r="A3287">
        <v>20170413</v>
      </c>
      <c r="B3287">
        <v>9836.68</v>
      </c>
      <c r="C3287">
        <v>9949.48</v>
      </c>
      <c r="D3287">
        <v>9811.52</v>
      </c>
      <c r="E3287">
        <v>9949.48</v>
      </c>
      <c r="F3287">
        <v>9811.52</v>
      </c>
      <c r="G3287">
        <v>9949.48</v>
      </c>
      <c r="H3287">
        <v>9811.52</v>
      </c>
      <c r="I3287" t="str">
        <f t="shared" si="153"/>
        <v>盤</v>
      </c>
      <c r="J3287" t="str">
        <f t="shared" si="154"/>
        <v>盤</v>
      </c>
      <c r="K3287" t="str">
        <f t="shared" si="155"/>
        <v>盤</v>
      </c>
    </row>
    <row r="3288" spans="1:11" hidden="1" x14ac:dyDescent="0.15">
      <c r="A3288">
        <v>20170414</v>
      </c>
      <c r="B3288">
        <v>9732.93</v>
      </c>
      <c r="C3288">
        <v>9949.48</v>
      </c>
      <c r="D3288">
        <v>9811.52</v>
      </c>
      <c r="E3288">
        <v>9949.48</v>
      </c>
      <c r="F3288">
        <v>9811.52</v>
      </c>
      <c r="G3288">
        <v>9949.48</v>
      </c>
      <c r="H3288">
        <v>9732.93</v>
      </c>
      <c r="I3288" t="str">
        <f t="shared" si="153"/>
        <v>盤</v>
      </c>
      <c r="J3288" t="str">
        <f t="shared" si="154"/>
        <v>盤</v>
      </c>
      <c r="K3288" t="str">
        <f t="shared" si="155"/>
        <v>無</v>
      </c>
    </row>
    <row r="3289" spans="1:11" hidden="1" x14ac:dyDescent="0.15">
      <c r="A3289">
        <v>20170417</v>
      </c>
      <c r="B3289">
        <v>9716.4</v>
      </c>
      <c r="C3289">
        <v>9949.48</v>
      </c>
      <c r="D3289">
        <v>9811.52</v>
      </c>
      <c r="E3289">
        <v>9949.48</v>
      </c>
      <c r="F3289">
        <v>9732.93</v>
      </c>
      <c r="G3289">
        <v>9897.7999999999993</v>
      </c>
      <c r="H3289">
        <v>9716.4</v>
      </c>
      <c r="I3289" t="str">
        <f t="shared" si="153"/>
        <v>盤</v>
      </c>
      <c r="J3289" t="str">
        <f t="shared" si="154"/>
        <v>無</v>
      </c>
      <c r="K3289" t="str">
        <f t="shared" si="155"/>
        <v>無</v>
      </c>
    </row>
    <row r="3290" spans="1:11" hidden="1" x14ac:dyDescent="0.15">
      <c r="A3290">
        <v>20170418</v>
      </c>
      <c r="B3290">
        <v>9746.56</v>
      </c>
      <c r="C3290">
        <v>9949.48</v>
      </c>
      <c r="D3290">
        <v>9732.93</v>
      </c>
      <c r="E3290">
        <v>9897.7999999999993</v>
      </c>
      <c r="F3290">
        <v>9716.4</v>
      </c>
      <c r="G3290">
        <v>9882.5400000000009</v>
      </c>
      <c r="H3290">
        <v>9716.4</v>
      </c>
      <c r="I3290" t="str">
        <f t="shared" si="153"/>
        <v>無</v>
      </c>
      <c r="J3290" t="str">
        <f t="shared" si="154"/>
        <v>無</v>
      </c>
      <c r="K3290" t="str">
        <f t="shared" si="155"/>
        <v>盤</v>
      </c>
    </row>
    <row r="3291" spans="1:11" hidden="1" x14ac:dyDescent="0.15">
      <c r="A3291">
        <v>20170419</v>
      </c>
      <c r="B3291">
        <v>9639.94</v>
      </c>
      <c r="C3291">
        <v>9897.7999999999993</v>
      </c>
      <c r="D3291">
        <v>9716.4</v>
      </c>
      <c r="E3291">
        <v>9882.5400000000009</v>
      </c>
      <c r="F3291">
        <v>9716.4</v>
      </c>
      <c r="G3291">
        <v>9882.5400000000009</v>
      </c>
      <c r="H3291">
        <v>9639.94</v>
      </c>
      <c r="I3291" t="str">
        <f t="shared" si="153"/>
        <v>無</v>
      </c>
      <c r="J3291" t="str">
        <f t="shared" si="154"/>
        <v>盤</v>
      </c>
      <c r="K3291" t="str">
        <f t="shared" si="155"/>
        <v>順</v>
      </c>
    </row>
    <row r="3292" spans="1:11" hidden="1" x14ac:dyDescent="0.15">
      <c r="A3292">
        <v>20170420</v>
      </c>
      <c r="B3292">
        <v>9632.69</v>
      </c>
      <c r="C3292">
        <v>9882.5400000000009</v>
      </c>
      <c r="D3292">
        <v>9716.4</v>
      </c>
      <c r="E3292">
        <v>9882.5400000000009</v>
      </c>
      <c r="F3292">
        <v>9639.94</v>
      </c>
      <c r="G3292">
        <v>9836.68</v>
      </c>
      <c r="H3292">
        <v>9632.69</v>
      </c>
      <c r="I3292" t="str">
        <f t="shared" si="153"/>
        <v>盤</v>
      </c>
      <c r="J3292" t="str">
        <f t="shared" si="154"/>
        <v>順</v>
      </c>
      <c r="K3292" t="str">
        <f t="shared" si="155"/>
        <v>無</v>
      </c>
    </row>
    <row r="3293" spans="1:11" hidden="1" x14ac:dyDescent="0.15">
      <c r="A3293">
        <v>20170421</v>
      </c>
      <c r="B3293">
        <v>9717.41</v>
      </c>
      <c r="C3293">
        <v>9882.5400000000009</v>
      </c>
      <c r="D3293">
        <v>9639.94</v>
      </c>
      <c r="E3293">
        <v>9836.68</v>
      </c>
      <c r="F3293">
        <v>9632.69</v>
      </c>
      <c r="G3293">
        <v>9836.68</v>
      </c>
      <c r="H3293">
        <v>9632.69</v>
      </c>
      <c r="I3293" t="str">
        <f t="shared" si="153"/>
        <v>順</v>
      </c>
      <c r="J3293" t="str">
        <f t="shared" si="154"/>
        <v>無</v>
      </c>
      <c r="K3293" t="str">
        <f t="shared" si="155"/>
        <v>無</v>
      </c>
    </row>
    <row r="3294" spans="1:11" hidden="1" x14ac:dyDescent="0.15">
      <c r="A3294">
        <v>20170424</v>
      </c>
      <c r="B3294">
        <v>9717.9500000000007</v>
      </c>
      <c r="C3294">
        <v>9836.68</v>
      </c>
      <c r="D3294">
        <v>9632.69</v>
      </c>
      <c r="E3294">
        <v>9836.68</v>
      </c>
      <c r="F3294">
        <v>9632.69</v>
      </c>
      <c r="G3294">
        <v>9836.68</v>
      </c>
      <c r="H3294">
        <v>9632.69</v>
      </c>
      <c r="I3294" t="str">
        <f t="shared" si="153"/>
        <v>無</v>
      </c>
      <c r="J3294" t="str">
        <f t="shared" si="154"/>
        <v>無</v>
      </c>
      <c r="K3294" t="str">
        <f t="shared" si="155"/>
        <v>無</v>
      </c>
    </row>
    <row r="3295" spans="1:11" hidden="1" x14ac:dyDescent="0.15">
      <c r="A3295">
        <v>20170425</v>
      </c>
      <c r="B3295">
        <v>9841.7099999999991</v>
      </c>
      <c r="C3295">
        <v>9836.68</v>
      </c>
      <c r="D3295">
        <v>9632.69</v>
      </c>
      <c r="E3295">
        <v>9836.68</v>
      </c>
      <c r="F3295">
        <v>9632.69</v>
      </c>
      <c r="G3295">
        <v>9841.7099999999991</v>
      </c>
      <c r="H3295">
        <v>9632.69</v>
      </c>
      <c r="I3295" t="str">
        <f t="shared" si="153"/>
        <v>無</v>
      </c>
      <c r="J3295" t="str">
        <f t="shared" si="154"/>
        <v>無</v>
      </c>
      <c r="K3295" t="str">
        <f t="shared" si="155"/>
        <v>無</v>
      </c>
    </row>
    <row r="3296" spans="1:11" hidden="1" x14ac:dyDescent="0.15">
      <c r="A3296">
        <v>20170426</v>
      </c>
      <c r="B3296">
        <v>9856.4500000000007</v>
      </c>
      <c r="C3296">
        <v>9836.68</v>
      </c>
      <c r="D3296">
        <v>9632.69</v>
      </c>
      <c r="E3296">
        <v>9841.7099999999991</v>
      </c>
      <c r="F3296">
        <v>9632.69</v>
      </c>
      <c r="G3296">
        <v>9856.4500000000007</v>
      </c>
      <c r="H3296">
        <v>9632.69</v>
      </c>
      <c r="I3296" t="str">
        <f t="shared" si="153"/>
        <v>無</v>
      </c>
      <c r="J3296" t="str">
        <f t="shared" si="154"/>
        <v>無</v>
      </c>
      <c r="K3296" t="str">
        <f t="shared" si="155"/>
        <v>無</v>
      </c>
    </row>
    <row r="3297" spans="1:11" hidden="1" x14ac:dyDescent="0.15">
      <c r="A3297">
        <v>20170427</v>
      </c>
      <c r="B3297">
        <v>9860.6200000000008</v>
      </c>
      <c r="C3297">
        <v>9841.7099999999991</v>
      </c>
      <c r="D3297">
        <v>9632.69</v>
      </c>
      <c r="E3297">
        <v>9856.4500000000007</v>
      </c>
      <c r="F3297">
        <v>9632.69</v>
      </c>
      <c r="G3297">
        <v>9860.6200000000008</v>
      </c>
      <c r="H3297">
        <v>9632.69</v>
      </c>
      <c r="I3297" t="str">
        <f t="shared" si="153"/>
        <v>無</v>
      </c>
      <c r="J3297" t="str">
        <f t="shared" si="154"/>
        <v>無</v>
      </c>
      <c r="K3297" t="str">
        <f t="shared" si="155"/>
        <v>無</v>
      </c>
    </row>
    <row r="3298" spans="1:11" hidden="1" x14ac:dyDescent="0.15">
      <c r="A3298">
        <v>20170428</v>
      </c>
      <c r="B3298">
        <v>9872</v>
      </c>
      <c r="C3298">
        <v>9856.4500000000007</v>
      </c>
      <c r="D3298">
        <v>9632.69</v>
      </c>
      <c r="E3298">
        <v>9860.6200000000008</v>
      </c>
      <c r="F3298">
        <v>9632.69</v>
      </c>
      <c r="G3298">
        <v>9872</v>
      </c>
      <c r="H3298">
        <v>9632.69</v>
      </c>
      <c r="I3298" t="str">
        <f t="shared" si="153"/>
        <v>無</v>
      </c>
      <c r="J3298" t="str">
        <f t="shared" si="154"/>
        <v>無</v>
      </c>
      <c r="K3298" t="str">
        <f t="shared" si="155"/>
        <v>無</v>
      </c>
    </row>
    <row r="3299" spans="1:11" hidden="1" x14ac:dyDescent="0.15">
      <c r="A3299">
        <v>20170502</v>
      </c>
      <c r="B3299">
        <v>9941.27</v>
      </c>
      <c r="C3299">
        <v>9860.6200000000008</v>
      </c>
      <c r="D3299">
        <v>9632.69</v>
      </c>
      <c r="E3299">
        <v>9872</v>
      </c>
      <c r="F3299">
        <v>9632.69</v>
      </c>
      <c r="G3299">
        <v>9941.27</v>
      </c>
      <c r="H3299">
        <v>9632.69</v>
      </c>
      <c r="I3299" t="str">
        <f t="shared" si="153"/>
        <v>無</v>
      </c>
      <c r="J3299" t="str">
        <f t="shared" si="154"/>
        <v>無</v>
      </c>
      <c r="K3299" t="str">
        <f t="shared" si="155"/>
        <v>順</v>
      </c>
    </row>
    <row r="3300" spans="1:11" hidden="1" x14ac:dyDescent="0.15">
      <c r="A3300">
        <v>20170503</v>
      </c>
      <c r="B3300">
        <v>9955.33</v>
      </c>
      <c r="C3300">
        <v>9872</v>
      </c>
      <c r="D3300">
        <v>9632.69</v>
      </c>
      <c r="E3300">
        <v>9941.27</v>
      </c>
      <c r="F3300">
        <v>9632.69</v>
      </c>
      <c r="G3300">
        <v>9955.33</v>
      </c>
      <c r="H3300">
        <v>9717.41</v>
      </c>
      <c r="I3300" t="str">
        <f t="shared" si="153"/>
        <v>無</v>
      </c>
      <c r="J3300" t="str">
        <f t="shared" si="154"/>
        <v>順</v>
      </c>
      <c r="K3300" t="str">
        <f t="shared" si="155"/>
        <v>無</v>
      </c>
    </row>
    <row r="3301" spans="1:11" hidden="1" x14ac:dyDescent="0.15">
      <c r="A3301">
        <v>20170504</v>
      </c>
      <c r="B3301">
        <v>9967.64</v>
      </c>
      <c r="C3301">
        <v>9941.27</v>
      </c>
      <c r="D3301">
        <v>9632.69</v>
      </c>
      <c r="E3301">
        <v>9955.33</v>
      </c>
      <c r="F3301">
        <v>9717.41</v>
      </c>
      <c r="G3301">
        <v>9967.64</v>
      </c>
      <c r="H3301">
        <v>9717.9500000000007</v>
      </c>
      <c r="I3301" t="str">
        <f t="shared" si="153"/>
        <v>順</v>
      </c>
      <c r="J3301" t="str">
        <f t="shared" si="154"/>
        <v>無</v>
      </c>
      <c r="K3301" t="str">
        <f t="shared" si="155"/>
        <v>順</v>
      </c>
    </row>
    <row r="3302" spans="1:11" hidden="1" x14ac:dyDescent="0.15">
      <c r="A3302">
        <v>20170505</v>
      </c>
      <c r="B3302">
        <v>9899.94</v>
      </c>
      <c r="C3302">
        <v>9955.33</v>
      </c>
      <c r="D3302">
        <v>9717.41</v>
      </c>
      <c r="E3302">
        <v>9967.64</v>
      </c>
      <c r="F3302">
        <v>9717.9500000000007</v>
      </c>
      <c r="G3302">
        <v>9967.64</v>
      </c>
      <c r="H3302">
        <v>9841.7099999999991</v>
      </c>
      <c r="I3302" t="str">
        <f t="shared" si="153"/>
        <v>無</v>
      </c>
      <c r="J3302" t="str">
        <f t="shared" si="154"/>
        <v>順</v>
      </c>
      <c r="K3302" t="str">
        <f t="shared" si="155"/>
        <v>盤</v>
      </c>
    </row>
    <row r="3303" spans="1:11" hidden="1" x14ac:dyDescent="0.15">
      <c r="A3303">
        <v>20170508</v>
      </c>
      <c r="B3303">
        <v>9937.25</v>
      </c>
      <c r="C3303">
        <v>9967.64</v>
      </c>
      <c r="D3303">
        <v>9717.9500000000007</v>
      </c>
      <c r="E3303">
        <v>9967.64</v>
      </c>
      <c r="F3303">
        <v>9841.7099999999991</v>
      </c>
      <c r="G3303">
        <v>9967.64</v>
      </c>
      <c r="H3303">
        <v>9856.4500000000007</v>
      </c>
      <c r="I3303" t="str">
        <f t="shared" si="153"/>
        <v>順</v>
      </c>
      <c r="J3303" t="str">
        <f t="shared" si="154"/>
        <v>盤</v>
      </c>
      <c r="K3303" t="str">
        <f t="shared" si="155"/>
        <v>盤</v>
      </c>
    </row>
    <row r="3304" spans="1:11" hidden="1" x14ac:dyDescent="0.15">
      <c r="A3304">
        <v>20170509</v>
      </c>
      <c r="B3304">
        <v>9915.48</v>
      </c>
      <c r="C3304">
        <v>9967.64</v>
      </c>
      <c r="D3304">
        <v>9841.7099999999991</v>
      </c>
      <c r="E3304">
        <v>9967.64</v>
      </c>
      <c r="F3304">
        <v>9856.4500000000007</v>
      </c>
      <c r="G3304">
        <v>9967.64</v>
      </c>
      <c r="H3304">
        <v>9860.6200000000008</v>
      </c>
      <c r="I3304" t="str">
        <f t="shared" si="153"/>
        <v>盤</v>
      </c>
      <c r="J3304" t="str">
        <f t="shared" si="154"/>
        <v>盤</v>
      </c>
      <c r="K3304" t="str">
        <f t="shared" si="155"/>
        <v>盤</v>
      </c>
    </row>
    <row r="3305" spans="1:11" hidden="1" x14ac:dyDescent="0.15">
      <c r="A3305">
        <v>20170510</v>
      </c>
      <c r="B3305">
        <v>9968.32</v>
      </c>
      <c r="C3305">
        <v>9967.64</v>
      </c>
      <c r="D3305">
        <v>9856.4500000000007</v>
      </c>
      <c r="E3305">
        <v>9967.64</v>
      </c>
      <c r="F3305">
        <v>9860.6200000000008</v>
      </c>
      <c r="G3305">
        <v>9968.32</v>
      </c>
      <c r="H3305">
        <v>9872</v>
      </c>
      <c r="I3305" t="str">
        <f t="shared" si="153"/>
        <v>盤</v>
      </c>
      <c r="J3305" t="str">
        <f t="shared" si="154"/>
        <v>盤</v>
      </c>
      <c r="K3305" t="str">
        <f t="shared" si="155"/>
        <v>盤</v>
      </c>
    </row>
    <row r="3306" spans="1:11" hidden="1" x14ac:dyDescent="0.15">
      <c r="A3306">
        <v>20170511</v>
      </c>
      <c r="B3306">
        <v>10001.48</v>
      </c>
      <c r="C3306">
        <v>9967.64</v>
      </c>
      <c r="D3306">
        <v>9860.6200000000008</v>
      </c>
      <c r="E3306">
        <v>9968.32</v>
      </c>
      <c r="F3306">
        <v>9872</v>
      </c>
      <c r="G3306">
        <v>10001.48</v>
      </c>
      <c r="H3306">
        <v>9899.94</v>
      </c>
      <c r="I3306" t="str">
        <f t="shared" si="153"/>
        <v>盤</v>
      </c>
      <c r="J3306" t="str">
        <f t="shared" si="154"/>
        <v>盤</v>
      </c>
      <c r="K3306" t="str">
        <f t="shared" si="155"/>
        <v>盤</v>
      </c>
    </row>
    <row r="3307" spans="1:11" hidden="1" x14ac:dyDescent="0.15">
      <c r="A3307">
        <v>20170512</v>
      </c>
      <c r="B3307">
        <v>9986.82</v>
      </c>
      <c r="C3307">
        <v>9968.32</v>
      </c>
      <c r="D3307">
        <v>9872</v>
      </c>
      <c r="E3307">
        <v>10001.48</v>
      </c>
      <c r="F3307">
        <v>9899.94</v>
      </c>
      <c r="G3307">
        <v>10001.48</v>
      </c>
      <c r="H3307">
        <v>9899.94</v>
      </c>
      <c r="I3307" t="str">
        <f t="shared" si="153"/>
        <v>盤</v>
      </c>
      <c r="J3307" t="str">
        <f t="shared" si="154"/>
        <v>盤</v>
      </c>
      <c r="K3307" t="str">
        <f t="shared" si="155"/>
        <v>盤</v>
      </c>
    </row>
    <row r="3308" spans="1:11" hidden="1" x14ac:dyDescent="0.15">
      <c r="A3308">
        <v>20170515</v>
      </c>
      <c r="B3308">
        <v>10036.82</v>
      </c>
      <c r="C3308">
        <v>10001.48</v>
      </c>
      <c r="D3308">
        <v>9899.94</v>
      </c>
      <c r="E3308">
        <v>10001.48</v>
      </c>
      <c r="F3308">
        <v>9899.94</v>
      </c>
      <c r="G3308">
        <v>10036.82</v>
      </c>
      <c r="H3308">
        <v>9899.94</v>
      </c>
      <c r="I3308" t="str">
        <f t="shared" si="153"/>
        <v>盤</v>
      </c>
      <c r="J3308" t="str">
        <f t="shared" si="154"/>
        <v>盤</v>
      </c>
      <c r="K3308" t="str">
        <f t="shared" si="155"/>
        <v>盤</v>
      </c>
    </row>
    <row r="3309" spans="1:11" hidden="1" x14ac:dyDescent="0.15">
      <c r="A3309">
        <v>20170516</v>
      </c>
      <c r="B3309">
        <v>10031.49</v>
      </c>
      <c r="C3309">
        <v>10001.48</v>
      </c>
      <c r="D3309">
        <v>9899.94</v>
      </c>
      <c r="E3309">
        <v>10036.82</v>
      </c>
      <c r="F3309">
        <v>9899.94</v>
      </c>
      <c r="G3309">
        <v>10036.82</v>
      </c>
      <c r="H3309">
        <v>9899.94</v>
      </c>
      <c r="I3309" t="str">
        <f t="shared" si="153"/>
        <v>盤</v>
      </c>
      <c r="J3309" t="str">
        <f t="shared" si="154"/>
        <v>盤</v>
      </c>
      <c r="K3309" t="str">
        <f t="shared" si="155"/>
        <v>盤</v>
      </c>
    </row>
    <row r="3310" spans="1:11" hidden="1" x14ac:dyDescent="0.15">
      <c r="A3310">
        <v>20170517</v>
      </c>
      <c r="B3310">
        <v>10013.67</v>
      </c>
      <c r="C3310">
        <v>10036.82</v>
      </c>
      <c r="D3310">
        <v>9899.94</v>
      </c>
      <c r="E3310">
        <v>10036.82</v>
      </c>
      <c r="F3310">
        <v>9899.94</v>
      </c>
      <c r="G3310">
        <v>10036.82</v>
      </c>
      <c r="H3310">
        <v>9915.48</v>
      </c>
      <c r="I3310" t="str">
        <f t="shared" si="153"/>
        <v>盤</v>
      </c>
      <c r="J3310" t="str">
        <f t="shared" si="154"/>
        <v>盤</v>
      </c>
      <c r="K3310" t="str">
        <f t="shared" si="155"/>
        <v>盤</v>
      </c>
    </row>
    <row r="3311" spans="1:11" hidden="1" x14ac:dyDescent="0.15">
      <c r="A3311">
        <v>20170518</v>
      </c>
      <c r="B3311">
        <v>9969.4500000000007</v>
      </c>
      <c r="C3311">
        <v>10036.82</v>
      </c>
      <c r="D3311">
        <v>9899.94</v>
      </c>
      <c r="E3311">
        <v>10036.82</v>
      </c>
      <c r="F3311">
        <v>9915.48</v>
      </c>
      <c r="G3311">
        <v>10036.82</v>
      </c>
      <c r="H3311">
        <v>9915.48</v>
      </c>
      <c r="I3311" t="str">
        <f t="shared" si="153"/>
        <v>盤</v>
      </c>
      <c r="J3311" t="str">
        <f t="shared" si="154"/>
        <v>盤</v>
      </c>
      <c r="K3311" t="str">
        <f t="shared" si="155"/>
        <v>盤</v>
      </c>
    </row>
    <row r="3312" spans="1:11" hidden="1" x14ac:dyDescent="0.15">
      <c r="A3312">
        <v>20170519</v>
      </c>
      <c r="B3312">
        <v>9947.6200000000008</v>
      </c>
      <c r="C3312">
        <v>10036.82</v>
      </c>
      <c r="D3312">
        <v>9915.48</v>
      </c>
      <c r="E3312">
        <v>10036.82</v>
      </c>
      <c r="F3312">
        <v>9915.48</v>
      </c>
      <c r="G3312">
        <v>10036.82</v>
      </c>
      <c r="H3312">
        <v>9947.6200000000008</v>
      </c>
      <c r="I3312" t="str">
        <f t="shared" si="153"/>
        <v>盤</v>
      </c>
      <c r="J3312" t="str">
        <f t="shared" si="154"/>
        <v>盤</v>
      </c>
      <c r="K3312" t="str">
        <f t="shared" si="155"/>
        <v>盤</v>
      </c>
    </row>
    <row r="3313" spans="1:11" hidden="1" x14ac:dyDescent="0.15">
      <c r="A3313">
        <v>20170522</v>
      </c>
      <c r="B3313">
        <v>9997.26</v>
      </c>
      <c r="C3313">
        <v>10036.82</v>
      </c>
      <c r="D3313">
        <v>9915.48</v>
      </c>
      <c r="E3313">
        <v>10036.82</v>
      </c>
      <c r="F3313">
        <v>9947.6200000000008</v>
      </c>
      <c r="G3313">
        <v>10036.82</v>
      </c>
      <c r="H3313">
        <v>9947.6200000000008</v>
      </c>
      <c r="I3313" t="str">
        <f t="shared" si="153"/>
        <v>盤</v>
      </c>
      <c r="J3313" t="str">
        <f t="shared" si="154"/>
        <v>盤</v>
      </c>
      <c r="K3313" t="str">
        <f t="shared" si="155"/>
        <v>盤</v>
      </c>
    </row>
    <row r="3314" spans="1:11" hidden="1" x14ac:dyDescent="0.15">
      <c r="A3314">
        <v>20170523</v>
      </c>
      <c r="B3314">
        <v>10007.84</v>
      </c>
      <c r="C3314">
        <v>10036.82</v>
      </c>
      <c r="D3314">
        <v>9947.6200000000008</v>
      </c>
      <c r="E3314">
        <v>10036.82</v>
      </c>
      <c r="F3314">
        <v>9947.6200000000008</v>
      </c>
      <c r="G3314">
        <v>10036.82</v>
      </c>
      <c r="H3314">
        <v>9947.6200000000008</v>
      </c>
      <c r="I3314" t="str">
        <f t="shared" si="153"/>
        <v>盤</v>
      </c>
      <c r="J3314" t="str">
        <f t="shared" si="154"/>
        <v>盤</v>
      </c>
      <c r="K3314" t="str">
        <f t="shared" si="155"/>
        <v>盤</v>
      </c>
    </row>
    <row r="3315" spans="1:11" hidden="1" x14ac:dyDescent="0.15">
      <c r="A3315">
        <v>20170524</v>
      </c>
      <c r="B3315">
        <v>10044.42</v>
      </c>
      <c r="C3315">
        <v>10036.82</v>
      </c>
      <c r="D3315">
        <v>9947.6200000000008</v>
      </c>
      <c r="E3315">
        <v>10036.82</v>
      </c>
      <c r="F3315">
        <v>9947.6200000000008</v>
      </c>
      <c r="G3315">
        <v>10044.42</v>
      </c>
      <c r="H3315">
        <v>9947.6200000000008</v>
      </c>
      <c r="I3315" t="str">
        <f t="shared" si="153"/>
        <v>盤</v>
      </c>
      <c r="J3315" t="str">
        <f t="shared" si="154"/>
        <v>盤</v>
      </c>
      <c r="K3315" t="str">
        <f t="shared" si="155"/>
        <v>盤</v>
      </c>
    </row>
    <row r="3316" spans="1:11" hidden="1" x14ac:dyDescent="0.15">
      <c r="A3316">
        <v>20170525</v>
      </c>
      <c r="B3316">
        <v>10108.49</v>
      </c>
      <c r="C3316">
        <v>10036.82</v>
      </c>
      <c r="D3316">
        <v>9947.6200000000008</v>
      </c>
      <c r="E3316">
        <v>10044.42</v>
      </c>
      <c r="F3316">
        <v>9947.6200000000008</v>
      </c>
      <c r="G3316">
        <v>10108.49</v>
      </c>
      <c r="H3316">
        <v>9947.6200000000008</v>
      </c>
      <c r="I3316" t="str">
        <f t="shared" si="153"/>
        <v>盤</v>
      </c>
      <c r="J3316" t="str">
        <f t="shared" si="154"/>
        <v>盤</v>
      </c>
      <c r="K3316" t="str">
        <f t="shared" si="155"/>
        <v>盤</v>
      </c>
    </row>
    <row r="3317" spans="1:11" hidden="1" x14ac:dyDescent="0.15">
      <c r="A3317">
        <v>20170526</v>
      </c>
      <c r="B3317">
        <v>10101.950000000001</v>
      </c>
      <c r="C3317">
        <v>10044.42</v>
      </c>
      <c r="D3317">
        <v>9947.6200000000008</v>
      </c>
      <c r="E3317">
        <v>10108.49</v>
      </c>
      <c r="F3317">
        <v>9947.6200000000008</v>
      </c>
      <c r="G3317">
        <v>10108.49</v>
      </c>
      <c r="H3317">
        <v>9947.6200000000008</v>
      </c>
      <c r="I3317" t="str">
        <f t="shared" si="153"/>
        <v>盤</v>
      </c>
      <c r="J3317" t="str">
        <f t="shared" si="154"/>
        <v>盤</v>
      </c>
      <c r="K3317" t="str">
        <f t="shared" si="155"/>
        <v>盤</v>
      </c>
    </row>
    <row r="3318" spans="1:11" hidden="1" x14ac:dyDescent="0.15">
      <c r="A3318">
        <v>20170531</v>
      </c>
      <c r="B3318">
        <v>10040.719999999999</v>
      </c>
      <c r="C3318">
        <v>10108.49</v>
      </c>
      <c r="D3318">
        <v>9947.6200000000008</v>
      </c>
      <c r="E3318">
        <v>10108.49</v>
      </c>
      <c r="F3318">
        <v>9947.6200000000008</v>
      </c>
      <c r="G3318">
        <v>10108.49</v>
      </c>
      <c r="H3318">
        <v>9947.6200000000008</v>
      </c>
      <c r="I3318" t="str">
        <f t="shared" si="153"/>
        <v>盤</v>
      </c>
      <c r="J3318" t="str">
        <f t="shared" si="154"/>
        <v>盤</v>
      </c>
      <c r="K3318" t="str">
        <f t="shared" si="155"/>
        <v>盤</v>
      </c>
    </row>
    <row r="3319" spans="1:11" hidden="1" x14ac:dyDescent="0.15">
      <c r="A3319">
        <v>20170601</v>
      </c>
      <c r="B3319">
        <v>10087.42</v>
      </c>
      <c r="C3319">
        <v>10108.49</v>
      </c>
      <c r="D3319">
        <v>9947.6200000000008</v>
      </c>
      <c r="E3319">
        <v>10108.49</v>
      </c>
      <c r="F3319">
        <v>9947.6200000000008</v>
      </c>
      <c r="G3319">
        <v>10108.49</v>
      </c>
      <c r="H3319">
        <v>9947.6200000000008</v>
      </c>
      <c r="I3319" t="str">
        <f t="shared" si="153"/>
        <v>盤</v>
      </c>
      <c r="J3319" t="str">
        <f t="shared" si="154"/>
        <v>盤</v>
      </c>
      <c r="K3319" t="str">
        <f t="shared" si="155"/>
        <v>盤</v>
      </c>
    </row>
    <row r="3320" spans="1:11" hidden="1" x14ac:dyDescent="0.15">
      <c r="A3320">
        <v>20170602</v>
      </c>
      <c r="B3320">
        <v>10152.530000000001</v>
      </c>
      <c r="C3320">
        <v>10108.49</v>
      </c>
      <c r="D3320">
        <v>9947.6200000000008</v>
      </c>
      <c r="E3320">
        <v>10108.49</v>
      </c>
      <c r="F3320">
        <v>9947.6200000000008</v>
      </c>
      <c r="G3320">
        <v>10152.530000000001</v>
      </c>
      <c r="H3320">
        <v>9997.26</v>
      </c>
      <c r="I3320" t="str">
        <f t="shared" si="153"/>
        <v>盤</v>
      </c>
      <c r="J3320" t="str">
        <f t="shared" si="154"/>
        <v>盤</v>
      </c>
      <c r="K3320" t="str">
        <f t="shared" si="155"/>
        <v>盤</v>
      </c>
    </row>
    <row r="3321" spans="1:11" hidden="1" x14ac:dyDescent="0.15">
      <c r="A3321">
        <v>20170603</v>
      </c>
      <c r="B3321">
        <v>10158.15</v>
      </c>
      <c r="C3321">
        <v>10108.49</v>
      </c>
      <c r="D3321">
        <v>9947.6200000000008</v>
      </c>
      <c r="E3321">
        <v>10152.530000000001</v>
      </c>
      <c r="F3321">
        <v>9997.26</v>
      </c>
      <c r="G3321">
        <v>10158.15</v>
      </c>
      <c r="H3321">
        <v>10007.84</v>
      </c>
      <c r="I3321" t="str">
        <f t="shared" si="153"/>
        <v>盤</v>
      </c>
      <c r="J3321" t="str">
        <f t="shared" si="154"/>
        <v>盤</v>
      </c>
      <c r="K3321" t="str">
        <f t="shared" si="155"/>
        <v>盤</v>
      </c>
    </row>
    <row r="3322" spans="1:11" hidden="1" x14ac:dyDescent="0.15">
      <c r="A3322">
        <v>20170605</v>
      </c>
      <c r="B3322">
        <v>10226.84</v>
      </c>
      <c r="C3322">
        <v>10152.530000000001</v>
      </c>
      <c r="D3322">
        <v>9997.26</v>
      </c>
      <c r="E3322">
        <v>10158.15</v>
      </c>
      <c r="F3322">
        <v>10007.84</v>
      </c>
      <c r="G3322">
        <v>10226.84</v>
      </c>
      <c r="H3322">
        <v>10040.719999999999</v>
      </c>
      <c r="I3322" t="str">
        <f t="shared" si="153"/>
        <v>盤</v>
      </c>
      <c r="J3322" t="str">
        <f t="shared" si="154"/>
        <v>盤</v>
      </c>
      <c r="K3322" t="str">
        <f t="shared" si="155"/>
        <v>無</v>
      </c>
    </row>
    <row r="3323" spans="1:11" hidden="1" x14ac:dyDescent="0.15">
      <c r="A3323">
        <v>20170606</v>
      </c>
      <c r="B3323">
        <v>10206.18</v>
      </c>
      <c r="C3323">
        <v>10158.15</v>
      </c>
      <c r="D3323">
        <v>10007.84</v>
      </c>
      <c r="E3323">
        <v>10226.84</v>
      </c>
      <c r="F3323">
        <v>10040.719999999999</v>
      </c>
      <c r="G3323">
        <v>10226.84</v>
      </c>
      <c r="H3323">
        <v>10040.719999999999</v>
      </c>
      <c r="I3323" t="str">
        <f t="shared" si="153"/>
        <v>盤</v>
      </c>
      <c r="J3323" t="str">
        <f t="shared" si="154"/>
        <v>無</v>
      </c>
      <c r="K3323" t="str">
        <f t="shared" si="155"/>
        <v>無</v>
      </c>
    </row>
    <row r="3324" spans="1:11" hidden="1" x14ac:dyDescent="0.15">
      <c r="A3324">
        <v>20170607</v>
      </c>
      <c r="B3324">
        <v>10209.99</v>
      </c>
      <c r="C3324">
        <v>10226.84</v>
      </c>
      <c r="D3324">
        <v>10040.719999999999</v>
      </c>
      <c r="E3324">
        <v>10226.84</v>
      </c>
      <c r="F3324">
        <v>10040.719999999999</v>
      </c>
      <c r="G3324">
        <v>10226.84</v>
      </c>
      <c r="H3324">
        <v>10040.719999999999</v>
      </c>
      <c r="I3324" t="str">
        <f t="shared" si="153"/>
        <v>無</v>
      </c>
      <c r="J3324" t="str">
        <f t="shared" si="154"/>
        <v>無</v>
      </c>
      <c r="K3324" t="str">
        <f t="shared" si="155"/>
        <v>無</v>
      </c>
    </row>
    <row r="3325" spans="1:11" hidden="1" x14ac:dyDescent="0.15">
      <c r="A3325">
        <v>20170608</v>
      </c>
      <c r="B3325">
        <v>10225.780000000001</v>
      </c>
      <c r="C3325">
        <v>10226.84</v>
      </c>
      <c r="D3325">
        <v>10040.719999999999</v>
      </c>
      <c r="E3325">
        <v>10226.84</v>
      </c>
      <c r="F3325">
        <v>10040.719999999999</v>
      </c>
      <c r="G3325">
        <v>10226.84</v>
      </c>
      <c r="H3325">
        <v>10040.719999999999</v>
      </c>
      <c r="I3325" t="str">
        <f t="shared" si="153"/>
        <v>無</v>
      </c>
      <c r="J3325" t="str">
        <f t="shared" si="154"/>
        <v>無</v>
      </c>
      <c r="K3325" t="str">
        <f t="shared" si="155"/>
        <v>無</v>
      </c>
    </row>
    <row r="3326" spans="1:11" hidden="1" x14ac:dyDescent="0.15">
      <c r="A3326">
        <v>20170609</v>
      </c>
      <c r="B3326">
        <v>10199.65</v>
      </c>
      <c r="C3326">
        <v>10226.84</v>
      </c>
      <c r="D3326">
        <v>10040.719999999999</v>
      </c>
      <c r="E3326">
        <v>10226.84</v>
      </c>
      <c r="F3326">
        <v>10040.719999999999</v>
      </c>
      <c r="G3326">
        <v>10226.84</v>
      </c>
      <c r="H3326">
        <v>10087.42</v>
      </c>
      <c r="I3326" t="str">
        <f t="shared" si="153"/>
        <v>無</v>
      </c>
      <c r="J3326" t="str">
        <f t="shared" si="154"/>
        <v>無</v>
      </c>
      <c r="K3326" t="str">
        <f t="shared" si="155"/>
        <v>盤</v>
      </c>
    </row>
    <row r="3327" spans="1:11" hidden="1" x14ac:dyDescent="0.15">
      <c r="A3327">
        <v>20170612</v>
      </c>
      <c r="B3327">
        <v>10109.959999999999</v>
      </c>
      <c r="C3327">
        <v>10226.84</v>
      </c>
      <c r="D3327">
        <v>10040.719999999999</v>
      </c>
      <c r="E3327">
        <v>10226.84</v>
      </c>
      <c r="F3327">
        <v>10087.42</v>
      </c>
      <c r="G3327">
        <v>10226.84</v>
      </c>
      <c r="H3327">
        <v>10109.959999999999</v>
      </c>
      <c r="I3327" t="str">
        <f t="shared" si="153"/>
        <v>無</v>
      </c>
      <c r="J3327" t="str">
        <f t="shared" si="154"/>
        <v>盤</v>
      </c>
      <c r="K3327" t="str">
        <f t="shared" si="155"/>
        <v>盤</v>
      </c>
    </row>
    <row r="3328" spans="1:11" hidden="1" x14ac:dyDescent="0.15">
      <c r="A3328">
        <v>20170613</v>
      </c>
      <c r="B3328">
        <v>10128.15</v>
      </c>
      <c r="C3328">
        <v>10226.84</v>
      </c>
      <c r="D3328">
        <v>10087.42</v>
      </c>
      <c r="E3328">
        <v>10226.84</v>
      </c>
      <c r="F3328">
        <v>10109.959999999999</v>
      </c>
      <c r="G3328">
        <v>10226.84</v>
      </c>
      <c r="H3328">
        <v>10109.959999999999</v>
      </c>
      <c r="I3328" t="str">
        <f t="shared" si="153"/>
        <v>盤</v>
      </c>
      <c r="J3328" t="str">
        <f t="shared" si="154"/>
        <v>盤</v>
      </c>
      <c r="K3328" t="str">
        <f t="shared" si="155"/>
        <v>盤</v>
      </c>
    </row>
    <row r="3329" spans="1:11" hidden="1" x14ac:dyDescent="0.15">
      <c r="A3329">
        <v>20170614</v>
      </c>
      <c r="B3329">
        <v>10072.459999999999</v>
      </c>
      <c r="C3329">
        <v>10226.84</v>
      </c>
      <c r="D3329">
        <v>10109.959999999999</v>
      </c>
      <c r="E3329">
        <v>10226.84</v>
      </c>
      <c r="F3329">
        <v>10109.959999999999</v>
      </c>
      <c r="G3329">
        <v>10226.84</v>
      </c>
      <c r="H3329">
        <v>10072.459999999999</v>
      </c>
      <c r="I3329" t="str">
        <f t="shared" si="153"/>
        <v>盤</v>
      </c>
      <c r="J3329" t="str">
        <f t="shared" si="154"/>
        <v>盤</v>
      </c>
      <c r="K3329" t="str">
        <f t="shared" si="155"/>
        <v>盤</v>
      </c>
    </row>
    <row r="3330" spans="1:11" hidden="1" x14ac:dyDescent="0.15">
      <c r="A3330">
        <v>20170615</v>
      </c>
      <c r="B3330">
        <v>10088.35</v>
      </c>
      <c r="C3330">
        <v>10226.84</v>
      </c>
      <c r="D3330">
        <v>10109.959999999999</v>
      </c>
      <c r="E3330">
        <v>10226.84</v>
      </c>
      <c r="F3330">
        <v>10072.459999999999</v>
      </c>
      <c r="G3330">
        <v>10225.780000000001</v>
      </c>
      <c r="H3330">
        <v>10072.459999999999</v>
      </c>
      <c r="I3330" t="str">
        <f t="shared" si="153"/>
        <v>盤</v>
      </c>
      <c r="J3330" t="str">
        <f t="shared" si="154"/>
        <v>盤</v>
      </c>
      <c r="K3330" t="str">
        <f t="shared" si="155"/>
        <v>盤</v>
      </c>
    </row>
    <row r="3331" spans="1:11" hidden="1" x14ac:dyDescent="0.15">
      <c r="A3331">
        <v>20170616</v>
      </c>
      <c r="B3331">
        <v>10156.73</v>
      </c>
      <c r="C3331">
        <v>10226.84</v>
      </c>
      <c r="D3331">
        <v>10072.459999999999</v>
      </c>
      <c r="E3331">
        <v>10225.780000000001</v>
      </c>
      <c r="F3331">
        <v>10072.459999999999</v>
      </c>
      <c r="G3331">
        <v>10225.780000000001</v>
      </c>
      <c r="H3331">
        <v>10072.459999999999</v>
      </c>
      <c r="I3331" t="str">
        <f t="shared" ref="I3331:I3394" si="156">IF(C3331-D3331&lt;=180,"盤",IF(C3331-D3331&lt;=240,"無","順"))</f>
        <v>盤</v>
      </c>
      <c r="J3331" t="str">
        <f t="shared" ref="J3331:J3394" si="157">IF(E3331-F3331&lt;=180,"盤",IF(E3331-F3331&lt;=240,"無","順"))</f>
        <v>盤</v>
      </c>
      <c r="K3331" t="str">
        <f t="shared" ref="K3331:K3394" si="158">IF(G3331-H3331&lt;=180,"盤",IF(G3331-H3331&lt;=240,"無","順"))</f>
        <v>盤</v>
      </c>
    </row>
    <row r="3332" spans="1:11" hidden="1" x14ac:dyDescent="0.15">
      <c r="A3332">
        <v>20170619</v>
      </c>
      <c r="B3332">
        <v>10250.6</v>
      </c>
      <c r="C3332">
        <v>10225.780000000001</v>
      </c>
      <c r="D3332">
        <v>10072.459999999999</v>
      </c>
      <c r="E3332">
        <v>10225.780000000001</v>
      </c>
      <c r="F3332">
        <v>10072.459999999999</v>
      </c>
      <c r="G3332">
        <v>10250.6</v>
      </c>
      <c r="H3332">
        <v>10072.459999999999</v>
      </c>
      <c r="I3332" t="str">
        <f t="shared" si="156"/>
        <v>盤</v>
      </c>
      <c r="J3332" t="str">
        <f t="shared" si="157"/>
        <v>盤</v>
      </c>
      <c r="K3332" t="str">
        <f t="shared" si="158"/>
        <v>盤</v>
      </c>
    </row>
    <row r="3333" spans="1:11" x14ac:dyDescent="0.15">
      <c r="A3333">
        <v>20170620</v>
      </c>
      <c r="B3333">
        <v>10324.459999999999</v>
      </c>
      <c r="C3333">
        <v>10225.780000000001</v>
      </c>
      <c r="D3333">
        <v>10072.459999999999</v>
      </c>
      <c r="E3333">
        <v>10250.6</v>
      </c>
      <c r="F3333">
        <v>10072.459999999999</v>
      </c>
      <c r="G3333">
        <v>10324.459999999999</v>
      </c>
      <c r="H3333">
        <v>10072.459999999999</v>
      </c>
      <c r="I3333" t="str">
        <f t="shared" si="156"/>
        <v>盤</v>
      </c>
      <c r="J3333" t="str">
        <f t="shared" si="157"/>
        <v>盤</v>
      </c>
      <c r="K3333" t="str">
        <f t="shared" si="158"/>
        <v>順</v>
      </c>
    </row>
    <row r="3334" spans="1:11" hidden="1" x14ac:dyDescent="0.15">
      <c r="A3334">
        <v>20170621</v>
      </c>
      <c r="B3334">
        <v>10349.719999999999</v>
      </c>
      <c r="C3334">
        <v>10250.6</v>
      </c>
      <c r="D3334">
        <v>10072.459999999999</v>
      </c>
      <c r="E3334">
        <v>10324.459999999999</v>
      </c>
      <c r="F3334">
        <v>10072.459999999999</v>
      </c>
      <c r="G3334">
        <v>10349.719999999999</v>
      </c>
      <c r="H3334">
        <v>10072.459999999999</v>
      </c>
      <c r="I3334" t="str">
        <f t="shared" si="156"/>
        <v>盤</v>
      </c>
      <c r="J3334" t="str">
        <f t="shared" si="157"/>
        <v>順</v>
      </c>
      <c r="K3334" t="str">
        <f t="shared" si="158"/>
        <v>順</v>
      </c>
    </row>
    <row r="3335" spans="1:11" hidden="1" x14ac:dyDescent="0.15">
      <c r="A3335">
        <v>20170622</v>
      </c>
      <c r="B3335">
        <v>10399.06</v>
      </c>
      <c r="C3335">
        <v>10324.459999999999</v>
      </c>
      <c r="D3335">
        <v>10072.459999999999</v>
      </c>
      <c r="E3335">
        <v>10349.719999999999</v>
      </c>
      <c r="F3335">
        <v>10072.459999999999</v>
      </c>
      <c r="G3335">
        <v>10399.06</v>
      </c>
      <c r="H3335">
        <v>10072.459999999999</v>
      </c>
      <c r="I3335" t="str">
        <f t="shared" si="156"/>
        <v>順</v>
      </c>
      <c r="J3335" t="str">
        <f t="shared" si="157"/>
        <v>順</v>
      </c>
      <c r="K3335" t="str">
        <f t="shared" si="158"/>
        <v>順</v>
      </c>
    </row>
    <row r="3336" spans="1:11" hidden="1" x14ac:dyDescent="0.15">
      <c r="A3336">
        <v>20170623</v>
      </c>
      <c r="B3336">
        <v>10377.700000000001</v>
      </c>
      <c r="C3336">
        <v>10349.719999999999</v>
      </c>
      <c r="D3336">
        <v>10072.459999999999</v>
      </c>
      <c r="E3336">
        <v>10399.06</v>
      </c>
      <c r="F3336">
        <v>10072.459999999999</v>
      </c>
      <c r="G3336">
        <v>10399.06</v>
      </c>
      <c r="H3336">
        <v>10072.459999999999</v>
      </c>
      <c r="I3336" t="str">
        <f t="shared" si="156"/>
        <v>順</v>
      </c>
      <c r="J3336" t="str">
        <f t="shared" si="157"/>
        <v>順</v>
      </c>
      <c r="K3336" t="str">
        <f t="shared" si="158"/>
        <v>順</v>
      </c>
    </row>
    <row r="3337" spans="1:11" hidden="1" x14ac:dyDescent="0.15">
      <c r="A3337">
        <v>20170626</v>
      </c>
      <c r="B3337">
        <v>10513.96</v>
      </c>
      <c r="C3337">
        <v>10399.06</v>
      </c>
      <c r="D3337">
        <v>10072.459999999999</v>
      </c>
      <c r="E3337">
        <v>10399.06</v>
      </c>
      <c r="F3337">
        <v>10072.459999999999</v>
      </c>
      <c r="G3337">
        <v>10513.96</v>
      </c>
      <c r="H3337">
        <v>10088.35</v>
      </c>
      <c r="I3337" t="str">
        <f t="shared" si="156"/>
        <v>順</v>
      </c>
      <c r="J3337" t="str">
        <f t="shared" si="157"/>
        <v>順</v>
      </c>
      <c r="K3337" t="str">
        <f t="shared" si="158"/>
        <v>順</v>
      </c>
    </row>
    <row r="3338" spans="1:11" hidden="1" x14ac:dyDescent="0.15">
      <c r="A3338">
        <v>20170627</v>
      </c>
      <c r="B3338">
        <v>10512.06</v>
      </c>
      <c r="C3338">
        <v>10399.06</v>
      </c>
      <c r="D3338">
        <v>10072.459999999999</v>
      </c>
      <c r="E3338">
        <v>10513.96</v>
      </c>
      <c r="F3338">
        <v>10088.35</v>
      </c>
      <c r="G3338">
        <v>10513.96</v>
      </c>
      <c r="H3338">
        <v>10156.73</v>
      </c>
      <c r="I3338" t="str">
        <f t="shared" si="156"/>
        <v>順</v>
      </c>
      <c r="J3338" t="str">
        <f t="shared" si="157"/>
        <v>順</v>
      </c>
      <c r="K3338" t="str">
        <f t="shared" si="158"/>
        <v>順</v>
      </c>
    </row>
    <row r="3339" spans="1:11" hidden="1" x14ac:dyDescent="0.15">
      <c r="A3339">
        <v>20170628</v>
      </c>
      <c r="B3339">
        <v>10390.549999999999</v>
      </c>
      <c r="C3339">
        <v>10513.96</v>
      </c>
      <c r="D3339">
        <v>10088.35</v>
      </c>
      <c r="E3339">
        <v>10513.96</v>
      </c>
      <c r="F3339">
        <v>10156.73</v>
      </c>
      <c r="G3339">
        <v>10513.96</v>
      </c>
      <c r="H3339">
        <v>10250.6</v>
      </c>
      <c r="I3339" t="str">
        <f t="shared" si="156"/>
        <v>順</v>
      </c>
      <c r="J3339" t="str">
        <f t="shared" si="157"/>
        <v>順</v>
      </c>
      <c r="K3339" t="str">
        <f t="shared" si="158"/>
        <v>順</v>
      </c>
    </row>
    <row r="3340" spans="1:11" hidden="1" x14ac:dyDescent="0.15">
      <c r="A3340">
        <v>20170629</v>
      </c>
      <c r="B3340">
        <v>10421.65</v>
      </c>
      <c r="C3340">
        <v>10513.96</v>
      </c>
      <c r="D3340">
        <v>10156.73</v>
      </c>
      <c r="E3340">
        <v>10513.96</v>
      </c>
      <c r="F3340">
        <v>10250.6</v>
      </c>
      <c r="G3340">
        <v>10513.96</v>
      </c>
      <c r="H3340">
        <v>10324.459999999999</v>
      </c>
      <c r="I3340" t="str">
        <f t="shared" si="156"/>
        <v>順</v>
      </c>
      <c r="J3340" t="str">
        <f t="shared" si="157"/>
        <v>順</v>
      </c>
      <c r="K3340" t="str">
        <f t="shared" si="158"/>
        <v>無</v>
      </c>
    </row>
    <row r="3341" spans="1:11" hidden="1" x14ac:dyDescent="0.15">
      <c r="A3341">
        <v>20170630</v>
      </c>
      <c r="B3341">
        <v>10395.07</v>
      </c>
      <c r="C3341">
        <v>10513.96</v>
      </c>
      <c r="D3341">
        <v>10250.6</v>
      </c>
      <c r="E3341">
        <v>10513.96</v>
      </c>
      <c r="F3341">
        <v>10324.459999999999</v>
      </c>
      <c r="G3341">
        <v>10513.96</v>
      </c>
      <c r="H3341">
        <v>10349.719999999999</v>
      </c>
      <c r="I3341" t="str">
        <f t="shared" si="156"/>
        <v>順</v>
      </c>
      <c r="J3341" t="str">
        <f t="shared" si="157"/>
        <v>無</v>
      </c>
      <c r="K3341" t="str">
        <f t="shared" si="158"/>
        <v>盤</v>
      </c>
    </row>
    <row r="3342" spans="1:11" hidden="1" x14ac:dyDescent="0.15">
      <c r="A3342">
        <v>20170703</v>
      </c>
      <c r="B3342">
        <v>10412.790000000001</v>
      </c>
      <c r="C3342">
        <v>10513.96</v>
      </c>
      <c r="D3342">
        <v>10324.459999999999</v>
      </c>
      <c r="E3342">
        <v>10513.96</v>
      </c>
      <c r="F3342">
        <v>10349.719999999999</v>
      </c>
      <c r="G3342">
        <v>10513.96</v>
      </c>
      <c r="H3342">
        <v>10377.700000000001</v>
      </c>
      <c r="I3342" t="str">
        <f t="shared" si="156"/>
        <v>無</v>
      </c>
      <c r="J3342" t="str">
        <f t="shared" si="157"/>
        <v>盤</v>
      </c>
      <c r="K3342" t="str">
        <f t="shared" si="158"/>
        <v>盤</v>
      </c>
    </row>
    <row r="3343" spans="1:11" hidden="1" x14ac:dyDescent="0.15">
      <c r="A3343">
        <v>20170704</v>
      </c>
      <c r="B3343">
        <v>10347.780000000001</v>
      </c>
      <c r="C3343">
        <v>10513.96</v>
      </c>
      <c r="D3343">
        <v>10349.719999999999</v>
      </c>
      <c r="E3343">
        <v>10513.96</v>
      </c>
      <c r="F3343">
        <v>10377.700000000001</v>
      </c>
      <c r="G3343">
        <v>10513.96</v>
      </c>
      <c r="H3343">
        <v>10347.780000000001</v>
      </c>
      <c r="I3343" t="str">
        <f t="shared" si="156"/>
        <v>盤</v>
      </c>
      <c r="J3343" t="str">
        <f t="shared" si="157"/>
        <v>盤</v>
      </c>
      <c r="K3343" t="str">
        <f t="shared" si="158"/>
        <v>盤</v>
      </c>
    </row>
    <row r="3344" spans="1:11" hidden="1" x14ac:dyDescent="0.15">
      <c r="A3344">
        <v>20170705</v>
      </c>
      <c r="B3344">
        <v>10404.790000000001</v>
      </c>
      <c r="C3344">
        <v>10513.96</v>
      </c>
      <c r="D3344">
        <v>10377.700000000001</v>
      </c>
      <c r="E3344">
        <v>10513.96</v>
      </c>
      <c r="F3344">
        <v>10347.780000000001</v>
      </c>
      <c r="G3344">
        <v>10513.96</v>
      </c>
      <c r="H3344">
        <v>10347.780000000001</v>
      </c>
      <c r="I3344" t="str">
        <f t="shared" si="156"/>
        <v>盤</v>
      </c>
      <c r="J3344" t="str">
        <f t="shared" si="157"/>
        <v>盤</v>
      </c>
      <c r="K3344" t="str">
        <f t="shared" si="158"/>
        <v>盤</v>
      </c>
    </row>
    <row r="3345" spans="1:11" hidden="1" x14ac:dyDescent="0.15">
      <c r="A3345">
        <v>20170706</v>
      </c>
      <c r="B3345">
        <v>10368.200000000001</v>
      </c>
      <c r="C3345">
        <v>10513.96</v>
      </c>
      <c r="D3345">
        <v>10347.780000000001</v>
      </c>
      <c r="E3345">
        <v>10513.96</v>
      </c>
      <c r="F3345">
        <v>10347.780000000001</v>
      </c>
      <c r="G3345">
        <v>10512.06</v>
      </c>
      <c r="H3345">
        <v>10347.780000000001</v>
      </c>
      <c r="I3345" t="str">
        <f t="shared" si="156"/>
        <v>盤</v>
      </c>
      <c r="J3345" t="str">
        <f t="shared" si="157"/>
        <v>盤</v>
      </c>
      <c r="K3345" t="str">
        <f t="shared" si="158"/>
        <v>盤</v>
      </c>
    </row>
    <row r="3346" spans="1:11" hidden="1" x14ac:dyDescent="0.15">
      <c r="A3346">
        <v>20170707</v>
      </c>
      <c r="B3346">
        <v>10297.25</v>
      </c>
      <c r="C3346">
        <v>10513.96</v>
      </c>
      <c r="D3346">
        <v>10347.780000000001</v>
      </c>
      <c r="E3346">
        <v>10512.06</v>
      </c>
      <c r="F3346">
        <v>10347.780000000001</v>
      </c>
      <c r="G3346">
        <v>10421.65</v>
      </c>
      <c r="H3346">
        <v>10297.25</v>
      </c>
      <c r="I3346" t="str">
        <f t="shared" si="156"/>
        <v>盤</v>
      </c>
      <c r="J3346" t="str">
        <f t="shared" si="157"/>
        <v>盤</v>
      </c>
      <c r="K3346" t="str">
        <f t="shared" si="158"/>
        <v>盤</v>
      </c>
    </row>
    <row r="3347" spans="1:11" hidden="1" x14ac:dyDescent="0.15">
      <c r="A3347">
        <v>20170710</v>
      </c>
      <c r="B3347">
        <v>10289.91</v>
      </c>
      <c r="C3347">
        <v>10512.06</v>
      </c>
      <c r="D3347">
        <v>10347.780000000001</v>
      </c>
      <c r="E3347">
        <v>10421.65</v>
      </c>
      <c r="F3347">
        <v>10297.25</v>
      </c>
      <c r="G3347">
        <v>10421.65</v>
      </c>
      <c r="H3347">
        <v>10289.91</v>
      </c>
      <c r="I3347" t="str">
        <f t="shared" si="156"/>
        <v>盤</v>
      </c>
      <c r="J3347" t="str">
        <f t="shared" si="157"/>
        <v>盤</v>
      </c>
      <c r="K3347" t="str">
        <f t="shared" si="158"/>
        <v>盤</v>
      </c>
    </row>
    <row r="3348" spans="1:11" hidden="1" x14ac:dyDescent="0.15">
      <c r="A3348">
        <v>20170711</v>
      </c>
      <c r="B3348">
        <v>10415.57</v>
      </c>
      <c r="C3348">
        <v>10421.65</v>
      </c>
      <c r="D3348">
        <v>10297.25</v>
      </c>
      <c r="E3348">
        <v>10421.65</v>
      </c>
      <c r="F3348">
        <v>10289.91</v>
      </c>
      <c r="G3348">
        <v>10415.57</v>
      </c>
      <c r="H3348">
        <v>10289.91</v>
      </c>
      <c r="I3348" t="str">
        <f t="shared" si="156"/>
        <v>盤</v>
      </c>
      <c r="J3348" t="str">
        <f t="shared" si="157"/>
        <v>盤</v>
      </c>
      <c r="K3348" t="str">
        <f t="shared" si="158"/>
        <v>盤</v>
      </c>
    </row>
    <row r="3349" spans="1:11" hidden="1" x14ac:dyDescent="0.15">
      <c r="A3349">
        <v>20170712</v>
      </c>
      <c r="B3349">
        <v>10420.68</v>
      </c>
      <c r="C3349">
        <v>10421.65</v>
      </c>
      <c r="D3349">
        <v>10289.91</v>
      </c>
      <c r="E3349">
        <v>10415.57</v>
      </c>
      <c r="F3349">
        <v>10289.91</v>
      </c>
      <c r="G3349">
        <v>10420.68</v>
      </c>
      <c r="H3349">
        <v>10289.91</v>
      </c>
      <c r="I3349" t="str">
        <f t="shared" si="156"/>
        <v>盤</v>
      </c>
      <c r="J3349" t="str">
        <f t="shared" si="157"/>
        <v>盤</v>
      </c>
      <c r="K3349" t="str">
        <f t="shared" si="158"/>
        <v>盤</v>
      </c>
    </row>
    <row r="3350" spans="1:11" hidden="1" x14ac:dyDescent="0.15">
      <c r="A3350">
        <v>20170713</v>
      </c>
      <c r="B3350">
        <v>10460.15</v>
      </c>
      <c r="C3350">
        <v>10415.57</v>
      </c>
      <c r="D3350">
        <v>10289.91</v>
      </c>
      <c r="E3350">
        <v>10420.68</v>
      </c>
      <c r="F3350">
        <v>10289.91</v>
      </c>
      <c r="G3350">
        <v>10460.15</v>
      </c>
      <c r="H3350">
        <v>10289.91</v>
      </c>
      <c r="I3350" t="str">
        <f t="shared" si="156"/>
        <v>盤</v>
      </c>
      <c r="J3350" t="str">
        <f t="shared" si="157"/>
        <v>盤</v>
      </c>
      <c r="K3350" t="str">
        <f t="shared" si="158"/>
        <v>盤</v>
      </c>
    </row>
    <row r="3351" spans="1:11" hidden="1" x14ac:dyDescent="0.15">
      <c r="A3351">
        <v>20170714</v>
      </c>
      <c r="B3351">
        <v>10443.91</v>
      </c>
      <c r="C3351">
        <v>10420.68</v>
      </c>
      <c r="D3351">
        <v>10289.91</v>
      </c>
      <c r="E3351">
        <v>10460.15</v>
      </c>
      <c r="F3351">
        <v>10289.91</v>
      </c>
      <c r="G3351">
        <v>10460.15</v>
      </c>
      <c r="H3351">
        <v>10289.91</v>
      </c>
      <c r="I3351" t="str">
        <f t="shared" si="156"/>
        <v>盤</v>
      </c>
      <c r="J3351" t="str">
        <f t="shared" si="157"/>
        <v>盤</v>
      </c>
      <c r="K3351" t="str">
        <f t="shared" si="158"/>
        <v>盤</v>
      </c>
    </row>
    <row r="3352" spans="1:11" hidden="1" x14ac:dyDescent="0.15">
      <c r="A3352">
        <v>20170717</v>
      </c>
      <c r="B3352">
        <v>10457.540000000001</v>
      </c>
      <c r="C3352">
        <v>10460.15</v>
      </c>
      <c r="D3352">
        <v>10289.91</v>
      </c>
      <c r="E3352">
        <v>10460.15</v>
      </c>
      <c r="F3352">
        <v>10289.91</v>
      </c>
      <c r="G3352">
        <v>10460.15</v>
      </c>
      <c r="H3352">
        <v>10289.91</v>
      </c>
      <c r="I3352" t="str">
        <f t="shared" si="156"/>
        <v>盤</v>
      </c>
      <c r="J3352" t="str">
        <f t="shared" si="157"/>
        <v>盤</v>
      </c>
      <c r="K3352" t="str">
        <f t="shared" si="158"/>
        <v>盤</v>
      </c>
    </row>
    <row r="3353" spans="1:11" hidden="1" x14ac:dyDescent="0.15">
      <c r="A3353">
        <v>20170718</v>
      </c>
      <c r="B3353">
        <v>10481.26</v>
      </c>
      <c r="C3353">
        <v>10460.15</v>
      </c>
      <c r="D3353">
        <v>10289.91</v>
      </c>
      <c r="E3353">
        <v>10460.15</v>
      </c>
      <c r="F3353">
        <v>10289.91</v>
      </c>
      <c r="G3353">
        <v>10481.26</v>
      </c>
      <c r="H3353">
        <v>10289.91</v>
      </c>
      <c r="I3353" t="str">
        <f t="shared" si="156"/>
        <v>盤</v>
      </c>
      <c r="J3353" t="str">
        <f t="shared" si="157"/>
        <v>盤</v>
      </c>
      <c r="K3353" t="str">
        <f t="shared" si="158"/>
        <v>無</v>
      </c>
    </row>
    <row r="3354" spans="1:11" hidden="1" x14ac:dyDescent="0.15">
      <c r="A3354">
        <v>20170719</v>
      </c>
      <c r="B3354">
        <v>10506.1</v>
      </c>
      <c r="C3354">
        <v>10460.15</v>
      </c>
      <c r="D3354">
        <v>10289.91</v>
      </c>
      <c r="E3354">
        <v>10481.26</v>
      </c>
      <c r="F3354">
        <v>10289.91</v>
      </c>
      <c r="G3354">
        <v>10506.1</v>
      </c>
      <c r="H3354">
        <v>10289.91</v>
      </c>
      <c r="I3354" t="str">
        <f t="shared" si="156"/>
        <v>盤</v>
      </c>
      <c r="J3354" t="str">
        <f t="shared" si="157"/>
        <v>無</v>
      </c>
      <c r="K3354" t="str">
        <f t="shared" si="158"/>
        <v>無</v>
      </c>
    </row>
    <row r="3355" spans="1:11" hidden="1" x14ac:dyDescent="0.15">
      <c r="A3355">
        <v>20170720</v>
      </c>
      <c r="B3355">
        <v>10499.36</v>
      </c>
      <c r="C3355">
        <v>10481.26</v>
      </c>
      <c r="D3355">
        <v>10289.91</v>
      </c>
      <c r="E3355">
        <v>10506.1</v>
      </c>
      <c r="F3355">
        <v>10289.91</v>
      </c>
      <c r="G3355">
        <v>10506.1</v>
      </c>
      <c r="H3355">
        <v>10415.57</v>
      </c>
      <c r="I3355" t="str">
        <f t="shared" si="156"/>
        <v>無</v>
      </c>
      <c r="J3355" t="str">
        <f t="shared" si="157"/>
        <v>無</v>
      </c>
      <c r="K3355" t="str">
        <f t="shared" si="158"/>
        <v>盤</v>
      </c>
    </row>
    <row r="3356" spans="1:11" hidden="1" x14ac:dyDescent="0.15">
      <c r="A3356">
        <v>20170721</v>
      </c>
      <c r="B3356">
        <v>10436.700000000001</v>
      </c>
      <c r="C3356">
        <v>10506.1</v>
      </c>
      <c r="D3356">
        <v>10289.91</v>
      </c>
      <c r="E3356">
        <v>10506.1</v>
      </c>
      <c r="F3356">
        <v>10415.57</v>
      </c>
      <c r="G3356">
        <v>10506.1</v>
      </c>
      <c r="H3356">
        <v>10420.68</v>
      </c>
      <c r="I3356" t="str">
        <f t="shared" si="156"/>
        <v>無</v>
      </c>
      <c r="J3356" t="str">
        <f t="shared" si="157"/>
        <v>盤</v>
      </c>
      <c r="K3356" t="str">
        <f t="shared" si="158"/>
        <v>盤</v>
      </c>
    </row>
    <row r="3357" spans="1:11" hidden="1" x14ac:dyDescent="0.15">
      <c r="A3357">
        <v>20170724</v>
      </c>
      <c r="B3357">
        <v>10461.280000000001</v>
      </c>
      <c r="C3357">
        <v>10506.1</v>
      </c>
      <c r="D3357">
        <v>10415.57</v>
      </c>
      <c r="E3357">
        <v>10506.1</v>
      </c>
      <c r="F3357">
        <v>10420.68</v>
      </c>
      <c r="G3357">
        <v>10506.1</v>
      </c>
      <c r="H3357">
        <v>10436.700000000001</v>
      </c>
      <c r="I3357" t="str">
        <f t="shared" si="156"/>
        <v>盤</v>
      </c>
      <c r="J3357" t="str">
        <f t="shared" si="157"/>
        <v>盤</v>
      </c>
      <c r="K3357" t="str">
        <f t="shared" si="158"/>
        <v>盤</v>
      </c>
    </row>
    <row r="3358" spans="1:11" hidden="1" x14ac:dyDescent="0.15">
      <c r="A3358">
        <v>20170725</v>
      </c>
      <c r="B3358">
        <v>10463.15</v>
      </c>
      <c r="C3358">
        <v>10506.1</v>
      </c>
      <c r="D3358">
        <v>10420.68</v>
      </c>
      <c r="E3358">
        <v>10506.1</v>
      </c>
      <c r="F3358">
        <v>10436.700000000001</v>
      </c>
      <c r="G3358">
        <v>10506.1</v>
      </c>
      <c r="H3358">
        <v>10436.700000000001</v>
      </c>
      <c r="I3358" t="str">
        <f t="shared" si="156"/>
        <v>盤</v>
      </c>
      <c r="J3358" t="str">
        <f t="shared" si="157"/>
        <v>盤</v>
      </c>
      <c r="K3358" t="str">
        <f t="shared" si="158"/>
        <v>盤</v>
      </c>
    </row>
    <row r="3359" spans="1:11" hidden="1" x14ac:dyDescent="0.15">
      <c r="A3359">
        <v>20170726</v>
      </c>
      <c r="B3359">
        <v>10419.11</v>
      </c>
      <c r="C3359">
        <v>10506.1</v>
      </c>
      <c r="D3359">
        <v>10436.700000000001</v>
      </c>
      <c r="E3359">
        <v>10506.1</v>
      </c>
      <c r="F3359">
        <v>10436.700000000001</v>
      </c>
      <c r="G3359">
        <v>10506.1</v>
      </c>
      <c r="H3359">
        <v>10419.11</v>
      </c>
      <c r="I3359" t="str">
        <f t="shared" si="156"/>
        <v>盤</v>
      </c>
      <c r="J3359" t="str">
        <f t="shared" si="157"/>
        <v>盤</v>
      </c>
      <c r="K3359" t="str">
        <f t="shared" si="158"/>
        <v>盤</v>
      </c>
    </row>
    <row r="3360" spans="1:11" hidden="1" x14ac:dyDescent="0.15">
      <c r="A3360">
        <v>20170727</v>
      </c>
      <c r="B3360">
        <v>10508.37</v>
      </c>
      <c r="C3360">
        <v>10506.1</v>
      </c>
      <c r="D3360">
        <v>10436.700000000001</v>
      </c>
      <c r="E3360">
        <v>10506.1</v>
      </c>
      <c r="F3360">
        <v>10419.11</v>
      </c>
      <c r="G3360">
        <v>10508.37</v>
      </c>
      <c r="H3360">
        <v>10419.11</v>
      </c>
      <c r="I3360" t="str">
        <f t="shared" si="156"/>
        <v>盤</v>
      </c>
      <c r="J3360" t="str">
        <f t="shared" si="157"/>
        <v>盤</v>
      </c>
      <c r="K3360" t="str">
        <f t="shared" si="158"/>
        <v>盤</v>
      </c>
    </row>
    <row r="3361" spans="1:11" hidden="1" x14ac:dyDescent="0.15">
      <c r="A3361">
        <v>20170728</v>
      </c>
      <c r="B3361">
        <v>10423.049999999999</v>
      </c>
      <c r="C3361">
        <v>10506.1</v>
      </c>
      <c r="D3361">
        <v>10419.11</v>
      </c>
      <c r="E3361">
        <v>10508.37</v>
      </c>
      <c r="F3361">
        <v>10419.11</v>
      </c>
      <c r="G3361">
        <v>10508.37</v>
      </c>
      <c r="H3361">
        <v>10419.11</v>
      </c>
      <c r="I3361" t="str">
        <f t="shared" si="156"/>
        <v>盤</v>
      </c>
      <c r="J3361" t="str">
        <f t="shared" si="157"/>
        <v>盤</v>
      </c>
      <c r="K3361" t="str">
        <f t="shared" si="158"/>
        <v>盤</v>
      </c>
    </row>
    <row r="3362" spans="1:11" hidden="1" x14ac:dyDescent="0.15">
      <c r="A3362">
        <v>20170731</v>
      </c>
      <c r="B3362">
        <v>10427.33</v>
      </c>
      <c r="C3362">
        <v>10508.37</v>
      </c>
      <c r="D3362">
        <v>10419.11</v>
      </c>
      <c r="E3362">
        <v>10508.37</v>
      </c>
      <c r="F3362">
        <v>10419.11</v>
      </c>
      <c r="G3362">
        <v>10508.37</v>
      </c>
      <c r="H3362">
        <v>10419.11</v>
      </c>
      <c r="I3362" t="str">
        <f t="shared" si="156"/>
        <v>盤</v>
      </c>
      <c r="J3362" t="str">
        <f t="shared" si="157"/>
        <v>盤</v>
      </c>
      <c r="K3362" t="str">
        <f t="shared" si="158"/>
        <v>盤</v>
      </c>
    </row>
    <row r="3363" spans="1:11" hidden="1" x14ac:dyDescent="0.15">
      <c r="A3363">
        <v>20170801</v>
      </c>
      <c r="B3363">
        <v>10437.290000000001</v>
      </c>
      <c r="C3363">
        <v>10508.37</v>
      </c>
      <c r="D3363">
        <v>10419.11</v>
      </c>
      <c r="E3363">
        <v>10508.37</v>
      </c>
      <c r="F3363">
        <v>10419.11</v>
      </c>
      <c r="G3363">
        <v>10508.37</v>
      </c>
      <c r="H3363">
        <v>10419.11</v>
      </c>
      <c r="I3363" t="str">
        <f t="shared" si="156"/>
        <v>盤</v>
      </c>
      <c r="J3363" t="str">
        <f t="shared" si="157"/>
        <v>盤</v>
      </c>
      <c r="K3363" t="str">
        <f t="shared" si="158"/>
        <v>盤</v>
      </c>
    </row>
    <row r="3364" spans="1:11" hidden="1" x14ac:dyDescent="0.15">
      <c r="A3364">
        <v>20170802</v>
      </c>
      <c r="B3364">
        <v>10519.27</v>
      </c>
      <c r="C3364">
        <v>10508.37</v>
      </c>
      <c r="D3364">
        <v>10419.11</v>
      </c>
      <c r="E3364">
        <v>10508.37</v>
      </c>
      <c r="F3364">
        <v>10419.11</v>
      </c>
      <c r="G3364">
        <v>10519.27</v>
      </c>
      <c r="H3364">
        <v>10419.11</v>
      </c>
      <c r="I3364" t="str">
        <f t="shared" si="156"/>
        <v>盤</v>
      </c>
      <c r="J3364" t="str">
        <f t="shared" si="157"/>
        <v>盤</v>
      </c>
      <c r="K3364" t="str">
        <f t="shared" si="158"/>
        <v>盤</v>
      </c>
    </row>
    <row r="3365" spans="1:11" hidden="1" x14ac:dyDescent="0.15">
      <c r="A3365">
        <v>20170803</v>
      </c>
      <c r="B3365">
        <v>10469.879999999999</v>
      </c>
      <c r="C3365">
        <v>10508.37</v>
      </c>
      <c r="D3365">
        <v>10419.11</v>
      </c>
      <c r="E3365">
        <v>10519.27</v>
      </c>
      <c r="F3365">
        <v>10419.11</v>
      </c>
      <c r="G3365">
        <v>10519.27</v>
      </c>
      <c r="H3365">
        <v>10419.11</v>
      </c>
      <c r="I3365" t="str">
        <f t="shared" si="156"/>
        <v>盤</v>
      </c>
      <c r="J3365" t="str">
        <f t="shared" si="157"/>
        <v>盤</v>
      </c>
      <c r="K3365" t="str">
        <f t="shared" si="158"/>
        <v>盤</v>
      </c>
    </row>
    <row r="3366" spans="1:11" hidden="1" x14ac:dyDescent="0.15">
      <c r="A3366">
        <v>20170804</v>
      </c>
      <c r="B3366">
        <v>10506.56</v>
      </c>
      <c r="C3366">
        <v>10519.27</v>
      </c>
      <c r="D3366">
        <v>10419.11</v>
      </c>
      <c r="E3366">
        <v>10519.27</v>
      </c>
      <c r="F3366">
        <v>10419.11</v>
      </c>
      <c r="G3366">
        <v>10519.27</v>
      </c>
      <c r="H3366">
        <v>10419.11</v>
      </c>
      <c r="I3366" t="str">
        <f t="shared" si="156"/>
        <v>盤</v>
      </c>
      <c r="J3366" t="str">
        <f t="shared" si="157"/>
        <v>盤</v>
      </c>
      <c r="K3366" t="str">
        <f t="shared" si="158"/>
        <v>盤</v>
      </c>
    </row>
    <row r="3367" spans="1:11" hidden="1" x14ac:dyDescent="0.15">
      <c r="A3367">
        <v>20170807</v>
      </c>
      <c r="B3367">
        <v>10579.38</v>
      </c>
      <c r="C3367">
        <v>10519.27</v>
      </c>
      <c r="D3367">
        <v>10419.11</v>
      </c>
      <c r="E3367">
        <v>10519.27</v>
      </c>
      <c r="F3367">
        <v>10419.11</v>
      </c>
      <c r="G3367">
        <v>10579.38</v>
      </c>
      <c r="H3367">
        <v>10423.049999999999</v>
      </c>
      <c r="I3367" t="str">
        <f t="shared" si="156"/>
        <v>盤</v>
      </c>
      <c r="J3367" t="str">
        <f t="shared" si="157"/>
        <v>盤</v>
      </c>
      <c r="K3367" t="str">
        <f t="shared" si="158"/>
        <v>盤</v>
      </c>
    </row>
    <row r="3368" spans="1:11" hidden="1" x14ac:dyDescent="0.15">
      <c r="A3368">
        <v>20170808</v>
      </c>
      <c r="B3368">
        <v>10568.97</v>
      </c>
      <c r="C3368">
        <v>10519.27</v>
      </c>
      <c r="D3368">
        <v>10419.11</v>
      </c>
      <c r="E3368">
        <v>10579.38</v>
      </c>
      <c r="F3368">
        <v>10423.049999999999</v>
      </c>
      <c r="G3368">
        <v>10579.38</v>
      </c>
      <c r="H3368">
        <v>10423.049999999999</v>
      </c>
      <c r="I3368" t="str">
        <f t="shared" si="156"/>
        <v>盤</v>
      </c>
      <c r="J3368" t="str">
        <f t="shared" si="157"/>
        <v>盤</v>
      </c>
      <c r="K3368" t="str">
        <f t="shared" si="158"/>
        <v>盤</v>
      </c>
    </row>
    <row r="3369" spans="1:11" hidden="1" x14ac:dyDescent="0.15">
      <c r="A3369">
        <v>20170809</v>
      </c>
      <c r="B3369">
        <v>10470.379999999999</v>
      </c>
      <c r="C3369">
        <v>10579.38</v>
      </c>
      <c r="D3369">
        <v>10423.049999999999</v>
      </c>
      <c r="E3369">
        <v>10579.38</v>
      </c>
      <c r="F3369">
        <v>10423.049999999999</v>
      </c>
      <c r="G3369">
        <v>10579.38</v>
      </c>
      <c r="H3369">
        <v>10427.33</v>
      </c>
      <c r="I3369" t="str">
        <f t="shared" si="156"/>
        <v>盤</v>
      </c>
      <c r="J3369" t="str">
        <f t="shared" si="157"/>
        <v>盤</v>
      </c>
      <c r="K3369" t="str">
        <f t="shared" si="158"/>
        <v>盤</v>
      </c>
    </row>
    <row r="3370" spans="1:11" x14ac:dyDescent="0.15">
      <c r="A3370">
        <v>20170810</v>
      </c>
      <c r="B3370">
        <v>10329.74</v>
      </c>
      <c r="C3370">
        <v>10579.38</v>
      </c>
      <c r="D3370">
        <v>10423.049999999999</v>
      </c>
      <c r="E3370">
        <v>10579.38</v>
      </c>
      <c r="F3370">
        <v>10427.33</v>
      </c>
      <c r="G3370">
        <v>10579.38</v>
      </c>
      <c r="H3370">
        <v>10329.74</v>
      </c>
      <c r="I3370" t="str">
        <f t="shared" si="156"/>
        <v>盤</v>
      </c>
      <c r="J3370" t="str">
        <f t="shared" si="157"/>
        <v>盤</v>
      </c>
      <c r="K3370" t="str">
        <f t="shared" si="158"/>
        <v>順</v>
      </c>
    </row>
    <row r="3371" spans="1:11" hidden="1" x14ac:dyDescent="0.15">
      <c r="A3371">
        <v>20170811</v>
      </c>
      <c r="B3371">
        <v>10329.57</v>
      </c>
      <c r="C3371">
        <v>10579.38</v>
      </c>
      <c r="D3371">
        <v>10427.33</v>
      </c>
      <c r="E3371">
        <v>10579.38</v>
      </c>
      <c r="F3371">
        <v>10329.74</v>
      </c>
      <c r="G3371">
        <v>10579.38</v>
      </c>
      <c r="H3371">
        <v>10329.57</v>
      </c>
      <c r="I3371" t="str">
        <f t="shared" si="156"/>
        <v>盤</v>
      </c>
      <c r="J3371" t="str">
        <f t="shared" si="157"/>
        <v>順</v>
      </c>
      <c r="K3371" t="str">
        <f t="shared" si="158"/>
        <v>順</v>
      </c>
    </row>
    <row r="3372" spans="1:11" hidden="1" x14ac:dyDescent="0.15">
      <c r="A3372">
        <v>20170814</v>
      </c>
      <c r="B3372">
        <v>10225.280000000001</v>
      </c>
      <c r="C3372">
        <v>10579.38</v>
      </c>
      <c r="D3372">
        <v>10329.74</v>
      </c>
      <c r="E3372">
        <v>10579.38</v>
      </c>
      <c r="F3372">
        <v>10329.57</v>
      </c>
      <c r="G3372">
        <v>10579.38</v>
      </c>
      <c r="H3372">
        <v>10225.280000000001</v>
      </c>
      <c r="I3372" t="str">
        <f t="shared" si="156"/>
        <v>順</v>
      </c>
      <c r="J3372" t="str">
        <f t="shared" si="157"/>
        <v>順</v>
      </c>
      <c r="K3372" t="str">
        <f t="shared" si="158"/>
        <v>順</v>
      </c>
    </row>
    <row r="3373" spans="1:11" hidden="1" x14ac:dyDescent="0.15">
      <c r="A3373">
        <v>20170815</v>
      </c>
      <c r="B3373">
        <v>10311.16</v>
      </c>
      <c r="C3373">
        <v>10579.38</v>
      </c>
      <c r="D3373">
        <v>10329.57</v>
      </c>
      <c r="E3373">
        <v>10579.38</v>
      </c>
      <c r="F3373">
        <v>10225.280000000001</v>
      </c>
      <c r="G3373">
        <v>10579.38</v>
      </c>
      <c r="H3373">
        <v>10225.280000000001</v>
      </c>
      <c r="I3373" t="str">
        <f t="shared" si="156"/>
        <v>順</v>
      </c>
      <c r="J3373" t="str">
        <f t="shared" si="157"/>
        <v>順</v>
      </c>
      <c r="K3373" t="str">
        <f t="shared" si="158"/>
        <v>順</v>
      </c>
    </row>
    <row r="3374" spans="1:11" hidden="1" x14ac:dyDescent="0.15">
      <c r="A3374">
        <v>20170816</v>
      </c>
      <c r="B3374">
        <v>10290.39</v>
      </c>
      <c r="C3374">
        <v>10579.38</v>
      </c>
      <c r="D3374">
        <v>10225.280000000001</v>
      </c>
      <c r="E3374">
        <v>10579.38</v>
      </c>
      <c r="F3374">
        <v>10225.280000000001</v>
      </c>
      <c r="G3374">
        <v>10579.38</v>
      </c>
      <c r="H3374">
        <v>10225.280000000001</v>
      </c>
      <c r="I3374" t="str">
        <f t="shared" si="156"/>
        <v>順</v>
      </c>
      <c r="J3374" t="str">
        <f t="shared" si="157"/>
        <v>順</v>
      </c>
      <c r="K3374" t="str">
        <f t="shared" si="158"/>
        <v>順</v>
      </c>
    </row>
    <row r="3375" spans="1:11" hidden="1" x14ac:dyDescent="0.15">
      <c r="A3375">
        <v>20170817</v>
      </c>
      <c r="B3375">
        <v>10369.370000000001</v>
      </c>
      <c r="C3375">
        <v>10579.38</v>
      </c>
      <c r="D3375">
        <v>10225.280000000001</v>
      </c>
      <c r="E3375">
        <v>10579.38</v>
      </c>
      <c r="F3375">
        <v>10225.280000000001</v>
      </c>
      <c r="G3375">
        <v>10568.97</v>
      </c>
      <c r="H3375">
        <v>10225.280000000001</v>
      </c>
      <c r="I3375" t="str">
        <f t="shared" si="156"/>
        <v>順</v>
      </c>
      <c r="J3375" t="str">
        <f t="shared" si="157"/>
        <v>順</v>
      </c>
      <c r="K3375" t="str">
        <f t="shared" si="158"/>
        <v>順</v>
      </c>
    </row>
    <row r="3376" spans="1:11" hidden="1" x14ac:dyDescent="0.15">
      <c r="A3376">
        <v>20170818</v>
      </c>
      <c r="B3376">
        <v>10321.33</v>
      </c>
      <c r="C3376">
        <v>10579.38</v>
      </c>
      <c r="D3376">
        <v>10225.280000000001</v>
      </c>
      <c r="E3376">
        <v>10568.97</v>
      </c>
      <c r="F3376">
        <v>10225.280000000001</v>
      </c>
      <c r="G3376">
        <v>10470.379999999999</v>
      </c>
      <c r="H3376">
        <v>10225.280000000001</v>
      </c>
      <c r="I3376" t="str">
        <f t="shared" si="156"/>
        <v>順</v>
      </c>
      <c r="J3376" t="str">
        <f t="shared" si="157"/>
        <v>順</v>
      </c>
      <c r="K3376" t="str">
        <f t="shared" si="158"/>
        <v>順</v>
      </c>
    </row>
    <row r="3377" spans="1:11" hidden="1" x14ac:dyDescent="0.15">
      <c r="A3377">
        <v>20170821</v>
      </c>
      <c r="B3377">
        <v>10326.39</v>
      </c>
      <c r="C3377">
        <v>10568.97</v>
      </c>
      <c r="D3377">
        <v>10225.280000000001</v>
      </c>
      <c r="E3377">
        <v>10470.379999999999</v>
      </c>
      <c r="F3377">
        <v>10225.280000000001</v>
      </c>
      <c r="G3377">
        <v>10369.370000000001</v>
      </c>
      <c r="H3377">
        <v>10225.280000000001</v>
      </c>
      <c r="I3377" t="str">
        <f t="shared" si="156"/>
        <v>順</v>
      </c>
      <c r="J3377" t="str">
        <f t="shared" si="157"/>
        <v>順</v>
      </c>
      <c r="K3377" t="str">
        <f t="shared" si="158"/>
        <v>盤</v>
      </c>
    </row>
    <row r="3378" spans="1:11" hidden="1" x14ac:dyDescent="0.15">
      <c r="A3378">
        <v>20170822</v>
      </c>
      <c r="B3378">
        <v>10392.07</v>
      </c>
      <c r="C3378">
        <v>10470.379999999999</v>
      </c>
      <c r="D3378">
        <v>10225.280000000001</v>
      </c>
      <c r="E3378">
        <v>10369.370000000001</v>
      </c>
      <c r="F3378">
        <v>10225.280000000001</v>
      </c>
      <c r="G3378">
        <v>10392.07</v>
      </c>
      <c r="H3378">
        <v>10225.280000000001</v>
      </c>
      <c r="I3378" t="str">
        <f t="shared" si="156"/>
        <v>順</v>
      </c>
      <c r="J3378" t="str">
        <f t="shared" si="157"/>
        <v>盤</v>
      </c>
      <c r="K3378" t="str">
        <f t="shared" si="158"/>
        <v>盤</v>
      </c>
    </row>
    <row r="3379" spans="1:11" hidden="1" x14ac:dyDescent="0.15">
      <c r="A3379">
        <v>20170823</v>
      </c>
      <c r="B3379">
        <v>10406.81</v>
      </c>
      <c r="C3379">
        <v>10369.370000000001</v>
      </c>
      <c r="D3379">
        <v>10225.280000000001</v>
      </c>
      <c r="E3379">
        <v>10392.07</v>
      </c>
      <c r="F3379">
        <v>10225.280000000001</v>
      </c>
      <c r="G3379">
        <v>10406.81</v>
      </c>
      <c r="H3379">
        <v>10225.280000000001</v>
      </c>
      <c r="I3379" t="str">
        <f t="shared" si="156"/>
        <v>盤</v>
      </c>
      <c r="J3379" t="str">
        <f t="shared" si="157"/>
        <v>盤</v>
      </c>
      <c r="K3379" t="str">
        <f t="shared" si="158"/>
        <v>無</v>
      </c>
    </row>
    <row r="3380" spans="1:11" hidden="1" x14ac:dyDescent="0.15">
      <c r="A3380">
        <v>20170824</v>
      </c>
      <c r="B3380">
        <v>10488.96</v>
      </c>
      <c r="C3380">
        <v>10392.07</v>
      </c>
      <c r="D3380">
        <v>10225.280000000001</v>
      </c>
      <c r="E3380">
        <v>10406.81</v>
      </c>
      <c r="F3380">
        <v>10225.280000000001</v>
      </c>
      <c r="G3380">
        <v>10488.96</v>
      </c>
      <c r="H3380">
        <v>10290.39</v>
      </c>
      <c r="I3380" t="str">
        <f t="shared" si="156"/>
        <v>盤</v>
      </c>
      <c r="J3380" t="str">
        <f t="shared" si="157"/>
        <v>無</v>
      </c>
      <c r="K3380" t="str">
        <f t="shared" si="158"/>
        <v>無</v>
      </c>
    </row>
    <row r="3381" spans="1:11" hidden="1" x14ac:dyDescent="0.15">
      <c r="A3381">
        <v>20170825</v>
      </c>
      <c r="B3381">
        <v>10515.51</v>
      </c>
      <c r="C3381">
        <v>10406.81</v>
      </c>
      <c r="D3381">
        <v>10225.280000000001</v>
      </c>
      <c r="E3381">
        <v>10488.96</v>
      </c>
      <c r="F3381">
        <v>10290.39</v>
      </c>
      <c r="G3381">
        <v>10515.51</v>
      </c>
      <c r="H3381">
        <v>10290.39</v>
      </c>
      <c r="I3381" t="str">
        <f t="shared" si="156"/>
        <v>無</v>
      </c>
      <c r="J3381" t="str">
        <f t="shared" si="157"/>
        <v>無</v>
      </c>
      <c r="K3381" t="str">
        <f t="shared" si="158"/>
        <v>無</v>
      </c>
    </row>
    <row r="3382" spans="1:11" hidden="1" x14ac:dyDescent="0.15">
      <c r="A3382">
        <v>20170828</v>
      </c>
      <c r="B3382">
        <v>10525.98</v>
      </c>
      <c r="C3382">
        <v>10488.96</v>
      </c>
      <c r="D3382">
        <v>10290.39</v>
      </c>
      <c r="E3382">
        <v>10515.51</v>
      </c>
      <c r="F3382">
        <v>10290.39</v>
      </c>
      <c r="G3382">
        <v>10525.98</v>
      </c>
      <c r="H3382">
        <v>10321.33</v>
      </c>
      <c r="I3382" t="str">
        <f t="shared" si="156"/>
        <v>無</v>
      </c>
      <c r="J3382" t="str">
        <f t="shared" si="157"/>
        <v>無</v>
      </c>
      <c r="K3382" t="str">
        <f t="shared" si="158"/>
        <v>無</v>
      </c>
    </row>
    <row r="3383" spans="1:11" hidden="1" x14ac:dyDescent="0.15">
      <c r="A3383">
        <v>20170829</v>
      </c>
      <c r="B3383">
        <v>10496.57</v>
      </c>
      <c r="C3383">
        <v>10515.51</v>
      </c>
      <c r="D3383">
        <v>10290.39</v>
      </c>
      <c r="E3383">
        <v>10525.98</v>
      </c>
      <c r="F3383">
        <v>10321.33</v>
      </c>
      <c r="G3383">
        <v>10525.98</v>
      </c>
      <c r="H3383">
        <v>10321.33</v>
      </c>
      <c r="I3383" t="str">
        <f t="shared" si="156"/>
        <v>無</v>
      </c>
      <c r="J3383" t="str">
        <f t="shared" si="157"/>
        <v>無</v>
      </c>
      <c r="K3383" t="str">
        <f t="shared" si="158"/>
        <v>無</v>
      </c>
    </row>
    <row r="3384" spans="1:11" hidden="1" x14ac:dyDescent="0.15">
      <c r="A3384">
        <v>20170830</v>
      </c>
      <c r="B3384">
        <v>10569.4</v>
      </c>
      <c r="C3384">
        <v>10525.98</v>
      </c>
      <c r="D3384">
        <v>10321.33</v>
      </c>
      <c r="E3384">
        <v>10525.98</v>
      </c>
      <c r="F3384">
        <v>10321.33</v>
      </c>
      <c r="G3384">
        <v>10569.4</v>
      </c>
      <c r="H3384">
        <v>10326.39</v>
      </c>
      <c r="I3384" t="str">
        <f t="shared" si="156"/>
        <v>無</v>
      </c>
      <c r="J3384" t="str">
        <f t="shared" si="157"/>
        <v>無</v>
      </c>
      <c r="K3384" t="str">
        <f t="shared" si="158"/>
        <v>順</v>
      </c>
    </row>
    <row r="3385" spans="1:11" hidden="1" x14ac:dyDescent="0.15">
      <c r="A3385">
        <v>20170831</v>
      </c>
      <c r="B3385">
        <v>10585.78</v>
      </c>
      <c r="C3385">
        <v>10525.98</v>
      </c>
      <c r="D3385">
        <v>10321.33</v>
      </c>
      <c r="E3385">
        <v>10569.4</v>
      </c>
      <c r="F3385">
        <v>10326.39</v>
      </c>
      <c r="G3385">
        <v>10585.78</v>
      </c>
      <c r="H3385">
        <v>10392.07</v>
      </c>
      <c r="I3385" t="str">
        <f t="shared" si="156"/>
        <v>無</v>
      </c>
      <c r="J3385" t="str">
        <f t="shared" si="157"/>
        <v>順</v>
      </c>
      <c r="K3385" t="str">
        <f t="shared" si="158"/>
        <v>無</v>
      </c>
    </row>
    <row r="3386" spans="1:11" hidden="1" x14ac:dyDescent="0.15">
      <c r="A3386">
        <v>20170901</v>
      </c>
      <c r="B3386">
        <v>10594.82</v>
      </c>
      <c r="C3386">
        <v>10569.4</v>
      </c>
      <c r="D3386">
        <v>10326.39</v>
      </c>
      <c r="E3386">
        <v>10585.78</v>
      </c>
      <c r="F3386">
        <v>10392.07</v>
      </c>
      <c r="G3386">
        <v>10594.82</v>
      </c>
      <c r="H3386">
        <v>10406.81</v>
      </c>
      <c r="I3386" t="str">
        <f t="shared" si="156"/>
        <v>順</v>
      </c>
      <c r="J3386" t="str">
        <f t="shared" si="157"/>
        <v>無</v>
      </c>
      <c r="K3386" t="str">
        <f t="shared" si="158"/>
        <v>無</v>
      </c>
    </row>
    <row r="3387" spans="1:11" hidden="1" x14ac:dyDescent="0.15">
      <c r="A3387">
        <v>20170904</v>
      </c>
      <c r="B3387">
        <v>10569.87</v>
      </c>
      <c r="C3387">
        <v>10585.78</v>
      </c>
      <c r="D3387">
        <v>10392.07</v>
      </c>
      <c r="E3387">
        <v>10594.82</v>
      </c>
      <c r="F3387">
        <v>10406.81</v>
      </c>
      <c r="G3387">
        <v>10594.82</v>
      </c>
      <c r="H3387">
        <v>10488.96</v>
      </c>
      <c r="I3387" t="str">
        <f t="shared" si="156"/>
        <v>無</v>
      </c>
      <c r="J3387" t="str">
        <f t="shared" si="157"/>
        <v>無</v>
      </c>
      <c r="K3387" t="str">
        <f t="shared" si="158"/>
        <v>盤</v>
      </c>
    </row>
    <row r="3388" spans="1:11" hidden="1" x14ac:dyDescent="0.15">
      <c r="A3388">
        <v>20170905</v>
      </c>
      <c r="B3388">
        <v>10617.84</v>
      </c>
      <c r="C3388">
        <v>10594.82</v>
      </c>
      <c r="D3388">
        <v>10406.81</v>
      </c>
      <c r="E3388">
        <v>10594.82</v>
      </c>
      <c r="F3388">
        <v>10488.96</v>
      </c>
      <c r="G3388">
        <v>10617.84</v>
      </c>
      <c r="H3388">
        <v>10496.57</v>
      </c>
      <c r="I3388" t="str">
        <f t="shared" si="156"/>
        <v>無</v>
      </c>
      <c r="J3388" t="str">
        <f t="shared" si="157"/>
        <v>盤</v>
      </c>
      <c r="K3388" t="str">
        <f t="shared" si="158"/>
        <v>盤</v>
      </c>
    </row>
    <row r="3389" spans="1:11" hidden="1" x14ac:dyDescent="0.15">
      <c r="A3389">
        <v>20170906</v>
      </c>
      <c r="B3389">
        <v>10547.86</v>
      </c>
      <c r="C3389">
        <v>10594.82</v>
      </c>
      <c r="D3389">
        <v>10488.96</v>
      </c>
      <c r="E3389">
        <v>10617.84</v>
      </c>
      <c r="F3389">
        <v>10496.57</v>
      </c>
      <c r="G3389">
        <v>10617.84</v>
      </c>
      <c r="H3389">
        <v>10496.57</v>
      </c>
      <c r="I3389" t="str">
        <f t="shared" si="156"/>
        <v>盤</v>
      </c>
      <c r="J3389" t="str">
        <f t="shared" si="157"/>
        <v>盤</v>
      </c>
      <c r="K3389" t="str">
        <f t="shared" si="158"/>
        <v>盤</v>
      </c>
    </row>
    <row r="3390" spans="1:11" hidden="1" x14ac:dyDescent="0.15">
      <c r="A3390">
        <v>20170907</v>
      </c>
      <c r="B3390">
        <v>10538.51</v>
      </c>
      <c r="C3390">
        <v>10617.84</v>
      </c>
      <c r="D3390">
        <v>10496.57</v>
      </c>
      <c r="E3390">
        <v>10617.84</v>
      </c>
      <c r="F3390">
        <v>10496.57</v>
      </c>
      <c r="G3390">
        <v>10617.84</v>
      </c>
      <c r="H3390">
        <v>10496.57</v>
      </c>
      <c r="I3390" t="str">
        <f t="shared" si="156"/>
        <v>盤</v>
      </c>
      <c r="J3390" t="str">
        <f t="shared" si="157"/>
        <v>盤</v>
      </c>
      <c r="K3390" t="str">
        <f t="shared" si="158"/>
        <v>盤</v>
      </c>
    </row>
    <row r="3391" spans="1:11" hidden="1" x14ac:dyDescent="0.15">
      <c r="A3391">
        <v>20170908</v>
      </c>
      <c r="B3391">
        <v>10609.95</v>
      </c>
      <c r="C3391">
        <v>10617.84</v>
      </c>
      <c r="D3391">
        <v>10496.57</v>
      </c>
      <c r="E3391">
        <v>10617.84</v>
      </c>
      <c r="F3391">
        <v>10496.57</v>
      </c>
      <c r="G3391">
        <v>10617.84</v>
      </c>
      <c r="H3391">
        <v>10538.51</v>
      </c>
      <c r="I3391" t="str">
        <f t="shared" si="156"/>
        <v>盤</v>
      </c>
      <c r="J3391" t="str">
        <f t="shared" si="157"/>
        <v>盤</v>
      </c>
      <c r="K3391" t="str">
        <f t="shared" si="158"/>
        <v>盤</v>
      </c>
    </row>
    <row r="3392" spans="1:11" hidden="1" x14ac:dyDescent="0.15">
      <c r="A3392">
        <v>20170911</v>
      </c>
      <c r="B3392">
        <v>10572.16</v>
      </c>
      <c r="C3392">
        <v>10617.84</v>
      </c>
      <c r="D3392">
        <v>10496.57</v>
      </c>
      <c r="E3392">
        <v>10617.84</v>
      </c>
      <c r="F3392">
        <v>10538.51</v>
      </c>
      <c r="G3392">
        <v>10617.84</v>
      </c>
      <c r="H3392">
        <v>10538.51</v>
      </c>
      <c r="I3392" t="str">
        <f t="shared" si="156"/>
        <v>盤</v>
      </c>
      <c r="J3392" t="str">
        <f t="shared" si="157"/>
        <v>盤</v>
      </c>
      <c r="K3392" t="str">
        <f t="shared" si="158"/>
        <v>盤</v>
      </c>
    </row>
    <row r="3393" spans="1:11" hidden="1" x14ac:dyDescent="0.15">
      <c r="A3393">
        <v>20170912</v>
      </c>
      <c r="B3393">
        <v>10610.35</v>
      </c>
      <c r="C3393">
        <v>10617.84</v>
      </c>
      <c r="D3393">
        <v>10538.51</v>
      </c>
      <c r="E3393">
        <v>10617.84</v>
      </c>
      <c r="F3393">
        <v>10538.51</v>
      </c>
      <c r="G3393">
        <v>10617.84</v>
      </c>
      <c r="H3393">
        <v>10538.51</v>
      </c>
      <c r="I3393" t="str">
        <f t="shared" si="156"/>
        <v>盤</v>
      </c>
      <c r="J3393" t="str">
        <f t="shared" si="157"/>
        <v>盤</v>
      </c>
      <c r="K3393" t="str">
        <f t="shared" si="158"/>
        <v>盤</v>
      </c>
    </row>
    <row r="3394" spans="1:11" hidden="1" x14ac:dyDescent="0.15">
      <c r="A3394">
        <v>20170913</v>
      </c>
      <c r="B3394">
        <v>10532.88</v>
      </c>
      <c r="C3394">
        <v>10617.84</v>
      </c>
      <c r="D3394">
        <v>10538.51</v>
      </c>
      <c r="E3394">
        <v>10617.84</v>
      </c>
      <c r="F3394">
        <v>10538.51</v>
      </c>
      <c r="G3394">
        <v>10617.84</v>
      </c>
      <c r="H3394">
        <v>10532.88</v>
      </c>
      <c r="I3394" t="str">
        <f t="shared" si="156"/>
        <v>盤</v>
      </c>
      <c r="J3394" t="str">
        <f t="shared" si="157"/>
        <v>盤</v>
      </c>
      <c r="K3394" t="str">
        <f t="shared" si="158"/>
        <v>盤</v>
      </c>
    </row>
    <row r="3395" spans="1:11" hidden="1" x14ac:dyDescent="0.15">
      <c r="A3395">
        <v>20170914</v>
      </c>
      <c r="B3395">
        <v>10553.57</v>
      </c>
      <c r="C3395">
        <v>10617.84</v>
      </c>
      <c r="D3395">
        <v>10538.51</v>
      </c>
      <c r="E3395">
        <v>10617.84</v>
      </c>
      <c r="F3395">
        <v>10532.88</v>
      </c>
      <c r="G3395">
        <v>10617.84</v>
      </c>
      <c r="H3395">
        <v>10532.88</v>
      </c>
      <c r="I3395" t="str">
        <f t="shared" ref="I3395:I3458" si="159">IF(C3395-D3395&lt;=180,"盤",IF(C3395-D3395&lt;=240,"無","順"))</f>
        <v>盤</v>
      </c>
      <c r="J3395" t="str">
        <f t="shared" ref="J3395:J3458" si="160">IF(E3395-F3395&lt;=180,"盤",IF(E3395-F3395&lt;=240,"無","順"))</f>
        <v>盤</v>
      </c>
      <c r="K3395" t="str">
        <f t="shared" ref="K3395:K3458" si="161">IF(G3395-H3395&lt;=180,"盤",IF(G3395-H3395&lt;=240,"無","順"))</f>
        <v>盤</v>
      </c>
    </row>
    <row r="3396" spans="1:11" hidden="1" x14ac:dyDescent="0.15">
      <c r="A3396">
        <v>20170915</v>
      </c>
      <c r="B3396">
        <v>10580.41</v>
      </c>
      <c r="C3396">
        <v>10617.84</v>
      </c>
      <c r="D3396">
        <v>10532.88</v>
      </c>
      <c r="E3396">
        <v>10617.84</v>
      </c>
      <c r="F3396">
        <v>10532.88</v>
      </c>
      <c r="G3396">
        <v>10610.35</v>
      </c>
      <c r="H3396">
        <v>10532.88</v>
      </c>
      <c r="I3396" t="str">
        <f t="shared" si="159"/>
        <v>盤</v>
      </c>
      <c r="J3396" t="str">
        <f t="shared" si="160"/>
        <v>盤</v>
      </c>
      <c r="K3396" t="str">
        <f t="shared" si="161"/>
        <v>盤</v>
      </c>
    </row>
    <row r="3397" spans="1:11" hidden="1" x14ac:dyDescent="0.15">
      <c r="A3397">
        <v>20170918</v>
      </c>
      <c r="B3397">
        <v>10631.57</v>
      </c>
      <c r="C3397">
        <v>10617.84</v>
      </c>
      <c r="D3397">
        <v>10532.88</v>
      </c>
      <c r="E3397">
        <v>10610.35</v>
      </c>
      <c r="F3397">
        <v>10532.88</v>
      </c>
      <c r="G3397">
        <v>10631.57</v>
      </c>
      <c r="H3397">
        <v>10532.88</v>
      </c>
      <c r="I3397" t="str">
        <f t="shared" si="159"/>
        <v>盤</v>
      </c>
      <c r="J3397" t="str">
        <f t="shared" si="160"/>
        <v>盤</v>
      </c>
      <c r="K3397" t="str">
        <f t="shared" si="161"/>
        <v>盤</v>
      </c>
    </row>
    <row r="3398" spans="1:11" hidden="1" x14ac:dyDescent="0.15">
      <c r="A3398">
        <v>20170919</v>
      </c>
      <c r="B3398">
        <v>10576.14</v>
      </c>
      <c r="C3398">
        <v>10610.35</v>
      </c>
      <c r="D3398">
        <v>10532.88</v>
      </c>
      <c r="E3398">
        <v>10631.57</v>
      </c>
      <c r="F3398">
        <v>10532.88</v>
      </c>
      <c r="G3398">
        <v>10631.57</v>
      </c>
      <c r="H3398">
        <v>10532.88</v>
      </c>
      <c r="I3398" t="str">
        <f t="shared" si="159"/>
        <v>盤</v>
      </c>
      <c r="J3398" t="str">
        <f t="shared" si="160"/>
        <v>盤</v>
      </c>
      <c r="K3398" t="str">
        <f t="shared" si="161"/>
        <v>盤</v>
      </c>
    </row>
    <row r="3399" spans="1:11" hidden="1" x14ac:dyDescent="0.15">
      <c r="A3399">
        <v>20170920</v>
      </c>
      <c r="B3399">
        <v>10519.17</v>
      </c>
      <c r="C3399">
        <v>10631.57</v>
      </c>
      <c r="D3399">
        <v>10532.88</v>
      </c>
      <c r="E3399">
        <v>10631.57</v>
      </c>
      <c r="F3399">
        <v>10532.88</v>
      </c>
      <c r="G3399">
        <v>10631.57</v>
      </c>
      <c r="H3399">
        <v>10519.17</v>
      </c>
      <c r="I3399" t="str">
        <f t="shared" si="159"/>
        <v>盤</v>
      </c>
      <c r="J3399" t="str">
        <f t="shared" si="160"/>
        <v>盤</v>
      </c>
      <c r="K3399" t="str">
        <f t="shared" si="161"/>
        <v>盤</v>
      </c>
    </row>
    <row r="3400" spans="1:11" hidden="1" x14ac:dyDescent="0.15">
      <c r="A3400">
        <v>20170921</v>
      </c>
      <c r="B3400">
        <v>10578.44</v>
      </c>
      <c r="C3400">
        <v>10631.57</v>
      </c>
      <c r="D3400">
        <v>10532.88</v>
      </c>
      <c r="E3400">
        <v>10631.57</v>
      </c>
      <c r="F3400">
        <v>10519.17</v>
      </c>
      <c r="G3400">
        <v>10631.57</v>
      </c>
      <c r="H3400">
        <v>10519.17</v>
      </c>
      <c r="I3400" t="str">
        <f t="shared" si="159"/>
        <v>盤</v>
      </c>
      <c r="J3400" t="str">
        <f t="shared" si="160"/>
        <v>盤</v>
      </c>
      <c r="K3400" t="str">
        <f t="shared" si="161"/>
        <v>盤</v>
      </c>
    </row>
    <row r="3401" spans="1:11" hidden="1" x14ac:dyDescent="0.15">
      <c r="A3401">
        <v>20170922</v>
      </c>
      <c r="B3401">
        <v>10449.68</v>
      </c>
      <c r="C3401">
        <v>10631.57</v>
      </c>
      <c r="D3401">
        <v>10519.17</v>
      </c>
      <c r="E3401">
        <v>10631.57</v>
      </c>
      <c r="F3401">
        <v>10519.17</v>
      </c>
      <c r="G3401">
        <v>10631.57</v>
      </c>
      <c r="H3401">
        <v>10449.68</v>
      </c>
      <c r="I3401" t="str">
        <f t="shared" si="159"/>
        <v>盤</v>
      </c>
      <c r="J3401" t="str">
        <f t="shared" si="160"/>
        <v>盤</v>
      </c>
      <c r="K3401" t="str">
        <f t="shared" si="161"/>
        <v>無</v>
      </c>
    </row>
    <row r="3402" spans="1:11" hidden="1" x14ac:dyDescent="0.15">
      <c r="A3402">
        <v>20170925</v>
      </c>
      <c r="B3402">
        <v>10335.89</v>
      </c>
      <c r="C3402">
        <v>10631.57</v>
      </c>
      <c r="D3402">
        <v>10519.17</v>
      </c>
      <c r="E3402">
        <v>10631.57</v>
      </c>
      <c r="F3402">
        <v>10449.68</v>
      </c>
      <c r="G3402">
        <v>10631.57</v>
      </c>
      <c r="H3402">
        <v>10335.89</v>
      </c>
      <c r="I3402" t="str">
        <f t="shared" si="159"/>
        <v>盤</v>
      </c>
      <c r="J3402" t="str">
        <f t="shared" si="160"/>
        <v>無</v>
      </c>
      <c r="K3402" t="str">
        <f t="shared" si="161"/>
        <v>順</v>
      </c>
    </row>
    <row r="3403" spans="1:11" hidden="1" x14ac:dyDescent="0.15">
      <c r="A3403">
        <v>20170926</v>
      </c>
      <c r="B3403">
        <v>10257.02</v>
      </c>
      <c r="C3403">
        <v>10631.57</v>
      </c>
      <c r="D3403">
        <v>10449.68</v>
      </c>
      <c r="E3403">
        <v>10631.57</v>
      </c>
      <c r="F3403">
        <v>10335.89</v>
      </c>
      <c r="G3403">
        <v>10631.57</v>
      </c>
      <c r="H3403">
        <v>10257.02</v>
      </c>
      <c r="I3403" t="str">
        <f t="shared" si="159"/>
        <v>無</v>
      </c>
      <c r="J3403" t="str">
        <f t="shared" si="160"/>
        <v>順</v>
      </c>
      <c r="K3403" t="str">
        <f t="shared" si="161"/>
        <v>順</v>
      </c>
    </row>
    <row r="3404" spans="1:11" hidden="1" x14ac:dyDescent="0.15">
      <c r="A3404">
        <v>20170927</v>
      </c>
      <c r="B3404">
        <v>10326.68</v>
      </c>
      <c r="C3404">
        <v>10631.57</v>
      </c>
      <c r="D3404">
        <v>10335.89</v>
      </c>
      <c r="E3404">
        <v>10631.57</v>
      </c>
      <c r="F3404">
        <v>10257.02</v>
      </c>
      <c r="G3404">
        <v>10631.57</v>
      </c>
      <c r="H3404">
        <v>10257.02</v>
      </c>
      <c r="I3404" t="str">
        <f t="shared" si="159"/>
        <v>順</v>
      </c>
      <c r="J3404" t="str">
        <f t="shared" si="160"/>
        <v>順</v>
      </c>
      <c r="K3404" t="str">
        <f t="shared" si="161"/>
        <v>順</v>
      </c>
    </row>
    <row r="3405" spans="1:11" hidden="1" x14ac:dyDescent="0.15">
      <c r="A3405">
        <v>20170928</v>
      </c>
      <c r="B3405">
        <v>10296.450000000001</v>
      </c>
      <c r="C3405">
        <v>10631.57</v>
      </c>
      <c r="D3405">
        <v>10257.02</v>
      </c>
      <c r="E3405">
        <v>10631.57</v>
      </c>
      <c r="F3405">
        <v>10257.02</v>
      </c>
      <c r="G3405">
        <v>10578.44</v>
      </c>
      <c r="H3405">
        <v>10257.02</v>
      </c>
      <c r="I3405" t="str">
        <f t="shared" si="159"/>
        <v>順</v>
      </c>
      <c r="J3405" t="str">
        <f t="shared" si="160"/>
        <v>順</v>
      </c>
      <c r="K3405" t="str">
        <f t="shared" si="161"/>
        <v>順</v>
      </c>
    </row>
    <row r="3406" spans="1:11" hidden="1" x14ac:dyDescent="0.15">
      <c r="A3406">
        <v>20170929</v>
      </c>
      <c r="B3406">
        <v>10329.94</v>
      </c>
      <c r="C3406">
        <v>10631.57</v>
      </c>
      <c r="D3406">
        <v>10257.02</v>
      </c>
      <c r="E3406">
        <v>10578.44</v>
      </c>
      <c r="F3406">
        <v>10257.02</v>
      </c>
      <c r="G3406">
        <v>10578.44</v>
      </c>
      <c r="H3406">
        <v>10257.02</v>
      </c>
      <c r="I3406" t="str">
        <f t="shared" si="159"/>
        <v>順</v>
      </c>
      <c r="J3406" t="str">
        <f t="shared" si="160"/>
        <v>順</v>
      </c>
      <c r="K3406" t="str">
        <f t="shared" si="161"/>
        <v>順</v>
      </c>
    </row>
    <row r="3407" spans="1:11" hidden="1" x14ac:dyDescent="0.15">
      <c r="A3407">
        <v>20170930</v>
      </c>
      <c r="B3407">
        <v>10383.94</v>
      </c>
      <c r="C3407">
        <v>10578.44</v>
      </c>
      <c r="D3407">
        <v>10257.02</v>
      </c>
      <c r="E3407">
        <v>10578.44</v>
      </c>
      <c r="F3407">
        <v>10257.02</v>
      </c>
      <c r="G3407">
        <v>10578.44</v>
      </c>
      <c r="H3407">
        <v>10257.02</v>
      </c>
      <c r="I3407" t="str">
        <f t="shared" si="159"/>
        <v>順</v>
      </c>
      <c r="J3407" t="str">
        <f t="shared" si="160"/>
        <v>順</v>
      </c>
      <c r="K3407" t="str">
        <f t="shared" si="161"/>
        <v>順</v>
      </c>
    </row>
    <row r="3408" spans="1:11" hidden="1" x14ac:dyDescent="0.15">
      <c r="A3408">
        <v>20171002</v>
      </c>
      <c r="B3408">
        <v>10465.16</v>
      </c>
      <c r="C3408">
        <v>10578.44</v>
      </c>
      <c r="D3408">
        <v>10257.02</v>
      </c>
      <c r="E3408">
        <v>10578.44</v>
      </c>
      <c r="F3408">
        <v>10257.02</v>
      </c>
      <c r="G3408">
        <v>10465.16</v>
      </c>
      <c r="H3408">
        <v>10257.02</v>
      </c>
      <c r="I3408" t="str">
        <f t="shared" si="159"/>
        <v>順</v>
      </c>
      <c r="J3408" t="str">
        <f t="shared" si="160"/>
        <v>順</v>
      </c>
      <c r="K3408" t="str">
        <f t="shared" si="161"/>
        <v>無</v>
      </c>
    </row>
    <row r="3409" spans="1:11" hidden="1" x14ac:dyDescent="0.15">
      <c r="A3409">
        <v>20171003</v>
      </c>
      <c r="B3409">
        <v>10469.35</v>
      </c>
      <c r="C3409">
        <v>10578.44</v>
      </c>
      <c r="D3409">
        <v>10257.02</v>
      </c>
      <c r="E3409">
        <v>10465.16</v>
      </c>
      <c r="F3409">
        <v>10257.02</v>
      </c>
      <c r="G3409">
        <v>10469.35</v>
      </c>
      <c r="H3409">
        <v>10257.02</v>
      </c>
      <c r="I3409" t="str">
        <f t="shared" si="159"/>
        <v>順</v>
      </c>
      <c r="J3409" t="str">
        <f t="shared" si="160"/>
        <v>無</v>
      </c>
      <c r="K3409" t="str">
        <f t="shared" si="161"/>
        <v>無</v>
      </c>
    </row>
    <row r="3410" spans="1:11" hidden="1" x14ac:dyDescent="0.15">
      <c r="A3410">
        <v>20171005</v>
      </c>
      <c r="B3410">
        <v>10518.27</v>
      </c>
      <c r="C3410">
        <v>10465.16</v>
      </c>
      <c r="D3410">
        <v>10257.02</v>
      </c>
      <c r="E3410">
        <v>10469.35</v>
      </c>
      <c r="F3410">
        <v>10257.02</v>
      </c>
      <c r="G3410">
        <v>10518.27</v>
      </c>
      <c r="H3410">
        <v>10257.02</v>
      </c>
      <c r="I3410" t="str">
        <f t="shared" si="159"/>
        <v>無</v>
      </c>
      <c r="J3410" t="str">
        <f t="shared" si="160"/>
        <v>無</v>
      </c>
      <c r="K3410" t="str">
        <f t="shared" si="161"/>
        <v>順</v>
      </c>
    </row>
    <row r="3411" spans="1:11" hidden="1" x14ac:dyDescent="0.15">
      <c r="A3411">
        <v>20171006</v>
      </c>
      <c r="B3411">
        <v>10532.81</v>
      </c>
      <c r="C3411">
        <v>10469.35</v>
      </c>
      <c r="D3411">
        <v>10257.02</v>
      </c>
      <c r="E3411">
        <v>10518.27</v>
      </c>
      <c r="F3411">
        <v>10257.02</v>
      </c>
      <c r="G3411">
        <v>10532.81</v>
      </c>
      <c r="H3411">
        <v>10296.450000000001</v>
      </c>
      <c r="I3411" t="str">
        <f t="shared" si="159"/>
        <v>無</v>
      </c>
      <c r="J3411" t="str">
        <f t="shared" si="160"/>
        <v>順</v>
      </c>
      <c r="K3411" t="str">
        <f t="shared" si="161"/>
        <v>無</v>
      </c>
    </row>
    <row r="3412" spans="1:11" hidden="1" x14ac:dyDescent="0.15">
      <c r="A3412">
        <v>20171011</v>
      </c>
      <c r="B3412">
        <v>10641.19</v>
      </c>
      <c r="C3412">
        <v>10518.27</v>
      </c>
      <c r="D3412">
        <v>10257.02</v>
      </c>
      <c r="E3412">
        <v>10532.81</v>
      </c>
      <c r="F3412">
        <v>10296.450000000001</v>
      </c>
      <c r="G3412">
        <v>10641.19</v>
      </c>
      <c r="H3412">
        <v>10296.450000000001</v>
      </c>
      <c r="I3412" t="str">
        <f t="shared" si="159"/>
        <v>順</v>
      </c>
      <c r="J3412" t="str">
        <f t="shared" si="160"/>
        <v>無</v>
      </c>
      <c r="K3412" t="str">
        <f t="shared" si="161"/>
        <v>順</v>
      </c>
    </row>
    <row r="3413" spans="1:11" hidden="1" x14ac:dyDescent="0.15">
      <c r="A3413">
        <v>20171012</v>
      </c>
      <c r="B3413">
        <v>10711.44</v>
      </c>
      <c r="C3413">
        <v>10532.81</v>
      </c>
      <c r="D3413">
        <v>10296.450000000001</v>
      </c>
      <c r="E3413">
        <v>10641.19</v>
      </c>
      <c r="F3413">
        <v>10296.450000000001</v>
      </c>
      <c r="G3413">
        <v>10711.44</v>
      </c>
      <c r="H3413">
        <v>10329.94</v>
      </c>
      <c r="I3413" t="str">
        <f t="shared" si="159"/>
        <v>無</v>
      </c>
      <c r="J3413" t="str">
        <f t="shared" si="160"/>
        <v>順</v>
      </c>
      <c r="K3413" t="str">
        <f t="shared" si="161"/>
        <v>順</v>
      </c>
    </row>
    <row r="3414" spans="1:11" hidden="1" x14ac:dyDescent="0.15">
      <c r="A3414">
        <v>20171013</v>
      </c>
      <c r="B3414">
        <v>10724.09</v>
      </c>
      <c r="C3414">
        <v>10641.19</v>
      </c>
      <c r="D3414">
        <v>10296.450000000001</v>
      </c>
      <c r="E3414">
        <v>10711.44</v>
      </c>
      <c r="F3414">
        <v>10329.94</v>
      </c>
      <c r="G3414">
        <v>10724.09</v>
      </c>
      <c r="H3414">
        <v>10383.94</v>
      </c>
      <c r="I3414" t="str">
        <f t="shared" si="159"/>
        <v>順</v>
      </c>
      <c r="J3414" t="str">
        <f t="shared" si="160"/>
        <v>順</v>
      </c>
      <c r="K3414" t="str">
        <f t="shared" si="161"/>
        <v>順</v>
      </c>
    </row>
    <row r="3415" spans="1:11" hidden="1" x14ac:dyDescent="0.15">
      <c r="A3415">
        <v>20171016</v>
      </c>
      <c r="B3415">
        <v>10774.21</v>
      </c>
      <c r="C3415">
        <v>10711.44</v>
      </c>
      <c r="D3415">
        <v>10329.94</v>
      </c>
      <c r="E3415">
        <v>10724.09</v>
      </c>
      <c r="F3415">
        <v>10383.94</v>
      </c>
      <c r="G3415">
        <v>10774.21</v>
      </c>
      <c r="H3415">
        <v>10465.16</v>
      </c>
      <c r="I3415" t="str">
        <f t="shared" si="159"/>
        <v>順</v>
      </c>
      <c r="J3415" t="str">
        <f t="shared" si="160"/>
        <v>順</v>
      </c>
      <c r="K3415" t="str">
        <f t="shared" si="161"/>
        <v>順</v>
      </c>
    </row>
    <row r="3416" spans="1:11" hidden="1" x14ac:dyDescent="0.15">
      <c r="A3416">
        <v>20171017</v>
      </c>
      <c r="B3416">
        <v>10723.15</v>
      </c>
      <c r="C3416">
        <v>10724.09</v>
      </c>
      <c r="D3416">
        <v>10383.94</v>
      </c>
      <c r="E3416">
        <v>10774.21</v>
      </c>
      <c r="F3416">
        <v>10465.16</v>
      </c>
      <c r="G3416">
        <v>10774.21</v>
      </c>
      <c r="H3416">
        <v>10469.35</v>
      </c>
      <c r="I3416" t="str">
        <f t="shared" si="159"/>
        <v>順</v>
      </c>
      <c r="J3416" t="str">
        <f t="shared" si="160"/>
        <v>順</v>
      </c>
      <c r="K3416" t="str">
        <f t="shared" si="161"/>
        <v>順</v>
      </c>
    </row>
    <row r="3417" spans="1:11" hidden="1" x14ac:dyDescent="0.15">
      <c r="A3417">
        <v>20171018</v>
      </c>
      <c r="B3417">
        <v>10720.28</v>
      </c>
      <c r="C3417">
        <v>10774.21</v>
      </c>
      <c r="D3417">
        <v>10465.16</v>
      </c>
      <c r="E3417">
        <v>10774.21</v>
      </c>
      <c r="F3417">
        <v>10469.35</v>
      </c>
      <c r="G3417">
        <v>10774.21</v>
      </c>
      <c r="H3417">
        <v>10518.27</v>
      </c>
      <c r="I3417" t="str">
        <f t="shared" si="159"/>
        <v>順</v>
      </c>
      <c r="J3417" t="str">
        <f t="shared" si="160"/>
        <v>順</v>
      </c>
      <c r="K3417" t="str">
        <f t="shared" si="161"/>
        <v>順</v>
      </c>
    </row>
    <row r="3418" spans="1:11" hidden="1" x14ac:dyDescent="0.15">
      <c r="A3418">
        <v>20171019</v>
      </c>
      <c r="B3418">
        <v>10760.29</v>
      </c>
      <c r="C3418">
        <v>10774.21</v>
      </c>
      <c r="D3418">
        <v>10469.35</v>
      </c>
      <c r="E3418">
        <v>10774.21</v>
      </c>
      <c r="F3418">
        <v>10518.27</v>
      </c>
      <c r="G3418">
        <v>10774.21</v>
      </c>
      <c r="H3418">
        <v>10532.81</v>
      </c>
      <c r="I3418" t="str">
        <f t="shared" si="159"/>
        <v>順</v>
      </c>
      <c r="J3418" t="str">
        <f t="shared" si="160"/>
        <v>順</v>
      </c>
      <c r="K3418" t="str">
        <f t="shared" si="161"/>
        <v>順</v>
      </c>
    </row>
    <row r="3419" spans="1:11" hidden="1" x14ac:dyDescent="0.15">
      <c r="A3419">
        <v>20171020</v>
      </c>
      <c r="B3419">
        <v>10728.88</v>
      </c>
      <c r="C3419">
        <v>10774.21</v>
      </c>
      <c r="D3419">
        <v>10518.27</v>
      </c>
      <c r="E3419">
        <v>10774.21</v>
      </c>
      <c r="F3419">
        <v>10532.81</v>
      </c>
      <c r="G3419">
        <v>10774.21</v>
      </c>
      <c r="H3419">
        <v>10641.19</v>
      </c>
      <c r="I3419" t="str">
        <f t="shared" si="159"/>
        <v>順</v>
      </c>
      <c r="J3419" t="str">
        <f t="shared" si="160"/>
        <v>順</v>
      </c>
      <c r="K3419" t="str">
        <f t="shared" si="161"/>
        <v>盤</v>
      </c>
    </row>
    <row r="3420" spans="1:11" hidden="1" x14ac:dyDescent="0.15">
      <c r="A3420">
        <v>20171023</v>
      </c>
      <c r="B3420">
        <v>10735.21</v>
      </c>
      <c r="C3420">
        <v>10774.21</v>
      </c>
      <c r="D3420">
        <v>10532.81</v>
      </c>
      <c r="E3420">
        <v>10774.21</v>
      </c>
      <c r="F3420">
        <v>10641.19</v>
      </c>
      <c r="G3420">
        <v>10774.21</v>
      </c>
      <c r="H3420">
        <v>10711.44</v>
      </c>
      <c r="I3420" t="str">
        <f t="shared" si="159"/>
        <v>順</v>
      </c>
      <c r="J3420" t="str">
        <f t="shared" si="160"/>
        <v>盤</v>
      </c>
      <c r="K3420" t="str">
        <f t="shared" si="161"/>
        <v>盤</v>
      </c>
    </row>
    <row r="3421" spans="1:11" hidden="1" x14ac:dyDescent="0.15">
      <c r="A3421">
        <v>20171024</v>
      </c>
      <c r="B3421">
        <v>10743.78</v>
      </c>
      <c r="C3421">
        <v>10774.21</v>
      </c>
      <c r="D3421">
        <v>10641.19</v>
      </c>
      <c r="E3421">
        <v>10774.21</v>
      </c>
      <c r="F3421">
        <v>10711.44</v>
      </c>
      <c r="G3421">
        <v>10774.21</v>
      </c>
      <c r="H3421">
        <v>10720.28</v>
      </c>
      <c r="I3421" t="str">
        <f t="shared" si="159"/>
        <v>盤</v>
      </c>
      <c r="J3421" t="str">
        <f t="shared" si="160"/>
        <v>盤</v>
      </c>
      <c r="K3421" t="str">
        <f t="shared" si="161"/>
        <v>盤</v>
      </c>
    </row>
    <row r="3422" spans="1:11" hidden="1" x14ac:dyDescent="0.15">
      <c r="A3422">
        <v>20171025</v>
      </c>
      <c r="B3422">
        <v>10750.57</v>
      </c>
      <c r="C3422">
        <v>10774.21</v>
      </c>
      <c r="D3422">
        <v>10711.44</v>
      </c>
      <c r="E3422">
        <v>10774.21</v>
      </c>
      <c r="F3422">
        <v>10720.28</v>
      </c>
      <c r="G3422">
        <v>10774.21</v>
      </c>
      <c r="H3422">
        <v>10720.28</v>
      </c>
      <c r="I3422" t="str">
        <f t="shared" si="159"/>
        <v>盤</v>
      </c>
      <c r="J3422" t="str">
        <f t="shared" si="160"/>
        <v>盤</v>
      </c>
      <c r="K3422" t="str">
        <f t="shared" si="161"/>
        <v>盤</v>
      </c>
    </row>
    <row r="3423" spans="1:11" hidden="1" x14ac:dyDescent="0.15">
      <c r="A3423">
        <v>20171026</v>
      </c>
      <c r="B3423">
        <v>10734.76</v>
      </c>
      <c r="C3423">
        <v>10774.21</v>
      </c>
      <c r="D3423">
        <v>10720.28</v>
      </c>
      <c r="E3423">
        <v>10774.21</v>
      </c>
      <c r="F3423">
        <v>10720.28</v>
      </c>
      <c r="G3423">
        <v>10760.29</v>
      </c>
      <c r="H3423">
        <v>10720.28</v>
      </c>
      <c r="I3423" t="str">
        <f t="shared" si="159"/>
        <v>盤</v>
      </c>
      <c r="J3423" t="str">
        <f t="shared" si="160"/>
        <v>盤</v>
      </c>
      <c r="K3423" t="str">
        <f t="shared" si="161"/>
        <v>盤</v>
      </c>
    </row>
    <row r="3424" spans="1:11" hidden="1" x14ac:dyDescent="0.15">
      <c r="A3424">
        <v>20171027</v>
      </c>
      <c r="B3424">
        <v>10709.11</v>
      </c>
      <c r="C3424">
        <v>10774.21</v>
      </c>
      <c r="D3424">
        <v>10720.28</v>
      </c>
      <c r="E3424">
        <v>10760.29</v>
      </c>
      <c r="F3424">
        <v>10720.28</v>
      </c>
      <c r="G3424">
        <v>10760.29</v>
      </c>
      <c r="H3424">
        <v>10709.11</v>
      </c>
      <c r="I3424" t="str">
        <f t="shared" si="159"/>
        <v>盤</v>
      </c>
      <c r="J3424" t="str">
        <f t="shared" si="160"/>
        <v>盤</v>
      </c>
      <c r="K3424" t="str">
        <f t="shared" si="161"/>
        <v>盤</v>
      </c>
    </row>
    <row r="3425" spans="1:11" hidden="1" x14ac:dyDescent="0.15">
      <c r="A3425">
        <v>20171030</v>
      </c>
      <c r="B3425">
        <v>10756.87</v>
      </c>
      <c r="C3425">
        <v>10760.29</v>
      </c>
      <c r="D3425">
        <v>10720.28</v>
      </c>
      <c r="E3425">
        <v>10760.29</v>
      </c>
      <c r="F3425">
        <v>10709.11</v>
      </c>
      <c r="G3425">
        <v>10760.29</v>
      </c>
      <c r="H3425">
        <v>10709.11</v>
      </c>
      <c r="I3425" t="str">
        <f t="shared" si="159"/>
        <v>盤</v>
      </c>
      <c r="J3425" t="str">
        <f t="shared" si="160"/>
        <v>盤</v>
      </c>
      <c r="K3425" t="str">
        <f t="shared" si="161"/>
        <v>盤</v>
      </c>
    </row>
    <row r="3426" spans="1:11" hidden="1" x14ac:dyDescent="0.15">
      <c r="A3426">
        <v>20171031</v>
      </c>
      <c r="B3426">
        <v>10793.8</v>
      </c>
      <c r="C3426">
        <v>10760.29</v>
      </c>
      <c r="D3426">
        <v>10709.11</v>
      </c>
      <c r="E3426">
        <v>10760.29</v>
      </c>
      <c r="F3426">
        <v>10709.11</v>
      </c>
      <c r="G3426">
        <v>10793.8</v>
      </c>
      <c r="H3426">
        <v>10709.11</v>
      </c>
      <c r="I3426" t="str">
        <f t="shared" si="159"/>
        <v>盤</v>
      </c>
      <c r="J3426" t="str">
        <f t="shared" si="160"/>
        <v>盤</v>
      </c>
      <c r="K3426" t="str">
        <f t="shared" si="161"/>
        <v>盤</v>
      </c>
    </row>
    <row r="3427" spans="1:11" hidden="1" x14ac:dyDescent="0.15">
      <c r="A3427">
        <v>20171101</v>
      </c>
      <c r="B3427">
        <v>10806.36</v>
      </c>
      <c r="C3427">
        <v>10760.29</v>
      </c>
      <c r="D3427">
        <v>10709.11</v>
      </c>
      <c r="E3427">
        <v>10793.8</v>
      </c>
      <c r="F3427">
        <v>10709.11</v>
      </c>
      <c r="G3427">
        <v>10806.36</v>
      </c>
      <c r="H3427">
        <v>10709.11</v>
      </c>
      <c r="I3427" t="str">
        <f t="shared" si="159"/>
        <v>盤</v>
      </c>
      <c r="J3427" t="str">
        <f t="shared" si="160"/>
        <v>盤</v>
      </c>
      <c r="K3427" t="str">
        <f t="shared" si="161"/>
        <v>盤</v>
      </c>
    </row>
    <row r="3428" spans="1:11" hidden="1" x14ac:dyDescent="0.15">
      <c r="A3428">
        <v>20171102</v>
      </c>
      <c r="B3428">
        <v>10788.51</v>
      </c>
      <c r="C3428">
        <v>10793.8</v>
      </c>
      <c r="D3428">
        <v>10709.11</v>
      </c>
      <c r="E3428">
        <v>10806.36</v>
      </c>
      <c r="F3428">
        <v>10709.11</v>
      </c>
      <c r="G3428">
        <v>10806.36</v>
      </c>
      <c r="H3428">
        <v>10709.11</v>
      </c>
      <c r="I3428" t="str">
        <f t="shared" si="159"/>
        <v>盤</v>
      </c>
      <c r="J3428" t="str">
        <f t="shared" si="160"/>
        <v>盤</v>
      </c>
      <c r="K3428" t="str">
        <f t="shared" si="161"/>
        <v>盤</v>
      </c>
    </row>
    <row r="3429" spans="1:11" hidden="1" x14ac:dyDescent="0.15">
      <c r="A3429">
        <v>20171103</v>
      </c>
      <c r="B3429">
        <v>10800.77</v>
      </c>
      <c r="C3429">
        <v>10806.36</v>
      </c>
      <c r="D3429">
        <v>10709.11</v>
      </c>
      <c r="E3429">
        <v>10806.36</v>
      </c>
      <c r="F3429">
        <v>10709.11</v>
      </c>
      <c r="G3429">
        <v>10806.36</v>
      </c>
      <c r="H3429">
        <v>10709.11</v>
      </c>
      <c r="I3429" t="str">
        <f t="shared" si="159"/>
        <v>盤</v>
      </c>
      <c r="J3429" t="str">
        <f t="shared" si="160"/>
        <v>盤</v>
      </c>
      <c r="K3429" t="str">
        <f t="shared" si="161"/>
        <v>盤</v>
      </c>
    </row>
    <row r="3430" spans="1:11" hidden="1" x14ac:dyDescent="0.15">
      <c r="A3430">
        <v>20171106</v>
      </c>
      <c r="B3430">
        <v>10786.19</v>
      </c>
      <c r="C3430">
        <v>10806.36</v>
      </c>
      <c r="D3430">
        <v>10709.11</v>
      </c>
      <c r="E3430">
        <v>10806.36</v>
      </c>
      <c r="F3430">
        <v>10709.11</v>
      </c>
      <c r="G3430">
        <v>10806.36</v>
      </c>
      <c r="H3430">
        <v>10709.11</v>
      </c>
      <c r="I3430" t="str">
        <f t="shared" si="159"/>
        <v>盤</v>
      </c>
      <c r="J3430" t="str">
        <f t="shared" si="160"/>
        <v>盤</v>
      </c>
      <c r="K3430" t="str">
        <f t="shared" si="161"/>
        <v>盤</v>
      </c>
    </row>
    <row r="3431" spans="1:11" hidden="1" x14ac:dyDescent="0.15">
      <c r="A3431">
        <v>20171107</v>
      </c>
      <c r="B3431">
        <v>10840.34</v>
      </c>
      <c r="C3431">
        <v>10806.36</v>
      </c>
      <c r="D3431">
        <v>10709.11</v>
      </c>
      <c r="E3431">
        <v>10806.36</v>
      </c>
      <c r="F3431">
        <v>10709.11</v>
      </c>
      <c r="G3431">
        <v>10840.34</v>
      </c>
      <c r="H3431">
        <v>10709.11</v>
      </c>
      <c r="I3431" t="str">
        <f t="shared" si="159"/>
        <v>盤</v>
      </c>
      <c r="J3431" t="str">
        <f t="shared" si="160"/>
        <v>盤</v>
      </c>
      <c r="K3431" t="str">
        <f t="shared" si="161"/>
        <v>盤</v>
      </c>
    </row>
    <row r="3432" spans="1:11" hidden="1" x14ac:dyDescent="0.15">
      <c r="A3432">
        <v>20171108</v>
      </c>
      <c r="B3432">
        <v>10818.99</v>
      </c>
      <c r="C3432">
        <v>10806.36</v>
      </c>
      <c r="D3432">
        <v>10709.11</v>
      </c>
      <c r="E3432">
        <v>10840.34</v>
      </c>
      <c r="F3432">
        <v>10709.11</v>
      </c>
      <c r="G3432">
        <v>10840.34</v>
      </c>
      <c r="H3432">
        <v>10756.87</v>
      </c>
      <c r="I3432" t="str">
        <f t="shared" si="159"/>
        <v>盤</v>
      </c>
      <c r="J3432" t="str">
        <f t="shared" si="160"/>
        <v>盤</v>
      </c>
      <c r="K3432" t="str">
        <f t="shared" si="161"/>
        <v>盤</v>
      </c>
    </row>
    <row r="3433" spans="1:11" hidden="1" x14ac:dyDescent="0.15">
      <c r="A3433">
        <v>20171109</v>
      </c>
      <c r="B3433">
        <v>10743.27</v>
      </c>
      <c r="C3433">
        <v>10840.34</v>
      </c>
      <c r="D3433">
        <v>10709.11</v>
      </c>
      <c r="E3433">
        <v>10840.34</v>
      </c>
      <c r="F3433">
        <v>10756.87</v>
      </c>
      <c r="G3433">
        <v>10840.34</v>
      </c>
      <c r="H3433">
        <v>10743.27</v>
      </c>
      <c r="I3433" t="str">
        <f t="shared" si="159"/>
        <v>盤</v>
      </c>
      <c r="J3433" t="str">
        <f t="shared" si="160"/>
        <v>盤</v>
      </c>
      <c r="K3433" t="str">
        <f t="shared" si="161"/>
        <v>盤</v>
      </c>
    </row>
    <row r="3434" spans="1:11" hidden="1" x14ac:dyDescent="0.15">
      <c r="A3434">
        <v>20171110</v>
      </c>
      <c r="B3434">
        <v>10732.67</v>
      </c>
      <c r="C3434">
        <v>10840.34</v>
      </c>
      <c r="D3434">
        <v>10756.87</v>
      </c>
      <c r="E3434">
        <v>10840.34</v>
      </c>
      <c r="F3434">
        <v>10743.27</v>
      </c>
      <c r="G3434">
        <v>10840.34</v>
      </c>
      <c r="H3434">
        <v>10732.67</v>
      </c>
      <c r="I3434" t="str">
        <f t="shared" si="159"/>
        <v>盤</v>
      </c>
      <c r="J3434" t="str">
        <f t="shared" si="160"/>
        <v>盤</v>
      </c>
      <c r="K3434" t="str">
        <f t="shared" si="161"/>
        <v>盤</v>
      </c>
    </row>
    <row r="3435" spans="1:11" hidden="1" x14ac:dyDescent="0.15">
      <c r="A3435">
        <v>20171113</v>
      </c>
      <c r="B3435">
        <v>10683.92</v>
      </c>
      <c r="C3435">
        <v>10840.34</v>
      </c>
      <c r="D3435">
        <v>10743.27</v>
      </c>
      <c r="E3435">
        <v>10840.34</v>
      </c>
      <c r="F3435">
        <v>10732.67</v>
      </c>
      <c r="G3435">
        <v>10840.34</v>
      </c>
      <c r="H3435">
        <v>10683.92</v>
      </c>
      <c r="I3435" t="str">
        <f t="shared" si="159"/>
        <v>盤</v>
      </c>
      <c r="J3435" t="str">
        <f t="shared" si="160"/>
        <v>盤</v>
      </c>
      <c r="K3435" t="str">
        <f t="shared" si="161"/>
        <v>盤</v>
      </c>
    </row>
    <row r="3436" spans="1:11" hidden="1" x14ac:dyDescent="0.15">
      <c r="A3436">
        <v>20171114</v>
      </c>
      <c r="B3436">
        <v>10687.18</v>
      </c>
      <c r="C3436">
        <v>10840.34</v>
      </c>
      <c r="D3436">
        <v>10732.67</v>
      </c>
      <c r="E3436">
        <v>10840.34</v>
      </c>
      <c r="F3436">
        <v>10683.92</v>
      </c>
      <c r="G3436">
        <v>10840.34</v>
      </c>
      <c r="H3436">
        <v>10683.92</v>
      </c>
      <c r="I3436" t="str">
        <f t="shared" si="159"/>
        <v>盤</v>
      </c>
      <c r="J3436" t="str">
        <f t="shared" si="160"/>
        <v>盤</v>
      </c>
      <c r="K3436" t="str">
        <f t="shared" si="161"/>
        <v>盤</v>
      </c>
    </row>
    <row r="3437" spans="1:11" hidden="1" x14ac:dyDescent="0.15">
      <c r="A3437">
        <v>20171115</v>
      </c>
      <c r="B3437">
        <v>10630.65</v>
      </c>
      <c r="C3437">
        <v>10840.34</v>
      </c>
      <c r="D3437">
        <v>10683.92</v>
      </c>
      <c r="E3437">
        <v>10840.34</v>
      </c>
      <c r="F3437">
        <v>10683.92</v>
      </c>
      <c r="G3437">
        <v>10840.34</v>
      </c>
      <c r="H3437">
        <v>10630.65</v>
      </c>
      <c r="I3437" t="str">
        <f t="shared" si="159"/>
        <v>盤</v>
      </c>
      <c r="J3437" t="str">
        <f t="shared" si="160"/>
        <v>盤</v>
      </c>
      <c r="K3437" t="str">
        <f t="shared" si="161"/>
        <v>無</v>
      </c>
    </row>
    <row r="3438" spans="1:11" hidden="1" x14ac:dyDescent="0.15">
      <c r="A3438">
        <v>20171116</v>
      </c>
      <c r="B3438">
        <v>10625.04</v>
      </c>
      <c r="C3438">
        <v>10840.34</v>
      </c>
      <c r="D3438">
        <v>10683.92</v>
      </c>
      <c r="E3438">
        <v>10840.34</v>
      </c>
      <c r="F3438">
        <v>10630.65</v>
      </c>
      <c r="G3438">
        <v>10840.34</v>
      </c>
      <c r="H3438">
        <v>10625.04</v>
      </c>
      <c r="I3438" t="str">
        <f t="shared" si="159"/>
        <v>盤</v>
      </c>
      <c r="J3438" t="str">
        <f t="shared" si="160"/>
        <v>無</v>
      </c>
      <c r="K3438" t="str">
        <f t="shared" si="161"/>
        <v>無</v>
      </c>
    </row>
    <row r="3439" spans="1:11" hidden="1" x14ac:dyDescent="0.15">
      <c r="A3439">
        <v>20171117</v>
      </c>
      <c r="B3439">
        <v>10701.64</v>
      </c>
      <c r="C3439">
        <v>10840.34</v>
      </c>
      <c r="D3439">
        <v>10630.65</v>
      </c>
      <c r="E3439">
        <v>10840.34</v>
      </c>
      <c r="F3439">
        <v>10625.04</v>
      </c>
      <c r="G3439">
        <v>10818.99</v>
      </c>
      <c r="H3439">
        <v>10625.04</v>
      </c>
      <c r="I3439" t="str">
        <f t="shared" si="159"/>
        <v>無</v>
      </c>
      <c r="J3439" t="str">
        <f t="shared" si="160"/>
        <v>無</v>
      </c>
      <c r="K3439" t="str">
        <f t="shared" si="161"/>
        <v>無</v>
      </c>
    </row>
    <row r="3440" spans="1:11" hidden="1" x14ac:dyDescent="0.15">
      <c r="A3440">
        <v>20171120</v>
      </c>
      <c r="B3440">
        <v>10664.55</v>
      </c>
      <c r="C3440">
        <v>10840.34</v>
      </c>
      <c r="D3440">
        <v>10625.04</v>
      </c>
      <c r="E3440">
        <v>10818.99</v>
      </c>
      <c r="F3440">
        <v>10625.04</v>
      </c>
      <c r="G3440">
        <v>10743.27</v>
      </c>
      <c r="H3440">
        <v>10625.04</v>
      </c>
      <c r="I3440" t="str">
        <f t="shared" si="159"/>
        <v>無</v>
      </c>
      <c r="J3440" t="str">
        <f t="shared" si="160"/>
        <v>無</v>
      </c>
      <c r="K3440" t="str">
        <f t="shared" si="161"/>
        <v>盤</v>
      </c>
    </row>
    <row r="3441" spans="1:11" hidden="1" x14ac:dyDescent="0.15">
      <c r="A3441">
        <v>20171121</v>
      </c>
      <c r="B3441">
        <v>10779.24</v>
      </c>
      <c r="C3441">
        <v>10818.99</v>
      </c>
      <c r="D3441">
        <v>10625.04</v>
      </c>
      <c r="E3441">
        <v>10743.27</v>
      </c>
      <c r="F3441">
        <v>10625.04</v>
      </c>
      <c r="G3441">
        <v>10779.24</v>
      </c>
      <c r="H3441">
        <v>10625.04</v>
      </c>
      <c r="I3441" t="str">
        <f t="shared" si="159"/>
        <v>無</v>
      </c>
      <c r="J3441" t="str">
        <f t="shared" si="160"/>
        <v>盤</v>
      </c>
      <c r="K3441" t="str">
        <f t="shared" si="161"/>
        <v>盤</v>
      </c>
    </row>
    <row r="3442" spans="1:11" hidden="1" x14ac:dyDescent="0.15">
      <c r="A3442">
        <v>20171122</v>
      </c>
      <c r="B3442">
        <v>10822.59</v>
      </c>
      <c r="C3442">
        <v>10743.27</v>
      </c>
      <c r="D3442">
        <v>10625.04</v>
      </c>
      <c r="E3442">
        <v>10779.24</v>
      </c>
      <c r="F3442">
        <v>10625.04</v>
      </c>
      <c r="G3442">
        <v>10822.59</v>
      </c>
      <c r="H3442">
        <v>10625.04</v>
      </c>
      <c r="I3442" t="str">
        <f t="shared" si="159"/>
        <v>盤</v>
      </c>
      <c r="J3442" t="str">
        <f t="shared" si="160"/>
        <v>盤</v>
      </c>
      <c r="K3442" t="str">
        <f t="shared" si="161"/>
        <v>無</v>
      </c>
    </row>
    <row r="3443" spans="1:11" hidden="1" x14ac:dyDescent="0.15">
      <c r="A3443">
        <v>20171123</v>
      </c>
      <c r="B3443">
        <v>10854.57</v>
      </c>
      <c r="C3443">
        <v>10779.24</v>
      </c>
      <c r="D3443">
        <v>10625.04</v>
      </c>
      <c r="E3443">
        <v>10822.59</v>
      </c>
      <c r="F3443">
        <v>10625.04</v>
      </c>
      <c r="G3443">
        <v>10854.57</v>
      </c>
      <c r="H3443">
        <v>10625.04</v>
      </c>
      <c r="I3443" t="str">
        <f t="shared" si="159"/>
        <v>盤</v>
      </c>
      <c r="J3443" t="str">
        <f t="shared" si="160"/>
        <v>無</v>
      </c>
      <c r="K3443" t="str">
        <f t="shared" si="161"/>
        <v>無</v>
      </c>
    </row>
    <row r="3444" spans="1:11" hidden="1" x14ac:dyDescent="0.15">
      <c r="A3444">
        <v>20171124</v>
      </c>
      <c r="B3444">
        <v>10854.09</v>
      </c>
      <c r="C3444">
        <v>10822.59</v>
      </c>
      <c r="D3444">
        <v>10625.04</v>
      </c>
      <c r="E3444">
        <v>10854.57</v>
      </c>
      <c r="F3444">
        <v>10625.04</v>
      </c>
      <c r="G3444">
        <v>10854.57</v>
      </c>
      <c r="H3444">
        <v>10625.04</v>
      </c>
      <c r="I3444" t="str">
        <f t="shared" si="159"/>
        <v>無</v>
      </c>
      <c r="J3444" t="str">
        <f t="shared" si="160"/>
        <v>無</v>
      </c>
      <c r="K3444" t="str">
        <f t="shared" si="161"/>
        <v>無</v>
      </c>
    </row>
    <row r="3445" spans="1:11" hidden="1" x14ac:dyDescent="0.15">
      <c r="A3445">
        <v>20171127</v>
      </c>
      <c r="B3445">
        <v>10750.93</v>
      </c>
      <c r="C3445">
        <v>10854.57</v>
      </c>
      <c r="D3445">
        <v>10625.04</v>
      </c>
      <c r="E3445">
        <v>10854.57</v>
      </c>
      <c r="F3445">
        <v>10625.04</v>
      </c>
      <c r="G3445">
        <v>10854.57</v>
      </c>
      <c r="H3445">
        <v>10625.04</v>
      </c>
      <c r="I3445" t="str">
        <f t="shared" si="159"/>
        <v>無</v>
      </c>
      <c r="J3445" t="str">
        <f t="shared" si="160"/>
        <v>無</v>
      </c>
      <c r="K3445" t="str">
        <f t="shared" si="161"/>
        <v>無</v>
      </c>
    </row>
    <row r="3446" spans="1:11" hidden="1" x14ac:dyDescent="0.15">
      <c r="A3446">
        <v>20171128</v>
      </c>
      <c r="B3446">
        <v>10707.07</v>
      </c>
      <c r="C3446">
        <v>10854.57</v>
      </c>
      <c r="D3446">
        <v>10625.04</v>
      </c>
      <c r="E3446">
        <v>10854.57</v>
      </c>
      <c r="F3446">
        <v>10625.04</v>
      </c>
      <c r="G3446">
        <v>10854.57</v>
      </c>
      <c r="H3446">
        <v>10664.55</v>
      </c>
      <c r="I3446" t="str">
        <f t="shared" si="159"/>
        <v>無</v>
      </c>
      <c r="J3446" t="str">
        <f t="shared" si="160"/>
        <v>無</v>
      </c>
      <c r="K3446" t="str">
        <f t="shared" si="161"/>
        <v>無</v>
      </c>
    </row>
    <row r="3447" spans="1:11" hidden="1" x14ac:dyDescent="0.15">
      <c r="A3447">
        <v>20171129</v>
      </c>
      <c r="B3447">
        <v>10713.55</v>
      </c>
      <c r="C3447">
        <v>10854.57</v>
      </c>
      <c r="D3447">
        <v>10625.04</v>
      </c>
      <c r="E3447">
        <v>10854.57</v>
      </c>
      <c r="F3447">
        <v>10664.55</v>
      </c>
      <c r="G3447">
        <v>10854.57</v>
      </c>
      <c r="H3447">
        <v>10664.55</v>
      </c>
      <c r="I3447" t="str">
        <f t="shared" si="159"/>
        <v>無</v>
      </c>
      <c r="J3447" t="str">
        <f t="shared" si="160"/>
        <v>無</v>
      </c>
      <c r="K3447" t="str">
        <f t="shared" si="161"/>
        <v>無</v>
      </c>
    </row>
    <row r="3448" spans="1:11" hidden="1" x14ac:dyDescent="0.15">
      <c r="A3448">
        <v>20171130</v>
      </c>
      <c r="B3448">
        <v>10560.44</v>
      </c>
      <c r="C3448">
        <v>10854.57</v>
      </c>
      <c r="D3448">
        <v>10664.55</v>
      </c>
      <c r="E3448">
        <v>10854.57</v>
      </c>
      <c r="F3448">
        <v>10664.55</v>
      </c>
      <c r="G3448">
        <v>10854.57</v>
      </c>
      <c r="H3448">
        <v>10560.44</v>
      </c>
      <c r="I3448" t="str">
        <f t="shared" si="159"/>
        <v>無</v>
      </c>
      <c r="J3448" t="str">
        <f t="shared" si="160"/>
        <v>無</v>
      </c>
      <c r="K3448" t="str">
        <f t="shared" si="161"/>
        <v>順</v>
      </c>
    </row>
    <row r="3449" spans="1:11" hidden="1" x14ac:dyDescent="0.15">
      <c r="A3449">
        <v>20171201</v>
      </c>
      <c r="B3449">
        <v>10600.37</v>
      </c>
      <c r="C3449">
        <v>10854.57</v>
      </c>
      <c r="D3449">
        <v>10664.55</v>
      </c>
      <c r="E3449">
        <v>10854.57</v>
      </c>
      <c r="F3449">
        <v>10560.44</v>
      </c>
      <c r="G3449">
        <v>10854.57</v>
      </c>
      <c r="H3449">
        <v>10560.44</v>
      </c>
      <c r="I3449" t="str">
        <f t="shared" si="159"/>
        <v>無</v>
      </c>
      <c r="J3449" t="str">
        <f t="shared" si="160"/>
        <v>順</v>
      </c>
      <c r="K3449" t="str">
        <f t="shared" si="161"/>
        <v>順</v>
      </c>
    </row>
    <row r="3450" spans="1:11" hidden="1" x14ac:dyDescent="0.15">
      <c r="A3450">
        <v>20171204</v>
      </c>
      <c r="B3450">
        <v>10651.11</v>
      </c>
      <c r="C3450">
        <v>10854.57</v>
      </c>
      <c r="D3450">
        <v>10560.44</v>
      </c>
      <c r="E3450">
        <v>10854.57</v>
      </c>
      <c r="F3450">
        <v>10560.44</v>
      </c>
      <c r="G3450">
        <v>10854.57</v>
      </c>
      <c r="H3450">
        <v>10560.44</v>
      </c>
      <c r="I3450" t="str">
        <f t="shared" si="159"/>
        <v>順</v>
      </c>
      <c r="J3450" t="str">
        <f t="shared" si="160"/>
        <v>順</v>
      </c>
      <c r="K3450" t="str">
        <f t="shared" si="161"/>
        <v>順</v>
      </c>
    </row>
    <row r="3451" spans="1:11" hidden="1" x14ac:dyDescent="0.15">
      <c r="A3451">
        <v>20171205</v>
      </c>
      <c r="B3451">
        <v>10566.85</v>
      </c>
      <c r="C3451">
        <v>10854.57</v>
      </c>
      <c r="D3451">
        <v>10560.44</v>
      </c>
      <c r="E3451">
        <v>10854.57</v>
      </c>
      <c r="F3451">
        <v>10560.44</v>
      </c>
      <c r="G3451">
        <v>10854.09</v>
      </c>
      <c r="H3451">
        <v>10560.44</v>
      </c>
      <c r="I3451" t="str">
        <f t="shared" si="159"/>
        <v>順</v>
      </c>
      <c r="J3451" t="str">
        <f t="shared" si="160"/>
        <v>順</v>
      </c>
      <c r="K3451" t="str">
        <f t="shared" si="161"/>
        <v>順</v>
      </c>
    </row>
    <row r="3452" spans="1:11" hidden="1" x14ac:dyDescent="0.15">
      <c r="A3452">
        <v>20171206</v>
      </c>
      <c r="B3452">
        <v>10393.92</v>
      </c>
      <c r="C3452">
        <v>10854.57</v>
      </c>
      <c r="D3452">
        <v>10560.44</v>
      </c>
      <c r="E3452">
        <v>10854.09</v>
      </c>
      <c r="F3452">
        <v>10560.44</v>
      </c>
      <c r="G3452">
        <v>10750.93</v>
      </c>
      <c r="H3452">
        <v>10393.92</v>
      </c>
      <c r="I3452" t="str">
        <f t="shared" si="159"/>
        <v>順</v>
      </c>
      <c r="J3452" t="str">
        <f t="shared" si="160"/>
        <v>順</v>
      </c>
      <c r="K3452" t="str">
        <f t="shared" si="161"/>
        <v>順</v>
      </c>
    </row>
    <row r="3453" spans="1:11" hidden="1" x14ac:dyDescent="0.15">
      <c r="A3453">
        <v>20171207</v>
      </c>
      <c r="B3453">
        <v>10355.76</v>
      </c>
      <c r="C3453">
        <v>10854.09</v>
      </c>
      <c r="D3453">
        <v>10560.44</v>
      </c>
      <c r="E3453">
        <v>10750.93</v>
      </c>
      <c r="F3453">
        <v>10393.92</v>
      </c>
      <c r="G3453">
        <v>10713.55</v>
      </c>
      <c r="H3453">
        <v>10355.76</v>
      </c>
      <c r="I3453" t="str">
        <f t="shared" si="159"/>
        <v>順</v>
      </c>
      <c r="J3453" t="str">
        <f t="shared" si="160"/>
        <v>順</v>
      </c>
      <c r="K3453" t="str">
        <f t="shared" si="161"/>
        <v>順</v>
      </c>
    </row>
    <row r="3454" spans="1:11" hidden="1" x14ac:dyDescent="0.15">
      <c r="A3454">
        <v>20171208</v>
      </c>
      <c r="B3454">
        <v>10398.620000000001</v>
      </c>
      <c r="C3454">
        <v>10750.93</v>
      </c>
      <c r="D3454">
        <v>10393.92</v>
      </c>
      <c r="E3454">
        <v>10713.55</v>
      </c>
      <c r="F3454">
        <v>10355.76</v>
      </c>
      <c r="G3454">
        <v>10713.55</v>
      </c>
      <c r="H3454">
        <v>10355.76</v>
      </c>
      <c r="I3454" t="str">
        <f t="shared" si="159"/>
        <v>順</v>
      </c>
      <c r="J3454" t="str">
        <f t="shared" si="160"/>
        <v>順</v>
      </c>
      <c r="K3454" t="str">
        <f t="shared" si="161"/>
        <v>順</v>
      </c>
    </row>
    <row r="3455" spans="1:11" hidden="1" x14ac:dyDescent="0.15">
      <c r="A3455">
        <v>20171211</v>
      </c>
      <c r="B3455">
        <v>10473.09</v>
      </c>
      <c r="C3455">
        <v>10713.55</v>
      </c>
      <c r="D3455">
        <v>10355.76</v>
      </c>
      <c r="E3455">
        <v>10713.55</v>
      </c>
      <c r="F3455">
        <v>10355.76</v>
      </c>
      <c r="G3455">
        <v>10651.11</v>
      </c>
      <c r="H3455">
        <v>10355.76</v>
      </c>
      <c r="I3455" t="str">
        <f t="shared" si="159"/>
        <v>順</v>
      </c>
      <c r="J3455" t="str">
        <f t="shared" si="160"/>
        <v>順</v>
      </c>
      <c r="K3455" t="str">
        <f t="shared" si="161"/>
        <v>順</v>
      </c>
    </row>
    <row r="3456" spans="1:11" hidden="1" x14ac:dyDescent="0.15">
      <c r="A3456">
        <v>20171212</v>
      </c>
      <c r="B3456">
        <v>10443.280000000001</v>
      </c>
      <c r="C3456">
        <v>10713.55</v>
      </c>
      <c r="D3456">
        <v>10355.76</v>
      </c>
      <c r="E3456">
        <v>10651.11</v>
      </c>
      <c r="F3456">
        <v>10355.76</v>
      </c>
      <c r="G3456">
        <v>10651.11</v>
      </c>
      <c r="H3456">
        <v>10355.76</v>
      </c>
      <c r="I3456" t="str">
        <f t="shared" si="159"/>
        <v>順</v>
      </c>
      <c r="J3456" t="str">
        <f t="shared" si="160"/>
        <v>順</v>
      </c>
      <c r="K3456" t="str">
        <f t="shared" si="161"/>
        <v>順</v>
      </c>
    </row>
    <row r="3457" spans="1:11" hidden="1" x14ac:dyDescent="0.15">
      <c r="A3457">
        <v>20171213</v>
      </c>
      <c r="B3457">
        <v>10470.700000000001</v>
      </c>
      <c r="C3457">
        <v>10651.11</v>
      </c>
      <c r="D3457">
        <v>10355.76</v>
      </c>
      <c r="E3457">
        <v>10651.11</v>
      </c>
      <c r="F3457">
        <v>10355.76</v>
      </c>
      <c r="G3457">
        <v>10651.11</v>
      </c>
      <c r="H3457">
        <v>10355.76</v>
      </c>
      <c r="I3457" t="str">
        <f t="shared" si="159"/>
        <v>順</v>
      </c>
      <c r="J3457" t="str">
        <f t="shared" si="160"/>
        <v>順</v>
      </c>
      <c r="K3457" t="str">
        <f t="shared" si="161"/>
        <v>順</v>
      </c>
    </row>
    <row r="3458" spans="1:11" hidden="1" x14ac:dyDescent="0.15">
      <c r="A3458">
        <v>20171214</v>
      </c>
      <c r="B3458">
        <v>10538.01</v>
      </c>
      <c r="C3458">
        <v>10651.11</v>
      </c>
      <c r="D3458">
        <v>10355.76</v>
      </c>
      <c r="E3458">
        <v>10651.11</v>
      </c>
      <c r="F3458">
        <v>10355.76</v>
      </c>
      <c r="G3458">
        <v>10566.85</v>
      </c>
      <c r="H3458">
        <v>10355.76</v>
      </c>
      <c r="I3458" t="str">
        <f t="shared" si="159"/>
        <v>順</v>
      </c>
      <c r="J3458" t="str">
        <f t="shared" si="160"/>
        <v>順</v>
      </c>
      <c r="K3458" t="str">
        <f t="shared" si="161"/>
        <v>無</v>
      </c>
    </row>
    <row r="3459" spans="1:11" hidden="1" x14ac:dyDescent="0.15">
      <c r="A3459">
        <v>20171215</v>
      </c>
      <c r="B3459">
        <v>10491.44</v>
      </c>
      <c r="C3459">
        <v>10651.11</v>
      </c>
      <c r="D3459">
        <v>10355.76</v>
      </c>
      <c r="E3459">
        <v>10566.85</v>
      </c>
      <c r="F3459">
        <v>10355.76</v>
      </c>
      <c r="G3459">
        <v>10538.01</v>
      </c>
      <c r="H3459">
        <v>10355.76</v>
      </c>
      <c r="I3459" t="str">
        <f t="shared" ref="I3459:I3522" si="162">IF(C3459-D3459&lt;=180,"盤",IF(C3459-D3459&lt;=240,"無","順"))</f>
        <v>順</v>
      </c>
      <c r="J3459" t="str">
        <f t="shared" ref="J3459:J3522" si="163">IF(E3459-F3459&lt;=180,"盤",IF(E3459-F3459&lt;=240,"無","順"))</f>
        <v>無</v>
      </c>
      <c r="K3459" t="str">
        <f t="shared" ref="K3459:K3522" si="164">IF(G3459-H3459&lt;=180,"盤",IF(G3459-H3459&lt;=240,"無","順"))</f>
        <v>無</v>
      </c>
    </row>
    <row r="3460" spans="1:11" hidden="1" x14ac:dyDescent="0.15">
      <c r="A3460">
        <v>20171218</v>
      </c>
      <c r="B3460">
        <v>10506.52</v>
      </c>
      <c r="C3460">
        <v>10566.85</v>
      </c>
      <c r="D3460">
        <v>10355.76</v>
      </c>
      <c r="E3460">
        <v>10538.01</v>
      </c>
      <c r="F3460">
        <v>10355.76</v>
      </c>
      <c r="G3460">
        <v>10538.01</v>
      </c>
      <c r="H3460">
        <v>10355.76</v>
      </c>
      <c r="I3460" t="str">
        <f t="shared" si="162"/>
        <v>無</v>
      </c>
      <c r="J3460" t="str">
        <f t="shared" si="163"/>
        <v>無</v>
      </c>
      <c r="K3460" t="str">
        <f t="shared" si="164"/>
        <v>無</v>
      </c>
    </row>
    <row r="3461" spans="1:11" hidden="1" x14ac:dyDescent="0.15">
      <c r="A3461">
        <v>20171219</v>
      </c>
      <c r="B3461">
        <v>10467.34</v>
      </c>
      <c r="C3461">
        <v>10538.01</v>
      </c>
      <c r="D3461">
        <v>10355.76</v>
      </c>
      <c r="E3461">
        <v>10538.01</v>
      </c>
      <c r="F3461">
        <v>10355.76</v>
      </c>
      <c r="G3461">
        <v>10538.01</v>
      </c>
      <c r="H3461">
        <v>10398.620000000001</v>
      </c>
      <c r="I3461" t="str">
        <f t="shared" si="162"/>
        <v>無</v>
      </c>
      <c r="J3461" t="str">
        <f t="shared" si="163"/>
        <v>無</v>
      </c>
      <c r="K3461" t="str">
        <f t="shared" si="164"/>
        <v>盤</v>
      </c>
    </row>
    <row r="3462" spans="1:11" hidden="1" x14ac:dyDescent="0.15">
      <c r="A3462">
        <v>20171220</v>
      </c>
      <c r="B3462">
        <v>10504.52</v>
      </c>
      <c r="C3462">
        <v>10538.01</v>
      </c>
      <c r="D3462">
        <v>10355.76</v>
      </c>
      <c r="E3462">
        <v>10538.01</v>
      </c>
      <c r="F3462">
        <v>10398.620000000001</v>
      </c>
      <c r="G3462">
        <v>10538.01</v>
      </c>
      <c r="H3462">
        <v>10443.280000000001</v>
      </c>
      <c r="I3462" t="str">
        <f t="shared" si="162"/>
        <v>無</v>
      </c>
      <c r="J3462" t="str">
        <f t="shared" si="163"/>
        <v>盤</v>
      </c>
      <c r="K3462" t="str">
        <f t="shared" si="164"/>
        <v>盤</v>
      </c>
    </row>
    <row r="3463" spans="1:11" hidden="1" x14ac:dyDescent="0.15">
      <c r="A3463">
        <v>20171221</v>
      </c>
      <c r="B3463">
        <v>10488.97</v>
      </c>
      <c r="C3463">
        <v>10538.01</v>
      </c>
      <c r="D3463">
        <v>10398.620000000001</v>
      </c>
      <c r="E3463">
        <v>10538.01</v>
      </c>
      <c r="F3463">
        <v>10443.280000000001</v>
      </c>
      <c r="G3463">
        <v>10538.01</v>
      </c>
      <c r="H3463">
        <v>10443.280000000001</v>
      </c>
      <c r="I3463" t="str">
        <f t="shared" si="162"/>
        <v>盤</v>
      </c>
      <c r="J3463" t="str">
        <f t="shared" si="163"/>
        <v>盤</v>
      </c>
      <c r="K3463" t="str">
        <f t="shared" si="164"/>
        <v>盤</v>
      </c>
    </row>
    <row r="3464" spans="1:11" hidden="1" x14ac:dyDescent="0.15">
      <c r="A3464">
        <v>20171222</v>
      </c>
      <c r="B3464">
        <v>10537.27</v>
      </c>
      <c r="C3464">
        <v>10538.01</v>
      </c>
      <c r="D3464">
        <v>10443.280000000001</v>
      </c>
      <c r="E3464">
        <v>10538.01</v>
      </c>
      <c r="F3464">
        <v>10443.280000000001</v>
      </c>
      <c r="G3464">
        <v>10538.01</v>
      </c>
      <c r="H3464">
        <v>10467.34</v>
      </c>
      <c r="I3464" t="str">
        <f t="shared" si="162"/>
        <v>盤</v>
      </c>
      <c r="J3464" t="str">
        <f t="shared" si="163"/>
        <v>盤</v>
      </c>
      <c r="K3464" t="str">
        <f t="shared" si="164"/>
        <v>盤</v>
      </c>
    </row>
    <row r="3465" spans="1:11" hidden="1" x14ac:dyDescent="0.15">
      <c r="A3465">
        <v>20171225</v>
      </c>
      <c r="B3465">
        <v>10522.49</v>
      </c>
      <c r="C3465">
        <v>10538.01</v>
      </c>
      <c r="D3465">
        <v>10443.280000000001</v>
      </c>
      <c r="E3465">
        <v>10538.01</v>
      </c>
      <c r="F3465">
        <v>10467.34</v>
      </c>
      <c r="G3465">
        <v>10538.01</v>
      </c>
      <c r="H3465">
        <v>10467.34</v>
      </c>
      <c r="I3465" t="str">
        <f t="shared" si="162"/>
        <v>盤</v>
      </c>
      <c r="J3465" t="str">
        <f t="shared" si="163"/>
        <v>盤</v>
      </c>
      <c r="K3465" t="str">
        <f t="shared" si="164"/>
        <v>盤</v>
      </c>
    </row>
    <row r="3466" spans="1:11" hidden="1" x14ac:dyDescent="0.15">
      <c r="A3466">
        <v>20171226</v>
      </c>
      <c r="B3466">
        <v>10421.91</v>
      </c>
      <c r="C3466">
        <v>10538.01</v>
      </c>
      <c r="D3466">
        <v>10467.34</v>
      </c>
      <c r="E3466">
        <v>10538.01</v>
      </c>
      <c r="F3466">
        <v>10467.34</v>
      </c>
      <c r="G3466">
        <v>10537.27</v>
      </c>
      <c r="H3466">
        <v>10421.91</v>
      </c>
      <c r="I3466" t="str">
        <f t="shared" si="162"/>
        <v>盤</v>
      </c>
      <c r="J3466" t="str">
        <f t="shared" si="163"/>
        <v>盤</v>
      </c>
      <c r="K3466" t="str">
        <f t="shared" si="164"/>
        <v>盤</v>
      </c>
    </row>
    <row r="3467" spans="1:11" hidden="1" x14ac:dyDescent="0.15">
      <c r="A3467">
        <v>20171227</v>
      </c>
      <c r="B3467">
        <v>10486.67</v>
      </c>
      <c r="C3467">
        <v>10538.01</v>
      </c>
      <c r="D3467">
        <v>10467.34</v>
      </c>
      <c r="E3467">
        <v>10537.27</v>
      </c>
      <c r="F3467">
        <v>10421.91</v>
      </c>
      <c r="G3467">
        <v>10537.27</v>
      </c>
      <c r="H3467">
        <v>10421.91</v>
      </c>
      <c r="I3467" t="str">
        <f t="shared" si="162"/>
        <v>盤</v>
      </c>
      <c r="J3467" t="str">
        <f t="shared" si="163"/>
        <v>盤</v>
      </c>
      <c r="K3467" t="str">
        <f t="shared" si="164"/>
        <v>盤</v>
      </c>
    </row>
    <row r="3468" spans="1:11" hidden="1" x14ac:dyDescent="0.15">
      <c r="A3468">
        <v>20171228</v>
      </c>
      <c r="B3468">
        <v>10567.64</v>
      </c>
      <c r="C3468">
        <v>10537.27</v>
      </c>
      <c r="D3468">
        <v>10421.91</v>
      </c>
      <c r="E3468">
        <v>10537.27</v>
      </c>
      <c r="F3468">
        <v>10421.91</v>
      </c>
      <c r="G3468">
        <v>10567.64</v>
      </c>
      <c r="H3468">
        <v>10421.91</v>
      </c>
      <c r="I3468" t="str">
        <f t="shared" si="162"/>
        <v>盤</v>
      </c>
      <c r="J3468" t="str">
        <f t="shared" si="163"/>
        <v>盤</v>
      </c>
      <c r="K3468" t="str">
        <f t="shared" si="164"/>
        <v>盤</v>
      </c>
    </row>
    <row r="3469" spans="1:11" hidden="1" x14ac:dyDescent="0.15">
      <c r="A3469">
        <v>20171229</v>
      </c>
      <c r="B3469">
        <v>10642.86</v>
      </c>
      <c r="C3469">
        <v>10537.27</v>
      </c>
      <c r="D3469">
        <v>10421.91</v>
      </c>
      <c r="E3469">
        <v>10567.64</v>
      </c>
      <c r="F3469">
        <v>10421.91</v>
      </c>
      <c r="G3469">
        <v>10642.86</v>
      </c>
      <c r="H3469">
        <v>10421.91</v>
      </c>
      <c r="I3469" t="str">
        <f t="shared" si="162"/>
        <v>盤</v>
      </c>
      <c r="J3469" t="str">
        <f t="shared" si="163"/>
        <v>盤</v>
      </c>
      <c r="K3469" t="str">
        <f t="shared" si="164"/>
        <v>無</v>
      </c>
    </row>
    <row r="3470" spans="1:11" hidden="1" x14ac:dyDescent="0.15">
      <c r="A3470">
        <v>20180102</v>
      </c>
      <c r="B3470">
        <v>10710.73</v>
      </c>
      <c r="C3470">
        <v>10567.64</v>
      </c>
      <c r="D3470">
        <v>10421.91</v>
      </c>
      <c r="E3470">
        <v>10642.86</v>
      </c>
      <c r="F3470">
        <v>10421.91</v>
      </c>
      <c r="G3470">
        <v>10710.73</v>
      </c>
      <c r="H3470">
        <v>10421.91</v>
      </c>
      <c r="I3470" t="str">
        <f t="shared" si="162"/>
        <v>盤</v>
      </c>
      <c r="J3470" t="str">
        <f t="shared" si="163"/>
        <v>無</v>
      </c>
      <c r="K3470" t="str">
        <f t="shared" si="164"/>
        <v>順</v>
      </c>
    </row>
    <row r="3471" spans="1:11" hidden="1" x14ac:dyDescent="0.15">
      <c r="A3471">
        <v>20180103</v>
      </c>
      <c r="B3471">
        <v>10801.57</v>
      </c>
      <c r="C3471">
        <v>10642.86</v>
      </c>
      <c r="D3471">
        <v>10421.91</v>
      </c>
      <c r="E3471">
        <v>10710.73</v>
      </c>
      <c r="F3471">
        <v>10421.91</v>
      </c>
      <c r="G3471">
        <v>10801.57</v>
      </c>
      <c r="H3471">
        <v>10421.91</v>
      </c>
      <c r="I3471" t="str">
        <f t="shared" si="162"/>
        <v>無</v>
      </c>
      <c r="J3471" t="str">
        <f t="shared" si="163"/>
        <v>順</v>
      </c>
      <c r="K3471" t="str">
        <f t="shared" si="164"/>
        <v>順</v>
      </c>
    </row>
    <row r="3472" spans="1:11" hidden="1" x14ac:dyDescent="0.15">
      <c r="A3472">
        <v>20180104</v>
      </c>
      <c r="B3472">
        <v>10848.63</v>
      </c>
      <c r="C3472">
        <v>10710.73</v>
      </c>
      <c r="D3472">
        <v>10421.91</v>
      </c>
      <c r="E3472">
        <v>10801.57</v>
      </c>
      <c r="F3472">
        <v>10421.91</v>
      </c>
      <c r="G3472">
        <v>10848.63</v>
      </c>
      <c r="H3472">
        <v>10421.91</v>
      </c>
      <c r="I3472" t="str">
        <f t="shared" si="162"/>
        <v>順</v>
      </c>
      <c r="J3472" t="str">
        <f t="shared" si="163"/>
        <v>順</v>
      </c>
      <c r="K3472" t="str">
        <f t="shared" si="164"/>
        <v>順</v>
      </c>
    </row>
    <row r="3473" spans="1:11" hidden="1" x14ac:dyDescent="0.15">
      <c r="A3473">
        <v>20180105</v>
      </c>
      <c r="B3473">
        <v>10879.8</v>
      </c>
      <c r="C3473">
        <v>10801.57</v>
      </c>
      <c r="D3473">
        <v>10421.91</v>
      </c>
      <c r="E3473">
        <v>10848.63</v>
      </c>
      <c r="F3473">
        <v>10421.91</v>
      </c>
      <c r="G3473">
        <v>10879.8</v>
      </c>
      <c r="H3473">
        <v>10421.91</v>
      </c>
      <c r="I3473" t="str">
        <f t="shared" si="162"/>
        <v>順</v>
      </c>
      <c r="J3473" t="str">
        <f t="shared" si="163"/>
        <v>順</v>
      </c>
      <c r="K3473" t="str">
        <f t="shared" si="164"/>
        <v>順</v>
      </c>
    </row>
    <row r="3474" spans="1:11" hidden="1" x14ac:dyDescent="0.15">
      <c r="A3474">
        <v>20180108</v>
      </c>
      <c r="B3474">
        <v>10915.75</v>
      </c>
      <c r="C3474">
        <v>10848.63</v>
      </c>
      <c r="D3474">
        <v>10421.91</v>
      </c>
      <c r="E3474">
        <v>10879.8</v>
      </c>
      <c r="F3474">
        <v>10421.91</v>
      </c>
      <c r="G3474">
        <v>10915.75</v>
      </c>
      <c r="H3474">
        <v>10486.67</v>
      </c>
      <c r="I3474" t="str">
        <f t="shared" si="162"/>
        <v>順</v>
      </c>
      <c r="J3474" t="str">
        <f t="shared" si="163"/>
        <v>順</v>
      </c>
      <c r="K3474" t="str">
        <f t="shared" si="164"/>
        <v>順</v>
      </c>
    </row>
    <row r="3475" spans="1:11" hidden="1" x14ac:dyDescent="0.15">
      <c r="A3475">
        <v>20180109</v>
      </c>
      <c r="B3475">
        <v>10914.89</v>
      </c>
      <c r="C3475">
        <v>10879.8</v>
      </c>
      <c r="D3475">
        <v>10421.91</v>
      </c>
      <c r="E3475">
        <v>10915.75</v>
      </c>
      <c r="F3475">
        <v>10486.67</v>
      </c>
      <c r="G3475">
        <v>10915.75</v>
      </c>
      <c r="H3475">
        <v>10567.64</v>
      </c>
      <c r="I3475" t="str">
        <f t="shared" si="162"/>
        <v>順</v>
      </c>
      <c r="J3475" t="str">
        <f t="shared" si="163"/>
        <v>順</v>
      </c>
      <c r="K3475" t="str">
        <f t="shared" si="164"/>
        <v>順</v>
      </c>
    </row>
    <row r="3476" spans="1:11" hidden="1" x14ac:dyDescent="0.15">
      <c r="A3476">
        <v>20180110</v>
      </c>
      <c r="B3476">
        <v>10831.09</v>
      </c>
      <c r="C3476">
        <v>10915.75</v>
      </c>
      <c r="D3476">
        <v>10486.67</v>
      </c>
      <c r="E3476">
        <v>10915.75</v>
      </c>
      <c r="F3476">
        <v>10567.64</v>
      </c>
      <c r="G3476">
        <v>10915.75</v>
      </c>
      <c r="H3476">
        <v>10642.86</v>
      </c>
      <c r="I3476" t="str">
        <f t="shared" si="162"/>
        <v>順</v>
      </c>
      <c r="J3476" t="str">
        <f t="shared" si="163"/>
        <v>順</v>
      </c>
      <c r="K3476" t="str">
        <f t="shared" si="164"/>
        <v>順</v>
      </c>
    </row>
    <row r="3477" spans="1:11" hidden="1" x14ac:dyDescent="0.15">
      <c r="A3477">
        <v>20180111</v>
      </c>
      <c r="B3477">
        <v>10810.06</v>
      </c>
      <c r="C3477">
        <v>10915.75</v>
      </c>
      <c r="D3477">
        <v>10567.64</v>
      </c>
      <c r="E3477">
        <v>10915.75</v>
      </c>
      <c r="F3477">
        <v>10642.86</v>
      </c>
      <c r="G3477">
        <v>10915.75</v>
      </c>
      <c r="H3477">
        <v>10710.73</v>
      </c>
      <c r="I3477" t="str">
        <f t="shared" si="162"/>
        <v>順</v>
      </c>
      <c r="J3477" t="str">
        <f t="shared" si="163"/>
        <v>順</v>
      </c>
      <c r="K3477" t="str">
        <f t="shared" si="164"/>
        <v>無</v>
      </c>
    </row>
    <row r="3478" spans="1:11" hidden="1" x14ac:dyDescent="0.15">
      <c r="A3478">
        <v>20180112</v>
      </c>
      <c r="B3478">
        <v>10883.96</v>
      </c>
      <c r="C3478">
        <v>10915.75</v>
      </c>
      <c r="D3478">
        <v>10642.86</v>
      </c>
      <c r="E3478">
        <v>10915.75</v>
      </c>
      <c r="F3478">
        <v>10710.73</v>
      </c>
      <c r="G3478">
        <v>10915.75</v>
      </c>
      <c r="H3478">
        <v>10801.57</v>
      </c>
      <c r="I3478" t="str">
        <f t="shared" si="162"/>
        <v>順</v>
      </c>
      <c r="J3478" t="str">
        <f t="shared" si="163"/>
        <v>無</v>
      </c>
      <c r="K3478" t="str">
        <f t="shared" si="164"/>
        <v>盤</v>
      </c>
    </row>
    <row r="3479" spans="1:11" hidden="1" x14ac:dyDescent="0.15">
      <c r="A3479">
        <v>20180115</v>
      </c>
      <c r="B3479">
        <v>10956.31</v>
      </c>
      <c r="C3479">
        <v>10915.75</v>
      </c>
      <c r="D3479">
        <v>10710.73</v>
      </c>
      <c r="E3479">
        <v>10915.75</v>
      </c>
      <c r="F3479">
        <v>10801.57</v>
      </c>
      <c r="G3479">
        <v>10956.31</v>
      </c>
      <c r="H3479">
        <v>10810.06</v>
      </c>
      <c r="I3479" t="str">
        <f t="shared" si="162"/>
        <v>無</v>
      </c>
      <c r="J3479" t="str">
        <f t="shared" si="163"/>
        <v>盤</v>
      </c>
      <c r="K3479" t="str">
        <f t="shared" si="164"/>
        <v>盤</v>
      </c>
    </row>
    <row r="3480" spans="1:11" hidden="1" x14ac:dyDescent="0.15">
      <c r="A3480">
        <v>20180116</v>
      </c>
      <c r="B3480">
        <v>10986.11</v>
      </c>
      <c r="C3480">
        <v>10915.75</v>
      </c>
      <c r="D3480">
        <v>10801.57</v>
      </c>
      <c r="E3480">
        <v>10956.31</v>
      </c>
      <c r="F3480">
        <v>10810.06</v>
      </c>
      <c r="G3480">
        <v>10986.11</v>
      </c>
      <c r="H3480">
        <v>10810.06</v>
      </c>
      <c r="I3480" t="str">
        <f t="shared" si="162"/>
        <v>盤</v>
      </c>
      <c r="J3480" t="str">
        <f t="shared" si="163"/>
        <v>盤</v>
      </c>
      <c r="K3480" t="str">
        <f t="shared" si="164"/>
        <v>盤</v>
      </c>
    </row>
    <row r="3481" spans="1:11" hidden="1" x14ac:dyDescent="0.15">
      <c r="A3481">
        <v>20180117</v>
      </c>
      <c r="B3481">
        <v>11004.8</v>
      </c>
      <c r="C3481">
        <v>10956.31</v>
      </c>
      <c r="D3481">
        <v>10810.06</v>
      </c>
      <c r="E3481">
        <v>10986.11</v>
      </c>
      <c r="F3481">
        <v>10810.06</v>
      </c>
      <c r="G3481">
        <v>11004.8</v>
      </c>
      <c r="H3481">
        <v>10810.06</v>
      </c>
      <c r="I3481" t="str">
        <f t="shared" si="162"/>
        <v>盤</v>
      </c>
      <c r="J3481" t="str">
        <f t="shared" si="163"/>
        <v>盤</v>
      </c>
      <c r="K3481" t="str">
        <f t="shared" si="164"/>
        <v>無</v>
      </c>
    </row>
    <row r="3482" spans="1:11" hidden="1" x14ac:dyDescent="0.15">
      <c r="A3482">
        <v>20180118</v>
      </c>
      <c r="B3482">
        <v>11071.57</v>
      </c>
      <c r="C3482">
        <v>10986.11</v>
      </c>
      <c r="D3482">
        <v>10810.06</v>
      </c>
      <c r="E3482">
        <v>11004.8</v>
      </c>
      <c r="F3482">
        <v>10810.06</v>
      </c>
      <c r="G3482">
        <v>11071.57</v>
      </c>
      <c r="H3482">
        <v>10810.06</v>
      </c>
      <c r="I3482" t="str">
        <f t="shared" si="162"/>
        <v>盤</v>
      </c>
      <c r="J3482" t="str">
        <f t="shared" si="163"/>
        <v>無</v>
      </c>
      <c r="K3482" t="str">
        <f t="shared" si="164"/>
        <v>順</v>
      </c>
    </row>
    <row r="3483" spans="1:11" hidden="1" x14ac:dyDescent="0.15">
      <c r="A3483">
        <v>20180119</v>
      </c>
      <c r="B3483">
        <v>11150.85</v>
      </c>
      <c r="C3483">
        <v>11004.8</v>
      </c>
      <c r="D3483">
        <v>10810.06</v>
      </c>
      <c r="E3483">
        <v>11071.57</v>
      </c>
      <c r="F3483">
        <v>10810.06</v>
      </c>
      <c r="G3483">
        <v>11150.85</v>
      </c>
      <c r="H3483">
        <v>10810.06</v>
      </c>
      <c r="I3483" t="str">
        <f t="shared" si="162"/>
        <v>無</v>
      </c>
      <c r="J3483" t="str">
        <f t="shared" si="163"/>
        <v>順</v>
      </c>
      <c r="K3483" t="str">
        <f t="shared" si="164"/>
        <v>順</v>
      </c>
    </row>
    <row r="3484" spans="1:11" hidden="1" x14ac:dyDescent="0.15">
      <c r="A3484">
        <v>20180122</v>
      </c>
      <c r="B3484">
        <v>11231.46</v>
      </c>
      <c r="C3484">
        <v>11071.57</v>
      </c>
      <c r="D3484">
        <v>10810.06</v>
      </c>
      <c r="E3484">
        <v>11150.85</v>
      </c>
      <c r="F3484">
        <v>10810.06</v>
      </c>
      <c r="G3484">
        <v>11231.46</v>
      </c>
      <c r="H3484">
        <v>10810.06</v>
      </c>
      <c r="I3484" t="str">
        <f t="shared" si="162"/>
        <v>順</v>
      </c>
      <c r="J3484" t="str">
        <f t="shared" si="163"/>
        <v>順</v>
      </c>
      <c r="K3484" t="str">
        <f t="shared" si="164"/>
        <v>順</v>
      </c>
    </row>
    <row r="3485" spans="1:11" hidden="1" x14ac:dyDescent="0.15">
      <c r="A3485">
        <v>20180123</v>
      </c>
      <c r="B3485">
        <v>11253.11</v>
      </c>
      <c r="C3485">
        <v>11150.85</v>
      </c>
      <c r="D3485">
        <v>10810.06</v>
      </c>
      <c r="E3485">
        <v>11231.46</v>
      </c>
      <c r="F3485">
        <v>10810.06</v>
      </c>
      <c r="G3485">
        <v>11253.11</v>
      </c>
      <c r="H3485">
        <v>10883.96</v>
      </c>
      <c r="I3485" t="str">
        <f t="shared" si="162"/>
        <v>順</v>
      </c>
      <c r="J3485" t="str">
        <f t="shared" si="163"/>
        <v>順</v>
      </c>
      <c r="K3485" t="str">
        <f t="shared" si="164"/>
        <v>順</v>
      </c>
    </row>
    <row r="3486" spans="1:11" hidden="1" x14ac:dyDescent="0.15">
      <c r="A3486">
        <v>20180124</v>
      </c>
      <c r="B3486">
        <v>11152.16</v>
      </c>
      <c r="C3486">
        <v>11231.46</v>
      </c>
      <c r="D3486">
        <v>10810.06</v>
      </c>
      <c r="E3486">
        <v>11253.11</v>
      </c>
      <c r="F3486">
        <v>10883.96</v>
      </c>
      <c r="G3486">
        <v>11253.11</v>
      </c>
      <c r="H3486">
        <v>10956.31</v>
      </c>
      <c r="I3486" t="str">
        <f t="shared" si="162"/>
        <v>順</v>
      </c>
      <c r="J3486" t="str">
        <f t="shared" si="163"/>
        <v>順</v>
      </c>
      <c r="K3486" t="str">
        <f t="shared" si="164"/>
        <v>順</v>
      </c>
    </row>
    <row r="3487" spans="1:11" hidden="1" x14ac:dyDescent="0.15">
      <c r="A3487">
        <v>20180125</v>
      </c>
      <c r="B3487">
        <v>11165.95</v>
      </c>
      <c r="C3487">
        <v>11253.11</v>
      </c>
      <c r="D3487">
        <v>10883.96</v>
      </c>
      <c r="E3487">
        <v>11253.11</v>
      </c>
      <c r="F3487">
        <v>10956.31</v>
      </c>
      <c r="G3487">
        <v>11253.11</v>
      </c>
      <c r="H3487">
        <v>10986.11</v>
      </c>
      <c r="I3487" t="str">
        <f t="shared" si="162"/>
        <v>順</v>
      </c>
      <c r="J3487" t="str">
        <f t="shared" si="163"/>
        <v>順</v>
      </c>
      <c r="K3487" t="str">
        <f t="shared" si="164"/>
        <v>順</v>
      </c>
    </row>
    <row r="3488" spans="1:11" hidden="1" x14ac:dyDescent="0.15">
      <c r="A3488">
        <v>20180126</v>
      </c>
      <c r="B3488">
        <v>11147.1</v>
      </c>
      <c r="C3488">
        <v>11253.11</v>
      </c>
      <c r="D3488">
        <v>10956.31</v>
      </c>
      <c r="E3488">
        <v>11253.11</v>
      </c>
      <c r="F3488">
        <v>10986.11</v>
      </c>
      <c r="G3488">
        <v>11253.11</v>
      </c>
      <c r="H3488">
        <v>11004.8</v>
      </c>
      <c r="I3488" t="str">
        <f t="shared" si="162"/>
        <v>順</v>
      </c>
      <c r="J3488" t="str">
        <f t="shared" si="163"/>
        <v>順</v>
      </c>
      <c r="K3488" t="str">
        <f t="shared" si="164"/>
        <v>順</v>
      </c>
    </row>
    <row r="3489" spans="1:11" hidden="1" x14ac:dyDescent="0.15">
      <c r="A3489">
        <v>20180129</v>
      </c>
      <c r="B3489">
        <v>11221.81</v>
      </c>
      <c r="C3489">
        <v>11253.11</v>
      </c>
      <c r="D3489">
        <v>10986.11</v>
      </c>
      <c r="E3489">
        <v>11253.11</v>
      </c>
      <c r="F3489">
        <v>11004.8</v>
      </c>
      <c r="G3489">
        <v>11253.11</v>
      </c>
      <c r="H3489">
        <v>11071.57</v>
      </c>
      <c r="I3489" t="str">
        <f t="shared" si="162"/>
        <v>順</v>
      </c>
      <c r="J3489" t="str">
        <f t="shared" si="163"/>
        <v>順</v>
      </c>
      <c r="K3489" t="str">
        <f t="shared" si="164"/>
        <v>無</v>
      </c>
    </row>
    <row r="3490" spans="1:11" hidden="1" x14ac:dyDescent="0.15">
      <c r="A3490">
        <v>20180130</v>
      </c>
      <c r="B3490">
        <v>11076.78</v>
      </c>
      <c r="C3490">
        <v>11253.11</v>
      </c>
      <c r="D3490">
        <v>11004.8</v>
      </c>
      <c r="E3490">
        <v>11253.11</v>
      </c>
      <c r="F3490">
        <v>11071.57</v>
      </c>
      <c r="G3490">
        <v>11253.11</v>
      </c>
      <c r="H3490">
        <v>11076.78</v>
      </c>
      <c r="I3490" t="str">
        <f t="shared" si="162"/>
        <v>順</v>
      </c>
      <c r="J3490" t="str">
        <f t="shared" si="163"/>
        <v>無</v>
      </c>
      <c r="K3490" t="str">
        <f t="shared" si="164"/>
        <v>盤</v>
      </c>
    </row>
    <row r="3491" spans="1:11" hidden="1" x14ac:dyDescent="0.15">
      <c r="A3491">
        <v>20180131</v>
      </c>
      <c r="B3491">
        <v>11103.79</v>
      </c>
      <c r="C3491">
        <v>11253.11</v>
      </c>
      <c r="D3491">
        <v>11071.57</v>
      </c>
      <c r="E3491">
        <v>11253.11</v>
      </c>
      <c r="F3491">
        <v>11076.78</v>
      </c>
      <c r="G3491">
        <v>11253.11</v>
      </c>
      <c r="H3491">
        <v>11076.78</v>
      </c>
      <c r="I3491" t="str">
        <f t="shared" si="162"/>
        <v>無</v>
      </c>
      <c r="J3491" t="str">
        <f t="shared" si="163"/>
        <v>盤</v>
      </c>
      <c r="K3491" t="str">
        <f t="shared" si="164"/>
        <v>盤</v>
      </c>
    </row>
    <row r="3492" spans="1:11" hidden="1" x14ac:dyDescent="0.15">
      <c r="A3492">
        <v>20180201</v>
      </c>
      <c r="B3492">
        <v>11160.25</v>
      </c>
      <c r="C3492">
        <v>11253.11</v>
      </c>
      <c r="D3492">
        <v>11076.78</v>
      </c>
      <c r="E3492">
        <v>11253.11</v>
      </c>
      <c r="F3492">
        <v>11076.78</v>
      </c>
      <c r="G3492">
        <v>11253.11</v>
      </c>
      <c r="H3492">
        <v>11076.78</v>
      </c>
      <c r="I3492" t="str">
        <f t="shared" si="162"/>
        <v>盤</v>
      </c>
      <c r="J3492" t="str">
        <f t="shared" si="163"/>
        <v>盤</v>
      </c>
      <c r="K3492" t="str">
        <f t="shared" si="164"/>
        <v>盤</v>
      </c>
    </row>
    <row r="3493" spans="1:11" hidden="1" x14ac:dyDescent="0.15">
      <c r="A3493">
        <v>20180202</v>
      </c>
      <c r="B3493">
        <v>11126.23</v>
      </c>
      <c r="C3493">
        <v>11253.11</v>
      </c>
      <c r="D3493">
        <v>11076.78</v>
      </c>
      <c r="E3493">
        <v>11253.11</v>
      </c>
      <c r="F3493">
        <v>11076.78</v>
      </c>
      <c r="G3493">
        <v>11221.81</v>
      </c>
      <c r="H3493">
        <v>11076.78</v>
      </c>
      <c r="I3493" t="str">
        <f t="shared" si="162"/>
        <v>盤</v>
      </c>
      <c r="J3493" t="str">
        <f t="shared" si="163"/>
        <v>盤</v>
      </c>
      <c r="K3493" t="str">
        <f t="shared" si="164"/>
        <v>盤</v>
      </c>
    </row>
    <row r="3494" spans="1:11" x14ac:dyDescent="0.15">
      <c r="A3494">
        <v>20180205</v>
      </c>
      <c r="B3494">
        <v>10946.25</v>
      </c>
      <c r="C3494">
        <v>11253.11</v>
      </c>
      <c r="D3494">
        <v>11076.78</v>
      </c>
      <c r="E3494">
        <v>11221.81</v>
      </c>
      <c r="F3494">
        <v>11076.78</v>
      </c>
      <c r="G3494">
        <v>11221.81</v>
      </c>
      <c r="H3494">
        <v>10946.25</v>
      </c>
      <c r="I3494" t="str">
        <f t="shared" si="162"/>
        <v>盤</v>
      </c>
      <c r="J3494" t="str">
        <f t="shared" si="163"/>
        <v>盤</v>
      </c>
      <c r="K3494" t="str">
        <f t="shared" si="164"/>
        <v>順</v>
      </c>
    </row>
    <row r="3495" spans="1:11" hidden="1" x14ac:dyDescent="0.15">
      <c r="A3495">
        <v>20180206</v>
      </c>
      <c r="B3495">
        <v>10404</v>
      </c>
      <c r="C3495">
        <v>11221.81</v>
      </c>
      <c r="D3495">
        <v>11076.78</v>
      </c>
      <c r="E3495">
        <v>11221.81</v>
      </c>
      <c r="F3495">
        <v>10946.25</v>
      </c>
      <c r="G3495">
        <v>11221.81</v>
      </c>
      <c r="H3495">
        <v>10404</v>
      </c>
      <c r="I3495" t="str">
        <f t="shared" si="162"/>
        <v>盤</v>
      </c>
      <c r="J3495" t="str">
        <f t="shared" si="163"/>
        <v>順</v>
      </c>
      <c r="K3495" t="str">
        <f t="shared" si="164"/>
        <v>順</v>
      </c>
    </row>
    <row r="3496" spans="1:11" hidden="1" x14ac:dyDescent="0.15">
      <c r="A3496">
        <v>20180207</v>
      </c>
      <c r="B3496">
        <v>10551.54</v>
      </c>
      <c r="C3496">
        <v>11221.81</v>
      </c>
      <c r="D3496">
        <v>10946.25</v>
      </c>
      <c r="E3496">
        <v>11221.81</v>
      </c>
      <c r="F3496">
        <v>10404</v>
      </c>
      <c r="G3496">
        <v>11221.81</v>
      </c>
      <c r="H3496">
        <v>10404</v>
      </c>
      <c r="I3496" t="str">
        <f t="shared" si="162"/>
        <v>順</v>
      </c>
      <c r="J3496" t="str">
        <f t="shared" si="163"/>
        <v>順</v>
      </c>
      <c r="K3496" t="str">
        <f t="shared" si="164"/>
        <v>順</v>
      </c>
    </row>
    <row r="3497" spans="1:11" hidden="1" x14ac:dyDescent="0.15">
      <c r="A3497">
        <v>20180208</v>
      </c>
      <c r="B3497">
        <v>10528.52</v>
      </c>
      <c r="C3497">
        <v>11221.81</v>
      </c>
      <c r="D3497">
        <v>10404</v>
      </c>
      <c r="E3497">
        <v>11221.81</v>
      </c>
      <c r="F3497">
        <v>10404</v>
      </c>
      <c r="G3497">
        <v>11160.25</v>
      </c>
      <c r="H3497">
        <v>10404</v>
      </c>
      <c r="I3497" t="str">
        <f t="shared" si="162"/>
        <v>順</v>
      </c>
      <c r="J3497" t="str">
        <f t="shared" si="163"/>
        <v>順</v>
      </c>
      <c r="K3497" t="str">
        <f t="shared" si="164"/>
        <v>順</v>
      </c>
    </row>
    <row r="3498" spans="1:11" hidden="1" x14ac:dyDescent="0.15">
      <c r="A3498">
        <v>20180209</v>
      </c>
      <c r="B3498">
        <v>10371.75</v>
      </c>
      <c r="C3498">
        <v>11221.81</v>
      </c>
      <c r="D3498">
        <v>10404</v>
      </c>
      <c r="E3498">
        <v>11160.25</v>
      </c>
      <c r="F3498">
        <v>10404</v>
      </c>
      <c r="G3498">
        <v>11160.25</v>
      </c>
      <c r="H3498">
        <v>10371.75</v>
      </c>
      <c r="I3498" t="str">
        <f t="shared" si="162"/>
        <v>順</v>
      </c>
      <c r="J3498" t="str">
        <f t="shared" si="163"/>
        <v>順</v>
      </c>
      <c r="K3498" t="str">
        <f t="shared" si="164"/>
        <v>順</v>
      </c>
    </row>
    <row r="3499" spans="1:11" hidden="1" x14ac:dyDescent="0.15">
      <c r="A3499">
        <v>20180212</v>
      </c>
      <c r="B3499">
        <v>10421.09</v>
      </c>
      <c r="C3499">
        <v>11160.25</v>
      </c>
      <c r="D3499">
        <v>10404</v>
      </c>
      <c r="E3499">
        <v>11160.25</v>
      </c>
      <c r="F3499">
        <v>10371.75</v>
      </c>
      <c r="G3499">
        <v>11160.25</v>
      </c>
      <c r="H3499">
        <v>10371.75</v>
      </c>
      <c r="I3499" t="str">
        <f t="shared" si="162"/>
        <v>順</v>
      </c>
      <c r="J3499" t="str">
        <f t="shared" si="163"/>
        <v>順</v>
      </c>
      <c r="K3499" t="str">
        <f t="shared" si="164"/>
        <v>順</v>
      </c>
    </row>
    <row r="3500" spans="1:11" hidden="1" x14ac:dyDescent="0.15">
      <c r="A3500">
        <v>20180221</v>
      </c>
      <c r="B3500">
        <v>10714.44</v>
      </c>
      <c r="C3500">
        <v>11160.25</v>
      </c>
      <c r="D3500">
        <v>10371.75</v>
      </c>
      <c r="E3500">
        <v>11160.25</v>
      </c>
      <c r="F3500">
        <v>10371.75</v>
      </c>
      <c r="G3500">
        <v>11126.23</v>
      </c>
      <c r="H3500">
        <v>10371.75</v>
      </c>
      <c r="I3500" t="str">
        <f t="shared" si="162"/>
        <v>順</v>
      </c>
      <c r="J3500" t="str">
        <f t="shared" si="163"/>
        <v>順</v>
      </c>
      <c r="K3500" t="str">
        <f t="shared" si="164"/>
        <v>順</v>
      </c>
    </row>
    <row r="3501" spans="1:11" hidden="1" x14ac:dyDescent="0.15">
      <c r="A3501">
        <v>20180222</v>
      </c>
      <c r="B3501">
        <v>10662.38</v>
      </c>
      <c r="C3501">
        <v>11160.25</v>
      </c>
      <c r="D3501">
        <v>10371.75</v>
      </c>
      <c r="E3501">
        <v>11126.23</v>
      </c>
      <c r="F3501">
        <v>10371.75</v>
      </c>
      <c r="G3501">
        <v>10946.25</v>
      </c>
      <c r="H3501">
        <v>10371.75</v>
      </c>
      <c r="I3501" t="str">
        <f t="shared" si="162"/>
        <v>順</v>
      </c>
      <c r="J3501" t="str">
        <f t="shared" si="163"/>
        <v>順</v>
      </c>
      <c r="K3501" t="str">
        <f t="shared" si="164"/>
        <v>順</v>
      </c>
    </row>
    <row r="3502" spans="1:11" hidden="1" x14ac:dyDescent="0.15">
      <c r="A3502">
        <v>20180223</v>
      </c>
      <c r="B3502">
        <v>10794.55</v>
      </c>
      <c r="C3502">
        <v>11126.23</v>
      </c>
      <c r="D3502">
        <v>10371.75</v>
      </c>
      <c r="E3502">
        <v>10946.25</v>
      </c>
      <c r="F3502">
        <v>10371.75</v>
      </c>
      <c r="G3502">
        <v>10794.55</v>
      </c>
      <c r="H3502">
        <v>10371.75</v>
      </c>
      <c r="I3502" t="str">
        <f t="shared" si="162"/>
        <v>順</v>
      </c>
      <c r="J3502" t="str">
        <f t="shared" si="163"/>
        <v>順</v>
      </c>
      <c r="K3502" t="str">
        <f t="shared" si="164"/>
        <v>順</v>
      </c>
    </row>
    <row r="3503" spans="1:11" hidden="1" x14ac:dyDescent="0.15">
      <c r="A3503">
        <v>20180226</v>
      </c>
      <c r="B3503">
        <v>10836.7</v>
      </c>
      <c r="C3503">
        <v>10946.25</v>
      </c>
      <c r="D3503">
        <v>10371.75</v>
      </c>
      <c r="E3503">
        <v>10794.55</v>
      </c>
      <c r="F3503">
        <v>10371.75</v>
      </c>
      <c r="G3503">
        <v>10836.7</v>
      </c>
      <c r="H3503">
        <v>10371.75</v>
      </c>
      <c r="I3503" t="str">
        <f t="shared" si="162"/>
        <v>順</v>
      </c>
      <c r="J3503" t="str">
        <f t="shared" si="163"/>
        <v>順</v>
      </c>
      <c r="K3503" t="str">
        <f t="shared" si="164"/>
        <v>順</v>
      </c>
    </row>
    <row r="3504" spans="1:11" hidden="1" x14ac:dyDescent="0.15">
      <c r="A3504">
        <v>20180227</v>
      </c>
      <c r="B3504">
        <v>10815.47</v>
      </c>
      <c r="C3504">
        <v>10794.55</v>
      </c>
      <c r="D3504">
        <v>10371.75</v>
      </c>
      <c r="E3504">
        <v>10836.7</v>
      </c>
      <c r="F3504">
        <v>10371.75</v>
      </c>
      <c r="G3504">
        <v>10836.7</v>
      </c>
      <c r="H3504">
        <v>10371.75</v>
      </c>
      <c r="I3504" t="str">
        <f t="shared" si="162"/>
        <v>順</v>
      </c>
      <c r="J3504" t="str">
        <f t="shared" si="163"/>
        <v>順</v>
      </c>
      <c r="K3504" t="str">
        <f t="shared" si="164"/>
        <v>順</v>
      </c>
    </row>
    <row r="3505" spans="1:11" hidden="1" x14ac:dyDescent="0.15">
      <c r="A3505">
        <v>20180301</v>
      </c>
      <c r="B3505">
        <v>10785.79</v>
      </c>
      <c r="C3505">
        <v>10836.7</v>
      </c>
      <c r="D3505">
        <v>10371.75</v>
      </c>
      <c r="E3505">
        <v>10836.7</v>
      </c>
      <c r="F3505">
        <v>10371.75</v>
      </c>
      <c r="G3505">
        <v>10836.7</v>
      </c>
      <c r="H3505">
        <v>10371.75</v>
      </c>
      <c r="I3505" t="str">
        <f t="shared" si="162"/>
        <v>順</v>
      </c>
      <c r="J3505" t="str">
        <f t="shared" si="163"/>
        <v>順</v>
      </c>
      <c r="K3505" t="str">
        <f t="shared" si="164"/>
        <v>順</v>
      </c>
    </row>
    <row r="3506" spans="1:11" hidden="1" x14ac:dyDescent="0.15">
      <c r="A3506">
        <v>20180302</v>
      </c>
      <c r="B3506">
        <v>10698.17</v>
      </c>
      <c r="C3506">
        <v>10836.7</v>
      </c>
      <c r="D3506">
        <v>10371.75</v>
      </c>
      <c r="E3506">
        <v>10836.7</v>
      </c>
      <c r="F3506">
        <v>10371.75</v>
      </c>
      <c r="G3506">
        <v>10836.7</v>
      </c>
      <c r="H3506">
        <v>10421.09</v>
      </c>
      <c r="I3506" t="str">
        <f t="shared" si="162"/>
        <v>順</v>
      </c>
      <c r="J3506" t="str">
        <f t="shared" si="163"/>
        <v>順</v>
      </c>
      <c r="K3506" t="str">
        <f t="shared" si="164"/>
        <v>順</v>
      </c>
    </row>
    <row r="3507" spans="1:11" hidden="1" x14ac:dyDescent="0.15">
      <c r="A3507">
        <v>20180305</v>
      </c>
      <c r="B3507">
        <v>10642.9</v>
      </c>
      <c r="C3507">
        <v>10836.7</v>
      </c>
      <c r="D3507">
        <v>10371.75</v>
      </c>
      <c r="E3507">
        <v>10836.7</v>
      </c>
      <c r="F3507">
        <v>10421.09</v>
      </c>
      <c r="G3507">
        <v>10836.7</v>
      </c>
      <c r="H3507">
        <v>10642.9</v>
      </c>
      <c r="I3507" t="str">
        <f t="shared" si="162"/>
        <v>順</v>
      </c>
      <c r="J3507" t="str">
        <f t="shared" si="163"/>
        <v>順</v>
      </c>
      <c r="K3507" t="str">
        <f t="shared" si="164"/>
        <v>無</v>
      </c>
    </row>
    <row r="3508" spans="1:11" hidden="1" x14ac:dyDescent="0.15">
      <c r="A3508">
        <v>20180306</v>
      </c>
      <c r="B3508">
        <v>10784.34</v>
      </c>
      <c r="C3508">
        <v>10836.7</v>
      </c>
      <c r="D3508">
        <v>10421.09</v>
      </c>
      <c r="E3508">
        <v>10836.7</v>
      </c>
      <c r="F3508">
        <v>10642.9</v>
      </c>
      <c r="G3508">
        <v>10836.7</v>
      </c>
      <c r="H3508">
        <v>10642.9</v>
      </c>
      <c r="I3508" t="str">
        <f t="shared" si="162"/>
        <v>順</v>
      </c>
      <c r="J3508" t="str">
        <f t="shared" si="163"/>
        <v>無</v>
      </c>
      <c r="K3508" t="str">
        <f t="shared" si="164"/>
        <v>無</v>
      </c>
    </row>
    <row r="3509" spans="1:11" hidden="1" x14ac:dyDescent="0.15">
      <c r="A3509">
        <v>20180307</v>
      </c>
      <c r="B3509">
        <v>10745.32</v>
      </c>
      <c r="C3509">
        <v>10836.7</v>
      </c>
      <c r="D3509">
        <v>10642.9</v>
      </c>
      <c r="E3509">
        <v>10836.7</v>
      </c>
      <c r="F3509">
        <v>10642.9</v>
      </c>
      <c r="G3509">
        <v>10836.7</v>
      </c>
      <c r="H3509">
        <v>10642.9</v>
      </c>
      <c r="I3509" t="str">
        <f t="shared" si="162"/>
        <v>無</v>
      </c>
      <c r="J3509" t="str">
        <f t="shared" si="163"/>
        <v>無</v>
      </c>
      <c r="K3509" t="str">
        <f t="shared" si="164"/>
        <v>無</v>
      </c>
    </row>
    <row r="3510" spans="1:11" hidden="1" x14ac:dyDescent="0.15">
      <c r="A3510">
        <v>20180308</v>
      </c>
      <c r="B3510">
        <v>10823.24</v>
      </c>
      <c r="C3510">
        <v>10836.7</v>
      </c>
      <c r="D3510">
        <v>10642.9</v>
      </c>
      <c r="E3510">
        <v>10836.7</v>
      </c>
      <c r="F3510">
        <v>10642.9</v>
      </c>
      <c r="G3510">
        <v>10836.7</v>
      </c>
      <c r="H3510">
        <v>10642.9</v>
      </c>
      <c r="I3510" t="str">
        <f t="shared" si="162"/>
        <v>無</v>
      </c>
      <c r="J3510" t="str">
        <f t="shared" si="163"/>
        <v>無</v>
      </c>
      <c r="K3510" t="str">
        <f t="shared" si="164"/>
        <v>無</v>
      </c>
    </row>
    <row r="3511" spans="1:11" hidden="1" x14ac:dyDescent="0.15">
      <c r="A3511">
        <v>20180309</v>
      </c>
      <c r="B3511">
        <v>10864.82</v>
      </c>
      <c r="C3511">
        <v>10836.7</v>
      </c>
      <c r="D3511">
        <v>10642.9</v>
      </c>
      <c r="E3511">
        <v>10836.7</v>
      </c>
      <c r="F3511">
        <v>10642.9</v>
      </c>
      <c r="G3511">
        <v>10864.82</v>
      </c>
      <c r="H3511">
        <v>10642.9</v>
      </c>
      <c r="I3511" t="str">
        <f t="shared" si="162"/>
        <v>無</v>
      </c>
      <c r="J3511" t="str">
        <f t="shared" si="163"/>
        <v>無</v>
      </c>
      <c r="K3511" t="str">
        <f t="shared" si="164"/>
        <v>無</v>
      </c>
    </row>
    <row r="3512" spans="1:11" hidden="1" x14ac:dyDescent="0.15">
      <c r="A3512">
        <v>20180312</v>
      </c>
      <c r="B3512">
        <v>11002.1</v>
      </c>
      <c r="C3512">
        <v>10836.7</v>
      </c>
      <c r="D3512">
        <v>10642.9</v>
      </c>
      <c r="E3512">
        <v>10864.82</v>
      </c>
      <c r="F3512">
        <v>10642.9</v>
      </c>
      <c r="G3512">
        <v>11002.1</v>
      </c>
      <c r="H3512">
        <v>10642.9</v>
      </c>
      <c r="I3512" t="str">
        <f t="shared" si="162"/>
        <v>無</v>
      </c>
      <c r="J3512" t="str">
        <f t="shared" si="163"/>
        <v>無</v>
      </c>
      <c r="K3512" t="str">
        <f t="shared" si="164"/>
        <v>順</v>
      </c>
    </row>
    <row r="3513" spans="1:11" hidden="1" x14ac:dyDescent="0.15">
      <c r="A3513">
        <v>20180313</v>
      </c>
      <c r="B3513">
        <v>11095.63</v>
      </c>
      <c r="C3513">
        <v>10864.82</v>
      </c>
      <c r="D3513">
        <v>10642.9</v>
      </c>
      <c r="E3513">
        <v>11002.1</v>
      </c>
      <c r="F3513">
        <v>10642.9</v>
      </c>
      <c r="G3513">
        <v>11095.63</v>
      </c>
      <c r="H3513">
        <v>10642.9</v>
      </c>
      <c r="I3513" t="str">
        <f t="shared" si="162"/>
        <v>無</v>
      </c>
      <c r="J3513" t="str">
        <f t="shared" si="163"/>
        <v>順</v>
      </c>
      <c r="K3513" t="str">
        <f t="shared" si="164"/>
        <v>順</v>
      </c>
    </row>
    <row r="3514" spans="1:11" hidden="1" x14ac:dyDescent="0.15">
      <c r="A3514">
        <v>20180314</v>
      </c>
      <c r="B3514">
        <v>11038.8</v>
      </c>
      <c r="C3514">
        <v>11002.1</v>
      </c>
      <c r="D3514">
        <v>10642.9</v>
      </c>
      <c r="E3514">
        <v>11095.63</v>
      </c>
      <c r="F3514">
        <v>10642.9</v>
      </c>
      <c r="G3514">
        <v>11095.63</v>
      </c>
      <c r="H3514">
        <v>10642.9</v>
      </c>
      <c r="I3514" t="str">
        <f t="shared" si="162"/>
        <v>順</v>
      </c>
      <c r="J3514" t="str">
        <f t="shared" si="163"/>
        <v>順</v>
      </c>
      <c r="K3514" t="str">
        <f t="shared" si="164"/>
        <v>順</v>
      </c>
    </row>
    <row r="3515" spans="1:11" hidden="1" x14ac:dyDescent="0.15">
      <c r="A3515">
        <v>20180315</v>
      </c>
      <c r="B3515">
        <v>11018.45</v>
      </c>
      <c r="C3515">
        <v>11095.63</v>
      </c>
      <c r="D3515">
        <v>10642.9</v>
      </c>
      <c r="E3515">
        <v>11095.63</v>
      </c>
      <c r="F3515">
        <v>10642.9</v>
      </c>
      <c r="G3515">
        <v>11095.63</v>
      </c>
      <c r="H3515">
        <v>10745.32</v>
      </c>
      <c r="I3515" t="str">
        <f t="shared" si="162"/>
        <v>順</v>
      </c>
      <c r="J3515" t="str">
        <f t="shared" si="163"/>
        <v>順</v>
      </c>
      <c r="K3515" t="str">
        <f t="shared" si="164"/>
        <v>順</v>
      </c>
    </row>
    <row r="3516" spans="1:11" hidden="1" x14ac:dyDescent="0.15">
      <c r="A3516">
        <v>20180316</v>
      </c>
      <c r="B3516">
        <v>11027.7</v>
      </c>
      <c r="C3516">
        <v>11095.63</v>
      </c>
      <c r="D3516">
        <v>10642.9</v>
      </c>
      <c r="E3516">
        <v>11095.63</v>
      </c>
      <c r="F3516">
        <v>10745.32</v>
      </c>
      <c r="G3516">
        <v>11095.63</v>
      </c>
      <c r="H3516">
        <v>10745.32</v>
      </c>
      <c r="I3516" t="str">
        <f t="shared" si="162"/>
        <v>順</v>
      </c>
      <c r="J3516" t="str">
        <f t="shared" si="163"/>
        <v>順</v>
      </c>
      <c r="K3516" t="str">
        <f t="shared" si="164"/>
        <v>順</v>
      </c>
    </row>
    <row r="3517" spans="1:11" hidden="1" x14ac:dyDescent="0.15">
      <c r="A3517">
        <v>20180319</v>
      </c>
      <c r="B3517">
        <v>11046.9</v>
      </c>
      <c r="C3517">
        <v>11095.63</v>
      </c>
      <c r="D3517">
        <v>10745.32</v>
      </c>
      <c r="E3517">
        <v>11095.63</v>
      </c>
      <c r="F3517">
        <v>10745.32</v>
      </c>
      <c r="G3517">
        <v>11095.63</v>
      </c>
      <c r="H3517">
        <v>10823.24</v>
      </c>
      <c r="I3517" t="str">
        <f t="shared" si="162"/>
        <v>順</v>
      </c>
      <c r="J3517" t="str">
        <f t="shared" si="163"/>
        <v>順</v>
      </c>
      <c r="K3517" t="str">
        <f t="shared" si="164"/>
        <v>順</v>
      </c>
    </row>
    <row r="3518" spans="1:11" hidden="1" x14ac:dyDescent="0.15">
      <c r="A3518">
        <v>20180320</v>
      </c>
      <c r="B3518">
        <v>11010.84</v>
      </c>
      <c r="C3518">
        <v>11095.63</v>
      </c>
      <c r="D3518">
        <v>10745.32</v>
      </c>
      <c r="E3518">
        <v>11095.63</v>
      </c>
      <c r="F3518">
        <v>10823.24</v>
      </c>
      <c r="G3518">
        <v>11095.63</v>
      </c>
      <c r="H3518">
        <v>10864.82</v>
      </c>
      <c r="I3518" t="str">
        <f t="shared" si="162"/>
        <v>順</v>
      </c>
      <c r="J3518" t="str">
        <f t="shared" si="163"/>
        <v>順</v>
      </c>
      <c r="K3518" t="str">
        <f t="shared" si="164"/>
        <v>無</v>
      </c>
    </row>
    <row r="3519" spans="1:11" hidden="1" x14ac:dyDescent="0.15">
      <c r="A3519">
        <v>20180321</v>
      </c>
      <c r="B3519">
        <v>11011.07</v>
      </c>
      <c r="C3519">
        <v>11095.63</v>
      </c>
      <c r="D3519">
        <v>10823.24</v>
      </c>
      <c r="E3519">
        <v>11095.63</v>
      </c>
      <c r="F3519">
        <v>10864.82</v>
      </c>
      <c r="G3519">
        <v>11095.63</v>
      </c>
      <c r="H3519">
        <v>11002.1</v>
      </c>
      <c r="I3519" t="str">
        <f t="shared" si="162"/>
        <v>順</v>
      </c>
      <c r="J3519" t="str">
        <f t="shared" si="163"/>
        <v>無</v>
      </c>
      <c r="K3519" t="str">
        <f t="shared" si="164"/>
        <v>盤</v>
      </c>
    </row>
    <row r="3520" spans="1:11" hidden="1" x14ac:dyDescent="0.15">
      <c r="A3520">
        <v>20180322</v>
      </c>
      <c r="B3520">
        <v>11005.84</v>
      </c>
      <c r="C3520">
        <v>11095.63</v>
      </c>
      <c r="D3520">
        <v>10864.82</v>
      </c>
      <c r="E3520">
        <v>11095.63</v>
      </c>
      <c r="F3520">
        <v>11002.1</v>
      </c>
      <c r="G3520">
        <v>11095.63</v>
      </c>
      <c r="H3520">
        <v>11005.84</v>
      </c>
      <c r="I3520" t="str">
        <f t="shared" si="162"/>
        <v>無</v>
      </c>
      <c r="J3520" t="str">
        <f t="shared" si="163"/>
        <v>盤</v>
      </c>
      <c r="K3520" t="str">
        <f t="shared" si="164"/>
        <v>盤</v>
      </c>
    </row>
    <row r="3521" spans="1:11" hidden="1" x14ac:dyDescent="0.15">
      <c r="A3521">
        <v>20180323</v>
      </c>
      <c r="B3521">
        <v>10823.33</v>
      </c>
      <c r="C3521">
        <v>11095.63</v>
      </c>
      <c r="D3521">
        <v>11002.1</v>
      </c>
      <c r="E3521">
        <v>11095.63</v>
      </c>
      <c r="F3521">
        <v>11005.84</v>
      </c>
      <c r="G3521">
        <v>11046.9</v>
      </c>
      <c r="H3521">
        <v>10823.33</v>
      </c>
      <c r="I3521" t="str">
        <f t="shared" si="162"/>
        <v>盤</v>
      </c>
      <c r="J3521" t="str">
        <f t="shared" si="163"/>
        <v>盤</v>
      </c>
      <c r="K3521" t="str">
        <f t="shared" si="164"/>
        <v>無</v>
      </c>
    </row>
    <row r="3522" spans="1:11" hidden="1" x14ac:dyDescent="0.15">
      <c r="A3522">
        <v>20180326</v>
      </c>
      <c r="B3522">
        <v>10840.05</v>
      </c>
      <c r="C3522">
        <v>11095.63</v>
      </c>
      <c r="D3522">
        <v>11005.84</v>
      </c>
      <c r="E3522">
        <v>11046.9</v>
      </c>
      <c r="F3522">
        <v>10823.33</v>
      </c>
      <c r="G3522">
        <v>11046.9</v>
      </c>
      <c r="H3522">
        <v>10823.33</v>
      </c>
      <c r="I3522" t="str">
        <f t="shared" si="162"/>
        <v>盤</v>
      </c>
      <c r="J3522" t="str">
        <f t="shared" si="163"/>
        <v>無</v>
      </c>
      <c r="K3522" t="str">
        <f t="shared" si="164"/>
        <v>無</v>
      </c>
    </row>
    <row r="3523" spans="1:11" hidden="1" x14ac:dyDescent="0.15">
      <c r="A3523">
        <v>20180327</v>
      </c>
      <c r="B3523">
        <v>10986.79</v>
      </c>
      <c r="C3523">
        <v>11046.9</v>
      </c>
      <c r="D3523">
        <v>10823.33</v>
      </c>
      <c r="E3523">
        <v>11046.9</v>
      </c>
      <c r="F3523">
        <v>10823.33</v>
      </c>
      <c r="G3523">
        <v>11046.9</v>
      </c>
      <c r="H3523">
        <v>10823.33</v>
      </c>
      <c r="I3523" t="str">
        <f t="shared" ref="I3523:I3586" si="165">IF(C3523-D3523&lt;=180,"盤",IF(C3523-D3523&lt;=240,"無","順"))</f>
        <v>無</v>
      </c>
      <c r="J3523" t="str">
        <f t="shared" ref="J3523:J3586" si="166">IF(E3523-F3523&lt;=180,"盤",IF(E3523-F3523&lt;=240,"無","順"))</f>
        <v>無</v>
      </c>
      <c r="K3523" t="str">
        <f t="shared" ref="K3523:K3586" si="167">IF(G3523-H3523&lt;=180,"盤",IF(G3523-H3523&lt;=240,"無","順"))</f>
        <v>無</v>
      </c>
    </row>
    <row r="3524" spans="1:11" hidden="1" x14ac:dyDescent="0.15">
      <c r="A3524">
        <v>20180328</v>
      </c>
      <c r="B3524">
        <v>10865.66</v>
      </c>
      <c r="C3524">
        <v>11046.9</v>
      </c>
      <c r="D3524">
        <v>10823.33</v>
      </c>
      <c r="E3524">
        <v>11046.9</v>
      </c>
      <c r="F3524">
        <v>10823.33</v>
      </c>
      <c r="G3524">
        <v>11046.9</v>
      </c>
      <c r="H3524">
        <v>10823.33</v>
      </c>
      <c r="I3524" t="str">
        <f t="shared" si="165"/>
        <v>無</v>
      </c>
      <c r="J3524" t="str">
        <f t="shared" si="166"/>
        <v>無</v>
      </c>
      <c r="K3524" t="str">
        <f t="shared" si="167"/>
        <v>無</v>
      </c>
    </row>
    <row r="3525" spans="1:11" hidden="1" x14ac:dyDescent="0.15">
      <c r="A3525">
        <v>20180329</v>
      </c>
      <c r="B3525">
        <v>10845.92</v>
      </c>
      <c r="C3525">
        <v>11046.9</v>
      </c>
      <c r="D3525">
        <v>10823.33</v>
      </c>
      <c r="E3525">
        <v>11046.9</v>
      </c>
      <c r="F3525">
        <v>10823.33</v>
      </c>
      <c r="G3525">
        <v>11011.07</v>
      </c>
      <c r="H3525">
        <v>10823.33</v>
      </c>
      <c r="I3525" t="str">
        <f t="shared" si="165"/>
        <v>無</v>
      </c>
      <c r="J3525" t="str">
        <f t="shared" si="166"/>
        <v>無</v>
      </c>
      <c r="K3525" t="str">
        <f t="shared" si="167"/>
        <v>無</v>
      </c>
    </row>
    <row r="3526" spans="1:11" hidden="1" x14ac:dyDescent="0.15">
      <c r="A3526">
        <v>20180330</v>
      </c>
      <c r="B3526">
        <v>10906.22</v>
      </c>
      <c r="C3526">
        <v>11046.9</v>
      </c>
      <c r="D3526">
        <v>10823.33</v>
      </c>
      <c r="E3526">
        <v>11011.07</v>
      </c>
      <c r="F3526">
        <v>10823.33</v>
      </c>
      <c r="G3526">
        <v>11011.07</v>
      </c>
      <c r="H3526">
        <v>10823.33</v>
      </c>
      <c r="I3526" t="str">
        <f t="shared" si="165"/>
        <v>無</v>
      </c>
      <c r="J3526" t="str">
        <f t="shared" si="166"/>
        <v>無</v>
      </c>
      <c r="K3526" t="str">
        <f t="shared" si="167"/>
        <v>無</v>
      </c>
    </row>
    <row r="3527" spans="1:11" hidden="1" x14ac:dyDescent="0.15">
      <c r="A3527">
        <v>20180331</v>
      </c>
      <c r="B3527">
        <v>10919.49</v>
      </c>
      <c r="C3527">
        <v>11011.07</v>
      </c>
      <c r="D3527">
        <v>10823.33</v>
      </c>
      <c r="E3527">
        <v>11011.07</v>
      </c>
      <c r="F3527">
        <v>10823.33</v>
      </c>
      <c r="G3527">
        <v>11005.84</v>
      </c>
      <c r="H3527">
        <v>10823.33</v>
      </c>
      <c r="I3527" t="str">
        <f t="shared" si="165"/>
        <v>無</v>
      </c>
      <c r="J3527" t="str">
        <f t="shared" si="166"/>
        <v>無</v>
      </c>
      <c r="K3527" t="str">
        <f t="shared" si="167"/>
        <v>無</v>
      </c>
    </row>
    <row r="3528" spans="1:11" hidden="1" x14ac:dyDescent="0.15">
      <c r="A3528">
        <v>20180402</v>
      </c>
      <c r="B3528">
        <v>10888.27</v>
      </c>
      <c r="C3528">
        <v>11011.07</v>
      </c>
      <c r="D3528">
        <v>10823.33</v>
      </c>
      <c r="E3528">
        <v>11005.84</v>
      </c>
      <c r="F3528">
        <v>10823.33</v>
      </c>
      <c r="G3528">
        <v>10986.79</v>
      </c>
      <c r="H3528">
        <v>10823.33</v>
      </c>
      <c r="I3528" t="str">
        <f t="shared" si="165"/>
        <v>無</v>
      </c>
      <c r="J3528" t="str">
        <f t="shared" si="166"/>
        <v>無</v>
      </c>
      <c r="K3528" t="str">
        <f t="shared" si="167"/>
        <v>盤</v>
      </c>
    </row>
    <row r="3529" spans="1:11" hidden="1" x14ac:dyDescent="0.15">
      <c r="A3529">
        <v>20180403</v>
      </c>
      <c r="B3529">
        <v>10821.53</v>
      </c>
      <c r="C3529">
        <v>11005.84</v>
      </c>
      <c r="D3529">
        <v>10823.33</v>
      </c>
      <c r="E3529">
        <v>10986.79</v>
      </c>
      <c r="F3529">
        <v>10823.33</v>
      </c>
      <c r="G3529">
        <v>10986.79</v>
      </c>
      <c r="H3529">
        <v>10821.53</v>
      </c>
      <c r="I3529" t="str">
        <f t="shared" si="165"/>
        <v>無</v>
      </c>
      <c r="J3529" t="str">
        <f t="shared" si="166"/>
        <v>盤</v>
      </c>
      <c r="K3529" t="str">
        <f t="shared" si="167"/>
        <v>盤</v>
      </c>
    </row>
    <row r="3530" spans="1:11" hidden="1" x14ac:dyDescent="0.15">
      <c r="A3530">
        <v>20180409</v>
      </c>
      <c r="B3530">
        <v>10893.53</v>
      </c>
      <c r="C3530">
        <v>10986.79</v>
      </c>
      <c r="D3530">
        <v>10823.33</v>
      </c>
      <c r="E3530">
        <v>10986.79</v>
      </c>
      <c r="F3530">
        <v>10821.53</v>
      </c>
      <c r="G3530">
        <v>10986.79</v>
      </c>
      <c r="H3530">
        <v>10821.53</v>
      </c>
      <c r="I3530" t="str">
        <f t="shared" si="165"/>
        <v>盤</v>
      </c>
      <c r="J3530" t="str">
        <f t="shared" si="166"/>
        <v>盤</v>
      </c>
      <c r="K3530" t="str">
        <f t="shared" si="167"/>
        <v>盤</v>
      </c>
    </row>
    <row r="3531" spans="1:11" hidden="1" x14ac:dyDescent="0.15">
      <c r="A3531">
        <v>20180410</v>
      </c>
      <c r="B3531">
        <v>10927.18</v>
      </c>
      <c r="C3531">
        <v>10986.79</v>
      </c>
      <c r="D3531">
        <v>10821.53</v>
      </c>
      <c r="E3531">
        <v>10986.79</v>
      </c>
      <c r="F3531">
        <v>10821.53</v>
      </c>
      <c r="G3531">
        <v>10927.18</v>
      </c>
      <c r="H3531">
        <v>10821.53</v>
      </c>
      <c r="I3531" t="str">
        <f t="shared" si="165"/>
        <v>盤</v>
      </c>
      <c r="J3531" t="str">
        <f t="shared" si="166"/>
        <v>盤</v>
      </c>
      <c r="K3531" t="str">
        <f t="shared" si="167"/>
        <v>盤</v>
      </c>
    </row>
    <row r="3532" spans="1:11" hidden="1" x14ac:dyDescent="0.15">
      <c r="A3532">
        <v>20180411</v>
      </c>
      <c r="B3532">
        <v>10974.02</v>
      </c>
      <c r="C3532">
        <v>10986.79</v>
      </c>
      <c r="D3532">
        <v>10821.53</v>
      </c>
      <c r="E3532">
        <v>10927.18</v>
      </c>
      <c r="F3532">
        <v>10821.53</v>
      </c>
      <c r="G3532">
        <v>10974.02</v>
      </c>
      <c r="H3532">
        <v>10821.53</v>
      </c>
      <c r="I3532" t="str">
        <f t="shared" si="165"/>
        <v>盤</v>
      </c>
      <c r="J3532" t="str">
        <f t="shared" si="166"/>
        <v>盤</v>
      </c>
      <c r="K3532" t="str">
        <f t="shared" si="167"/>
        <v>盤</v>
      </c>
    </row>
    <row r="3533" spans="1:11" hidden="1" x14ac:dyDescent="0.15">
      <c r="A3533">
        <v>20180412</v>
      </c>
      <c r="B3533">
        <v>10955.29</v>
      </c>
      <c r="C3533">
        <v>10927.18</v>
      </c>
      <c r="D3533">
        <v>10821.53</v>
      </c>
      <c r="E3533">
        <v>10974.02</v>
      </c>
      <c r="F3533">
        <v>10821.53</v>
      </c>
      <c r="G3533">
        <v>10974.02</v>
      </c>
      <c r="H3533">
        <v>10821.53</v>
      </c>
      <c r="I3533" t="str">
        <f t="shared" si="165"/>
        <v>盤</v>
      </c>
      <c r="J3533" t="str">
        <f t="shared" si="166"/>
        <v>盤</v>
      </c>
      <c r="K3533" t="str">
        <f t="shared" si="167"/>
        <v>盤</v>
      </c>
    </row>
    <row r="3534" spans="1:11" hidden="1" x14ac:dyDescent="0.15">
      <c r="A3534">
        <v>20180413</v>
      </c>
      <c r="B3534">
        <v>10965.39</v>
      </c>
      <c r="C3534">
        <v>10974.02</v>
      </c>
      <c r="D3534">
        <v>10821.53</v>
      </c>
      <c r="E3534">
        <v>10974.02</v>
      </c>
      <c r="F3534">
        <v>10821.53</v>
      </c>
      <c r="G3534">
        <v>10974.02</v>
      </c>
      <c r="H3534">
        <v>10821.53</v>
      </c>
      <c r="I3534" t="str">
        <f t="shared" si="165"/>
        <v>盤</v>
      </c>
      <c r="J3534" t="str">
        <f t="shared" si="166"/>
        <v>盤</v>
      </c>
      <c r="K3534" t="str">
        <f t="shared" si="167"/>
        <v>盤</v>
      </c>
    </row>
    <row r="3535" spans="1:11" hidden="1" x14ac:dyDescent="0.15">
      <c r="A3535">
        <v>20180416</v>
      </c>
      <c r="B3535">
        <v>10954.55</v>
      </c>
      <c r="C3535">
        <v>10974.02</v>
      </c>
      <c r="D3535">
        <v>10821.53</v>
      </c>
      <c r="E3535">
        <v>10974.02</v>
      </c>
      <c r="F3535">
        <v>10821.53</v>
      </c>
      <c r="G3535">
        <v>10974.02</v>
      </c>
      <c r="H3535">
        <v>10821.53</v>
      </c>
      <c r="I3535" t="str">
        <f t="shared" si="165"/>
        <v>盤</v>
      </c>
      <c r="J3535" t="str">
        <f t="shared" si="166"/>
        <v>盤</v>
      </c>
      <c r="K3535" t="str">
        <f t="shared" si="167"/>
        <v>盤</v>
      </c>
    </row>
    <row r="3536" spans="1:11" hidden="1" x14ac:dyDescent="0.15">
      <c r="A3536">
        <v>20180417</v>
      </c>
      <c r="B3536">
        <v>10810.45</v>
      </c>
      <c r="C3536">
        <v>10974.02</v>
      </c>
      <c r="D3536">
        <v>10821.53</v>
      </c>
      <c r="E3536">
        <v>10974.02</v>
      </c>
      <c r="F3536">
        <v>10821.53</v>
      </c>
      <c r="G3536">
        <v>10974.02</v>
      </c>
      <c r="H3536">
        <v>10810.45</v>
      </c>
      <c r="I3536" t="str">
        <f t="shared" si="165"/>
        <v>盤</v>
      </c>
      <c r="J3536" t="str">
        <f t="shared" si="166"/>
        <v>盤</v>
      </c>
      <c r="K3536" t="str">
        <f t="shared" si="167"/>
        <v>盤</v>
      </c>
    </row>
    <row r="3537" spans="1:11" hidden="1" x14ac:dyDescent="0.15">
      <c r="A3537">
        <v>20180418</v>
      </c>
      <c r="B3537">
        <v>10847.89</v>
      </c>
      <c r="C3537">
        <v>10974.02</v>
      </c>
      <c r="D3537">
        <v>10821.53</v>
      </c>
      <c r="E3537">
        <v>10974.02</v>
      </c>
      <c r="F3537">
        <v>10810.45</v>
      </c>
      <c r="G3537">
        <v>10974.02</v>
      </c>
      <c r="H3537">
        <v>10810.45</v>
      </c>
      <c r="I3537" t="str">
        <f t="shared" si="165"/>
        <v>盤</v>
      </c>
      <c r="J3537" t="str">
        <f t="shared" si="166"/>
        <v>盤</v>
      </c>
      <c r="K3537" t="str">
        <f t="shared" si="167"/>
        <v>盤</v>
      </c>
    </row>
    <row r="3538" spans="1:11" hidden="1" x14ac:dyDescent="0.15">
      <c r="A3538">
        <v>20180419</v>
      </c>
      <c r="B3538">
        <v>10971.22</v>
      </c>
      <c r="C3538">
        <v>10974.02</v>
      </c>
      <c r="D3538">
        <v>10810.45</v>
      </c>
      <c r="E3538">
        <v>10974.02</v>
      </c>
      <c r="F3538">
        <v>10810.45</v>
      </c>
      <c r="G3538">
        <v>10974.02</v>
      </c>
      <c r="H3538">
        <v>10810.45</v>
      </c>
      <c r="I3538" t="str">
        <f t="shared" si="165"/>
        <v>盤</v>
      </c>
      <c r="J3538" t="str">
        <f t="shared" si="166"/>
        <v>盤</v>
      </c>
      <c r="K3538" t="str">
        <f t="shared" si="167"/>
        <v>盤</v>
      </c>
    </row>
    <row r="3539" spans="1:11" hidden="1" x14ac:dyDescent="0.15">
      <c r="A3539">
        <v>20180420</v>
      </c>
      <c r="B3539">
        <v>10779.38</v>
      </c>
      <c r="C3539">
        <v>10974.02</v>
      </c>
      <c r="D3539">
        <v>10810.45</v>
      </c>
      <c r="E3539">
        <v>10974.02</v>
      </c>
      <c r="F3539">
        <v>10810.45</v>
      </c>
      <c r="G3539">
        <v>10974.02</v>
      </c>
      <c r="H3539">
        <v>10779.38</v>
      </c>
      <c r="I3539" t="str">
        <f t="shared" si="165"/>
        <v>盤</v>
      </c>
      <c r="J3539" t="str">
        <f t="shared" si="166"/>
        <v>盤</v>
      </c>
      <c r="K3539" t="str">
        <f t="shared" si="167"/>
        <v>無</v>
      </c>
    </row>
    <row r="3540" spans="1:11" hidden="1" x14ac:dyDescent="0.15">
      <c r="A3540">
        <v>20180423</v>
      </c>
      <c r="B3540">
        <v>10697.13</v>
      </c>
      <c r="C3540">
        <v>10974.02</v>
      </c>
      <c r="D3540">
        <v>10810.45</v>
      </c>
      <c r="E3540">
        <v>10974.02</v>
      </c>
      <c r="F3540">
        <v>10779.38</v>
      </c>
      <c r="G3540">
        <v>10971.22</v>
      </c>
      <c r="H3540">
        <v>10697.13</v>
      </c>
      <c r="I3540" t="str">
        <f t="shared" si="165"/>
        <v>盤</v>
      </c>
      <c r="J3540" t="str">
        <f t="shared" si="166"/>
        <v>無</v>
      </c>
      <c r="K3540" t="str">
        <f t="shared" si="167"/>
        <v>順</v>
      </c>
    </row>
    <row r="3541" spans="1:11" hidden="1" x14ac:dyDescent="0.15">
      <c r="A3541">
        <v>20180424</v>
      </c>
      <c r="B3541">
        <v>10579.5</v>
      </c>
      <c r="C3541">
        <v>10974.02</v>
      </c>
      <c r="D3541">
        <v>10779.38</v>
      </c>
      <c r="E3541">
        <v>10971.22</v>
      </c>
      <c r="F3541">
        <v>10697.13</v>
      </c>
      <c r="G3541">
        <v>10971.22</v>
      </c>
      <c r="H3541">
        <v>10579.5</v>
      </c>
      <c r="I3541" t="str">
        <f t="shared" si="165"/>
        <v>無</v>
      </c>
      <c r="J3541" t="str">
        <f t="shared" si="166"/>
        <v>順</v>
      </c>
      <c r="K3541" t="str">
        <f t="shared" si="167"/>
        <v>順</v>
      </c>
    </row>
    <row r="3542" spans="1:11" hidden="1" x14ac:dyDescent="0.15">
      <c r="A3542">
        <v>20180425</v>
      </c>
      <c r="B3542">
        <v>10559.97</v>
      </c>
      <c r="C3542">
        <v>10971.22</v>
      </c>
      <c r="D3542">
        <v>10697.13</v>
      </c>
      <c r="E3542">
        <v>10971.22</v>
      </c>
      <c r="F3542">
        <v>10579.5</v>
      </c>
      <c r="G3542">
        <v>10971.22</v>
      </c>
      <c r="H3542">
        <v>10559.97</v>
      </c>
      <c r="I3542" t="str">
        <f t="shared" si="165"/>
        <v>順</v>
      </c>
      <c r="J3542" t="str">
        <f t="shared" si="166"/>
        <v>順</v>
      </c>
      <c r="K3542" t="str">
        <f t="shared" si="167"/>
        <v>順</v>
      </c>
    </row>
    <row r="3543" spans="1:11" hidden="1" x14ac:dyDescent="0.15">
      <c r="A3543">
        <v>20180426</v>
      </c>
      <c r="B3543">
        <v>10488.58</v>
      </c>
      <c r="C3543">
        <v>10971.22</v>
      </c>
      <c r="D3543">
        <v>10579.5</v>
      </c>
      <c r="E3543">
        <v>10971.22</v>
      </c>
      <c r="F3543">
        <v>10559.97</v>
      </c>
      <c r="G3543">
        <v>10971.22</v>
      </c>
      <c r="H3543">
        <v>10488.58</v>
      </c>
      <c r="I3543" t="str">
        <f t="shared" si="165"/>
        <v>順</v>
      </c>
      <c r="J3543" t="str">
        <f t="shared" si="166"/>
        <v>順</v>
      </c>
      <c r="K3543" t="str">
        <f t="shared" si="167"/>
        <v>順</v>
      </c>
    </row>
    <row r="3544" spans="1:11" hidden="1" x14ac:dyDescent="0.15">
      <c r="A3544">
        <v>20180427</v>
      </c>
      <c r="B3544">
        <v>10553.43</v>
      </c>
      <c r="C3544">
        <v>10971.22</v>
      </c>
      <c r="D3544">
        <v>10559.97</v>
      </c>
      <c r="E3544">
        <v>10971.22</v>
      </c>
      <c r="F3544">
        <v>10488.58</v>
      </c>
      <c r="G3544">
        <v>10971.22</v>
      </c>
      <c r="H3544">
        <v>10488.58</v>
      </c>
      <c r="I3544" t="str">
        <f t="shared" si="165"/>
        <v>順</v>
      </c>
      <c r="J3544" t="str">
        <f t="shared" si="166"/>
        <v>順</v>
      </c>
      <c r="K3544" t="str">
        <f t="shared" si="167"/>
        <v>順</v>
      </c>
    </row>
    <row r="3545" spans="1:11" hidden="1" x14ac:dyDescent="0.15">
      <c r="A3545">
        <v>20180430</v>
      </c>
      <c r="B3545">
        <v>10657.88</v>
      </c>
      <c r="C3545">
        <v>10971.22</v>
      </c>
      <c r="D3545">
        <v>10488.58</v>
      </c>
      <c r="E3545">
        <v>10971.22</v>
      </c>
      <c r="F3545">
        <v>10488.58</v>
      </c>
      <c r="G3545">
        <v>10971.22</v>
      </c>
      <c r="H3545">
        <v>10488.58</v>
      </c>
      <c r="I3545" t="str">
        <f t="shared" si="165"/>
        <v>順</v>
      </c>
      <c r="J3545" t="str">
        <f t="shared" si="166"/>
        <v>順</v>
      </c>
      <c r="K3545" t="str">
        <f t="shared" si="167"/>
        <v>順</v>
      </c>
    </row>
    <row r="3546" spans="1:11" hidden="1" x14ac:dyDescent="0.15">
      <c r="A3546">
        <v>20180502</v>
      </c>
      <c r="B3546">
        <v>10618.81</v>
      </c>
      <c r="C3546">
        <v>10971.22</v>
      </c>
      <c r="D3546">
        <v>10488.58</v>
      </c>
      <c r="E3546">
        <v>10971.22</v>
      </c>
      <c r="F3546">
        <v>10488.58</v>
      </c>
      <c r="G3546">
        <v>10779.38</v>
      </c>
      <c r="H3546">
        <v>10488.58</v>
      </c>
      <c r="I3546" t="str">
        <f t="shared" si="165"/>
        <v>順</v>
      </c>
      <c r="J3546" t="str">
        <f t="shared" si="166"/>
        <v>順</v>
      </c>
      <c r="K3546" t="str">
        <f t="shared" si="167"/>
        <v>順</v>
      </c>
    </row>
    <row r="3547" spans="1:11" hidden="1" x14ac:dyDescent="0.15">
      <c r="A3547">
        <v>20180503</v>
      </c>
      <c r="B3547">
        <v>10514.18</v>
      </c>
      <c r="C3547">
        <v>10971.22</v>
      </c>
      <c r="D3547">
        <v>10488.58</v>
      </c>
      <c r="E3547">
        <v>10779.38</v>
      </c>
      <c r="F3547">
        <v>10488.58</v>
      </c>
      <c r="G3547">
        <v>10697.13</v>
      </c>
      <c r="H3547">
        <v>10488.58</v>
      </c>
      <c r="I3547" t="str">
        <f t="shared" si="165"/>
        <v>順</v>
      </c>
      <c r="J3547" t="str">
        <f t="shared" si="166"/>
        <v>順</v>
      </c>
      <c r="K3547" t="str">
        <f t="shared" si="167"/>
        <v>無</v>
      </c>
    </row>
    <row r="3548" spans="1:11" hidden="1" x14ac:dyDescent="0.15">
      <c r="A3548">
        <v>20180504</v>
      </c>
      <c r="B3548">
        <v>10529.37</v>
      </c>
      <c r="C3548">
        <v>10779.38</v>
      </c>
      <c r="D3548">
        <v>10488.58</v>
      </c>
      <c r="E3548">
        <v>10697.13</v>
      </c>
      <c r="F3548">
        <v>10488.58</v>
      </c>
      <c r="G3548">
        <v>10657.88</v>
      </c>
      <c r="H3548">
        <v>10488.58</v>
      </c>
      <c r="I3548" t="str">
        <f t="shared" si="165"/>
        <v>順</v>
      </c>
      <c r="J3548" t="str">
        <f t="shared" si="166"/>
        <v>無</v>
      </c>
      <c r="K3548" t="str">
        <f t="shared" si="167"/>
        <v>盤</v>
      </c>
    </row>
    <row r="3549" spans="1:11" hidden="1" x14ac:dyDescent="0.15">
      <c r="A3549">
        <v>20180507</v>
      </c>
      <c r="B3549">
        <v>10604.91</v>
      </c>
      <c r="C3549">
        <v>10697.13</v>
      </c>
      <c r="D3549">
        <v>10488.58</v>
      </c>
      <c r="E3549">
        <v>10657.88</v>
      </c>
      <c r="F3549">
        <v>10488.58</v>
      </c>
      <c r="G3549">
        <v>10657.88</v>
      </c>
      <c r="H3549">
        <v>10488.58</v>
      </c>
      <c r="I3549" t="str">
        <f t="shared" si="165"/>
        <v>無</v>
      </c>
      <c r="J3549" t="str">
        <f t="shared" si="166"/>
        <v>盤</v>
      </c>
      <c r="K3549" t="str">
        <f t="shared" si="167"/>
        <v>盤</v>
      </c>
    </row>
    <row r="3550" spans="1:11" hidden="1" x14ac:dyDescent="0.15">
      <c r="A3550">
        <v>20180508</v>
      </c>
      <c r="B3550">
        <v>10691.38</v>
      </c>
      <c r="C3550">
        <v>10657.88</v>
      </c>
      <c r="D3550">
        <v>10488.58</v>
      </c>
      <c r="E3550">
        <v>10657.88</v>
      </c>
      <c r="F3550">
        <v>10488.58</v>
      </c>
      <c r="G3550">
        <v>10691.38</v>
      </c>
      <c r="H3550">
        <v>10488.58</v>
      </c>
      <c r="I3550" t="str">
        <f t="shared" si="165"/>
        <v>盤</v>
      </c>
      <c r="J3550" t="str">
        <f t="shared" si="166"/>
        <v>盤</v>
      </c>
      <c r="K3550" t="str">
        <f t="shared" si="167"/>
        <v>無</v>
      </c>
    </row>
    <row r="3551" spans="1:11" hidden="1" x14ac:dyDescent="0.15">
      <c r="A3551">
        <v>20180509</v>
      </c>
      <c r="B3551">
        <v>10703.35</v>
      </c>
      <c r="C3551">
        <v>10657.88</v>
      </c>
      <c r="D3551">
        <v>10488.58</v>
      </c>
      <c r="E3551">
        <v>10691.38</v>
      </c>
      <c r="F3551">
        <v>10488.58</v>
      </c>
      <c r="G3551">
        <v>10703.35</v>
      </c>
      <c r="H3551">
        <v>10514.18</v>
      </c>
      <c r="I3551" t="str">
        <f t="shared" si="165"/>
        <v>盤</v>
      </c>
      <c r="J3551" t="str">
        <f t="shared" si="166"/>
        <v>無</v>
      </c>
      <c r="K3551" t="str">
        <f t="shared" si="167"/>
        <v>無</v>
      </c>
    </row>
    <row r="3552" spans="1:11" hidden="1" x14ac:dyDescent="0.15">
      <c r="A3552">
        <v>20180510</v>
      </c>
      <c r="B3552">
        <v>10760.21</v>
      </c>
      <c r="C3552">
        <v>10691.38</v>
      </c>
      <c r="D3552">
        <v>10488.58</v>
      </c>
      <c r="E3552">
        <v>10703.35</v>
      </c>
      <c r="F3552">
        <v>10514.18</v>
      </c>
      <c r="G3552">
        <v>10760.21</v>
      </c>
      <c r="H3552">
        <v>10514.18</v>
      </c>
      <c r="I3552" t="str">
        <f t="shared" si="165"/>
        <v>無</v>
      </c>
      <c r="J3552" t="str">
        <f t="shared" si="166"/>
        <v>無</v>
      </c>
      <c r="K3552" t="str">
        <f t="shared" si="167"/>
        <v>順</v>
      </c>
    </row>
    <row r="3553" spans="1:11" hidden="1" x14ac:dyDescent="0.15">
      <c r="A3553">
        <v>20180511</v>
      </c>
      <c r="B3553">
        <v>10858.98</v>
      </c>
      <c r="C3553">
        <v>10703.35</v>
      </c>
      <c r="D3553">
        <v>10514.18</v>
      </c>
      <c r="E3553">
        <v>10760.21</v>
      </c>
      <c r="F3553">
        <v>10514.18</v>
      </c>
      <c r="G3553">
        <v>10858.98</v>
      </c>
      <c r="H3553">
        <v>10514.18</v>
      </c>
      <c r="I3553" t="str">
        <f t="shared" si="165"/>
        <v>無</v>
      </c>
      <c r="J3553" t="str">
        <f t="shared" si="166"/>
        <v>順</v>
      </c>
      <c r="K3553" t="str">
        <f t="shared" si="167"/>
        <v>順</v>
      </c>
    </row>
    <row r="3554" spans="1:11" hidden="1" x14ac:dyDescent="0.15">
      <c r="A3554">
        <v>20180514</v>
      </c>
      <c r="B3554">
        <v>10952.39</v>
      </c>
      <c r="C3554">
        <v>10760.21</v>
      </c>
      <c r="D3554">
        <v>10514.18</v>
      </c>
      <c r="E3554">
        <v>10858.98</v>
      </c>
      <c r="F3554">
        <v>10514.18</v>
      </c>
      <c r="G3554">
        <v>10952.39</v>
      </c>
      <c r="H3554">
        <v>10514.18</v>
      </c>
      <c r="I3554" t="str">
        <f t="shared" si="165"/>
        <v>順</v>
      </c>
      <c r="J3554" t="str">
        <f t="shared" si="166"/>
        <v>順</v>
      </c>
      <c r="K3554" t="str">
        <f t="shared" si="167"/>
        <v>順</v>
      </c>
    </row>
    <row r="3555" spans="1:11" hidden="1" x14ac:dyDescent="0.15">
      <c r="A3555">
        <v>20180515</v>
      </c>
      <c r="B3555">
        <v>10874.73</v>
      </c>
      <c r="C3555">
        <v>10858.98</v>
      </c>
      <c r="D3555">
        <v>10514.18</v>
      </c>
      <c r="E3555">
        <v>10952.39</v>
      </c>
      <c r="F3555">
        <v>10514.18</v>
      </c>
      <c r="G3555">
        <v>10952.39</v>
      </c>
      <c r="H3555">
        <v>10529.37</v>
      </c>
      <c r="I3555" t="str">
        <f t="shared" si="165"/>
        <v>順</v>
      </c>
      <c r="J3555" t="str">
        <f t="shared" si="166"/>
        <v>順</v>
      </c>
      <c r="K3555" t="str">
        <f t="shared" si="167"/>
        <v>順</v>
      </c>
    </row>
    <row r="3556" spans="1:11" hidden="1" x14ac:dyDescent="0.15">
      <c r="A3556">
        <v>20180516</v>
      </c>
      <c r="B3556">
        <v>10897.57</v>
      </c>
      <c r="C3556">
        <v>10952.39</v>
      </c>
      <c r="D3556">
        <v>10514.18</v>
      </c>
      <c r="E3556">
        <v>10952.39</v>
      </c>
      <c r="F3556">
        <v>10529.37</v>
      </c>
      <c r="G3556">
        <v>10952.39</v>
      </c>
      <c r="H3556">
        <v>10604.91</v>
      </c>
      <c r="I3556" t="str">
        <f t="shared" si="165"/>
        <v>順</v>
      </c>
      <c r="J3556" t="str">
        <f t="shared" si="166"/>
        <v>順</v>
      </c>
      <c r="K3556" t="str">
        <f t="shared" si="167"/>
        <v>順</v>
      </c>
    </row>
    <row r="3557" spans="1:11" hidden="1" x14ac:dyDescent="0.15">
      <c r="A3557">
        <v>20180517</v>
      </c>
      <c r="B3557">
        <v>10833.81</v>
      </c>
      <c r="C3557">
        <v>10952.39</v>
      </c>
      <c r="D3557">
        <v>10529.37</v>
      </c>
      <c r="E3557">
        <v>10952.39</v>
      </c>
      <c r="F3557">
        <v>10604.91</v>
      </c>
      <c r="G3557">
        <v>10952.39</v>
      </c>
      <c r="H3557">
        <v>10691.38</v>
      </c>
      <c r="I3557" t="str">
        <f t="shared" si="165"/>
        <v>順</v>
      </c>
      <c r="J3557" t="str">
        <f t="shared" si="166"/>
        <v>順</v>
      </c>
      <c r="K3557" t="str">
        <f t="shared" si="167"/>
        <v>順</v>
      </c>
    </row>
    <row r="3558" spans="1:11" hidden="1" x14ac:dyDescent="0.15">
      <c r="A3558">
        <v>20180518</v>
      </c>
      <c r="B3558">
        <v>10830.84</v>
      </c>
      <c r="C3558">
        <v>10952.39</v>
      </c>
      <c r="D3558">
        <v>10604.91</v>
      </c>
      <c r="E3558">
        <v>10952.39</v>
      </c>
      <c r="F3558">
        <v>10691.38</v>
      </c>
      <c r="G3558">
        <v>10952.39</v>
      </c>
      <c r="H3558">
        <v>10703.35</v>
      </c>
      <c r="I3558" t="str">
        <f t="shared" si="165"/>
        <v>順</v>
      </c>
      <c r="J3558" t="str">
        <f t="shared" si="166"/>
        <v>順</v>
      </c>
      <c r="K3558" t="str">
        <f t="shared" si="167"/>
        <v>順</v>
      </c>
    </row>
    <row r="3559" spans="1:11" hidden="1" x14ac:dyDescent="0.15">
      <c r="A3559">
        <v>20180521</v>
      </c>
      <c r="B3559">
        <v>10966.2</v>
      </c>
      <c r="C3559">
        <v>10952.39</v>
      </c>
      <c r="D3559">
        <v>10691.38</v>
      </c>
      <c r="E3559">
        <v>10952.39</v>
      </c>
      <c r="F3559">
        <v>10703.35</v>
      </c>
      <c r="G3559">
        <v>10966.2</v>
      </c>
      <c r="H3559">
        <v>10760.21</v>
      </c>
      <c r="I3559" t="str">
        <f t="shared" si="165"/>
        <v>順</v>
      </c>
      <c r="J3559" t="str">
        <f t="shared" si="166"/>
        <v>順</v>
      </c>
      <c r="K3559" t="str">
        <f t="shared" si="167"/>
        <v>無</v>
      </c>
    </row>
    <row r="3560" spans="1:11" hidden="1" x14ac:dyDescent="0.15">
      <c r="A3560">
        <v>20180522</v>
      </c>
      <c r="B3560">
        <v>10938.73</v>
      </c>
      <c r="C3560">
        <v>10952.39</v>
      </c>
      <c r="D3560">
        <v>10703.35</v>
      </c>
      <c r="E3560">
        <v>10966.2</v>
      </c>
      <c r="F3560">
        <v>10760.21</v>
      </c>
      <c r="G3560">
        <v>10966.2</v>
      </c>
      <c r="H3560">
        <v>10830.84</v>
      </c>
      <c r="I3560" t="str">
        <f t="shared" si="165"/>
        <v>順</v>
      </c>
      <c r="J3560" t="str">
        <f t="shared" si="166"/>
        <v>無</v>
      </c>
      <c r="K3560" t="str">
        <f t="shared" si="167"/>
        <v>盤</v>
      </c>
    </row>
    <row r="3561" spans="1:11" hidden="1" x14ac:dyDescent="0.15">
      <c r="A3561">
        <v>20180523</v>
      </c>
      <c r="B3561">
        <v>10886.18</v>
      </c>
      <c r="C3561">
        <v>10966.2</v>
      </c>
      <c r="D3561">
        <v>10760.21</v>
      </c>
      <c r="E3561">
        <v>10966.2</v>
      </c>
      <c r="F3561">
        <v>10830.84</v>
      </c>
      <c r="G3561">
        <v>10966.2</v>
      </c>
      <c r="H3561">
        <v>10830.84</v>
      </c>
      <c r="I3561" t="str">
        <f t="shared" si="165"/>
        <v>無</v>
      </c>
      <c r="J3561" t="str">
        <f t="shared" si="166"/>
        <v>盤</v>
      </c>
      <c r="K3561" t="str">
        <f t="shared" si="167"/>
        <v>盤</v>
      </c>
    </row>
    <row r="3562" spans="1:11" hidden="1" x14ac:dyDescent="0.15">
      <c r="A3562">
        <v>20180524</v>
      </c>
      <c r="B3562">
        <v>10936.93</v>
      </c>
      <c r="C3562">
        <v>10966.2</v>
      </c>
      <c r="D3562">
        <v>10830.84</v>
      </c>
      <c r="E3562">
        <v>10966.2</v>
      </c>
      <c r="F3562">
        <v>10830.84</v>
      </c>
      <c r="G3562">
        <v>10966.2</v>
      </c>
      <c r="H3562">
        <v>10830.84</v>
      </c>
      <c r="I3562" t="str">
        <f t="shared" si="165"/>
        <v>盤</v>
      </c>
      <c r="J3562" t="str">
        <f t="shared" si="166"/>
        <v>盤</v>
      </c>
      <c r="K3562" t="str">
        <f t="shared" si="167"/>
        <v>盤</v>
      </c>
    </row>
    <row r="3563" spans="1:11" hidden="1" x14ac:dyDescent="0.15">
      <c r="A3563">
        <v>20180525</v>
      </c>
      <c r="B3563">
        <v>10942.3</v>
      </c>
      <c r="C3563">
        <v>10966.2</v>
      </c>
      <c r="D3563">
        <v>10830.84</v>
      </c>
      <c r="E3563">
        <v>10966.2</v>
      </c>
      <c r="F3563">
        <v>10830.84</v>
      </c>
      <c r="G3563">
        <v>10966.2</v>
      </c>
      <c r="H3563">
        <v>10830.84</v>
      </c>
      <c r="I3563" t="str">
        <f t="shared" si="165"/>
        <v>盤</v>
      </c>
      <c r="J3563" t="str">
        <f t="shared" si="166"/>
        <v>盤</v>
      </c>
      <c r="K3563" t="str">
        <f t="shared" si="167"/>
        <v>盤</v>
      </c>
    </row>
    <row r="3564" spans="1:11" hidden="1" x14ac:dyDescent="0.15">
      <c r="A3564">
        <v>20180528</v>
      </c>
      <c r="B3564">
        <v>10987.77</v>
      </c>
      <c r="C3564">
        <v>10966.2</v>
      </c>
      <c r="D3564">
        <v>10830.84</v>
      </c>
      <c r="E3564">
        <v>10966.2</v>
      </c>
      <c r="F3564">
        <v>10830.84</v>
      </c>
      <c r="G3564">
        <v>10987.77</v>
      </c>
      <c r="H3564">
        <v>10830.84</v>
      </c>
      <c r="I3564" t="str">
        <f t="shared" si="165"/>
        <v>盤</v>
      </c>
      <c r="J3564" t="str">
        <f t="shared" si="166"/>
        <v>盤</v>
      </c>
      <c r="K3564" t="str">
        <f t="shared" si="167"/>
        <v>盤</v>
      </c>
    </row>
    <row r="3565" spans="1:11" hidden="1" x14ac:dyDescent="0.15">
      <c r="A3565">
        <v>20180529</v>
      </c>
      <c r="B3565">
        <v>10964.12</v>
      </c>
      <c r="C3565">
        <v>10966.2</v>
      </c>
      <c r="D3565">
        <v>10830.84</v>
      </c>
      <c r="E3565">
        <v>10987.77</v>
      </c>
      <c r="F3565">
        <v>10830.84</v>
      </c>
      <c r="G3565">
        <v>10987.77</v>
      </c>
      <c r="H3565">
        <v>10830.84</v>
      </c>
      <c r="I3565" t="str">
        <f t="shared" si="165"/>
        <v>盤</v>
      </c>
      <c r="J3565" t="str">
        <f t="shared" si="166"/>
        <v>盤</v>
      </c>
      <c r="K3565" t="str">
        <f t="shared" si="167"/>
        <v>盤</v>
      </c>
    </row>
    <row r="3566" spans="1:11" hidden="1" x14ac:dyDescent="0.15">
      <c r="A3566">
        <v>20180530</v>
      </c>
      <c r="B3566">
        <v>10821.17</v>
      </c>
      <c r="C3566">
        <v>10987.77</v>
      </c>
      <c r="D3566">
        <v>10830.84</v>
      </c>
      <c r="E3566">
        <v>10987.77</v>
      </c>
      <c r="F3566">
        <v>10830.84</v>
      </c>
      <c r="G3566">
        <v>10987.77</v>
      </c>
      <c r="H3566">
        <v>10821.17</v>
      </c>
      <c r="I3566" t="str">
        <f t="shared" si="165"/>
        <v>盤</v>
      </c>
      <c r="J3566" t="str">
        <f t="shared" si="166"/>
        <v>盤</v>
      </c>
      <c r="K3566" t="str">
        <f t="shared" si="167"/>
        <v>盤</v>
      </c>
    </row>
    <row r="3567" spans="1:11" hidden="1" x14ac:dyDescent="0.15">
      <c r="A3567">
        <v>20180531</v>
      </c>
      <c r="B3567">
        <v>10874.96</v>
      </c>
      <c r="C3567">
        <v>10987.77</v>
      </c>
      <c r="D3567">
        <v>10830.84</v>
      </c>
      <c r="E3567">
        <v>10987.77</v>
      </c>
      <c r="F3567">
        <v>10821.17</v>
      </c>
      <c r="G3567">
        <v>10987.77</v>
      </c>
      <c r="H3567">
        <v>10821.17</v>
      </c>
      <c r="I3567" t="str">
        <f t="shared" si="165"/>
        <v>盤</v>
      </c>
      <c r="J3567" t="str">
        <f t="shared" si="166"/>
        <v>盤</v>
      </c>
      <c r="K3567" t="str">
        <f t="shared" si="167"/>
        <v>盤</v>
      </c>
    </row>
    <row r="3568" spans="1:11" hidden="1" x14ac:dyDescent="0.15">
      <c r="A3568">
        <v>20180601</v>
      </c>
      <c r="B3568">
        <v>10949.08</v>
      </c>
      <c r="C3568">
        <v>10987.77</v>
      </c>
      <c r="D3568">
        <v>10821.17</v>
      </c>
      <c r="E3568">
        <v>10987.77</v>
      </c>
      <c r="F3568">
        <v>10821.17</v>
      </c>
      <c r="G3568">
        <v>10987.77</v>
      </c>
      <c r="H3568">
        <v>10821.17</v>
      </c>
      <c r="I3568" t="str">
        <f t="shared" si="165"/>
        <v>盤</v>
      </c>
      <c r="J3568" t="str">
        <f t="shared" si="166"/>
        <v>盤</v>
      </c>
      <c r="K3568" t="str">
        <f t="shared" si="167"/>
        <v>盤</v>
      </c>
    </row>
    <row r="3569" spans="1:11" x14ac:dyDescent="0.15">
      <c r="A3569">
        <v>20180604</v>
      </c>
      <c r="B3569">
        <v>11109.5</v>
      </c>
      <c r="C3569">
        <v>10987.77</v>
      </c>
      <c r="D3569">
        <v>10821.17</v>
      </c>
      <c r="E3569">
        <v>10987.77</v>
      </c>
      <c r="F3569">
        <v>10821.17</v>
      </c>
      <c r="G3569">
        <v>11109.5</v>
      </c>
      <c r="H3569">
        <v>10821.17</v>
      </c>
      <c r="I3569" t="str">
        <f t="shared" si="165"/>
        <v>盤</v>
      </c>
      <c r="J3569" t="str">
        <f t="shared" si="166"/>
        <v>盤</v>
      </c>
      <c r="K3569" t="str">
        <f t="shared" si="167"/>
        <v>順</v>
      </c>
    </row>
    <row r="3570" spans="1:11" hidden="1" x14ac:dyDescent="0.15">
      <c r="A3570">
        <v>20180605</v>
      </c>
      <c r="B3570">
        <v>11100.11</v>
      </c>
      <c r="C3570">
        <v>10987.77</v>
      </c>
      <c r="D3570">
        <v>10821.17</v>
      </c>
      <c r="E3570">
        <v>11109.5</v>
      </c>
      <c r="F3570">
        <v>10821.17</v>
      </c>
      <c r="G3570">
        <v>11109.5</v>
      </c>
      <c r="H3570">
        <v>10821.17</v>
      </c>
      <c r="I3570" t="str">
        <f t="shared" si="165"/>
        <v>盤</v>
      </c>
      <c r="J3570" t="str">
        <f t="shared" si="166"/>
        <v>順</v>
      </c>
      <c r="K3570" t="str">
        <f t="shared" si="167"/>
        <v>順</v>
      </c>
    </row>
    <row r="3571" spans="1:11" hidden="1" x14ac:dyDescent="0.15">
      <c r="A3571">
        <v>20180606</v>
      </c>
      <c r="B3571">
        <v>11201.83</v>
      </c>
      <c r="C3571">
        <v>11109.5</v>
      </c>
      <c r="D3571">
        <v>10821.17</v>
      </c>
      <c r="E3571">
        <v>11109.5</v>
      </c>
      <c r="F3571">
        <v>10821.17</v>
      </c>
      <c r="G3571">
        <v>11201.83</v>
      </c>
      <c r="H3571">
        <v>10821.17</v>
      </c>
      <c r="I3571" t="str">
        <f t="shared" si="165"/>
        <v>順</v>
      </c>
      <c r="J3571" t="str">
        <f t="shared" si="166"/>
        <v>順</v>
      </c>
      <c r="K3571" t="str">
        <f t="shared" si="167"/>
        <v>順</v>
      </c>
    </row>
    <row r="3572" spans="1:11" hidden="1" x14ac:dyDescent="0.15">
      <c r="A3572">
        <v>20180607</v>
      </c>
      <c r="B3572">
        <v>11251.75</v>
      </c>
      <c r="C3572">
        <v>11109.5</v>
      </c>
      <c r="D3572">
        <v>10821.17</v>
      </c>
      <c r="E3572">
        <v>11201.83</v>
      </c>
      <c r="F3572">
        <v>10821.17</v>
      </c>
      <c r="G3572">
        <v>11251.75</v>
      </c>
      <c r="H3572">
        <v>10821.17</v>
      </c>
      <c r="I3572" t="str">
        <f t="shared" si="165"/>
        <v>順</v>
      </c>
      <c r="J3572" t="str">
        <f t="shared" si="166"/>
        <v>順</v>
      </c>
      <c r="K3572" t="str">
        <f t="shared" si="167"/>
        <v>順</v>
      </c>
    </row>
    <row r="3573" spans="1:11" hidden="1" x14ac:dyDescent="0.15">
      <c r="A3573">
        <v>20180608</v>
      </c>
      <c r="B3573">
        <v>11156.42</v>
      </c>
      <c r="C3573">
        <v>11201.83</v>
      </c>
      <c r="D3573">
        <v>10821.17</v>
      </c>
      <c r="E3573">
        <v>11251.75</v>
      </c>
      <c r="F3573">
        <v>10821.17</v>
      </c>
      <c r="G3573">
        <v>11251.75</v>
      </c>
      <c r="H3573">
        <v>10821.17</v>
      </c>
      <c r="I3573" t="str">
        <f t="shared" si="165"/>
        <v>順</v>
      </c>
      <c r="J3573" t="str">
        <f t="shared" si="166"/>
        <v>順</v>
      </c>
      <c r="K3573" t="str">
        <f t="shared" si="167"/>
        <v>順</v>
      </c>
    </row>
    <row r="3574" spans="1:11" hidden="1" x14ac:dyDescent="0.15">
      <c r="A3574">
        <v>20180611</v>
      </c>
      <c r="B3574">
        <v>11149.23</v>
      </c>
      <c r="C3574">
        <v>11251.75</v>
      </c>
      <c r="D3574">
        <v>10821.17</v>
      </c>
      <c r="E3574">
        <v>11251.75</v>
      </c>
      <c r="F3574">
        <v>10821.17</v>
      </c>
      <c r="G3574">
        <v>11251.75</v>
      </c>
      <c r="H3574">
        <v>10874.96</v>
      </c>
      <c r="I3574" t="str">
        <f t="shared" si="165"/>
        <v>順</v>
      </c>
      <c r="J3574" t="str">
        <f t="shared" si="166"/>
        <v>順</v>
      </c>
      <c r="K3574" t="str">
        <f t="shared" si="167"/>
        <v>順</v>
      </c>
    </row>
    <row r="3575" spans="1:11" hidden="1" x14ac:dyDescent="0.15">
      <c r="A3575">
        <v>20180612</v>
      </c>
      <c r="B3575">
        <v>11144.79</v>
      </c>
      <c r="C3575">
        <v>11251.75</v>
      </c>
      <c r="D3575">
        <v>10821.17</v>
      </c>
      <c r="E3575">
        <v>11251.75</v>
      </c>
      <c r="F3575">
        <v>10874.96</v>
      </c>
      <c r="G3575">
        <v>11251.75</v>
      </c>
      <c r="H3575">
        <v>10949.08</v>
      </c>
      <c r="I3575" t="str">
        <f t="shared" si="165"/>
        <v>順</v>
      </c>
      <c r="J3575" t="str">
        <f t="shared" si="166"/>
        <v>順</v>
      </c>
      <c r="K3575" t="str">
        <f t="shared" si="167"/>
        <v>順</v>
      </c>
    </row>
    <row r="3576" spans="1:11" hidden="1" x14ac:dyDescent="0.15">
      <c r="A3576">
        <v>20180613</v>
      </c>
      <c r="B3576">
        <v>11173.21</v>
      </c>
      <c r="C3576">
        <v>11251.75</v>
      </c>
      <c r="D3576">
        <v>10874.96</v>
      </c>
      <c r="E3576">
        <v>11251.75</v>
      </c>
      <c r="F3576">
        <v>10949.08</v>
      </c>
      <c r="G3576">
        <v>11251.75</v>
      </c>
      <c r="H3576">
        <v>11100.11</v>
      </c>
      <c r="I3576" t="str">
        <f t="shared" si="165"/>
        <v>順</v>
      </c>
      <c r="J3576" t="str">
        <f t="shared" si="166"/>
        <v>順</v>
      </c>
      <c r="K3576" t="str">
        <f t="shared" si="167"/>
        <v>盤</v>
      </c>
    </row>
    <row r="3577" spans="1:11" hidden="1" x14ac:dyDescent="0.15">
      <c r="A3577">
        <v>20180614</v>
      </c>
      <c r="B3577">
        <v>11013.98</v>
      </c>
      <c r="C3577">
        <v>11251.75</v>
      </c>
      <c r="D3577">
        <v>10949.08</v>
      </c>
      <c r="E3577">
        <v>11251.75</v>
      </c>
      <c r="F3577">
        <v>11100.11</v>
      </c>
      <c r="G3577">
        <v>11251.75</v>
      </c>
      <c r="H3577">
        <v>11013.98</v>
      </c>
      <c r="I3577" t="str">
        <f t="shared" si="165"/>
        <v>順</v>
      </c>
      <c r="J3577" t="str">
        <f t="shared" si="166"/>
        <v>盤</v>
      </c>
      <c r="K3577" t="str">
        <f t="shared" si="167"/>
        <v>無</v>
      </c>
    </row>
    <row r="3578" spans="1:11" hidden="1" x14ac:dyDescent="0.15">
      <c r="A3578">
        <v>20180615</v>
      </c>
      <c r="B3578">
        <v>11087.47</v>
      </c>
      <c r="C3578">
        <v>11251.75</v>
      </c>
      <c r="D3578">
        <v>11100.11</v>
      </c>
      <c r="E3578">
        <v>11251.75</v>
      </c>
      <c r="F3578">
        <v>11013.98</v>
      </c>
      <c r="G3578">
        <v>11251.75</v>
      </c>
      <c r="H3578">
        <v>11013.98</v>
      </c>
      <c r="I3578" t="str">
        <f t="shared" si="165"/>
        <v>盤</v>
      </c>
      <c r="J3578" t="str">
        <f t="shared" si="166"/>
        <v>無</v>
      </c>
      <c r="K3578" t="str">
        <f t="shared" si="167"/>
        <v>無</v>
      </c>
    </row>
    <row r="3579" spans="1:11" hidden="1" x14ac:dyDescent="0.15">
      <c r="A3579">
        <v>20180619</v>
      </c>
      <c r="B3579">
        <v>10904.19</v>
      </c>
      <c r="C3579">
        <v>11251.75</v>
      </c>
      <c r="D3579">
        <v>11013.98</v>
      </c>
      <c r="E3579">
        <v>11251.75</v>
      </c>
      <c r="F3579">
        <v>11013.98</v>
      </c>
      <c r="G3579">
        <v>11251.75</v>
      </c>
      <c r="H3579">
        <v>10904.19</v>
      </c>
      <c r="I3579" t="str">
        <f t="shared" si="165"/>
        <v>無</v>
      </c>
      <c r="J3579" t="str">
        <f t="shared" si="166"/>
        <v>無</v>
      </c>
      <c r="K3579" t="str">
        <f t="shared" si="167"/>
        <v>順</v>
      </c>
    </row>
    <row r="3580" spans="1:11" hidden="1" x14ac:dyDescent="0.15">
      <c r="A3580">
        <v>20180620</v>
      </c>
      <c r="B3580">
        <v>10927.44</v>
      </c>
      <c r="C3580">
        <v>11251.75</v>
      </c>
      <c r="D3580">
        <v>11013.98</v>
      </c>
      <c r="E3580">
        <v>11251.75</v>
      </c>
      <c r="F3580">
        <v>10904.19</v>
      </c>
      <c r="G3580">
        <v>11173.21</v>
      </c>
      <c r="H3580">
        <v>10904.19</v>
      </c>
      <c r="I3580" t="str">
        <f t="shared" si="165"/>
        <v>無</v>
      </c>
      <c r="J3580" t="str">
        <f t="shared" si="166"/>
        <v>順</v>
      </c>
      <c r="K3580" t="str">
        <f t="shared" si="167"/>
        <v>順</v>
      </c>
    </row>
    <row r="3581" spans="1:11" hidden="1" x14ac:dyDescent="0.15">
      <c r="A3581">
        <v>20180621</v>
      </c>
      <c r="B3581">
        <v>10941.07</v>
      </c>
      <c r="C3581">
        <v>11251.75</v>
      </c>
      <c r="D3581">
        <v>10904.19</v>
      </c>
      <c r="E3581">
        <v>11173.21</v>
      </c>
      <c r="F3581">
        <v>10904.19</v>
      </c>
      <c r="G3581">
        <v>11173.21</v>
      </c>
      <c r="H3581">
        <v>10904.19</v>
      </c>
      <c r="I3581" t="str">
        <f t="shared" si="165"/>
        <v>順</v>
      </c>
      <c r="J3581" t="str">
        <f t="shared" si="166"/>
        <v>順</v>
      </c>
      <c r="K3581" t="str">
        <f t="shared" si="167"/>
        <v>順</v>
      </c>
    </row>
    <row r="3582" spans="1:11" hidden="1" x14ac:dyDescent="0.15">
      <c r="A3582">
        <v>20180622</v>
      </c>
      <c r="B3582">
        <v>10899.28</v>
      </c>
      <c r="C3582">
        <v>11173.21</v>
      </c>
      <c r="D3582">
        <v>10904.19</v>
      </c>
      <c r="E3582">
        <v>11173.21</v>
      </c>
      <c r="F3582">
        <v>10904.19</v>
      </c>
      <c r="G3582">
        <v>11173.21</v>
      </c>
      <c r="H3582">
        <v>10899.28</v>
      </c>
      <c r="I3582" t="str">
        <f t="shared" si="165"/>
        <v>順</v>
      </c>
      <c r="J3582" t="str">
        <f t="shared" si="166"/>
        <v>順</v>
      </c>
      <c r="K3582" t="str">
        <f t="shared" si="167"/>
        <v>順</v>
      </c>
    </row>
    <row r="3583" spans="1:11" hidden="1" x14ac:dyDescent="0.15">
      <c r="A3583">
        <v>20180625</v>
      </c>
      <c r="B3583">
        <v>10786.46</v>
      </c>
      <c r="C3583">
        <v>11173.21</v>
      </c>
      <c r="D3583">
        <v>10904.19</v>
      </c>
      <c r="E3583">
        <v>11173.21</v>
      </c>
      <c r="F3583">
        <v>10899.28</v>
      </c>
      <c r="G3583">
        <v>11173.21</v>
      </c>
      <c r="H3583">
        <v>10786.46</v>
      </c>
      <c r="I3583" t="str">
        <f t="shared" si="165"/>
        <v>順</v>
      </c>
      <c r="J3583" t="str">
        <f t="shared" si="166"/>
        <v>順</v>
      </c>
      <c r="K3583" t="str">
        <f t="shared" si="167"/>
        <v>順</v>
      </c>
    </row>
    <row r="3584" spans="1:11" hidden="1" x14ac:dyDescent="0.15">
      <c r="A3584">
        <v>20180626</v>
      </c>
      <c r="B3584">
        <v>10742.17</v>
      </c>
      <c r="C3584">
        <v>11173.21</v>
      </c>
      <c r="D3584">
        <v>10899.28</v>
      </c>
      <c r="E3584">
        <v>11173.21</v>
      </c>
      <c r="F3584">
        <v>10786.46</v>
      </c>
      <c r="G3584">
        <v>11087.47</v>
      </c>
      <c r="H3584">
        <v>10742.17</v>
      </c>
      <c r="I3584" t="str">
        <f t="shared" si="165"/>
        <v>順</v>
      </c>
      <c r="J3584" t="str">
        <f t="shared" si="166"/>
        <v>順</v>
      </c>
      <c r="K3584" t="str">
        <f t="shared" si="167"/>
        <v>順</v>
      </c>
    </row>
    <row r="3585" spans="1:11" hidden="1" x14ac:dyDescent="0.15">
      <c r="A3585">
        <v>20180627</v>
      </c>
      <c r="B3585">
        <v>10701.03</v>
      </c>
      <c r="C3585">
        <v>11173.21</v>
      </c>
      <c r="D3585">
        <v>10786.46</v>
      </c>
      <c r="E3585">
        <v>11087.47</v>
      </c>
      <c r="F3585">
        <v>10742.17</v>
      </c>
      <c r="G3585">
        <v>11087.47</v>
      </c>
      <c r="H3585">
        <v>10701.03</v>
      </c>
      <c r="I3585" t="str">
        <f t="shared" si="165"/>
        <v>順</v>
      </c>
      <c r="J3585" t="str">
        <f t="shared" si="166"/>
        <v>順</v>
      </c>
      <c r="K3585" t="str">
        <f t="shared" si="167"/>
        <v>順</v>
      </c>
    </row>
    <row r="3586" spans="1:11" hidden="1" x14ac:dyDescent="0.15">
      <c r="A3586">
        <v>20180628</v>
      </c>
      <c r="B3586">
        <v>10654.28</v>
      </c>
      <c r="C3586">
        <v>11087.47</v>
      </c>
      <c r="D3586">
        <v>10742.17</v>
      </c>
      <c r="E3586">
        <v>11087.47</v>
      </c>
      <c r="F3586">
        <v>10701.03</v>
      </c>
      <c r="G3586">
        <v>10941.07</v>
      </c>
      <c r="H3586">
        <v>10654.28</v>
      </c>
      <c r="I3586" t="str">
        <f t="shared" si="165"/>
        <v>順</v>
      </c>
      <c r="J3586" t="str">
        <f t="shared" si="166"/>
        <v>順</v>
      </c>
      <c r="K3586" t="str">
        <f t="shared" si="167"/>
        <v>順</v>
      </c>
    </row>
    <row r="3587" spans="1:11" hidden="1" x14ac:dyDescent="0.15">
      <c r="A3587">
        <v>20180629</v>
      </c>
      <c r="B3587">
        <v>10836.91</v>
      </c>
      <c r="C3587">
        <v>11087.47</v>
      </c>
      <c r="D3587">
        <v>10701.03</v>
      </c>
      <c r="E3587">
        <v>10941.07</v>
      </c>
      <c r="F3587">
        <v>10654.28</v>
      </c>
      <c r="G3587">
        <v>10941.07</v>
      </c>
      <c r="H3587">
        <v>10654.28</v>
      </c>
      <c r="I3587" t="str">
        <f t="shared" ref="I3587:I3650" si="168">IF(C3587-D3587&lt;=180,"盤",IF(C3587-D3587&lt;=240,"無","順"))</f>
        <v>順</v>
      </c>
      <c r="J3587" t="str">
        <f t="shared" ref="J3587:J3650" si="169">IF(E3587-F3587&lt;=180,"盤",IF(E3587-F3587&lt;=240,"無","順"))</f>
        <v>順</v>
      </c>
      <c r="K3587" t="str">
        <f t="shared" ref="K3587:K3650" si="170">IF(G3587-H3587&lt;=180,"盤",IF(G3587-H3587&lt;=240,"無","順"))</f>
        <v>順</v>
      </c>
    </row>
    <row r="3588" spans="1:11" hidden="1" x14ac:dyDescent="0.15">
      <c r="A3588">
        <v>20180702</v>
      </c>
      <c r="B3588">
        <v>10777.94</v>
      </c>
      <c r="C3588">
        <v>10941.07</v>
      </c>
      <c r="D3588">
        <v>10654.28</v>
      </c>
      <c r="E3588">
        <v>10941.07</v>
      </c>
      <c r="F3588">
        <v>10654.28</v>
      </c>
      <c r="G3588">
        <v>10941.07</v>
      </c>
      <c r="H3588">
        <v>10654.28</v>
      </c>
      <c r="I3588" t="str">
        <f t="shared" si="168"/>
        <v>順</v>
      </c>
      <c r="J3588" t="str">
        <f t="shared" si="169"/>
        <v>順</v>
      </c>
      <c r="K3588" t="str">
        <f t="shared" si="170"/>
        <v>順</v>
      </c>
    </row>
    <row r="3589" spans="1:11" hidden="1" x14ac:dyDescent="0.15">
      <c r="A3589">
        <v>20180703</v>
      </c>
      <c r="B3589">
        <v>10715.72</v>
      </c>
      <c r="C3589">
        <v>10941.07</v>
      </c>
      <c r="D3589">
        <v>10654.28</v>
      </c>
      <c r="E3589">
        <v>10941.07</v>
      </c>
      <c r="F3589">
        <v>10654.28</v>
      </c>
      <c r="G3589">
        <v>10899.28</v>
      </c>
      <c r="H3589">
        <v>10654.28</v>
      </c>
      <c r="I3589" t="str">
        <f t="shared" si="168"/>
        <v>順</v>
      </c>
      <c r="J3589" t="str">
        <f t="shared" si="169"/>
        <v>順</v>
      </c>
      <c r="K3589" t="str">
        <f t="shared" si="170"/>
        <v>順</v>
      </c>
    </row>
    <row r="3590" spans="1:11" hidden="1" x14ac:dyDescent="0.15">
      <c r="A3590">
        <v>20180704</v>
      </c>
      <c r="B3590">
        <v>10721.87</v>
      </c>
      <c r="C3590">
        <v>10941.07</v>
      </c>
      <c r="D3590">
        <v>10654.28</v>
      </c>
      <c r="E3590">
        <v>10899.28</v>
      </c>
      <c r="F3590">
        <v>10654.28</v>
      </c>
      <c r="G3590">
        <v>10836.91</v>
      </c>
      <c r="H3590">
        <v>10654.28</v>
      </c>
      <c r="I3590" t="str">
        <f t="shared" si="168"/>
        <v>順</v>
      </c>
      <c r="J3590" t="str">
        <f t="shared" si="169"/>
        <v>順</v>
      </c>
      <c r="K3590" t="str">
        <f t="shared" si="170"/>
        <v>無</v>
      </c>
    </row>
    <row r="3591" spans="1:11" hidden="1" x14ac:dyDescent="0.15">
      <c r="A3591">
        <v>20180705</v>
      </c>
      <c r="B3591">
        <v>10611.81</v>
      </c>
      <c r="C3591">
        <v>10899.28</v>
      </c>
      <c r="D3591">
        <v>10654.28</v>
      </c>
      <c r="E3591">
        <v>10836.91</v>
      </c>
      <c r="F3591">
        <v>10654.28</v>
      </c>
      <c r="G3591">
        <v>10836.91</v>
      </c>
      <c r="H3591">
        <v>10611.81</v>
      </c>
      <c r="I3591" t="str">
        <f t="shared" si="168"/>
        <v>順</v>
      </c>
      <c r="J3591" t="str">
        <f t="shared" si="169"/>
        <v>無</v>
      </c>
      <c r="K3591" t="str">
        <f t="shared" si="170"/>
        <v>無</v>
      </c>
    </row>
    <row r="3592" spans="1:11" hidden="1" x14ac:dyDescent="0.15">
      <c r="A3592">
        <v>20180706</v>
      </c>
      <c r="B3592">
        <v>10608.57</v>
      </c>
      <c r="C3592">
        <v>10836.91</v>
      </c>
      <c r="D3592">
        <v>10654.28</v>
      </c>
      <c r="E3592">
        <v>10836.91</v>
      </c>
      <c r="F3592">
        <v>10611.81</v>
      </c>
      <c r="G3592">
        <v>10836.91</v>
      </c>
      <c r="H3592">
        <v>10608.57</v>
      </c>
      <c r="I3592" t="str">
        <f t="shared" si="168"/>
        <v>無</v>
      </c>
      <c r="J3592" t="str">
        <f t="shared" si="169"/>
        <v>無</v>
      </c>
      <c r="K3592" t="str">
        <f t="shared" si="170"/>
        <v>無</v>
      </c>
    </row>
    <row r="3593" spans="1:11" hidden="1" x14ac:dyDescent="0.15">
      <c r="A3593">
        <v>20180709</v>
      </c>
      <c r="B3593">
        <v>10720.28</v>
      </c>
      <c r="C3593">
        <v>10836.91</v>
      </c>
      <c r="D3593">
        <v>10611.81</v>
      </c>
      <c r="E3593">
        <v>10836.91</v>
      </c>
      <c r="F3593">
        <v>10608.57</v>
      </c>
      <c r="G3593">
        <v>10836.91</v>
      </c>
      <c r="H3593">
        <v>10608.57</v>
      </c>
      <c r="I3593" t="str">
        <f t="shared" si="168"/>
        <v>無</v>
      </c>
      <c r="J3593" t="str">
        <f t="shared" si="169"/>
        <v>無</v>
      </c>
      <c r="K3593" t="str">
        <f t="shared" si="170"/>
        <v>無</v>
      </c>
    </row>
    <row r="3594" spans="1:11" hidden="1" x14ac:dyDescent="0.15">
      <c r="A3594">
        <v>20180710</v>
      </c>
      <c r="B3594">
        <v>10756.89</v>
      </c>
      <c r="C3594">
        <v>10836.91</v>
      </c>
      <c r="D3594">
        <v>10608.57</v>
      </c>
      <c r="E3594">
        <v>10836.91</v>
      </c>
      <c r="F3594">
        <v>10608.57</v>
      </c>
      <c r="G3594">
        <v>10836.91</v>
      </c>
      <c r="H3594">
        <v>10608.57</v>
      </c>
      <c r="I3594" t="str">
        <f t="shared" si="168"/>
        <v>無</v>
      </c>
      <c r="J3594" t="str">
        <f t="shared" si="169"/>
        <v>無</v>
      </c>
      <c r="K3594" t="str">
        <f t="shared" si="170"/>
        <v>無</v>
      </c>
    </row>
    <row r="3595" spans="1:11" hidden="1" x14ac:dyDescent="0.15">
      <c r="A3595">
        <v>20180711</v>
      </c>
      <c r="B3595">
        <v>10676.84</v>
      </c>
      <c r="C3595">
        <v>10836.91</v>
      </c>
      <c r="D3595">
        <v>10608.57</v>
      </c>
      <c r="E3595">
        <v>10836.91</v>
      </c>
      <c r="F3595">
        <v>10608.57</v>
      </c>
      <c r="G3595">
        <v>10777.94</v>
      </c>
      <c r="H3595">
        <v>10608.57</v>
      </c>
      <c r="I3595" t="str">
        <f t="shared" si="168"/>
        <v>無</v>
      </c>
      <c r="J3595" t="str">
        <f t="shared" si="169"/>
        <v>無</v>
      </c>
      <c r="K3595" t="str">
        <f t="shared" si="170"/>
        <v>盤</v>
      </c>
    </row>
    <row r="3596" spans="1:11" hidden="1" x14ac:dyDescent="0.15">
      <c r="A3596">
        <v>20180712</v>
      </c>
      <c r="B3596">
        <v>10738.38</v>
      </c>
      <c r="C3596">
        <v>10836.91</v>
      </c>
      <c r="D3596">
        <v>10608.57</v>
      </c>
      <c r="E3596">
        <v>10777.94</v>
      </c>
      <c r="F3596">
        <v>10608.57</v>
      </c>
      <c r="G3596">
        <v>10756.89</v>
      </c>
      <c r="H3596">
        <v>10608.57</v>
      </c>
      <c r="I3596" t="str">
        <f t="shared" si="168"/>
        <v>無</v>
      </c>
      <c r="J3596" t="str">
        <f t="shared" si="169"/>
        <v>盤</v>
      </c>
      <c r="K3596" t="str">
        <f t="shared" si="170"/>
        <v>盤</v>
      </c>
    </row>
    <row r="3597" spans="1:11" x14ac:dyDescent="0.15">
      <c r="A3597">
        <v>20180713</v>
      </c>
      <c r="B3597">
        <v>10864.54</v>
      </c>
      <c r="C3597">
        <v>10777.94</v>
      </c>
      <c r="D3597">
        <v>10608.57</v>
      </c>
      <c r="E3597">
        <v>10756.89</v>
      </c>
      <c r="F3597">
        <v>10608.57</v>
      </c>
      <c r="G3597">
        <v>10864.54</v>
      </c>
      <c r="H3597">
        <v>10608.57</v>
      </c>
      <c r="I3597" t="str">
        <f t="shared" si="168"/>
        <v>盤</v>
      </c>
      <c r="J3597" t="str">
        <f t="shared" si="169"/>
        <v>盤</v>
      </c>
      <c r="K3597" t="str">
        <f t="shared" si="170"/>
        <v>順</v>
      </c>
    </row>
    <row r="3598" spans="1:11" hidden="1" x14ac:dyDescent="0.15">
      <c r="A3598">
        <v>20180716</v>
      </c>
      <c r="B3598">
        <v>10817.45</v>
      </c>
      <c r="C3598">
        <v>10756.89</v>
      </c>
      <c r="D3598">
        <v>10608.57</v>
      </c>
      <c r="E3598">
        <v>10864.54</v>
      </c>
      <c r="F3598">
        <v>10608.57</v>
      </c>
      <c r="G3598">
        <v>10864.54</v>
      </c>
      <c r="H3598">
        <v>10608.57</v>
      </c>
      <c r="I3598" t="str">
        <f t="shared" si="168"/>
        <v>盤</v>
      </c>
      <c r="J3598" t="str">
        <f t="shared" si="169"/>
        <v>順</v>
      </c>
      <c r="K3598" t="str">
        <f t="shared" si="170"/>
        <v>順</v>
      </c>
    </row>
    <row r="3599" spans="1:11" hidden="1" x14ac:dyDescent="0.15">
      <c r="A3599">
        <v>20180717</v>
      </c>
      <c r="B3599">
        <v>10778.99</v>
      </c>
      <c r="C3599">
        <v>10864.54</v>
      </c>
      <c r="D3599">
        <v>10608.57</v>
      </c>
      <c r="E3599">
        <v>10864.54</v>
      </c>
      <c r="F3599">
        <v>10608.57</v>
      </c>
      <c r="G3599">
        <v>10864.54</v>
      </c>
      <c r="H3599">
        <v>10608.57</v>
      </c>
      <c r="I3599" t="str">
        <f t="shared" si="168"/>
        <v>順</v>
      </c>
      <c r="J3599" t="str">
        <f t="shared" si="169"/>
        <v>順</v>
      </c>
      <c r="K3599" t="str">
        <f t="shared" si="170"/>
        <v>順</v>
      </c>
    </row>
    <row r="3600" spans="1:11" hidden="1" x14ac:dyDescent="0.15">
      <c r="A3600">
        <v>20180718</v>
      </c>
      <c r="B3600">
        <v>10842.46</v>
      </c>
      <c r="C3600">
        <v>10864.54</v>
      </c>
      <c r="D3600">
        <v>10608.57</v>
      </c>
      <c r="E3600">
        <v>10864.54</v>
      </c>
      <c r="F3600">
        <v>10608.57</v>
      </c>
      <c r="G3600">
        <v>10864.54</v>
      </c>
      <c r="H3600">
        <v>10676.84</v>
      </c>
      <c r="I3600" t="str">
        <f t="shared" si="168"/>
        <v>順</v>
      </c>
      <c r="J3600" t="str">
        <f t="shared" si="169"/>
        <v>順</v>
      </c>
      <c r="K3600" t="str">
        <f t="shared" si="170"/>
        <v>無</v>
      </c>
    </row>
    <row r="3601" spans="1:11" hidden="1" x14ac:dyDescent="0.15">
      <c r="A3601">
        <v>20180719</v>
      </c>
      <c r="B3601">
        <v>10835.38</v>
      </c>
      <c r="C3601">
        <v>10864.54</v>
      </c>
      <c r="D3601">
        <v>10608.57</v>
      </c>
      <c r="E3601">
        <v>10864.54</v>
      </c>
      <c r="F3601">
        <v>10676.84</v>
      </c>
      <c r="G3601">
        <v>10864.54</v>
      </c>
      <c r="H3601">
        <v>10676.84</v>
      </c>
      <c r="I3601" t="str">
        <f t="shared" si="168"/>
        <v>順</v>
      </c>
      <c r="J3601" t="str">
        <f t="shared" si="169"/>
        <v>無</v>
      </c>
      <c r="K3601" t="str">
        <f t="shared" si="170"/>
        <v>無</v>
      </c>
    </row>
    <row r="3602" spans="1:11" hidden="1" x14ac:dyDescent="0.15">
      <c r="A3602">
        <v>20180720</v>
      </c>
      <c r="B3602">
        <v>10932.11</v>
      </c>
      <c r="C3602">
        <v>10864.54</v>
      </c>
      <c r="D3602">
        <v>10676.84</v>
      </c>
      <c r="E3602">
        <v>10864.54</v>
      </c>
      <c r="F3602">
        <v>10676.84</v>
      </c>
      <c r="G3602">
        <v>10932.11</v>
      </c>
      <c r="H3602">
        <v>10676.84</v>
      </c>
      <c r="I3602" t="str">
        <f t="shared" si="168"/>
        <v>無</v>
      </c>
      <c r="J3602" t="str">
        <f t="shared" si="169"/>
        <v>無</v>
      </c>
      <c r="K3602" t="str">
        <f t="shared" si="170"/>
        <v>順</v>
      </c>
    </row>
    <row r="3603" spans="1:11" hidden="1" x14ac:dyDescent="0.15">
      <c r="A3603">
        <v>20180723</v>
      </c>
      <c r="B3603">
        <v>10946.89</v>
      </c>
      <c r="C3603">
        <v>10864.54</v>
      </c>
      <c r="D3603">
        <v>10676.84</v>
      </c>
      <c r="E3603">
        <v>10932.11</v>
      </c>
      <c r="F3603">
        <v>10676.84</v>
      </c>
      <c r="G3603">
        <v>10946.89</v>
      </c>
      <c r="H3603">
        <v>10738.38</v>
      </c>
      <c r="I3603" t="str">
        <f t="shared" si="168"/>
        <v>無</v>
      </c>
      <c r="J3603" t="str">
        <f t="shared" si="169"/>
        <v>順</v>
      </c>
      <c r="K3603" t="str">
        <f t="shared" si="170"/>
        <v>無</v>
      </c>
    </row>
    <row r="3604" spans="1:11" hidden="1" x14ac:dyDescent="0.15">
      <c r="A3604">
        <v>20180724</v>
      </c>
      <c r="B3604">
        <v>10995.39</v>
      </c>
      <c r="C3604">
        <v>10932.11</v>
      </c>
      <c r="D3604">
        <v>10676.84</v>
      </c>
      <c r="E3604">
        <v>10946.89</v>
      </c>
      <c r="F3604">
        <v>10738.38</v>
      </c>
      <c r="G3604">
        <v>10995.39</v>
      </c>
      <c r="H3604">
        <v>10778.99</v>
      </c>
      <c r="I3604" t="str">
        <f t="shared" si="168"/>
        <v>順</v>
      </c>
      <c r="J3604" t="str">
        <f t="shared" si="169"/>
        <v>無</v>
      </c>
      <c r="K3604" t="str">
        <f t="shared" si="170"/>
        <v>無</v>
      </c>
    </row>
    <row r="3605" spans="1:11" hidden="1" x14ac:dyDescent="0.15">
      <c r="A3605">
        <v>20180725</v>
      </c>
      <c r="B3605">
        <v>10965.79</v>
      </c>
      <c r="C3605">
        <v>10946.89</v>
      </c>
      <c r="D3605">
        <v>10738.38</v>
      </c>
      <c r="E3605">
        <v>10995.39</v>
      </c>
      <c r="F3605">
        <v>10778.99</v>
      </c>
      <c r="G3605">
        <v>10995.39</v>
      </c>
      <c r="H3605">
        <v>10778.99</v>
      </c>
      <c r="I3605" t="str">
        <f t="shared" si="168"/>
        <v>無</v>
      </c>
      <c r="J3605" t="str">
        <f t="shared" si="169"/>
        <v>無</v>
      </c>
      <c r="K3605" t="str">
        <f t="shared" si="170"/>
        <v>無</v>
      </c>
    </row>
    <row r="3606" spans="1:11" hidden="1" x14ac:dyDescent="0.15">
      <c r="A3606">
        <v>20180726</v>
      </c>
      <c r="B3606">
        <v>11010.61</v>
      </c>
      <c r="C3606">
        <v>10995.39</v>
      </c>
      <c r="D3606">
        <v>10778.99</v>
      </c>
      <c r="E3606">
        <v>10995.39</v>
      </c>
      <c r="F3606">
        <v>10778.99</v>
      </c>
      <c r="G3606">
        <v>11010.61</v>
      </c>
      <c r="H3606">
        <v>10778.99</v>
      </c>
      <c r="I3606" t="str">
        <f t="shared" si="168"/>
        <v>無</v>
      </c>
      <c r="J3606" t="str">
        <f t="shared" si="169"/>
        <v>無</v>
      </c>
      <c r="K3606" t="str">
        <f t="shared" si="170"/>
        <v>無</v>
      </c>
    </row>
    <row r="3607" spans="1:11" hidden="1" x14ac:dyDescent="0.15">
      <c r="A3607">
        <v>20180727</v>
      </c>
      <c r="B3607">
        <v>11075.78</v>
      </c>
      <c r="C3607">
        <v>10995.39</v>
      </c>
      <c r="D3607">
        <v>10778.99</v>
      </c>
      <c r="E3607">
        <v>11010.61</v>
      </c>
      <c r="F3607">
        <v>10778.99</v>
      </c>
      <c r="G3607">
        <v>11075.78</v>
      </c>
      <c r="H3607">
        <v>10835.38</v>
      </c>
      <c r="I3607" t="str">
        <f t="shared" si="168"/>
        <v>無</v>
      </c>
      <c r="J3607" t="str">
        <f t="shared" si="169"/>
        <v>無</v>
      </c>
      <c r="K3607" t="str">
        <f t="shared" si="170"/>
        <v>順</v>
      </c>
    </row>
    <row r="3608" spans="1:11" hidden="1" x14ac:dyDescent="0.15">
      <c r="A3608">
        <v>20180730</v>
      </c>
      <c r="B3608">
        <v>11033.54</v>
      </c>
      <c r="C3608">
        <v>11010.61</v>
      </c>
      <c r="D3608">
        <v>10778.99</v>
      </c>
      <c r="E3608">
        <v>11075.78</v>
      </c>
      <c r="F3608">
        <v>10835.38</v>
      </c>
      <c r="G3608">
        <v>11075.78</v>
      </c>
      <c r="H3608">
        <v>10835.38</v>
      </c>
      <c r="I3608" t="str">
        <f t="shared" si="168"/>
        <v>無</v>
      </c>
      <c r="J3608" t="str">
        <f t="shared" si="169"/>
        <v>順</v>
      </c>
      <c r="K3608" t="str">
        <f t="shared" si="170"/>
        <v>順</v>
      </c>
    </row>
    <row r="3609" spans="1:11" hidden="1" x14ac:dyDescent="0.15">
      <c r="A3609">
        <v>20180731</v>
      </c>
      <c r="B3609">
        <v>11057.51</v>
      </c>
      <c r="C3609">
        <v>11075.78</v>
      </c>
      <c r="D3609">
        <v>10835.38</v>
      </c>
      <c r="E3609">
        <v>11075.78</v>
      </c>
      <c r="F3609">
        <v>10835.38</v>
      </c>
      <c r="G3609">
        <v>11075.78</v>
      </c>
      <c r="H3609">
        <v>10932.11</v>
      </c>
      <c r="I3609" t="str">
        <f t="shared" si="168"/>
        <v>順</v>
      </c>
      <c r="J3609" t="str">
        <f t="shared" si="169"/>
        <v>順</v>
      </c>
      <c r="K3609" t="str">
        <f t="shared" si="170"/>
        <v>盤</v>
      </c>
    </row>
    <row r="3610" spans="1:11" hidden="1" x14ac:dyDescent="0.15">
      <c r="A3610">
        <v>20180801</v>
      </c>
      <c r="B3610">
        <v>11098.13</v>
      </c>
      <c r="C3610">
        <v>11075.78</v>
      </c>
      <c r="D3610">
        <v>10835.38</v>
      </c>
      <c r="E3610">
        <v>11075.78</v>
      </c>
      <c r="F3610">
        <v>10932.11</v>
      </c>
      <c r="G3610">
        <v>11098.13</v>
      </c>
      <c r="H3610">
        <v>10946.89</v>
      </c>
      <c r="I3610" t="str">
        <f t="shared" si="168"/>
        <v>順</v>
      </c>
      <c r="J3610" t="str">
        <f t="shared" si="169"/>
        <v>盤</v>
      </c>
      <c r="K3610" t="str">
        <f t="shared" si="170"/>
        <v>盤</v>
      </c>
    </row>
    <row r="3611" spans="1:11" hidden="1" x14ac:dyDescent="0.15">
      <c r="A3611">
        <v>20180802</v>
      </c>
      <c r="B3611">
        <v>10929.77</v>
      </c>
      <c r="C3611">
        <v>11075.78</v>
      </c>
      <c r="D3611">
        <v>10932.11</v>
      </c>
      <c r="E3611">
        <v>11098.13</v>
      </c>
      <c r="F3611">
        <v>10946.89</v>
      </c>
      <c r="G3611">
        <v>11098.13</v>
      </c>
      <c r="H3611">
        <v>10929.77</v>
      </c>
      <c r="I3611" t="str">
        <f t="shared" si="168"/>
        <v>盤</v>
      </c>
      <c r="J3611" t="str">
        <f t="shared" si="169"/>
        <v>盤</v>
      </c>
      <c r="K3611" t="str">
        <f t="shared" si="170"/>
        <v>盤</v>
      </c>
    </row>
    <row r="3612" spans="1:11" hidden="1" x14ac:dyDescent="0.15">
      <c r="A3612">
        <v>20180803</v>
      </c>
      <c r="B3612">
        <v>11012.43</v>
      </c>
      <c r="C3612">
        <v>11098.13</v>
      </c>
      <c r="D3612">
        <v>10946.89</v>
      </c>
      <c r="E3612">
        <v>11098.13</v>
      </c>
      <c r="F3612">
        <v>10929.77</v>
      </c>
      <c r="G3612">
        <v>11098.13</v>
      </c>
      <c r="H3612">
        <v>10929.77</v>
      </c>
      <c r="I3612" t="str">
        <f t="shared" si="168"/>
        <v>盤</v>
      </c>
      <c r="J3612" t="str">
        <f t="shared" si="169"/>
        <v>盤</v>
      </c>
      <c r="K3612" t="str">
        <f t="shared" si="170"/>
        <v>盤</v>
      </c>
    </row>
    <row r="3613" spans="1:11" hidden="1" x14ac:dyDescent="0.15">
      <c r="A3613">
        <v>20180806</v>
      </c>
      <c r="B3613">
        <v>11024.1</v>
      </c>
      <c r="C3613">
        <v>11098.13</v>
      </c>
      <c r="D3613">
        <v>10929.77</v>
      </c>
      <c r="E3613">
        <v>11098.13</v>
      </c>
      <c r="F3613">
        <v>10929.77</v>
      </c>
      <c r="G3613">
        <v>11098.13</v>
      </c>
      <c r="H3613">
        <v>10929.77</v>
      </c>
      <c r="I3613" t="str">
        <f t="shared" si="168"/>
        <v>盤</v>
      </c>
      <c r="J3613" t="str">
        <f t="shared" si="169"/>
        <v>盤</v>
      </c>
      <c r="K3613" t="str">
        <f t="shared" si="170"/>
        <v>盤</v>
      </c>
    </row>
    <row r="3614" spans="1:11" hidden="1" x14ac:dyDescent="0.15">
      <c r="A3614">
        <v>20180807</v>
      </c>
      <c r="B3614">
        <v>10983.44</v>
      </c>
      <c r="C3614">
        <v>11098.13</v>
      </c>
      <c r="D3614">
        <v>10929.77</v>
      </c>
      <c r="E3614">
        <v>11098.13</v>
      </c>
      <c r="F3614">
        <v>10929.77</v>
      </c>
      <c r="G3614">
        <v>11098.13</v>
      </c>
      <c r="H3614">
        <v>10929.77</v>
      </c>
      <c r="I3614" t="str">
        <f t="shared" si="168"/>
        <v>盤</v>
      </c>
      <c r="J3614" t="str">
        <f t="shared" si="169"/>
        <v>盤</v>
      </c>
      <c r="K3614" t="str">
        <f t="shared" si="170"/>
        <v>盤</v>
      </c>
    </row>
    <row r="3615" spans="1:11" hidden="1" x14ac:dyDescent="0.15">
      <c r="A3615">
        <v>20180808</v>
      </c>
      <c r="B3615">
        <v>11075.25</v>
      </c>
      <c r="C3615">
        <v>11098.13</v>
      </c>
      <c r="D3615">
        <v>10929.77</v>
      </c>
      <c r="E3615">
        <v>11098.13</v>
      </c>
      <c r="F3615">
        <v>10929.77</v>
      </c>
      <c r="G3615">
        <v>11098.13</v>
      </c>
      <c r="H3615">
        <v>10929.77</v>
      </c>
      <c r="I3615" t="str">
        <f t="shared" si="168"/>
        <v>盤</v>
      </c>
      <c r="J3615" t="str">
        <f t="shared" si="169"/>
        <v>盤</v>
      </c>
      <c r="K3615" t="str">
        <f t="shared" si="170"/>
        <v>盤</v>
      </c>
    </row>
    <row r="3616" spans="1:11" hidden="1" x14ac:dyDescent="0.15">
      <c r="A3616">
        <v>20180809</v>
      </c>
      <c r="B3616">
        <v>11028.07</v>
      </c>
      <c r="C3616">
        <v>11098.13</v>
      </c>
      <c r="D3616">
        <v>10929.77</v>
      </c>
      <c r="E3616">
        <v>11098.13</v>
      </c>
      <c r="F3616">
        <v>10929.77</v>
      </c>
      <c r="G3616">
        <v>11098.13</v>
      </c>
      <c r="H3616">
        <v>10929.77</v>
      </c>
      <c r="I3616" t="str">
        <f t="shared" si="168"/>
        <v>盤</v>
      </c>
      <c r="J3616" t="str">
        <f t="shared" si="169"/>
        <v>盤</v>
      </c>
      <c r="K3616" t="str">
        <f t="shared" si="170"/>
        <v>盤</v>
      </c>
    </row>
    <row r="3617" spans="1:11" hidden="1" x14ac:dyDescent="0.15">
      <c r="A3617">
        <v>20180810</v>
      </c>
      <c r="B3617">
        <v>10983.68</v>
      </c>
      <c r="C3617">
        <v>11098.13</v>
      </c>
      <c r="D3617">
        <v>10929.77</v>
      </c>
      <c r="E3617">
        <v>11098.13</v>
      </c>
      <c r="F3617">
        <v>10929.77</v>
      </c>
      <c r="G3617">
        <v>11098.13</v>
      </c>
      <c r="H3617">
        <v>10929.77</v>
      </c>
      <c r="I3617" t="str">
        <f t="shared" si="168"/>
        <v>盤</v>
      </c>
      <c r="J3617" t="str">
        <f t="shared" si="169"/>
        <v>盤</v>
      </c>
      <c r="K3617" t="str">
        <f t="shared" si="170"/>
        <v>盤</v>
      </c>
    </row>
    <row r="3618" spans="1:11" x14ac:dyDescent="0.15">
      <c r="A3618">
        <v>20180813</v>
      </c>
      <c r="B3618">
        <v>10748.92</v>
      </c>
      <c r="C3618">
        <v>11098.13</v>
      </c>
      <c r="D3618">
        <v>10929.77</v>
      </c>
      <c r="E3618">
        <v>11098.13</v>
      </c>
      <c r="F3618">
        <v>10929.77</v>
      </c>
      <c r="G3618">
        <v>11075.25</v>
      </c>
      <c r="H3618">
        <v>10748.92</v>
      </c>
      <c r="I3618" t="str">
        <f t="shared" si="168"/>
        <v>盤</v>
      </c>
      <c r="J3618" t="str">
        <f t="shared" si="169"/>
        <v>盤</v>
      </c>
      <c r="K3618" t="str">
        <f t="shared" si="170"/>
        <v>順</v>
      </c>
    </row>
    <row r="3619" spans="1:11" hidden="1" x14ac:dyDescent="0.15">
      <c r="A3619">
        <v>20180814</v>
      </c>
      <c r="B3619">
        <v>10824.23</v>
      </c>
      <c r="C3619">
        <v>11098.13</v>
      </c>
      <c r="D3619">
        <v>10929.77</v>
      </c>
      <c r="E3619">
        <v>11075.25</v>
      </c>
      <c r="F3619">
        <v>10748.92</v>
      </c>
      <c r="G3619">
        <v>11075.25</v>
      </c>
      <c r="H3619">
        <v>10748.92</v>
      </c>
      <c r="I3619" t="str">
        <f t="shared" si="168"/>
        <v>盤</v>
      </c>
      <c r="J3619" t="str">
        <f t="shared" si="169"/>
        <v>順</v>
      </c>
      <c r="K3619" t="str">
        <f t="shared" si="170"/>
        <v>順</v>
      </c>
    </row>
    <row r="3620" spans="1:11" hidden="1" x14ac:dyDescent="0.15">
      <c r="A3620">
        <v>20180815</v>
      </c>
      <c r="B3620">
        <v>10716.75</v>
      </c>
      <c r="C3620">
        <v>11075.25</v>
      </c>
      <c r="D3620">
        <v>10748.92</v>
      </c>
      <c r="E3620">
        <v>11075.25</v>
      </c>
      <c r="F3620">
        <v>10748.92</v>
      </c>
      <c r="G3620">
        <v>11075.25</v>
      </c>
      <c r="H3620">
        <v>10716.75</v>
      </c>
      <c r="I3620" t="str">
        <f t="shared" si="168"/>
        <v>順</v>
      </c>
      <c r="J3620" t="str">
        <f t="shared" si="169"/>
        <v>順</v>
      </c>
      <c r="K3620" t="str">
        <f t="shared" si="170"/>
        <v>順</v>
      </c>
    </row>
    <row r="3621" spans="1:11" hidden="1" x14ac:dyDescent="0.15">
      <c r="A3621">
        <v>20180816</v>
      </c>
      <c r="B3621">
        <v>10683.9</v>
      </c>
      <c r="C3621">
        <v>11075.25</v>
      </c>
      <c r="D3621">
        <v>10748.92</v>
      </c>
      <c r="E3621">
        <v>11075.25</v>
      </c>
      <c r="F3621">
        <v>10716.75</v>
      </c>
      <c r="G3621">
        <v>11075.25</v>
      </c>
      <c r="H3621">
        <v>10683.9</v>
      </c>
      <c r="I3621" t="str">
        <f t="shared" si="168"/>
        <v>順</v>
      </c>
      <c r="J3621" t="str">
        <f t="shared" si="169"/>
        <v>順</v>
      </c>
      <c r="K3621" t="str">
        <f t="shared" si="170"/>
        <v>順</v>
      </c>
    </row>
    <row r="3622" spans="1:11" hidden="1" x14ac:dyDescent="0.15">
      <c r="A3622">
        <v>20180817</v>
      </c>
      <c r="B3622">
        <v>10690.96</v>
      </c>
      <c r="C3622">
        <v>11075.25</v>
      </c>
      <c r="D3622">
        <v>10716.75</v>
      </c>
      <c r="E3622">
        <v>11075.25</v>
      </c>
      <c r="F3622">
        <v>10683.9</v>
      </c>
      <c r="G3622">
        <v>11075.25</v>
      </c>
      <c r="H3622">
        <v>10683.9</v>
      </c>
      <c r="I3622" t="str">
        <f t="shared" si="168"/>
        <v>順</v>
      </c>
      <c r="J3622" t="str">
        <f t="shared" si="169"/>
        <v>順</v>
      </c>
      <c r="K3622" t="str">
        <f t="shared" si="170"/>
        <v>順</v>
      </c>
    </row>
    <row r="3623" spans="1:11" hidden="1" x14ac:dyDescent="0.15">
      <c r="A3623">
        <v>20180820</v>
      </c>
      <c r="B3623">
        <v>10699.05</v>
      </c>
      <c r="C3623">
        <v>11075.25</v>
      </c>
      <c r="D3623">
        <v>10683.9</v>
      </c>
      <c r="E3623">
        <v>11075.25</v>
      </c>
      <c r="F3623">
        <v>10683.9</v>
      </c>
      <c r="G3623">
        <v>11028.07</v>
      </c>
      <c r="H3623">
        <v>10683.9</v>
      </c>
      <c r="I3623" t="str">
        <f t="shared" si="168"/>
        <v>順</v>
      </c>
      <c r="J3623" t="str">
        <f t="shared" si="169"/>
        <v>順</v>
      </c>
      <c r="K3623" t="str">
        <f t="shared" si="170"/>
        <v>順</v>
      </c>
    </row>
    <row r="3624" spans="1:11" hidden="1" x14ac:dyDescent="0.15">
      <c r="A3624">
        <v>20180821</v>
      </c>
      <c r="B3624">
        <v>10792.2</v>
      </c>
      <c r="C3624">
        <v>11075.25</v>
      </c>
      <c r="D3624">
        <v>10683.9</v>
      </c>
      <c r="E3624">
        <v>11028.07</v>
      </c>
      <c r="F3624">
        <v>10683.9</v>
      </c>
      <c r="G3624">
        <v>10983.68</v>
      </c>
      <c r="H3624">
        <v>10683.9</v>
      </c>
      <c r="I3624" t="str">
        <f t="shared" si="168"/>
        <v>順</v>
      </c>
      <c r="J3624" t="str">
        <f t="shared" si="169"/>
        <v>順</v>
      </c>
      <c r="K3624" t="str">
        <f t="shared" si="170"/>
        <v>順</v>
      </c>
    </row>
    <row r="3625" spans="1:11" hidden="1" x14ac:dyDescent="0.15">
      <c r="A3625">
        <v>20180822</v>
      </c>
      <c r="B3625">
        <v>10804.2</v>
      </c>
      <c r="C3625">
        <v>11028.07</v>
      </c>
      <c r="D3625">
        <v>10683.9</v>
      </c>
      <c r="E3625">
        <v>10983.68</v>
      </c>
      <c r="F3625">
        <v>10683.9</v>
      </c>
      <c r="G3625">
        <v>10824.23</v>
      </c>
      <c r="H3625">
        <v>10683.9</v>
      </c>
      <c r="I3625" t="str">
        <f t="shared" si="168"/>
        <v>順</v>
      </c>
      <c r="J3625" t="str">
        <f t="shared" si="169"/>
        <v>順</v>
      </c>
      <c r="K3625" t="str">
        <f t="shared" si="170"/>
        <v>盤</v>
      </c>
    </row>
    <row r="3626" spans="1:11" hidden="1" x14ac:dyDescent="0.15">
      <c r="A3626">
        <v>20180823</v>
      </c>
      <c r="B3626">
        <v>10863.13</v>
      </c>
      <c r="C3626">
        <v>10983.68</v>
      </c>
      <c r="D3626">
        <v>10683.9</v>
      </c>
      <c r="E3626">
        <v>10824.23</v>
      </c>
      <c r="F3626">
        <v>10683.9</v>
      </c>
      <c r="G3626">
        <v>10863.13</v>
      </c>
      <c r="H3626">
        <v>10683.9</v>
      </c>
      <c r="I3626" t="str">
        <f t="shared" si="168"/>
        <v>順</v>
      </c>
      <c r="J3626" t="str">
        <f t="shared" si="169"/>
        <v>盤</v>
      </c>
      <c r="K3626" t="str">
        <f t="shared" si="170"/>
        <v>盤</v>
      </c>
    </row>
    <row r="3627" spans="1:11" hidden="1" x14ac:dyDescent="0.15">
      <c r="A3627">
        <v>20180824</v>
      </c>
      <c r="B3627">
        <v>10809.35</v>
      </c>
      <c r="C3627">
        <v>10824.23</v>
      </c>
      <c r="D3627">
        <v>10683.9</v>
      </c>
      <c r="E3627">
        <v>10863.13</v>
      </c>
      <c r="F3627">
        <v>10683.9</v>
      </c>
      <c r="G3627">
        <v>10863.13</v>
      </c>
      <c r="H3627">
        <v>10683.9</v>
      </c>
      <c r="I3627" t="str">
        <f t="shared" si="168"/>
        <v>盤</v>
      </c>
      <c r="J3627" t="str">
        <f t="shared" si="169"/>
        <v>盤</v>
      </c>
      <c r="K3627" t="str">
        <f t="shared" si="170"/>
        <v>盤</v>
      </c>
    </row>
    <row r="3628" spans="1:11" hidden="1" x14ac:dyDescent="0.15">
      <c r="A3628">
        <v>20180827</v>
      </c>
      <c r="B3628">
        <v>10902.21</v>
      </c>
      <c r="C3628">
        <v>10863.13</v>
      </c>
      <c r="D3628">
        <v>10683.9</v>
      </c>
      <c r="E3628">
        <v>10863.13</v>
      </c>
      <c r="F3628">
        <v>10683.9</v>
      </c>
      <c r="G3628">
        <v>10902.21</v>
      </c>
      <c r="H3628">
        <v>10683.9</v>
      </c>
      <c r="I3628" t="str">
        <f t="shared" si="168"/>
        <v>盤</v>
      </c>
      <c r="J3628" t="str">
        <f t="shared" si="169"/>
        <v>盤</v>
      </c>
      <c r="K3628" t="str">
        <f t="shared" si="170"/>
        <v>無</v>
      </c>
    </row>
    <row r="3629" spans="1:11" hidden="1" x14ac:dyDescent="0.15">
      <c r="A3629">
        <v>20180828</v>
      </c>
      <c r="B3629">
        <v>10989.55</v>
      </c>
      <c r="C3629">
        <v>10863.13</v>
      </c>
      <c r="D3629">
        <v>10683.9</v>
      </c>
      <c r="E3629">
        <v>10902.21</v>
      </c>
      <c r="F3629">
        <v>10683.9</v>
      </c>
      <c r="G3629">
        <v>10989.55</v>
      </c>
      <c r="H3629">
        <v>10690.96</v>
      </c>
      <c r="I3629" t="str">
        <f t="shared" si="168"/>
        <v>盤</v>
      </c>
      <c r="J3629" t="str">
        <f t="shared" si="169"/>
        <v>無</v>
      </c>
      <c r="K3629" t="str">
        <f t="shared" si="170"/>
        <v>順</v>
      </c>
    </row>
    <row r="3630" spans="1:11" hidden="1" x14ac:dyDescent="0.15">
      <c r="A3630">
        <v>20180829</v>
      </c>
      <c r="B3630">
        <v>11099.57</v>
      </c>
      <c r="C3630">
        <v>10902.21</v>
      </c>
      <c r="D3630">
        <v>10683.9</v>
      </c>
      <c r="E3630">
        <v>10989.55</v>
      </c>
      <c r="F3630">
        <v>10690.96</v>
      </c>
      <c r="G3630">
        <v>11099.57</v>
      </c>
      <c r="H3630">
        <v>10699.05</v>
      </c>
      <c r="I3630" t="str">
        <f t="shared" si="168"/>
        <v>無</v>
      </c>
      <c r="J3630" t="str">
        <f t="shared" si="169"/>
        <v>順</v>
      </c>
      <c r="K3630" t="str">
        <f t="shared" si="170"/>
        <v>順</v>
      </c>
    </row>
    <row r="3631" spans="1:11" hidden="1" x14ac:dyDescent="0.15">
      <c r="A3631">
        <v>20180830</v>
      </c>
      <c r="B3631">
        <v>11093.75</v>
      </c>
      <c r="C3631">
        <v>10989.55</v>
      </c>
      <c r="D3631">
        <v>10690.96</v>
      </c>
      <c r="E3631">
        <v>11099.57</v>
      </c>
      <c r="F3631">
        <v>10699.05</v>
      </c>
      <c r="G3631">
        <v>11099.57</v>
      </c>
      <c r="H3631">
        <v>10792.2</v>
      </c>
      <c r="I3631" t="str">
        <f t="shared" si="168"/>
        <v>順</v>
      </c>
      <c r="J3631" t="str">
        <f t="shared" si="169"/>
        <v>順</v>
      </c>
      <c r="K3631" t="str">
        <f t="shared" si="170"/>
        <v>順</v>
      </c>
    </row>
    <row r="3632" spans="1:11" hidden="1" x14ac:dyDescent="0.15">
      <c r="A3632">
        <v>20180831</v>
      </c>
      <c r="B3632">
        <v>11063.94</v>
      </c>
      <c r="C3632">
        <v>11099.57</v>
      </c>
      <c r="D3632">
        <v>10699.05</v>
      </c>
      <c r="E3632">
        <v>11099.57</v>
      </c>
      <c r="F3632">
        <v>10792.2</v>
      </c>
      <c r="G3632">
        <v>11099.57</v>
      </c>
      <c r="H3632">
        <v>10804.2</v>
      </c>
      <c r="I3632" t="str">
        <f t="shared" si="168"/>
        <v>順</v>
      </c>
      <c r="J3632" t="str">
        <f t="shared" si="169"/>
        <v>順</v>
      </c>
      <c r="K3632" t="str">
        <f t="shared" si="170"/>
        <v>順</v>
      </c>
    </row>
    <row r="3633" spans="1:11" hidden="1" x14ac:dyDescent="0.15">
      <c r="A3633">
        <v>20180903</v>
      </c>
      <c r="B3633">
        <v>10964.22</v>
      </c>
      <c r="C3633">
        <v>11099.57</v>
      </c>
      <c r="D3633">
        <v>10792.2</v>
      </c>
      <c r="E3633">
        <v>11099.57</v>
      </c>
      <c r="F3633">
        <v>10804.2</v>
      </c>
      <c r="G3633">
        <v>11099.57</v>
      </c>
      <c r="H3633">
        <v>10809.35</v>
      </c>
      <c r="I3633" t="str">
        <f t="shared" si="168"/>
        <v>順</v>
      </c>
      <c r="J3633" t="str">
        <f t="shared" si="169"/>
        <v>順</v>
      </c>
      <c r="K3633" t="str">
        <f t="shared" si="170"/>
        <v>順</v>
      </c>
    </row>
    <row r="3634" spans="1:11" hidden="1" x14ac:dyDescent="0.15">
      <c r="A3634">
        <v>20180904</v>
      </c>
      <c r="B3634">
        <v>11021.38</v>
      </c>
      <c r="C3634">
        <v>11099.57</v>
      </c>
      <c r="D3634">
        <v>10804.2</v>
      </c>
      <c r="E3634">
        <v>11099.57</v>
      </c>
      <c r="F3634">
        <v>10809.35</v>
      </c>
      <c r="G3634">
        <v>11099.57</v>
      </c>
      <c r="H3634">
        <v>10809.35</v>
      </c>
      <c r="I3634" t="str">
        <f t="shared" si="168"/>
        <v>順</v>
      </c>
      <c r="J3634" t="str">
        <f t="shared" si="169"/>
        <v>順</v>
      </c>
      <c r="K3634" t="str">
        <f t="shared" si="170"/>
        <v>順</v>
      </c>
    </row>
    <row r="3635" spans="1:11" hidden="1" x14ac:dyDescent="0.15">
      <c r="A3635">
        <v>20180905</v>
      </c>
      <c r="B3635">
        <v>10995.13</v>
      </c>
      <c r="C3635">
        <v>11099.57</v>
      </c>
      <c r="D3635">
        <v>10809.35</v>
      </c>
      <c r="E3635">
        <v>11099.57</v>
      </c>
      <c r="F3635">
        <v>10809.35</v>
      </c>
      <c r="G3635">
        <v>11099.57</v>
      </c>
      <c r="H3635">
        <v>10902.21</v>
      </c>
      <c r="I3635" t="str">
        <f t="shared" si="168"/>
        <v>順</v>
      </c>
      <c r="J3635" t="str">
        <f t="shared" si="169"/>
        <v>順</v>
      </c>
      <c r="K3635" t="str">
        <f t="shared" si="170"/>
        <v>無</v>
      </c>
    </row>
    <row r="3636" spans="1:11" hidden="1" x14ac:dyDescent="0.15">
      <c r="A3636">
        <v>20180906</v>
      </c>
      <c r="B3636">
        <v>10924.3</v>
      </c>
      <c r="C3636">
        <v>11099.57</v>
      </c>
      <c r="D3636">
        <v>10809.35</v>
      </c>
      <c r="E3636">
        <v>11099.57</v>
      </c>
      <c r="F3636">
        <v>10902.21</v>
      </c>
      <c r="G3636">
        <v>11099.57</v>
      </c>
      <c r="H3636">
        <v>10924.3</v>
      </c>
      <c r="I3636" t="str">
        <f t="shared" si="168"/>
        <v>順</v>
      </c>
      <c r="J3636" t="str">
        <f t="shared" si="169"/>
        <v>無</v>
      </c>
      <c r="K3636" t="str">
        <f t="shared" si="170"/>
        <v>盤</v>
      </c>
    </row>
    <row r="3637" spans="1:11" hidden="1" x14ac:dyDescent="0.15">
      <c r="A3637">
        <v>20180907</v>
      </c>
      <c r="B3637">
        <v>10846.99</v>
      </c>
      <c r="C3637">
        <v>11099.57</v>
      </c>
      <c r="D3637">
        <v>10902.21</v>
      </c>
      <c r="E3637">
        <v>11099.57</v>
      </c>
      <c r="F3637">
        <v>10924.3</v>
      </c>
      <c r="G3637">
        <v>11099.57</v>
      </c>
      <c r="H3637">
        <v>10846.99</v>
      </c>
      <c r="I3637" t="str">
        <f t="shared" si="168"/>
        <v>無</v>
      </c>
      <c r="J3637" t="str">
        <f t="shared" si="169"/>
        <v>盤</v>
      </c>
      <c r="K3637" t="str">
        <f t="shared" si="170"/>
        <v>順</v>
      </c>
    </row>
    <row r="3638" spans="1:11" hidden="1" x14ac:dyDescent="0.15">
      <c r="A3638">
        <v>20180910</v>
      </c>
      <c r="B3638">
        <v>10725.8</v>
      </c>
      <c r="C3638">
        <v>11099.57</v>
      </c>
      <c r="D3638">
        <v>10924.3</v>
      </c>
      <c r="E3638">
        <v>11099.57</v>
      </c>
      <c r="F3638">
        <v>10846.99</v>
      </c>
      <c r="G3638">
        <v>11093.75</v>
      </c>
      <c r="H3638">
        <v>10725.8</v>
      </c>
      <c r="I3638" t="str">
        <f t="shared" si="168"/>
        <v>盤</v>
      </c>
      <c r="J3638" t="str">
        <f t="shared" si="169"/>
        <v>順</v>
      </c>
      <c r="K3638" t="str">
        <f t="shared" si="170"/>
        <v>順</v>
      </c>
    </row>
    <row r="3639" spans="1:11" hidden="1" x14ac:dyDescent="0.15">
      <c r="A3639">
        <v>20180911</v>
      </c>
      <c r="B3639">
        <v>10752.3</v>
      </c>
      <c r="C3639">
        <v>11099.57</v>
      </c>
      <c r="D3639">
        <v>10846.99</v>
      </c>
      <c r="E3639">
        <v>11093.75</v>
      </c>
      <c r="F3639">
        <v>10725.8</v>
      </c>
      <c r="G3639">
        <v>11063.94</v>
      </c>
      <c r="H3639">
        <v>10725.8</v>
      </c>
      <c r="I3639" t="str">
        <f t="shared" si="168"/>
        <v>順</v>
      </c>
      <c r="J3639" t="str">
        <f t="shared" si="169"/>
        <v>順</v>
      </c>
      <c r="K3639" t="str">
        <f t="shared" si="170"/>
        <v>順</v>
      </c>
    </row>
    <row r="3640" spans="1:11" hidden="1" x14ac:dyDescent="0.15">
      <c r="A3640">
        <v>20180912</v>
      </c>
      <c r="B3640">
        <v>10722.57</v>
      </c>
      <c r="C3640">
        <v>11093.75</v>
      </c>
      <c r="D3640">
        <v>10725.8</v>
      </c>
      <c r="E3640">
        <v>11063.94</v>
      </c>
      <c r="F3640">
        <v>10725.8</v>
      </c>
      <c r="G3640">
        <v>11021.38</v>
      </c>
      <c r="H3640">
        <v>10722.57</v>
      </c>
      <c r="I3640" t="str">
        <f t="shared" si="168"/>
        <v>順</v>
      </c>
      <c r="J3640" t="str">
        <f t="shared" si="169"/>
        <v>順</v>
      </c>
      <c r="K3640" t="str">
        <f t="shared" si="170"/>
        <v>順</v>
      </c>
    </row>
    <row r="3641" spans="1:11" hidden="1" x14ac:dyDescent="0.15">
      <c r="A3641">
        <v>20180913</v>
      </c>
      <c r="B3641">
        <v>10727.23</v>
      </c>
      <c r="C3641">
        <v>11063.94</v>
      </c>
      <c r="D3641">
        <v>10725.8</v>
      </c>
      <c r="E3641">
        <v>11021.38</v>
      </c>
      <c r="F3641">
        <v>10722.57</v>
      </c>
      <c r="G3641">
        <v>11021.38</v>
      </c>
      <c r="H3641">
        <v>10722.57</v>
      </c>
      <c r="I3641" t="str">
        <f t="shared" si="168"/>
        <v>順</v>
      </c>
      <c r="J3641" t="str">
        <f t="shared" si="169"/>
        <v>順</v>
      </c>
      <c r="K3641" t="str">
        <f t="shared" si="170"/>
        <v>順</v>
      </c>
    </row>
    <row r="3642" spans="1:11" hidden="1" x14ac:dyDescent="0.15">
      <c r="A3642">
        <v>20180914</v>
      </c>
      <c r="B3642">
        <v>10868.14</v>
      </c>
      <c r="C3642">
        <v>11021.38</v>
      </c>
      <c r="D3642">
        <v>10722.57</v>
      </c>
      <c r="E3642">
        <v>11021.38</v>
      </c>
      <c r="F3642">
        <v>10722.57</v>
      </c>
      <c r="G3642">
        <v>10995.13</v>
      </c>
      <c r="H3642">
        <v>10722.57</v>
      </c>
      <c r="I3642" t="str">
        <f t="shared" si="168"/>
        <v>順</v>
      </c>
      <c r="J3642" t="str">
        <f t="shared" si="169"/>
        <v>順</v>
      </c>
      <c r="K3642" t="str">
        <f t="shared" si="170"/>
        <v>順</v>
      </c>
    </row>
    <row r="3643" spans="1:11" hidden="1" x14ac:dyDescent="0.15">
      <c r="A3643">
        <v>20180917</v>
      </c>
      <c r="B3643">
        <v>10828.61</v>
      </c>
      <c r="C3643">
        <v>11021.38</v>
      </c>
      <c r="D3643">
        <v>10722.57</v>
      </c>
      <c r="E3643">
        <v>10995.13</v>
      </c>
      <c r="F3643">
        <v>10722.57</v>
      </c>
      <c r="G3643">
        <v>10924.3</v>
      </c>
      <c r="H3643">
        <v>10722.57</v>
      </c>
      <c r="I3643" t="str">
        <f t="shared" si="168"/>
        <v>順</v>
      </c>
      <c r="J3643" t="str">
        <f t="shared" si="169"/>
        <v>順</v>
      </c>
      <c r="K3643" t="str">
        <f t="shared" si="170"/>
        <v>無</v>
      </c>
    </row>
    <row r="3644" spans="1:11" hidden="1" x14ac:dyDescent="0.15">
      <c r="A3644">
        <v>20180918</v>
      </c>
      <c r="B3644">
        <v>10760.21</v>
      </c>
      <c r="C3644">
        <v>10995.13</v>
      </c>
      <c r="D3644">
        <v>10722.57</v>
      </c>
      <c r="E3644">
        <v>10924.3</v>
      </c>
      <c r="F3644">
        <v>10722.57</v>
      </c>
      <c r="G3644">
        <v>10868.14</v>
      </c>
      <c r="H3644">
        <v>10722.57</v>
      </c>
      <c r="I3644" t="str">
        <f t="shared" si="168"/>
        <v>順</v>
      </c>
      <c r="J3644" t="str">
        <f t="shared" si="169"/>
        <v>無</v>
      </c>
      <c r="K3644" t="str">
        <f t="shared" si="170"/>
        <v>盤</v>
      </c>
    </row>
    <row r="3645" spans="1:11" hidden="1" x14ac:dyDescent="0.15">
      <c r="A3645">
        <v>20180919</v>
      </c>
      <c r="B3645">
        <v>10857.27</v>
      </c>
      <c r="C3645">
        <v>10924.3</v>
      </c>
      <c r="D3645">
        <v>10722.57</v>
      </c>
      <c r="E3645">
        <v>10868.14</v>
      </c>
      <c r="F3645">
        <v>10722.57</v>
      </c>
      <c r="G3645">
        <v>10868.14</v>
      </c>
      <c r="H3645">
        <v>10722.57</v>
      </c>
      <c r="I3645" t="str">
        <f t="shared" si="168"/>
        <v>無</v>
      </c>
      <c r="J3645" t="str">
        <f t="shared" si="169"/>
        <v>盤</v>
      </c>
      <c r="K3645" t="str">
        <f t="shared" si="170"/>
        <v>盤</v>
      </c>
    </row>
    <row r="3646" spans="1:11" hidden="1" x14ac:dyDescent="0.15">
      <c r="A3646">
        <v>20180920</v>
      </c>
      <c r="B3646">
        <v>10831.41</v>
      </c>
      <c r="C3646">
        <v>10868.14</v>
      </c>
      <c r="D3646">
        <v>10722.57</v>
      </c>
      <c r="E3646">
        <v>10868.14</v>
      </c>
      <c r="F3646">
        <v>10722.57</v>
      </c>
      <c r="G3646">
        <v>10868.14</v>
      </c>
      <c r="H3646">
        <v>10722.57</v>
      </c>
      <c r="I3646" t="str">
        <f t="shared" si="168"/>
        <v>盤</v>
      </c>
      <c r="J3646" t="str">
        <f t="shared" si="169"/>
        <v>盤</v>
      </c>
      <c r="K3646" t="str">
        <f t="shared" si="170"/>
        <v>盤</v>
      </c>
    </row>
    <row r="3647" spans="1:11" x14ac:dyDescent="0.15">
      <c r="A3647">
        <v>20180921</v>
      </c>
      <c r="B3647">
        <v>10972.41</v>
      </c>
      <c r="C3647">
        <v>10868.14</v>
      </c>
      <c r="D3647">
        <v>10722.57</v>
      </c>
      <c r="E3647">
        <v>10868.14</v>
      </c>
      <c r="F3647">
        <v>10722.57</v>
      </c>
      <c r="G3647">
        <v>10972.41</v>
      </c>
      <c r="H3647">
        <v>10722.57</v>
      </c>
      <c r="I3647" t="str">
        <f t="shared" si="168"/>
        <v>盤</v>
      </c>
      <c r="J3647" t="str">
        <f t="shared" si="169"/>
        <v>盤</v>
      </c>
      <c r="K3647" t="str">
        <f t="shared" si="170"/>
        <v>順</v>
      </c>
    </row>
    <row r="3648" spans="1:11" hidden="1" x14ac:dyDescent="0.15">
      <c r="A3648">
        <v>20180925</v>
      </c>
      <c r="B3648">
        <v>10978.85</v>
      </c>
      <c r="C3648">
        <v>10868.14</v>
      </c>
      <c r="D3648">
        <v>10722.57</v>
      </c>
      <c r="E3648">
        <v>10972.41</v>
      </c>
      <c r="F3648">
        <v>10722.57</v>
      </c>
      <c r="G3648">
        <v>10978.85</v>
      </c>
      <c r="H3648">
        <v>10727.23</v>
      </c>
      <c r="I3648" t="str">
        <f t="shared" si="168"/>
        <v>盤</v>
      </c>
      <c r="J3648" t="str">
        <f t="shared" si="169"/>
        <v>順</v>
      </c>
      <c r="K3648" t="str">
        <f t="shared" si="170"/>
        <v>順</v>
      </c>
    </row>
    <row r="3649" spans="1:11" hidden="1" x14ac:dyDescent="0.15">
      <c r="A3649">
        <v>20180926</v>
      </c>
      <c r="B3649">
        <v>10974.19</v>
      </c>
      <c r="C3649">
        <v>10972.41</v>
      </c>
      <c r="D3649">
        <v>10722.57</v>
      </c>
      <c r="E3649">
        <v>10978.85</v>
      </c>
      <c r="F3649">
        <v>10727.23</v>
      </c>
      <c r="G3649">
        <v>10978.85</v>
      </c>
      <c r="H3649">
        <v>10760.21</v>
      </c>
      <c r="I3649" t="str">
        <f t="shared" si="168"/>
        <v>順</v>
      </c>
      <c r="J3649" t="str">
        <f t="shared" si="169"/>
        <v>順</v>
      </c>
      <c r="K3649" t="str">
        <f t="shared" si="170"/>
        <v>無</v>
      </c>
    </row>
    <row r="3650" spans="1:11" hidden="1" x14ac:dyDescent="0.15">
      <c r="A3650">
        <v>20180927</v>
      </c>
      <c r="B3650">
        <v>11034.19</v>
      </c>
      <c r="C3650">
        <v>10978.85</v>
      </c>
      <c r="D3650">
        <v>10727.23</v>
      </c>
      <c r="E3650">
        <v>10978.85</v>
      </c>
      <c r="F3650">
        <v>10760.21</v>
      </c>
      <c r="G3650">
        <v>11034.19</v>
      </c>
      <c r="H3650">
        <v>10760.21</v>
      </c>
      <c r="I3650" t="str">
        <f t="shared" si="168"/>
        <v>順</v>
      </c>
      <c r="J3650" t="str">
        <f t="shared" si="169"/>
        <v>無</v>
      </c>
      <c r="K3650" t="str">
        <f t="shared" si="170"/>
        <v>順</v>
      </c>
    </row>
    <row r="3651" spans="1:11" hidden="1" x14ac:dyDescent="0.15">
      <c r="A3651">
        <v>20180928</v>
      </c>
      <c r="B3651">
        <v>11006.34</v>
      </c>
      <c r="C3651">
        <v>10978.85</v>
      </c>
      <c r="D3651">
        <v>10760.21</v>
      </c>
      <c r="E3651">
        <v>11034.19</v>
      </c>
      <c r="F3651">
        <v>10760.21</v>
      </c>
      <c r="G3651">
        <v>11034.19</v>
      </c>
      <c r="H3651">
        <v>10760.21</v>
      </c>
      <c r="I3651" t="str">
        <f t="shared" ref="I3651:I3714" si="171">IF(C3651-D3651&lt;=180,"盤",IF(C3651-D3651&lt;=240,"無","順"))</f>
        <v>無</v>
      </c>
      <c r="J3651" t="str">
        <f t="shared" ref="J3651:J3714" si="172">IF(E3651-F3651&lt;=180,"盤",IF(E3651-F3651&lt;=240,"無","順"))</f>
        <v>順</v>
      </c>
      <c r="K3651" t="str">
        <f t="shared" ref="K3651:K3714" si="173">IF(G3651-H3651&lt;=180,"盤",IF(G3651-H3651&lt;=240,"無","順"))</f>
        <v>順</v>
      </c>
    </row>
    <row r="3652" spans="1:11" hidden="1" x14ac:dyDescent="0.15">
      <c r="A3652">
        <v>20181001</v>
      </c>
      <c r="B3652">
        <v>11051.8</v>
      </c>
      <c r="C3652">
        <v>11034.19</v>
      </c>
      <c r="D3652">
        <v>10760.21</v>
      </c>
      <c r="E3652">
        <v>11034.19</v>
      </c>
      <c r="F3652">
        <v>10760.21</v>
      </c>
      <c r="G3652">
        <v>11051.8</v>
      </c>
      <c r="H3652">
        <v>10831.41</v>
      </c>
      <c r="I3652" t="str">
        <f t="shared" si="171"/>
        <v>順</v>
      </c>
      <c r="J3652" t="str">
        <f t="shared" si="172"/>
        <v>順</v>
      </c>
      <c r="K3652" t="str">
        <f t="shared" si="173"/>
        <v>無</v>
      </c>
    </row>
    <row r="3653" spans="1:11" hidden="1" x14ac:dyDescent="0.15">
      <c r="A3653">
        <v>20181002</v>
      </c>
      <c r="B3653">
        <v>10919.63</v>
      </c>
      <c r="C3653">
        <v>11034.19</v>
      </c>
      <c r="D3653">
        <v>10760.21</v>
      </c>
      <c r="E3653">
        <v>11051.8</v>
      </c>
      <c r="F3653">
        <v>10831.41</v>
      </c>
      <c r="G3653">
        <v>11051.8</v>
      </c>
      <c r="H3653">
        <v>10831.41</v>
      </c>
      <c r="I3653" t="str">
        <f t="shared" si="171"/>
        <v>順</v>
      </c>
      <c r="J3653" t="str">
        <f t="shared" si="172"/>
        <v>無</v>
      </c>
      <c r="K3653" t="str">
        <f t="shared" si="173"/>
        <v>無</v>
      </c>
    </row>
    <row r="3654" spans="1:11" hidden="1" x14ac:dyDescent="0.15">
      <c r="A3654">
        <v>20181003</v>
      </c>
      <c r="B3654">
        <v>10863.94</v>
      </c>
      <c r="C3654">
        <v>11051.8</v>
      </c>
      <c r="D3654">
        <v>10831.41</v>
      </c>
      <c r="E3654">
        <v>11051.8</v>
      </c>
      <c r="F3654">
        <v>10831.41</v>
      </c>
      <c r="G3654">
        <v>11051.8</v>
      </c>
      <c r="H3654">
        <v>10863.94</v>
      </c>
      <c r="I3654" t="str">
        <f t="shared" si="171"/>
        <v>無</v>
      </c>
      <c r="J3654" t="str">
        <f t="shared" si="172"/>
        <v>無</v>
      </c>
      <c r="K3654" t="str">
        <f t="shared" si="173"/>
        <v>無</v>
      </c>
    </row>
    <row r="3655" spans="1:11" hidden="1" x14ac:dyDescent="0.15">
      <c r="A3655">
        <v>20181004</v>
      </c>
      <c r="B3655">
        <v>10718.91</v>
      </c>
      <c r="C3655">
        <v>11051.8</v>
      </c>
      <c r="D3655">
        <v>10831.41</v>
      </c>
      <c r="E3655">
        <v>11051.8</v>
      </c>
      <c r="F3655">
        <v>10863.94</v>
      </c>
      <c r="G3655">
        <v>11051.8</v>
      </c>
      <c r="H3655">
        <v>10718.91</v>
      </c>
      <c r="I3655" t="str">
        <f t="shared" si="171"/>
        <v>無</v>
      </c>
      <c r="J3655" t="str">
        <f t="shared" si="172"/>
        <v>無</v>
      </c>
      <c r="K3655" t="str">
        <f t="shared" si="173"/>
        <v>順</v>
      </c>
    </row>
    <row r="3656" spans="1:11" hidden="1" x14ac:dyDescent="0.15">
      <c r="A3656">
        <v>20181005</v>
      </c>
      <c r="B3656">
        <v>10517.12</v>
      </c>
      <c r="C3656">
        <v>11051.8</v>
      </c>
      <c r="D3656">
        <v>10863.94</v>
      </c>
      <c r="E3656">
        <v>11051.8</v>
      </c>
      <c r="F3656">
        <v>10718.91</v>
      </c>
      <c r="G3656">
        <v>11051.8</v>
      </c>
      <c r="H3656">
        <v>10517.12</v>
      </c>
      <c r="I3656" t="str">
        <f t="shared" si="171"/>
        <v>無</v>
      </c>
      <c r="J3656" t="str">
        <f t="shared" si="172"/>
        <v>順</v>
      </c>
      <c r="K3656" t="str">
        <f t="shared" si="173"/>
        <v>順</v>
      </c>
    </row>
    <row r="3657" spans="1:11" hidden="1" x14ac:dyDescent="0.15">
      <c r="A3657">
        <v>20181008</v>
      </c>
      <c r="B3657">
        <v>10455.93</v>
      </c>
      <c r="C3657">
        <v>11051.8</v>
      </c>
      <c r="D3657">
        <v>10718.91</v>
      </c>
      <c r="E3657">
        <v>11051.8</v>
      </c>
      <c r="F3657">
        <v>10517.12</v>
      </c>
      <c r="G3657">
        <v>11051.8</v>
      </c>
      <c r="H3657">
        <v>10455.93</v>
      </c>
      <c r="I3657" t="str">
        <f t="shared" si="171"/>
        <v>順</v>
      </c>
      <c r="J3657" t="str">
        <f t="shared" si="172"/>
        <v>順</v>
      </c>
      <c r="K3657" t="str">
        <f t="shared" si="173"/>
        <v>順</v>
      </c>
    </row>
    <row r="3658" spans="1:11" hidden="1" x14ac:dyDescent="0.15">
      <c r="A3658">
        <v>20181009</v>
      </c>
      <c r="B3658">
        <v>10466.83</v>
      </c>
      <c r="C3658">
        <v>11051.8</v>
      </c>
      <c r="D3658">
        <v>10517.12</v>
      </c>
      <c r="E3658">
        <v>11051.8</v>
      </c>
      <c r="F3658">
        <v>10455.93</v>
      </c>
      <c r="G3658">
        <v>11051.8</v>
      </c>
      <c r="H3658">
        <v>10455.93</v>
      </c>
      <c r="I3658" t="str">
        <f t="shared" si="171"/>
        <v>順</v>
      </c>
      <c r="J3658" t="str">
        <f t="shared" si="172"/>
        <v>順</v>
      </c>
      <c r="K3658" t="str">
        <f t="shared" si="173"/>
        <v>順</v>
      </c>
    </row>
    <row r="3659" spans="1:11" hidden="1" x14ac:dyDescent="0.15">
      <c r="A3659">
        <v>20181011</v>
      </c>
      <c r="B3659">
        <v>9806.11</v>
      </c>
      <c r="C3659">
        <v>11051.8</v>
      </c>
      <c r="D3659">
        <v>10455.93</v>
      </c>
      <c r="E3659">
        <v>11051.8</v>
      </c>
      <c r="F3659">
        <v>10455.93</v>
      </c>
      <c r="G3659">
        <v>11051.8</v>
      </c>
      <c r="H3659">
        <v>9806.11</v>
      </c>
      <c r="I3659" t="str">
        <f t="shared" si="171"/>
        <v>順</v>
      </c>
      <c r="J3659" t="str">
        <f t="shared" si="172"/>
        <v>順</v>
      </c>
      <c r="K3659" t="str">
        <f t="shared" si="173"/>
        <v>順</v>
      </c>
    </row>
    <row r="3660" spans="1:11" hidden="1" x14ac:dyDescent="0.15">
      <c r="A3660">
        <v>20181012</v>
      </c>
      <c r="B3660">
        <v>10045.81</v>
      </c>
      <c r="C3660">
        <v>11051.8</v>
      </c>
      <c r="D3660">
        <v>10455.93</v>
      </c>
      <c r="E3660">
        <v>11051.8</v>
      </c>
      <c r="F3660">
        <v>9806.11</v>
      </c>
      <c r="G3660">
        <v>10919.63</v>
      </c>
      <c r="H3660">
        <v>9806.11</v>
      </c>
      <c r="I3660" t="str">
        <f t="shared" si="171"/>
        <v>順</v>
      </c>
      <c r="J3660" t="str">
        <f t="shared" si="172"/>
        <v>順</v>
      </c>
      <c r="K3660" t="str">
        <f t="shared" si="173"/>
        <v>順</v>
      </c>
    </row>
    <row r="3661" spans="1:11" hidden="1" x14ac:dyDescent="0.15">
      <c r="A3661">
        <v>20181015</v>
      </c>
      <c r="B3661">
        <v>9901.1200000000008</v>
      </c>
      <c r="C3661">
        <v>11051.8</v>
      </c>
      <c r="D3661">
        <v>9806.11</v>
      </c>
      <c r="E3661">
        <v>10919.63</v>
      </c>
      <c r="F3661">
        <v>9806.11</v>
      </c>
      <c r="G3661">
        <v>10863.94</v>
      </c>
      <c r="H3661">
        <v>9806.11</v>
      </c>
      <c r="I3661" t="str">
        <f t="shared" si="171"/>
        <v>順</v>
      </c>
      <c r="J3661" t="str">
        <f t="shared" si="172"/>
        <v>順</v>
      </c>
      <c r="K3661" t="str">
        <f t="shared" si="173"/>
        <v>順</v>
      </c>
    </row>
    <row r="3662" spans="1:11" hidden="1" x14ac:dyDescent="0.15">
      <c r="A3662">
        <v>20181016</v>
      </c>
      <c r="B3662">
        <v>9981.1</v>
      </c>
      <c r="C3662">
        <v>10919.63</v>
      </c>
      <c r="D3662">
        <v>9806.11</v>
      </c>
      <c r="E3662">
        <v>10863.94</v>
      </c>
      <c r="F3662">
        <v>9806.11</v>
      </c>
      <c r="G3662">
        <v>10718.91</v>
      </c>
      <c r="H3662">
        <v>9806.11</v>
      </c>
      <c r="I3662" t="str">
        <f t="shared" si="171"/>
        <v>順</v>
      </c>
      <c r="J3662" t="str">
        <f t="shared" si="172"/>
        <v>順</v>
      </c>
      <c r="K3662" t="str">
        <f t="shared" si="173"/>
        <v>順</v>
      </c>
    </row>
    <row r="3663" spans="1:11" hidden="1" x14ac:dyDescent="0.15">
      <c r="A3663">
        <v>20181017</v>
      </c>
      <c r="B3663">
        <v>9979.14</v>
      </c>
      <c r="C3663">
        <v>10863.94</v>
      </c>
      <c r="D3663">
        <v>9806.11</v>
      </c>
      <c r="E3663">
        <v>10718.91</v>
      </c>
      <c r="F3663">
        <v>9806.11</v>
      </c>
      <c r="G3663">
        <v>10517.12</v>
      </c>
      <c r="H3663">
        <v>9806.11</v>
      </c>
      <c r="I3663" t="str">
        <f t="shared" si="171"/>
        <v>順</v>
      </c>
      <c r="J3663" t="str">
        <f t="shared" si="172"/>
        <v>順</v>
      </c>
      <c r="K3663" t="str">
        <f t="shared" si="173"/>
        <v>順</v>
      </c>
    </row>
    <row r="3664" spans="1:11" hidden="1" x14ac:dyDescent="0.15">
      <c r="A3664">
        <v>20181018</v>
      </c>
      <c r="B3664">
        <v>9953.73</v>
      </c>
      <c r="C3664">
        <v>10718.91</v>
      </c>
      <c r="D3664">
        <v>9806.11</v>
      </c>
      <c r="E3664">
        <v>10517.12</v>
      </c>
      <c r="F3664">
        <v>9806.11</v>
      </c>
      <c r="G3664">
        <v>10466.83</v>
      </c>
      <c r="H3664">
        <v>9806.11</v>
      </c>
      <c r="I3664" t="str">
        <f t="shared" si="171"/>
        <v>順</v>
      </c>
      <c r="J3664" t="str">
        <f t="shared" si="172"/>
        <v>順</v>
      </c>
      <c r="K3664" t="str">
        <f t="shared" si="173"/>
        <v>順</v>
      </c>
    </row>
    <row r="3665" spans="1:11" hidden="1" x14ac:dyDescent="0.15">
      <c r="A3665">
        <v>20181019</v>
      </c>
      <c r="B3665">
        <v>9919.26</v>
      </c>
      <c r="C3665">
        <v>10517.12</v>
      </c>
      <c r="D3665">
        <v>9806.11</v>
      </c>
      <c r="E3665">
        <v>10466.83</v>
      </c>
      <c r="F3665">
        <v>9806.11</v>
      </c>
      <c r="G3665">
        <v>10466.83</v>
      </c>
      <c r="H3665">
        <v>9806.11</v>
      </c>
      <c r="I3665" t="str">
        <f t="shared" si="171"/>
        <v>順</v>
      </c>
      <c r="J3665" t="str">
        <f t="shared" si="172"/>
        <v>順</v>
      </c>
      <c r="K3665" t="str">
        <f t="shared" si="173"/>
        <v>順</v>
      </c>
    </row>
    <row r="3666" spans="1:11" hidden="1" x14ac:dyDescent="0.15">
      <c r="A3666">
        <v>20181022</v>
      </c>
      <c r="B3666">
        <v>9974.2800000000007</v>
      </c>
      <c r="C3666">
        <v>10466.83</v>
      </c>
      <c r="D3666">
        <v>9806.11</v>
      </c>
      <c r="E3666">
        <v>10466.83</v>
      </c>
      <c r="F3666">
        <v>9806.11</v>
      </c>
      <c r="G3666">
        <v>10045.81</v>
      </c>
      <c r="H3666">
        <v>9806.11</v>
      </c>
      <c r="I3666" t="str">
        <f t="shared" si="171"/>
        <v>順</v>
      </c>
      <c r="J3666" t="str">
        <f t="shared" si="172"/>
        <v>順</v>
      </c>
      <c r="K3666" t="str">
        <f t="shared" si="173"/>
        <v>無</v>
      </c>
    </row>
    <row r="3667" spans="1:11" hidden="1" x14ac:dyDescent="0.15">
      <c r="A3667">
        <v>20181023</v>
      </c>
      <c r="B3667">
        <v>9775.2000000000007</v>
      </c>
      <c r="C3667">
        <v>10466.83</v>
      </c>
      <c r="D3667">
        <v>9806.11</v>
      </c>
      <c r="E3667">
        <v>10045.81</v>
      </c>
      <c r="F3667">
        <v>9806.11</v>
      </c>
      <c r="G3667">
        <v>10045.81</v>
      </c>
      <c r="H3667">
        <v>9775.2000000000007</v>
      </c>
      <c r="I3667" t="str">
        <f t="shared" si="171"/>
        <v>順</v>
      </c>
      <c r="J3667" t="str">
        <f t="shared" si="172"/>
        <v>無</v>
      </c>
      <c r="K3667" t="str">
        <f t="shared" si="173"/>
        <v>順</v>
      </c>
    </row>
    <row r="3668" spans="1:11" hidden="1" x14ac:dyDescent="0.15">
      <c r="A3668">
        <v>20181024</v>
      </c>
      <c r="B3668">
        <v>9759.4</v>
      </c>
      <c r="C3668">
        <v>10045.81</v>
      </c>
      <c r="D3668">
        <v>9806.11</v>
      </c>
      <c r="E3668">
        <v>10045.81</v>
      </c>
      <c r="F3668">
        <v>9775.2000000000007</v>
      </c>
      <c r="G3668">
        <v>9981.1</v>
      </c>
      <c r="H3668">
        <v>9759.4</v>
      </c>
      <c r="I3668" t="str">
        <f t="shared" si="171"/>
        <v>無</v>
      </c>
      <c r="J3668" t="str">
        <f t="shared" si="172"/>
        <v>順</v>
      </c>
      <c r="K3668" t="str">
        <f t="shared" si="173"/>
        <v>無</v>
      </c>
    </row>
    <row r="3669" spans="1:11" hidden="1" x14ac:dyDescent="0.15">
      <c r="A3669">
        <v>20181025</v>
      </c>
      <c r="B3669">
        <v>9520.7900000000009</v>
      </c>
      <c r="C3669">
        <v>10045.81</v>
      </c>
      <c r="D3669">
        <v>9775.2000000000007</v>
      </c>
      <c r="E3669">
        <v>9981.1</v>
      </c>
      <c r="F3669">
        <v>9759.4</v>
      </c>
      <c r="G3669">
        <v>9981.1</v>
      </c>
      <c r="H3669">
        <v>9520.7900000000009</v>
      </c>
      <c r="I3669" t="str">
        <f t="shared" si="171"/>
        <v>順</v>
      </c>
      <c r="J3669" t="str">
        <f t="shared" si="172"/>
        <v>無</v>
      </c>
      <c r="K3669" t="str">
        <f t="shared" si="173"/>
        <v>順</v>
      </c>
    </row>
    <row r="3670" spans="1:11" hidden="1" x14ac:dyDescent="0.15">
      <c r="A3670">
        <v>20181026</v>
      </c>
      <c r="B3670">
        <v>9489.18</v>
      </c>
      <c r="C3670">
        <v>9981.1</v>
      </c>
      <c r="D3670">
        <v>9759.4</v>
      </c>
      <c r="E3670">
        <v>9981.1</v>
      </c>
      <c r="F3670">
        <v>9520.7900000000009</v>
      </c>
      <c r="G3670">
        <v>9979.14</v>
      </c>
      <c r="H3670">
        <v>9489.18</v>
      </c>
      <c r="I3670" t="str">
        <f t="shared" si="171"/>
        <v>無</v>
      </c>
      <c r="J3670" t="str">
        <f t="shared" si="172"/>
        <v>順</v>
      </c>
      <c r="K3670" t="str">
        <f t="shared" si="173"/>
        <v>順</v>
      </c>
    </row>
    <row r="3671" spans="1:11" hidden="1" x14ac:dyDescent="0.15">
      <c r="A3671">
        <v>20181029</v>
      </c>
      <c r="B3671">
        <v>9516.32</v>
      </c>
      <c r="C3671">
        <v>9981.1</v>
      </c>
      <c r="D3671">
        <v>9520.7900000000009</v>
      </c>
      <c r="E3671">
        <v>9979.14</v>
      </c>
      <c r="F3671">
        <v>9489.18</v>
      </c>
      <c r="G3671">
        <v>9974.2800000000007</v>
      </c>
      <c r="H3671">
        <v>9489.18</v>
      </c>
      <c r="I3671" t="str">
        <f t="shared" si="171"/>
        <v>順</v>
      </c>
      <c r="J3671" t="str">
        <f t="shared" si="172"/>
        <v>順</v>
      </c>
      <c r="K3671" t="str">
        <f t="shared" si="173"/>
        <v>順</v>
      </c>
    </row>
    <row r="3672" spans="1:11" hidden="1" x14ac:dyDescent="0.15">
      <c r="A3672">
        <v>20181030</v>
      </c>
      <c r="B3672">
        <v>9526.11</v>
      </c>
      <c r="C3672">
        <v>9979.14</v>
      </c>
      <c r="D3672">
        <v>9489.18</v>
      </c>
      <c r="E3672">
        <v>9974.2800000000007</v>
      </c>
      <c r="F3672">
        <v>9489.18</v>
      </c>
      <c r="G3672">
        <v>9974.2800000000007</v>
      </c>
      <c r="H3672">
        <v>9489.18</v>
      </c>
      <c r="I3672" t="str">
        <f t="shared" si="171"/>
        <v>順</v>
      </c>
      <c r="J3672" t="str">
        <f t="shared" si="172"/>
        <v>順</v>
      </c>
      <c r="K3672" t="str">
        <f t="shared" si="173"/>
        <v>順</v>
      </c>
    </row>
    <row r="3673" spans="1:11" hidden="1" x14ac:dyDescent="0.15">
      <c r="A3673">
        <v>20181031</v>
      </c>
      <c r="B3673">
        <v>9802.1299999999992</v>
      </c>
      <c r="C3673">
        <v>9974.2800000000007</v>
      </c>
      <c r="D3673">
        <v>9489.18</v>
      </c>
      <c r="E3673">
        <v>9974.2800000000007</v>
      </c>
      <c r="F3673">
        <v>9489.18</v>
      </c>
      <c r="G3673">
        <v>9974.2800000000007</v>
      </c>
      <c r="H3673">
        <v>9489.18</v>
      </c>
      <c r="I3673" t="str">
        <f t="shared" si="171"/>
        <v>順</v>
      </c>
      <c r="J3673" t="str">
        <f t="shared" si="172"/>
        <v>順</v>
      </c>
      <c r="K3673" t="str">
        <f t="shared" si="173"/>
        <v>順</v>
      </c>
    </row>
    <row r="3674" spans="1:11" hidden="1" x14ac:dyDescent="0.15">
      <c r="A3674">
        <v>20181101</v>
      </c>
      <c r="B3674">
        <v>9844.74</v>
      </c>
      <c r="C3674">
        <v>9974.2800000000007</v>
      </c>
      <c r="D3674">
        <v>9489.18</v>
      </c>
      <c r="E3674">
        <v>9974.2800000000007</v>
      </c>
      <c r="F3674">
        <v>9489.18</v>
      </c>
      <c r="G3674">
        <v>9844.74</v>
      </c>
      <c r="H3674">
        <v>9489.18</v>
      </c>
      <c r="I3674" t="str">
        <f t="shared" si="171"/>
        <v>順</v>
      </c>
      <c r="J3674" t="str">
        <f t="shared" si="172"/>
        <v>順</v>
      </c>
      <c r="K3674" t="str">
        <f t="shared" si="173"/>
        <v>順</v>
      </c>
    </row>
    <row r="3675" spans="1:11" hidden="1" x14ac:dyDescent="0.15">
      <c r="A3675">
        <v>20181102</v>
      </c>
      <c r="B3675">
        <v>9906.59</v>
      </c>
      <c r="C3675">
        <v>9974.2800000000007</v>
      </c>
      <c r="D3675">
        <v>9489.18</v>
      </c>
      <c r="E3675">
        <v>9844.74</v>
      </c>
      <c r="F3675">
        <v>9489.18</v>
      </c>
      <c r="G3675">
        <v>9906.59</v>
      </c>
      <c r="H3675">
        <v>9489.18</v>
      </c>
      <c r="I3675" t="str">
        <f t="shared" si="171"/>
        <v>順</v>
      </c>
      <c r="J3675" t="str">
        <f t="shared" si="172"/>
        <v>順</v>
      </c>
      <c r="K3675" t="str">
        <f t="shared" si="173"/>
        <v>順</v>
      </c>
    </row>
    <row r="3676" spans="1:11" hidden="1" x14ac:dyDescent="0.15">
      <c r="A3676">
        <v>20181105</v>
      </c>
      <c r="B3676">
        <v>9889.81</v>
      </c>
      <c r="C3676">
        <v>9844.74</v>
      </c>
      <c r="D3676">
        <v>9489.18</v>
      </c>
      <c r="E3676">
        <v>9906.59</v>
      </c>
      <c r="F3676">
        <v>9489.18</v>
      </c>
      <c r="G3676">
        <v>9906.59</v>
      </c>
      <c r="H3676">
        <v>9489.18</v>
      </c>
      <c r="I3676" t="str">
        <f t="shared" si="171"/>
        <v>順</v>
      </c>
      <c r="J3676" t="str">
        <f t="shared" si="172"/>
        <v>順</v>
      </c>
      <c r="K3676" t="str">
        <f t="shared" si="173"/>
        <v>順</v>
      </c>
    </row>
    <row r="3677" spans="1:11" hidden="1" x14ac:dyDescent="0.15">
      <c r="A3677">
        <v>20181106</v>
      </c>
      <c r="B3677">
        <v>9824.9500000000007</v>
      </c>
      <c r="C3677">
        <v>9906.59</v>
      </c>
      <c r="D3677">
        <v>9489.18</v>
      </c>
      <c r="E3677">
        <v>9906.59</v>
      </c>
      <c r="F3677">
        <v>9489.18</v>
      </c>
      <c r="G3677">
        <v>9906.59</v>
      </c>
      <c r="H3677">
        <v>9489.18</v>
      </c>
      <c r="I3677" t="str">
        <f t="shared" si="171"/>
        <v>順</v>
      </c>
      <c r="J3677" t="str">
        <f t="shared" si="172"/>
        <v>順</v>
      </c>
      <c r="K3677" t="str">
        <f t="shared" si="173"/>
        <v>順</v>
      </c>
    </row>
    <row r="3678" spans="1:11" hidden="1" x14ac:dyDescent="0.15">
      <c r="A3678">
        <v>20181107</v>
      </c>
      <c r="B3678">
        <v>9908.35</v>
      </c>
      <c r="C3678">
        <v>9906.59</v>
      </c>
      <c r="D3678">
        <v>9489.18</v>
      </c>
      <c r="E3678">
        <v>9906.59</v>
      </c>
      <c r="F3678">
        <v>9489.18</v>
      </c>
      <c r="G3678">
        <v>9908.35</v>
      </c>
      <c r="H3678">
        <v>9516.32</v>
      </c>
      <c r="I3678" t="str">
        <f t="shared" si="171"/>
        <v>順</v>
      </c>
      <c r="J3678" t="str">
        <f t="shared" si="172"/>
        <v>順</v>
      </c>
      <c r="K3678" t="str">
        <f t="shared" si="173"/>
        <v>順</v>
      </c>
    </row>
    <row r="3679" spans="1:11" hidden="1" x14ac:dyDescent="0.15">
      <c r="A3679">
        <v>20181108</v>
      </c>
      <c r="B3679">
        <v>9945.31</v>
      </c>
      <c r="C3679">
        <v>9906.59</v>
      </c>
      <c r="D3679">
        <v>9489.18</v>
      </c>
      <c r="E3679">
        <v>9908.35</v>
      </c>
      <c r="F3679">
        <v>9516.32</v>
      </c>
      <c r="G3679">
        <v>9945.31</v>
      </c>
      <c r="H3679">
        <v>9526.11</v>
      </c>
      <c r="I3679" t="str">
        <f t="shared" si="171"/>
        <v>順</v>
      </c>
      <c r="J3679" t="str">
        <f t="shared" si="172"/>
        <v>順</v>
      </c>
      <c r="K3679" t="str">
        <f t="shared" si="173"/>
        <v>順</v>
      </c>
    </row>
    <row r="3680" spans="1:11" hidden="1" x14ac:dyDescent="0.15">
      <c r="A3680">
        <v>20181109</v>
      </c>
      <c r="B3680">
        <v>9830.01</v>
      </c>
      <c r="C3680">
        <v>9908.35</v>
      </c>
      <c r="D3680">
        <v>9516.32</v>
      </c>
      <c r="E3680">
        <v>9945.31</v>
      </c>
      <c r="F3680">
        <v>9526.11</v>
      </c>
      <c r="G3680">
        <v>9945.31</v>
      </c>
      <c r="H3680">
        <v>9802.1299999999992</v>
      </c>
      <c r="I3680" t="str">
        <f t="shared" si="171"/>
        <v>順</v>
      </c>
      <c r="J3680" t="str">
        <f t="shared" si="172"/>
        <v>順</v>
      </c>
      <c r="K3680" t="str">
        <f t="shared" si="173"/>
        <v>盤</v>
      </c>
    </row>
    <row r="3681" spans="1:11" hidden="1" x14ac:dyDescent="0.15">
      <c r="A3681">
        <v>20181112</v>
      </c>
      <c r="B3681">
        <v>9831.2099999999991</v>
      </c>
      <c r="C3681">
        <v>9945.31</v>
      </c>
      <c r="D3681">
        <v>9526.11</v>
      </c>
      <c r="E3681">
        <v>9945.31</v>
      </c>
      <c r="F3681">
        <v>9802.1299999999992</v>
      </c>
      <c r="G3681">
        <v>9945.31</v>
      </c>
      <c r="H3681">
        <v>9824.9500000000007</v>
      </c>
      <c r="I3681" t="str">
        <f t="shared" si="171"/>
        <v>順</v>
      </c>
      <c r="J3681" t="str">
        <f t="shared" si="172"/>
        <v>盤</v>
      </c>
      <c r="K3681" t="str">
        <f t="shared" si="173"/>
        <v>盤</v>
      </c>
    </row>
    <row r="3682" spans="1:11" hidden="1" x14ac:dyDescent="0.15">
      <c r="A3682">
        <v>20181113</v>
      </c>
      <c r="B3682">
        <v>9775.84</v>
      </c>
      <c r="C3682">
        <v>9945.31</v>
      </c>
      <c r="D3682">
        <v>9802.1299999999992</v>
      </c>
      <c r="E3682">
        <v>9945.31</v>
      </c>
      <c r="F3682">
        <v>9824.9500000000007</v>
      </c>
      <c r="G3682">
        <v>9945.31</v>
      </c>
      <c r="H3682">
        <v>9775.84</v>
      </c>
      <c r="I3682" t="str">
        <f t="shared" si="171"/>
        <v>盤</v>
      </c>
      <c r="J3682" t="str">
        <f t="shared" si="172"/>
        <v>盤</v>
      </c>
      <c r="K3682" t="str">
        <f t="shared" si="173"/>
        <v>盤</v>
      </c>
    </row>
    <row r="3683" spans="1:11" hidden="1" x14ac:dyDescent="0.15">
      <c r="A3683">
        <v>20181114</v>
      </c>
      <c r="B3683">
        <v>9791.8799999999992</v>
      </c>
      <c r="C3683">
        <v>9945.31</v>
      </c>
      <c r="D3683">
        <v>9824.9500000000007</v>
      </c>
      <c r="E3683">
        <v>9945.31</v>
      </c>
      <c r="F3683">
        <v>9775.84</v>
      </c>
      <c r="G3683">
        <v>9945.31</v>
      </c>
      <c r="H3683">
        <v>9775.84</v>
      </c>
      <c r="I3683" t="str">
        <f t="shared" si="171"/>
        <v>盤</v>
      </c>
      <c r="J3683" t="str">
        <f t="shared" si="172"/>
        <v>盤</v>
      </c>
      <c r="K3683" t="str">
        <f t="shared" si="173"/>
        <v>盤</v>
      </c>
    </row>
    <row r="3684" spans="1:11" hidden="1" x14ac:dyDescent="0.15">
      <c r="A3684">
        <v>20181115</v>
      </c>
      <c r="B3684">
        <v>9826.4599999999991</v>
      </c>
      <c r="C3684">
        <v>9945.31</v>
      </c>
      <c r="D3684">
        <v>9775.84</v>
      </c>
      <c r="E3684">
        <v>9945.31</v>
      </c>
      <c r="F3684">
        <v>9775.84</v>
      </c>
      <c r="G3684">
        <v>9945.31</v>
      </c>
      <c r="H3684">
        <v>9775.84</v>
      </c>
      <c r="I3684" t="str">
        <f t="shared" si="171"/>
        <v>盤</v>
      </c>
      <c r="J3684" t="str">
        <f t="shared" si="172"/>
        <v>盤</v>
      </c>
      <c r="K3684" t="str">
        <f t="shared" si="173"/>
        <v>盤</v>
      </c>
    </row>
    <row r="3685" spans="1:11" hidden="1" x14ac:dyDescent="0.15">
      <c r="A3685">
        <v>20181116</v>
      </c>
      <c r="B3685">
        <v>9797.09</v>
      </c>
      <c r="C3685">
        <v>9945.31</v>
      </c>
      <c r="D3685">
        <v>9775.84</v>
      </c>
      <c r="E3685">
        <v>9945.31</v>
      </c>
      <c r="F3685">
        <v>9775.84</v>
      </c>
      <c r="G3685">
        <v>9945.31</v>
      </c>
      <c r="H3685">
        <v>9775.84</v>
      </c>
      <c r="I3685" t="str">
        <f t="shared" si="171"/>
        <v>盤</v>
      </c>
      <c r="J3685" t="str">
        <f t="shared" si="172"/>
        <v>盤</v>
      </c>
      <c r="K3685" t="str">
        <f t="shared" si="173"/>
        <v>盤</v>
      </c>
    </row>
    <row r="3686" spans="1:11" hidden="1" x14ac:dyDescent="0.15">
      <c r="A3686">
        <v>20181119</v>
      </c>
      <c r="B3686">
        <v>9828.69</v>
      </c>
      <c r="C3686">
        <v>9945.31</v>
      </c>
      <c r="D3686">
        <v>9775.84</v>
      </c>
      <c r="E3686">
        <v>9945.31</v>
      </c>
      <c r="F3686">
        <v>9775.84</v>
      </c>
      <c r="G3686">
        <v>9945.31</v>
      </c>
      <c r="H3686">
        <v>9775.84</v>
      </c>
      <c r="I3686" t="str">
        <f t="shared" si="171"/>
        <v>盤</v>
      </c>
      <c r="J3686" t="str">
        <f t="shared" si="172"/>
        <v>盤</v>
      </c>
      <c r="K3686" t="str">
        <f t="shared" si="173"/>
        <v>盤</v>
      </c>
    </row>
    <row r="3687" spans="1:11" hidden="1" x14ac:dyDescent="0.15">
      <c r="A3687">
        <v>20181120</v>
      </c>
      <c r="B3687">
        <v>9743.99</v>
      </c>
      <c r="C3687">
        <v>9945.31</v>
      </c>
      <c r="D3687">
        <v>9775.84</v>
      </c>
      <c r="E3687">
        <v>9945.31</v>
      </c>
      <c r="F3687">
        <v>9775.84</v>
      </c>
      <c r="G3687">
        <v>9831.2099999999991</v>
      </c>
      <c r="H3687">
        <v>9743.99</v>
      </c>
      <c r="I3687" t="str">
        <f t="shared" si="171"/>
        <v>盤</v>
      </c>
      <c r="J3687" t="str">
        <f t="shared" si="172"/>
        <v>盤</v>
      </c>
      <c r="K3687" t="str">
        <f t="shared" si="173"/>
        <v>盤</v>
      </c>
    </row>
    <row r="3688" spans="1:11" hidden="1" x14ac:dyDescent="0.15">
      <c r="A3688">
        <v>20181121</v>
      </c>
      <c r="B3688">
        <v>9741.52</v>
      </c>
      <c r="C3688">
        <v>9945.31</v>
      </c>
      <c r="D3688">
        <v>9775.84</v>
      </c>
      <c r="E3688">
        <v>9831.2099999999991</v>
      </c>
      <c r="F3688">
        <v>9743.99</v>
      </c>
      <c r="G3688">
        <v>9831.2099999999991</v>
      </c>
      <c r="H3688">
        <v>9741.52</v>
      </c>
      <c r="I3688" t="str">
        <f t="shared" si="171"/>
        <v>盤</v>
      </c>
      <c r="J3688" t="str">
        <f t="shared" si="172"/>
        <v>盤</v>
      </c>
      <c r="K3688" t="str">
        <f t="shared" si="173"/>
        <v>盤</v>
      </c>
    </row>
    <row r="3689" spans="1:11" hidden="1" x14ac:dyDescent="0.15">
      <c r="A3689">
        <v>20181122</v>
      </c>
      <c r="B3689">
        <v>9714.7099999999991</v>
      </c>
      <c r="C3689">
        <v>9831.2099999999991</v>
      </c>
      <c r="D3689">
        <v>9743.99</v>
      </c>
      <c r="E3689">
        <v>9831.2099999999991</v>
      </c>
      <c r="F3689">
        <v>9741.52</v>
      </c>
      <c r="G3689">
        <v>9828.69</v>
      </c>
      <c r="H3689">
        <v>9714.7099999999991</v>
      </c>
      <c r="I3689" t="str">
        <f t="shared" si="171"/>
        <v>盤</v>
      </c>
      <c r="J3689" t="str">
        <f t="shared" si="172"/>
        <v>盤</v>
      </c>
      <c r="K3689" t="str">
        <f t="shared" si="173"/>
        <v>盤</v>
      </c>
    </row>
    <row r="3690" spans="1:11" hidden="1" x14ac:dyDescent="0.15">
      <c r="A3690">
        <v>20181123</v>
      </c>
      <c r="B3690">
        <v>9667.2999999999993</v>
      </c>
      <c r="C3690">
        <v>9831.2099999999991</v>
      </c>
      <c r="D3690">
        <v>9741.52</v>
      </c>
      <c r="E3690">
        <v>9828.69</v>
      </c>
      <c r="F3690">
        <v>9714.7099999999991</v>
      </c>
      <c r="G3690">
        <v>9828.69</v>
      </c>
      <c r="H3690">
        <v>9667.2999999999993</v>
      </c>
      <c r="I3690" t="str">
        <f t="shared" si="171"/>
        <v>盤</v>
      </c>
      <c r="J3690" t="str">
        <f t="shared" si="172"/>
        <v>盤</v>
      </c>
      <c r="K3690" t="str">
        <f t="shared" si="173"/>
        <v>盤</v>
      </c>
    </row>
    <row r="3691" spans="1:11" hidden="1" x14ac:dyDescent="0.15">
      <c r="A3691">
        <v>20181126</v>
      </c>
      <c r="B3691">
        <v>9765.36</v>
      </c>
      <c r="C3691">
        <v>9828.69</v>
      </c>
      <c r="D3691">
        <v>9714.7099999999991</v>
      </c>
      <c r="E3691">
        <v>9828.69</v>
      </c>
      <c r="F3691">
        <v>9667.2999999999993</v>
      </c>
      <c r="G3691">
        <v>9828.69</v>
      </c>
      <c r="H3691">
        <v>9667.2999999999993</v>
      </c>
      <c r="I3691" t="str">
        <f t="shared" si="171"/>
        <v>盤</v>
      </c>
      <c r="J3691" t="str">
        <f t="shared" si="172"/>
        <v>盤</v>
      </c>
      <c r="K3691" t="str">
        <f t="shared" si="173"/>
        <v>盤</v>
      </c>
    </row>
    <row r="3692" spans="1:11" hidden="1" x14ac:dyDescent="0.15">
      <c r="A3692">
        <v>20181127</v>
      </c>
      <c r="B3692">
        <v>9778.6200000000008</v>
      </c>
      <c r="C3692">
        <v>9828.69</v>
      </c>
      <c r="D3692">
        <v>9667.2999999999993</v>
      </c>
      <c r="E3692">
        <v>9828.69</v>
      </c>
      <c r="F3692">
        <v>9667.2999999999993</v>
      </c>
      <c r="G3692">
        <v>9828.69</v>
      </c>
      <c r="H3692">
        <v>9667.2999999999993</v>
      </c>
      <c r="I3692" t="str">
        <f t="shared" si="171"/>
        <v>盤</v>
      </c>
      <c r="J3692" t="str">
        <f t="shared" si="172"/>
        <v>盤</v>
      </c>
      <c r="K3692" t="str">
        <f t="shared" si="173"/>
        <v>盤</v>
      </c>
    </row>
    <row r="3693" spans="1:11" hidden="1" x14ac:dyDescent="0.15">
      <c r="A3693">
        <v>20181128</v>
      </c>
      <c r="B3693">
        <v>9884.31</v>
      </c>
      <c r="C3693">
        <v>9828.69</v>
      </c>
      <c r="D3693">
        <v>9667.2999999999993</v>
      </c>
      <c r="E3693">
        <v>9828.69</v>
      </c>
      <c r="F3693">
        <v>9667.2999999999993</v>
      </c>
      <c r="G3693">
        <v>9884.31</v>
      </c>
      <c r="H3693">
        <v>9667.2999999999993</v>
      </c>
      <c r="I3693" t="str">
        <f t="shared" si="171"/>
        <v>盤</v>
      </c>
      <c r="J3693" t="str">
        <f t="shared" si="172"/>
        <v>盤</v>
      </c>
      <c r="K3693" t="str">
        <f t="shared" si="173"/>
        <v>無</v>
      </c>
    </row>
    <row r="3694" spans="1:11" hidden="1" x14ac:dyDescent="0.15">
      <c r="A3694">
        <v>20181129</v>
      </c>
      <c r="B3694">
        <v>9885.36</v>
      </c>
      <c r="C3694">
        <v>9828.69</v>
      </c>
      <c r="D3694">
        <v>9667.2999999999993</v>
      </c>
      <c r="E3694">
        <v>9884.31</v>
      </c>
      <c r="F3694">
        <v>9667.2999999999993</v>
      </c>
      <c r="G3694">
        <v>9885.36</v>
      </c>
      <c r="H3694">
        <v>9667.2999999999993</v>
      </c>
      <c r="I3694" t="str">
        <f t="shared" si="171"/>
        <v>盤</v>
      </c>
      <c r="J3694" t="str">
        <f t="shared" si="172"/>
        <v>無</v>
      </c>
      <c r="K3694" t="str">
        <f t="shared" si="173"/>
        <v>無</v>
      </c>
    </row>
    <row r="3695" spans="1:11" hidden="1" x14ac:dyDescent="0.15">
      <c r="A3695">
        <v>20181130</v>
      </c>
      <c r="B3695">
        <v>9888.0300000000007</v>
      </c>
      <c r="C3695">
        <v>9884.31</v>
      </c>
      <c r="D3695">
        <v>9667.2999999999993</v>
      </c>
      <c r="E3695">
        <v>9885.36</v>
      </c>
      <c r="F3695">
        <v>9667.2999999999993</v>
      </c>
      <c r="G3695">
        <v>9888.0300000000007</v>
      </c>
      <c r="H3695">
        <v>9667.2999999999993</v>
      </c>
      <c r="I3695" t="str">
        <f t="shared" si="171"/>
        <v>無</v>
      </c>
      <c r="J3695" t="str">
        <f t="shared" si="172"/>
        <v>無</v>
      </c>
      <c r="K3695" t="str">
        <f t="shared" si="173"/>
        <v>無</v>
      </c>
    </row>
    <row r="3696" spans="1:11" hidden="1" x14ac:dyDescent="0.15">
      <c r="A3696">
        <v>20181203</v>
      </c>
      <c r="B3696">
        <v>10137.870000000001</v>
      </c>
      <c r="C3696">
        <v>9885.36</v>
      </c>
      <c r="D3696">
        <v>9667.2999999999993</v>
      </c>
      <c r="E3696">
        <v>9888.0300000000007</v>
      </c>
      <c r="F3696">
        <v>9667.2999999999993</v>
      </c>
      <c r="G3696">
        <v>10137.870000000001</v>
      </c>
      <c r="H3696">
        <v>9667.2999999999993</v>
      </c>
      <c r="I3696" t="str">
        <f t="shared" si="171"/>
        <v>無</v>
      </c>
      <c r="J3696" t="str">
        <f t="shared" si="172"/>
        <v>無</v>
      </c>
      <c r="K3696" t="str">
        <f t="shared" si="173"/>
        <v>順</v>
      </c>
    </row>
    <row r="3697" spans="1:11" hidden="1" x14ac:dyDescent="0.15">
      <c r="A3697">
        <v>20181204</v>
      </c>
      <c r="B3697">
        <v>10083.540000000001</v>
      </c>
      <c r="C3697">
        <v>9888.0300000000007</v>
      </c>
      <c r="D3697">
        <v>9667.2999999999993</v>
      </c>
      <c r="E3697">
        <v>10137.870000000001</v>
      </c>
      <c r="F3697">
        <v>9667.2999999999993</v>
      </c>
      <c r="G3697">
        <v>10137.870000000001</v>
      </c>
      <c r="H3697">
        <v>9667.2999999999993</v>
      </c>
      <c r="I3697" t="str">
        <f t="shared" si="171"/>
        <v>無</v>
      </c>
      <c r="J3697" t="str">
        <f t="shared" si="172"/>
        <v>順</v>
      </c>
      <c r="K3697" t="str">
        <f t="shared" si="173"/>
        <v>順</v>
      </c>
    </row>
    <row r="3698" spans="1:11" hidden="1" x14ac:dyDescent="0.15">
      <c r="A3698">
        <v>20181205</v>
      </c>
      <c r="B3698">
        <v>9916.74</v>
      </c>
      <c r="C3698">
        <v>10137.870000000001</v>
      </c>
      <c r="D3698">
        <v>9667.2999999999993</v>
      </c>
      <c r="E3698">
        <v>10137.870000000001</v>
      </c>
      <c r="F3698">
        <v>9667.2999999999993</v>
      </c>
      <c r="G3698">
        <v>10137.870000000001</v>
      </c>
      <c r="H3698">
        <v>9765.36</v>
      </c>
      <c r="I3698" t="str">
        <f t="shared" si="171"/>
        <v>順</v>
      </c>
      <c r="J3698" t="str">
        <f t="shared" si="172"/>
        <v>順</v>
      </c>
      <c r="K3698" t="str">
        <f t="shared" si="173"/>
        <v>順</v>
      </c>
    </row>
    <row r="3699" spans="1:11" hidden="1" x14ac:dyDescent="0.15">
      <c r="A3699">
        <v>20181206</v>
      </c>
      <c r="B3699">
        <v>9684.7199999999993</v>
      </c>
      <c r="C3699">
        <v>10137.870000000001</v>
      </c>
      <c r="D3699">
        <v>9667.2999999999993</v>
      </c>
      <c r="E3699">
        <v>10137.870000000001</v>
      </c>
      <c r="F3699">
        <v>9765.36</v>
      </c>
      <c r="G3699">
        <v>10137.870000000001</v>
      </c>
      <c r="H3699">
        <v>9684.7199999999993</v>
      </c>
      <c r="I3699" t="str">
        <f t="shared" si="171"/>
        <v>順</v>
      </c>
      <c r="J3699" t="str">
        <f t="shared" si="172"/>
        <v>順</v>
      </c>
      <c r="K3699" t="str">
        <f t="shared" si="173"/>
        <v>順</v>
      </c>
    </row>
    <row r="3700" spans="1:11" hidden="1" x14ac:dyDescent="0.15">
      <c r="A3700">
        <v>20181207</v>
      </c>
      <c r="B3700">
        <v>9760.8799999999992</v>
      </c>
      <c r="C3700">
        <v>10137.870000000001</v>
      </c>
      <c r="D3700">
        <v>9765.36</v>
      </c>
      <c r="E3700">
        <v>10137.870000000001</v>
      </c>
      <c r="F3700">
        <v>9684.7199999999993</v>
      </c>
      <c r="G3700">
        <v>10137.870000000001</v>
      </c>
      <c r="H3700">
        <v>9684.7199999999993</v>
      </c>
      <c r="I3700" t="str">
        <f t="shared" si="171"/>
        <v>順</v>
      </c>
      <c r="J3700" t="str">
        <f t="shared" si="172"/>
        <v>順</v>
      </c>
      <c r="K3700" t="str">
        <f t="shared" si="173"/>
        <v>順</v>
      </c>
    </row>
    <row r="3701" spans="1:11" hidden="1" x14ac:dyDescent="0.15">
      <c r="A3701">
        <v>20181210</v>
      </c>
      <c r="B3701">
        <v>9647.5400000000009</v>
      </c>
      <c r="C3701">
        <v>10137.870000000001</v>
      </c>
      <c r="D3701">
        <v>9684.7199999999993</v>
      </c>
      <c r="E3701">
        <v>10137.870000000001</v>
      </c>
      <c r="F3701">
        <v>9684.7199999999993</v>
      </c>
      <c r="G3701">
        <v>10137.870000000001</v>
      </c>
      <c r="H3701">
        <v>9647.5400000000009</v>
      </c>
      <c r="I3701" t="str">
        <f t="shared" si="171"/>
        <v>順</v>
      </c>
      <c r="J3701" t="str">
        <f t="shared" si="172"/>
        <v>順</v>
      </c>
      <c r="K3701" t="str">
        <f t="shared" si="173"/>
        <v>順</v>
      </c>
    </row>
    <row r="3702" spans="1:11" hidden="1" x14ac:dyDescent="0.15">
      <c r="A3702">
        <v>20181211</v>
      </c>
      <c r="B3702">
        <v>9707.0400000000009</v>
      </c>
      <c r="C3702">
        <v>10137.870000000001</v>
      </c>
      <c r="D3702">
        <v>9684.7199999999993</v>
      </c>
      <c r="E3702">
        <v>10137.870000000001</v>
      </c>
      <c r="F3702">
        <v>9647.5400000000009</v>
      </c>
      <c r="G3702">
        <v>10137.870000000001</v>
      </c>
      <c r="H3702">
        <v>9647.5400000000009</v>
      </c>
      <c r="I3702" t="str">
        <f t="shared" si="171"/>
        <v>順</v>
      </c>
      <c r="J3702" t="str">
        <f t="shared" si="172"/>
        <v>順</v>
      </c>
      <c r="K3702" t="str">
        <f t="shared" si="173"/>
        <v>順</v>
      </c>
    </row>
    <row r="3703" spans="1:11" hidden="1" x14ac:dyDescent="0.15">
      <c r="A3703">
        <v>20181212</v>
      </c>
      <c r="B3703">
        <v>9816.4500000000007</v>
      </c>
      <c r="C3703">
        <v>10137.870000000001</v>
      </c>
      <c r="D3703">
        <v>9647.5400000000009</v>
      </c>
      <c r="E3703">
        <v>10137.870000000001</v>
      </c>
      <c r="F3703">
        <v>9647.5400000000009</v>
      </c>
      <c r="G3703">
        <v>10137.870000000001</v>
      </c>
      <c r="H3703">
        <v>9647.5400000000009</v>
      </c>
      <c r="I3703" t="str">
        <f t="shared" si="171"/>
        <v>順</v>
      </c>
      <c r="J3703" t="str">
        <f t="shared" si="172"/>
        <v>順</v>
      </c>
      <c r="K3703" t="str">
        <f t="shared" si="173"/>
        <v>順</v>
      </c>
    </row>
    <row r="3704" spans="1:11" hidden="1" x14ac:dyDescent="0.15">
      <c r="A3704">
        <v>20181213</v>
      </c>
      <c r="B3704">
        <v>9858.76</v>
      </c>
      <c r="C3704">
        <v>10137.870000000001</v>
      </c>
      <c r="D3704">
        <v>9647.5400000000009</v>
      </c>
      <c r="E3704">
        <v>10137.870000000001</v>
      </c>
      <c r="F3704">
        <v>9647.5400000000009</v>
      </c>
      <c r="G3704">
        <v>10083.540000000001</v>
      </c>
      <c r="H3704">
        <v>9647.5400000000009</v>
      </c>
      <c r="I3704" t="str">
        <f t="shared" si="171"/>
        <v>順</v>
      </c>
      <c r="J3704" t="str">
        <f t="shared" si="172"/>
        <v>順</v>
      </c>
      <c r="K3704" t="str">
        <f t="shared" si="173"/>
        <v>順</v>
      </c>
    </row>
    <row r="3705" spans="1:11" hidden="1" x14ac:dyDescent="0.15">
      <c r="A3705">
        <v>20181214</v>
      </c>
      <c r="B3705">
        <v>9774.16</v>
      </c>
      <c r="C3705">
        <v>10137.870000000001</v>
      </c>
      <c r="D3705">
        <v>9647.5400000000009</v>
      </c>
      <c r="E3705">
        <v>10083.540000000001</v>
      </c>
      <c r="F3705">
        <v>9647.5400000000009</v>
      </c>
      <c r="G3705">
        <v>9916.74</v>
      </c>
      <c r="H3705">
        <v>9647.5400000000009</v>
      </c>
      <c r="I3705" t="str">
        <f t="shared" si="171"/>
        <v>順</v>
      </c>
      <c r="J3705" t="str">
        <f t="shared" si="172"/>
        <v>順</v>
      </c>
      <c r="K3705" t="str">
        <f t="shared" si="173"/>
        <v>順</v>
      </c>
    </row>
    <row r="3706" spans="1:11" hidden="1" x14ac:dyDescent="0.15">
      <c r="A3706">
        <v>20181217</v>
      </c>
      <c r="B3706">
        <v>9787.5300000000007</v>
      </c>
      <c r="C3706">
        <v>10083.540000000001</v>
      </c>
      <c r="D3706">
        <v>9647.5400000000009</v>
      </c>
      <c r="E3706">
        <v>9916.74</v>
      </c>
      <c r="F3706">
        <v>9647.5400000000009</v>
      </c>
      <c r="G3706">
        <v>9858.76</v>
      </c>
      <c r="H3706">
        <v>9647.5400000000009</v>
      </c>
      <c r="I3706" t="str">
        <f t="shared" si="171"/>
        <v>順</v>
      </c>
      <c r="J3706" t="str">
        <f t="shared" si="172"/>
        <v>順</v>
      </c>
      <c r="K3706" t="str">
        <f t="shared" si="173"/>
        <v>無</v>
      </c>
    </row>
    <row r="3707" spans="1:11" hidden="1" x14ac:dyDescent="0.15">
      <c r="A3707">
        <v>20181218</v>
      </c>
      <c r="B3707">
        <v>9718.82</v>
      </c>
      <c r="C3707">
        <v>9916.74</v>
      </c>
      <c r="D3707">
        <v>9647.5400000000009</v>
      </c>
      <c r="E3707">
        <v>9858.76</v>
      </c>
      <c r="F3707">
        <v>9647.5400000000009</v>
      </c>
      <c r="G3707">
        <v>9858.76</v>
      </c>
      <c r="H3707">
        <v>9647.5400000000009</v>
      </c>
      <c r="I3707" t="str">
        <f t="shared" si="171"/>
        <v>順</v>
      </c>
      <c r="J3707" t="str">
        <f t="shared" si="172"/>
        <v>無</v>
      </c>
      <c r="K3707" t="str">
        <f t="shared" si="173"/>
        <v>無</v>
      </c>
    </row>
    <row r="3708" spans="1:11" hidden="1" x14ac:dyDescent="0.15">
      <c r="A3708">
        <v>20181219</v>
      </c>
      <c r="B3708">
        <v>9783.2099999999991</v>
      </c>
      <c r="C3708">
        <v>9858.76</v>
      </c>
      <c r="D3708">
        <v>9647.5400000000009</v>
      </c>
      <c r="E3708">
        <v>9858.76</v>
      </c>
      <c r="F3708">
        <v>9647.5400000000009</v>
      </c>
      <c r="G3708">
        <v>9858.76</v>
      </c>
      <c r="H3708">
        <v>9647.5400000000009</v>
      </c>
      <c r="I3708" t="str">
        <f t="shared" si="171"/>
        <v>無</v>
      </c>
      <c r="J3708" t="str">
        <f t="shared" si="172"/>
        <v>無</v>
      </c>
      <c r="K3708" t="str">
        <f t="shared" si="173"/>
        <v>無</v>
      </c>
    </row>
    <row r="3709" spans="1:11" hidden="1" x14ac:dyDescent="0.15">
      <c r="A3709">
        <v>20181220</v>
      </c>
      <c r="B3709">
        <v>9674.52</v>
      </c>
      <c r="C3709">
        <v>9858.76</v>
      </c>
      <c r="D3709">
        <v>9647.5400000000009</v>
      </c>
      <c r="E3709">
        <v>9858.76</v>
      </c>
      <c r="F3709">
        <v>9647.5400000000009</v>
      </c>
      <c r="G3709">
        <v>9858.76</v>
      </c>
      <c r="H3709">
        <v>9674.52</v>
      </c>
      <c r="I3709" t="str">
        <f t="shared" si="171"/>
        <v>無</v>
      </c>
      <c r="J3709" t="str">
        <f t="shared" si="172"/>
        <v>無</v>
      </c>
      <c r="K3709" t="str">
        <f t="shared" si="173"/>
        <v>無</v>
      </c>
    </row>
    <row r="3710" spans="1:11" hidden="1" x14ac:dyDescent="0.15">
      <c r="A3710">
        <v>20181221</v>
      </c>
      <c r="B3710">
        <v>9676.67</v>
      </c>
      <c r="C3710">
        <v>9858.76</v>
      </c>
      <c r="D3710">
        <v>9647.5400000000009</v>
      </c>
      <c r="E3710">
        <v>9858.76</v>
      </c>
      <c r="F3710">
        <v>9674.52</v>
      </c>
      <c r="G3710">
        <v>9858.76</v>
      </c>
      <c r="H3710">
        <v>9674.52</v>
      </c>
      <c r="I3710" t="str">
        <f t="shared" si="171"/>
        <v>無</v>
      </c>
      <c r="J3710" t="str">
        <f t="shared" si="172"/>
        <v>無</v>
      </c>
      <c r="K3710" t="str">
        <f t="shared" si="173"/>
        <v>無</v>
      </c>
    </row>
    <row r="3711" spans="1:11" hidden="1" x14ac:dyDescent="0.15">
      <c r="A3711">
        <v>20181222</v>
      </c>
      <c r="B3711">
        <v>9646.16</v>
      </c>
      <c r="C3711">
        <v>9858.76</v>
      </c>
      <c r="D3711">
        <v>9674.52</v>
      </c>
      <c r="E3711">
        <v>9858.76</v>
      </c>
      <c r="F3711">
        <v>9674.52</v>
      </c>
      <c r="G3711">
        <v>9858.76</v>
      </c>
      <c r="H3711">
        <v>9646.16</v>
      </c>
      <c r="I3711" t="str">
        <f t="shared" si="171"/>
        <v>無</v>
      </c>
      <c r="J3711" t="str">
        <f t="shared" si="172"/>
        <v>無</v>
      </c>
      <c r="K3711" t="str">
        <f t="shared" si="173"/>
        <v>無</v>
      </c>
    </row>
    <row r="3712" spans="1:11" hidden="1" x14ac:dyDescent="0.15">
      <c r="A3712">
        <v>20181224</v>
      </c>
      <c r="B3712">
        <v>9639.7000000000007</v>
      </c>
      <c r="C3712">
        <v>9858.76</v>
      </c>
      <c r="D3712">
        <v>9674.52</v>
      </c>
      <c r="E3712">
        <v>9858.76</v>
      </c>
      <c r="F3712">
        <v>9646.16</v>
      </c>
      <c r="G3712">
        <v>9787.5300000000007</v>
      </c>
      <c r="H3712">
        <v>9639.7000000000007</v>
      </c>
      <c r="I3712" t="str">
        <f t="shared" si="171"/>
        <v>無</v>
      </c>
      <c r="J3712" t="str">
        <f t="shared" si="172"/>
        <v>無</v>
      </c>
      <c r="K3712" t="str">
        <f t="shared" si="173"/>
        <v>盤</v>
      </c>
    </row>
    <row r="3713" spans="1:11" hidden="1" x14ac:dyDescent="0.15">
      <c r="A3713">
        <v>20181225</v>
      </c>
      <c r="B3713">
        <v>9527.09</v>
      </c>
      <c r="C3713">
        <v>9858.76</v>
      </c>
      <c r="D3713">
        <v>9646.16</v>
      </c>
      <c r="E3713">
        <v>9787.5300000000007</v>
      </c>
      <c r="F3713">
        <v>9639.7000000000007</v>
      </c>
      <c r="G3713">
        <v>9787.5300000000007</v>
      </c>
      <c r="H3713">
        <v>9527.09</v>
      </c>
      <c r="I3713" t="str">
        <f t="shared" si="171"/>
        <v>無</v>
      </c>
      <c r="J3713" t="str">
        <f t="shared" si="172"/>
        <v>盤</v>
      </c>
      <c r="K3713" t="str">
        <f t="shared" si="173"/>
        <v>順</v>
      </c>
    </row>
    <row r="3714" spans="1:11" hidden="1" x14ac:dyDescent="0.15">
      <c r="A3714">
        <v>20181226</v>
      </c>
      <c r="B3714">
        <v>9478.99</v>
      </c>
      <c r="C3714">
        <v>9787.5300000000007</v>
      </c>
      <c r="D3714">
        <v>9639.7000000000007</v>
      </c>
      <c r="E3714">
        <v>9787.5300000000007</v>
      </c>
      <c r="F3714">
        <v>9527.09</v>
      </c>
      <c r="G3714">
        <v>9783.2099999999991</v>
      </c>
      <c r="H3714">
        <v>9478.99</v>
      </c>
      <c r="I3714" t="str">
        <f t="shared" si="171"/>
        <v>盤</v>
      </c>
      <c r="J3714" t="str">
        <f t="shared" si="172"/>
        <v>順</v>
      </c>
      <c r="K3714" t="str">
        <f t="shared" si="173"/>
        <v>順</v>
      </c>
    </row>
    <row r="3715" spans="1:11" hidden="1" x14ac:dyDescent="0.15">
      <c r="A3715">
        <v>20181227</v>
      </c>
      <c r="B3715">
        <v>9641.56</v>
      </c>
      <c r="C3715">
        <v>9787.5300000000007</v>
      </c>
      <c r="D3715">
        <v>9527.09</v>
      </c>
      <c r="E3715">
        <v>9783.2099999999991</v>
      </c>
      <c r="F3715">
        <v>9478.99</v>
      </c>
      <c r="G3715">
        <v>9783.2099999999991</v>
      </c>
      <c r="H3715">
        <v>9478.99</v>
      </c>
      <c r="I3715" t="str">
        <f t="shared" ref="I3715:I3778" si="174">IF(C3715-D3715&lt;=180,"盤",IF(C3715-D3715&lt;=240,"無","順"))</f>
        <v>順</v>
      </c>
      <c r="J3715" t="str">
        <f t="shared" ref="J3715:J3778" si="175">IF(E3715-F3715&lt;=180,"盤",IF(E3715-F3715&lt;=240,"無","順"))</f>
        <v>順</v>
      </c>
      <c r="K3715" t="str">
        <f t="shared" ref="K3715:K3778" si="176">IF(G3715-H3715&lt;=180,"盤",IF(G3715-H3715&lt;=240,"無","順"))</f>
        <v>順</v>
      </c>
    </row>
    <row r="3716" spans="1:11" hidden="1" x14ac:dyDescent="0.15">
      <c r="A3716">
        <v>20181228</v>
      </c>
      <c r="B3716">
        <v>9727.41</v>
      </c>
      <c r="C3716">
        <v>9783.2099999999991</v>
      </c>
      <c r="D3716">
        <v>9478.99</v>
      </c>
      <c r="E3716">
        <v>9783.2099999999991</v>
      </c>
      <c r="F3716">
        <v>9478.99</v>
      </c>
      <c r="G3716">
        <v>9727.41</v>
      </c>
      <c r="H3716">
        <v>9478.99</v>
      </c>
      <c r="I3716" t="str">
        <f t="shared" si="174"/>
        <v>順</v>
      </c>
      <c r="J3716" t="str">
        <f t="shared" si="175"/>
        <v>順</v>
      </c>
      <c r="K3716" t="str">
        <f t="shared" si="176"/>
        <v>順</v>
      </c>
    </row>
    <row r="3717" spans="1:11" hidden="1" x14ac:dyDescent="0.15">
      <c r="A3717">
        <v>20190102</v>
      </c>
      <c r="B3717">
        <v>9554.14</v>
      </c>
      <c r="C3717">
        <v>9783.2099999999991</v>
      </c>
      <c r="D3717">
        <v>9478.99</v>
      </c>
      <c r="E3717">
        <v>9727.41</v>
      </c>
      <c r="F3717">
        <v>9478.99</v>
      </c>
      <c r="G3717">
        <v>9727.41</v>
      </c>
      <c r="H3717">
        <v>9478.99</v>
      </c>
      <c r="I3717" t="str">
        <f t="shared" si="174"/>
        <v>順</v>
      </c>
      <c r="J3717" t="str">
        <f t="shared" si="175"/>
        <v>順</v>
      </c>
      <c r="K3717" t="str">
        <f t="shared" si="176"/>
        <v>順</v>
      </c>
    </row>
    <row r="3718" spans="1:11" hidden="1" x14ac:dyDescent="0.15">
      <c r="A3718">
        <v>20190103</v>
      </c>
      <c r="B3718">
        <v>9492.42</v>
      </c>
      <c r="C3718">
        <v>9727.41</v>
      </c>
      <c r="D3718">
        <v>9478.99</v>
      </c>
      <c r="E3718">
        <v>9727.41</v>
      </c>
      <c r="F3718">
        <v>9478.99</v>
      </c>
      <c r="G3718">
        <v>9727.41</v>
      </c>
      <c r="H3718">
        <v>9478.99</v>
      </c>
      <c r="I3718" t="str">
        <f t="shared" si="174"/>
        <v>順</v>
      </c>
      <c r="J3718" t="str">
        <f t="shared" si="175"/>
        <v>順</v>
      </c>
      <c r="K3718" t="str">
        <f t="shared" si="176"/>
        <v>順</v>
      </c>
    </row>
    <row r="3719" spans="1:11" hidden="1" x14ac:dyDescent="0.15">
      <c r="A3719">
        <v>20190104</v>
      </c>
      <c r="B3719">
        <v>9382.51</v>
      </c>
      <c r="C3719">
        <v>9727.41</v>
      </c>
      <c r="D3719">
        <v>9478.99</v>
      </c>
      <c r="E3719">
        <v>9727.41</v>
      </c>
      <c r="F3719">
        <v>9478.99</v>
      </c>
      <c r="G3719">
        <v>9727.41</v>
      </c>
      <c r="H3719">
        <v>9382.51</v>
      </c>
      <c r="I3719" t="str">
        <f t="shared" si="174"/>
        <v>順</v>
      </c>
      <c r="J3719" t="str">
        <f t="shared" si="175"/>
        <v>順</v>
      </c>
      <c r="K3719" t="str">
        <f t="shared" si="176"/>
        <v>順</v>
      </c>
    </row>
    <row r="3720" spans="1:11" hidden="1" x14ac:dyDescent="0.15">
      <c r="A3720">
        <v>20190107</v>
      </c>
      <c r="B3720">
        <v>9590.2999999999993</v>
      </c>
      <c r="C3720">
        <v>9727.41</v>
      </c>
      <c r="D3720">
        <v>9478.99</v>
      </c>
      <c r="E3720">
        <v>9727.41</v>
      </c>
      <c r="F3720">
        <v>9382.51</v>
      </c>
      <c r="G3720">
        <v>9727.41</v>
      </c>
      <c r="H3720">
        <v>9382.51</v>
      </c>
      <c r="I3720" t="str">
        <f t="shared" si="174"/>
        <v>順</v>
      </c>
      <c r="J3720" t="str">
        <f t="shared" si="175"/>
        <v>順</v>
      </c>
      <c r="K3720" t="str">
        <f t="shared" si="176"/>
        <v>順</v>
      </c>
    </row>
    <row r="3721" spans="1:11" hidden="1" x14ac:dyDescent="0.15">
      <c r="A3721">
        <v>20190108</v>
      </c>
      <c r="B3721">
        <v>9563.6</v>
      </c>
      <c r="C3721">
        <v>9727.41</v>
      </c>
      <c r="D3721">
        <v>9382.51</v>
      </c>
      <c r="E3721">
        <v>9727.41</v>
      </c>
      <c r="F3721">
        <v>9382.51</v>
      </c>
      <c r="G3721">
        <v>9727.41</v>
      </c>
      <c r="H3721">
        <v>9382.51</v>
      </c>
      <c r="I3721" t="str">
        <f t="shared" si="174"/>
        <v>順</v>
      </c>
      <c r="J3721" t="str">
        <f t="shared" si="175"/>
        <v>順</v>
      </c>
      <c r="K3721" t="str">
        <f t="shared" si="176"/>
        <v>順</v>
      </c>
    </row>
    <row r="3722" spans="1:11" hidden="1" x14ac:dyDescent="0.15">
      <c r="A3722">
        <v>20190109</v>
      </c>
      <c r="B3722">
        <v>9738.31</v>
      </c>
      <c r="C3722">
        <v>9727.41</v>
      </c>
      <c r="D3722">
        <v>9382.51</v>
      </c>
      <c r="E3722">
        <v>9727.41</v>
      </c>
      <c r="F3722">
        <v>9382.51</v>
      </c>
      <c r="G3722">
        <v>9738.31</v>
      </c>
      <c r="H3722">
        <v>9382.51</v>
      </c>
      <c r="I3722" t="str">
        <f t="shared" si="174"/>
        <v>順</v>
      </c>
      <c r="J3722" t="str">
        <f t="shared" si="175"/>
        <v>順</v>
      </c>
      <c r="K3722" t="str">
        <f t="shared" si="176"/>
        <v>順</v>
      </c>
    </row>
    <row r="3723" spans="1:11" hidden="1" x14ac:dyDescent="0.15">
      <c r="A3723">
        <v>20190110</v>
      </c>
      <c r="B3723">
        <v>9720.69</v>
      </c>
      <c r="C3723">
        <v>9727.41</v>
      </c>
      <c r="D3723">
        <v>9382.51</v>
      </c>
      <c r="E3723">
        <v>9738.31</v>
      </c>
      <c r="F3723">
        <v>9382.51</v>
      </c>
      <c r="G3723">
        <v>9738.31</v>
      </c>
      <c r="H3723">
        <v>9382.51</v>
      </c>
      <c r="I3723" t="str">
        <f t="shared" si="174"/>
        <v>順</v>
      </c>
      <c r="J3723" t="str">
        <f t="shared" si="175"/>
        <v>順</v>
      </c>
      <c r="K3723" t="str">
        <f t="shared" si="176"/>
        <v>順</v>
      </c>
    </row>
    <row r="3724" spans="1:11" hidden="1" x14ac:dyDescent="0.15">
      <c r="A3724">
        <v>20190111</v>
      </c>
      <c r="B3724">
        <v>9759.4</v>
      </c>
      <c r="C3724">
        <v>9738.31</v>
      </c>
      <c r="D3724">
        <v>9382.51</v>
      </c>
      <c r="E3724">
        <v>9738.31</v>
      </c>
      <c r="F3724">
        <v>9382.51</v>
      </c>
      <c r="G3724">
        <v>9759.4</v>
      </c>
      <c r="H3724">
        <v>9382.51</v>
      </c>
      <c r="I3724" t="str">
        <f t="shared" si="174"/>
        <v>順</v>
      </c>
      <c r="J3724" t="str">
        <f t="shared" si="175"/>
        <v>順</v>
      </c>
      <c r="K3724" t="str">
        <f t="shared" si="176"/>
        <v>順</v>
      </c>
    </row>
    <row r="3725" spans="1:11" hidden="1" x14ac:dyDescent="0.15">
      <c r="A3725">
        <v>20190114</v>
      </c>
      <c r="B3725">
        <v>9708.2199999999993</v>
      </c>
      <c r="C3725">
        <v>9738.31</v>
      </c>
      <c r="D3725">
        <v>9382.51</v>
      </c>
      <c r="E3725">
        <v>9759.4</v>
      </c>
      <c r="F3725">
        <v>9382.51</v>
      </c>
      <c r="G3725">
        <v>9759.4</v>
      </c>
      <c r="H3725">
        <v>9382.51</v>
      </c>
      <c r="I3725" t="str">
        <f t="shared" si="174"/>
        <v>順</v>
      </c>
      <c r="J3725" t="str">
        <f t="shared" si="175"/>
        <v>順</v>
      </c>
      <c r="K3725" t="str">
        <f t="shared" si="176"/>
        <v>順</v>
      </c>
    </row>
    <row r="3726" spans="1:11" hidden="1" x14ac:dyDescent="0.15">
      <c r="A3726">
        <v>20190115</v>
      </c>
      <c r="B3726">
        <v>9806.0400000000009</v>
      </c>
      <c r="C3726">
        <v>9759.4</v>
      </c>
      <c r="D3726">
        <v>9382.51</v>
      </c>
      <c r="E3726">
        <v>9759.4</v>
      </c>
      <c r="F3726">
        <v>9382.51</v>
      </c>
      <c r="G3726">
        <v>9806.0400000000009</v>
      </c>
      <c r="H3726">
        <v>9382.51</v>
      </c>
      <c r="I3726" t="str">
        <f t="shared" si="174"/>
        <v>順</v>
      </c>
      <c r="J3726" t="str">
        <f t="shared" si="175"/>
        <v>順</v>
      </c>
      <c r="K3726" t="str">
        <f t="shared" si="176"/>
        <v>順</v>
      </c>
    </row>
    <row r="3727" spans="1:11" hidden="1" x14ac:dyDescent="0.15">
      <c r="A3727">
        <v>20190116</v>
      </c>
      <c r="B3727">
        <v>9763.81</v>
      </c>
      <c r="C3727">
        <v>9759.4</v>
      </c>
      <c r="D3727">
        <v>9382.51</v>
      </c>
      <c r="E3727">
        <v>9806.0400000000009</v>
      </c>
      <c r="F3727">
        <v>9382.51</v>
      </c>
      <c r="G3727">
        <v>9806.0400000000009</v>
      </c>
      <c r="H3727">
        <v>9563.6</v>
      </c>
      <c r="I3727" t="str">
        <f t="shared" si="174"/>
        <v>順</v>
      </c>
      <c r="J3727" t="str">
        <f t="shared" si="175"/>
        <v>順</v>
      </c>
      <c r="K3727" t="str">
        <f t="shared" si="176"/>
        <v>順</v>
      </c>
    </row>
    <row r="3728" spans="1:11" hidden="1" x14ac:dyDescent="0.15">
      <c r="A3728">
        <v>20190117</v>
      </c>
      <c r="B3728">
        <v>9789.15</v>
      </c>
      <c r="C3728">
        <v>9806.0400000000009</v>
      </c>
      <c r="D3728">
        <v>9382.51</v>
      </c>
      <c r="E3728">
        <v>9806.0400000000009</v>
      </c>
      <c r="F3728">
        <v>9563.6</v>
      </c>
      <c r="G3728">
        <v>9806.0400000000009</v>
      </c>
      <c r="H3728">
        <v>9563.6</v>
      </c>
      <c r="I3728" t="str">
        <f t="shared" si="174"/>
        <v>順</v>
      </c>
      <c r="J3728" t="str">
        <f t="shared" si="175"/>
        <v>順</v>
      </c>
      <c r="K3728" t="str">
        <f t="shared" si="176"/>
        <v>順</v>
      </c>
    </row>
    <row r="3729" spans="1:11" hidden="1" x14ac:dyDescent="0.15">
      <c r="A3729">
        <v>20190118</v>
      </c>
      <c r="B3729">
        <v>9836.06</v>
      </c>
      <c r="C3729">
        <v>9806.0400000000009</v>
      </c>
      <c r="D3729">
        <v>9563.6</v>
      </c>
      <c r="E3729">
        <v>9806.0400000000009</v>
      </c>
      <c r="F3729">
        <v>9563.6</v>
      </c>
      <c r="G3729">
        <v>9836.06</v>
      </c>
      <c r="H3729">
        <v>9708.2199999999993</v>
      </c>
      <c r="I3729" t="str">
        <f t="shared" si="174"/>
        <v>順</v>
      </c>
      <c r="J3729" t="str">
        <f t="shared" si="175"/>
        <v>順</v>
      </c>
      <c r="K3729" t="str">
        <f t="shared" si="176"/>
        <v>盤</v>
      </c>
    </row>
    <row r="3730" spans="1:11" hidden="1" x14ac:dyDescent="0.15">
      <c r="A3730">
        <v>20190121</v>
      </c>
      <c r="B3730">
        <v>9889.4</v>
      </c>
      <c r="C3730">
        <v>9806.0400000000009</v>
      </c>
      <c r="D3730">
        <v>9563.6</v>
      </c>
      <c r="E3730">
        <v>9836.06</v>
      </c>
      <c r="F3730">
        <v>9708.2199999999993</v>
      </c>
      <c r="G3730">
        <v>9889.4</v>
      </c>
      <c r="H3730">
        <v>9708.2199999999993</v>
      </c>
      <c r="I3730" t="str">
        <f t="shared" si="174"/>
        <v>順</v>
      </c>
      <c r="J3730" t="str">
        <f t="shared" si="175"/>
        <v>盤</v>
      </c>
      <c r="K3730" t="str">
        <f t="shared" si="176"/>
        <v>無</v>
      </c>
    </row>
    <row r="3731" spans="1:11" hidden="1" x14ac:dyDescent="0.15">
      <c r="A3731">
        <v>20190122</v>
      </c>
      <c r="B3731">
        <v>9894.66</v>
      </c>
      <c r="C3731">
        <v>9836.06</v>
      </c>
      <c r="D3731">
        <v>9708.2199999999993</v>
      </c>
      <c r="E3731">
        <v>9889.4</v>
      </c>
      <c r="F3731">
        <v>9708.2199999999993</v>
      </c>
      <c r="G3731">
        <v>9894.66</v>
      </c>
      <c r="H3731">
        <v>9708.2199999999993</v>
      </c>
      <c r="I3731" t="str">
        <f t="shared" si="174"/>
        <v>盤</v>
      </c>
      <c r="J3731" t="str">
        <f t="shared" si="175"/>
        <v>無</v>
      </c>
      <c r="K3731" t="str">
        <f t="shared" si="176"/>
        <v>無</v>
      </c>
    </row>
    <row r="3732" spans="1:11" hidden="1" x14ac:dyDescent="0.15">
      <c r="A3732">
        <v>20190123</v>
      </c>
      <c r="B3732">
        <v>9846.4</v>
      </c>
      <c r="C3732">
        <v>9889.4</v>
      </c>
      <c r="D3732">
        <v>9708.2199999999993</v>
      </c>
      <c r="E3732">
        <v>9894.66</v>
      </c>
      <c r="F3732">
        <v>9708.2199999999993</v>
      </c>
      <c r="G3732">
        <v>9894.66</v>
      </c>
      <c r="H3732">
        <v>9708.2199999999993</v>
      </c>
      <c r="I3732" t="str">
        <f t="shared" si="174"/>
        <v>無</v>
      </c>
      <c r="J3732" t="str">
        <f t="shared" si="175"/>
        <v>無</v>
      </c>
      <c r="K3732" t="str">
        <f t="shared" si="176"/>
        <v>無</v>
      </c>
    </row>
    <row r="3733" spans="1:11" hidden="1" x14ac:dyDescent="0.15">
      <c r="A3733">
        <v>20190124</v>
      </c>
      <c r="B3733">
        <v>9877.1200000000008</v>
      </c>
      <c r="C3733">
        <v>9894.66</v>
      </c>
      <c r="D3733">
        <v>9708.2199999999993</v>
      </c>
      <c r="E3733">
        <v>9894.66</v>
      </c>
      <c r="F3733">
        <v>9708.2199999999993</v>
      </c>
      <c r="G3733">
        <v>9894.66</v>
      </c>
      <c r="H3733">
        <v>9763.81</v>
      </c>
      <c r="I3733" t="str">
        <f t="shared" si="174"/>
        <v>無</v>
      </c>
      <c r="J3733" t="str">
        <f t="shared" si="175"/>
        <v>無</v>
      </c>
      <c r="K3733" t="str">
        <f t="shared" si="176"/>
        <v>盤</v>
      </c>
    </row>
    <row r="3734" spans="1:11" hidden="1" x14ac:dyDescent="0.15">
      <c r="A3734">
        <v>20190125</v>
      </c>
      <c r="B3734">
        <v>9969.61</v>
      </c>
      <c r="C3734">
        <v>9894.66</v>
      </c>
      <c r="D3734">
        <v>9708.2199999999993</v>
      </c>
      <c r="E3734">
        <v>9894.66</v>
      </c>
      <c r="F3734">
        <v>9763.81</v>
      </c>
      <c r="G3734">
        <v>9969.61</v>
      </c>
      <c r="H3734">
        <v>9763.81</v>
      </c>
      <c r="I3734" t="str">
        <f t="shared" si="174"/>
        <v>無</v>
      </c>
      <c r="J3734" t="str">
        <f t="shared" si="175"/>
        <v>盤</v>
      </c>
      <c r="K3734" t="str">
        <f t="shared" si="176"/>
        <v>無</v>
      </c>
    </row>
    <row r="3735" spans="1:11" hidden="1" x14ac:dyDescent="0.15">
      <c r="A3735">
        <v>20190128</v>
      </c>
      <c r="B3735">
        <v>10013.33</v>
      </c>
      <c r="C3735">
        <v>9894.66</v>
      </c>
      <c r="D3735">
        <v>9763.81</v>
      </c>
      <c r="E3735">
        <v>9969.61</v>
      </c>
      <c r="F3735">
        <v>9763.81</v>
      </c>
      <c r="G3735">
        <v>10013.33</v>
      </c>
      <c r="H3735">
        <v>9789.15</v>
      </c>
      <c r="I3735" t="str">
        <f t="shared" si="174"/>
        <v>盤</v>
      </c>
      <c r="J3735" t="str">
        <f t="shared" si="175"/>
        <v>無</v>
      </c>
      <c r="K3735" t="str">
        <f t="shared" si="176"/>
        <v>無</v>
      </c>
    </row>
    <row r="3736" spans="1:11" hidden="1" x14ac:dyDescent="0.15">
      <c r="A3736">
        <v>20190129</v>
      </c>
      <c r="B3736">
        <v>9931.59</v>
      </c>
      <c r="C3736">
        <v>9969.61</v>
      </c>
      <c r="D3736">
        <v>9763.81</v>
      </c>
      <c r="E3736">
        <v>10013.33</v>
      </c>
      <c r="F3736">
        <v>9789.15</v>
      </c>
      <c r="G3736">
        <v>10013.33</v>
      </c>
      <c r="H3736">
        <v>9836.06</v>
      </c>
      <c r="I3736" t="str">
        <f t="shared" si="174"/>
        <v>無</v>
      </c>
      <c r="J3736" t="str">
        <f t="shared" si="175"/>
        <v>無</v>
      </c>
      <c r="K3736" t="str">
        <f t="shared" si="176"/>
        <v>盤</v>
      </c>
    </row>
    <row r="3737" spans="1:11" hidden="1" x14ac:dyDescent="0.15">
      <c r="A3737">
        <v>20190130</v>
      </c>
      <c r="B3737">
        <v>9932.26</v>
      </c>
      <c r="C3737">
        <v>10013.33</v>
      </c>
      <c r="D3737">
        <v>9789.15</v>
      </c>
      <c r="E3737">
        <v>10013.33</v>
      </c>
      <c r="F3737">
        <v>9836.06</v>
      </c>
      <c r="G3737">
        <v>10013.33</v>
      </c>
      <c r="H3737">
        <v>9846.4</v>
      </c>
      <c r="I3737" t="str">
        <f t="shared" si="174"/>
        <v>無</v>
      </c>
      <c r="J3737" t="str">
        <f t="shared" si="175"/>
        <v>盤</v>
      </c>
      <c r="K3737" t="str">
        <f t="shared" si="176"/>
        <v>盤</v>
      </c>
    </row>
    <row r="3738" spans="1:11" hidden="1" x14ac:dyDescent="0.15">
      <c r="A3738">
        <v>20190211</v>
      </c>
      <c r="B3738">
        <v>10004.25</v>
      </c>
      <c r="C3738">
        <v>10013.33</v>
      </c>
      <c r="D3738">
        <v>9836.06</v>
      </c>
      <c r="E3738">
        <v>10013.33</v>
      </c>
      <c r="F3738">
        <v>9846.4</v>
      </c>
      <c r="G3738">
        <v>10013.33</v>
      </c>
      <c r="H3738">
        <v>9846.4</v>
      </c>
      <c r="I3738" t="str">
        <f t="shared" si="174"/>
        <v>盤</v>
      </c>
      <c r="J3738" t="str">
        <f t="shared" si="175"/>
        <v>盤</v>
      </c>
      <c r="K3738" t="str">
        <f t="shared" si="176"/>
        <v>盤</v>
      </c>
    </row>
    <row r="3739" spans="1:11" x14ac:dyDescent="0.15">
      <c r="A3739">
        <v>20190212</v>
      </c>
      <c r="B3739">
        <v>10097.74</v>
      </c>
      <c r="C3739">
        <v>10013.33</v>
      </c>
      <c r="D3739">
        <v>9846.4</v>
      </c>
      <c r="E3739">
        <v>10013.33</v>
      </c>
      <c r="F3739">
        <v>9846.4</v>
      </c>
      <c r="G3739">
        <v>10097.74</v>
      </c>
      <c r="H3739">
        <v>9846.4</v>
      </c>
      <c r="I3739" t="str">
        <f t="shared" si="174"/>
        <v>盤</v>
      </c>
      <c r="J3739" t="str">
        <f t="shared" si="175"/>
        <v>盤</v>
      </c>
      <c r="K3739" t="str">
        <f t="shared" si="176"/>
        <v>順</v>
      </c>
    </row>
    <row r="3740" spans="1:11" hidden="1" x14ac:dyDescent="0.15">
      <c r="A3740">
        <v>20190213</v>
      </c>
      <c r="B3740">
        <v>10090.58</v>
      </c>
      <c r="C3740">
        <v>10013.33</v>
      </c>
      <c r="D3740">
        <v>9846.4</v>
      </c>
      <c r="E3740">
        <v>10097.74</v>
      </c>
      <c r="F3740">
        <v>9846.4</v>
      </c>
      <c r="G3740">
        <v>10097.74</v>
      </c>
      <c r="H3740">
        <v>9877.1200000000008</v>
      </c>
      <c r="I3740" t="str">
        <f t="shared" si="174"/>
        <v>盤</v>
      </c>
      <c r="J3740" t="str">
        <f t="shared" si="175"/>
        <v>順</v>
      </c>
      <c r="K3740" t="str">
        <f t="shared" si="176"/>
        <v>無</v>
      </c>
    </row>
    <row r="3741" spans="1:11" hidden="1" x14ac:dyDescent="0.15">
      <c r="A3741">
        <v>20190214</v>
      </c>
      <c r="B3741">
        <v>10089.01</v>
      </c>
      <c r="C3741">
        <v>10097.74</v>
      </c>
      <c r="D3741">
        <v>9846.4</v>
      </c>
      <c r="E3741">
        <v>10097.74</v>
      </c>
      <c r="F3741">
        <v>9877.1200000000008</v>
      </c>
      <c r="G3741">
        <v>10097.74</v>
      </c>
      <c r="H3741">
        <v>9931.59</v>
      </c>
      <c r="I3741" t="str">
        <f t="shared" si="174"/>
        <v>順</v>
      </c>
      <c r="J3741" t="str">
        <f t="shared" si="175"/>
        <v>無</v>
      </c>
      <c r="K3741" t="str">
        <f t="shared" si="176"/>
        <v>盤</v>
      </c>
    </row>
    <row r="3742" spans="1:11" hidden="1" x14ac:dyDescent="0.15">
      <c r="A3742">
        <v>20190215</v>
      </c>
      <c r="B3742">
        <v>10064.780000000001</v>
      </c>
      <c r="C3742">
        <v>10097.74</v>
      </c>
      <c r="D3742">
        <v>9877.1200000000008</v>
      </c>
      <c r="E3742">
        <v>10097.74</v>
      </c>
      <c r="F3742">
        <v>9931.59</v>
      </c>
      <c r="G3742">
        <v>10097.74</v>
      </c>
      <c r="H3742">
        <v>9931.59</v>
      </c>
      <c r="I3742" t="str">
        <f t="shared" si="174"/>
        <v>無</v>
      </c>
      <c r="J3742" t="str">
        <f t="shared" si="175"/>
        <v>盤</v>
      </c>
      <c r="K3742" t="str">
        <f t="shared" si="176"/>
        <v>盤</v>
      </c>
    </row>
    <row r="3743" spans="1:11" hidden="1" x14ac:dyDescent="0.15">
      <c r="A3743">
        <v>20190218</v>
      </c>
      <c r="B3743">
        <v>10145.280000000001</v>
      </c>
      <c r="C3743">
        <v>10097.74</v>
      </c>
      <c r="D3743">
        <v>9931.59</v>
      </c>
      <c r="E3743">
        <v>10097.74</v>
      </c>
      <c r="F3743">
        <v>9931.59</v>
      </c>
      <c r="G3743">
        <v>10145.280000000001</v>
      </c>
      <c r="H3743">
        <v>9931.59</v>
      </c>
      <c r="I3743" t="str">
        <f t="shared" si="174"/>
        <v>盤</v>
      </c>
      <c r="J3743" t="str">
        <f t="shared" si="175"/>
        <v>盤</v>
      </c>
      <c r="K3743" t="str">
        <f t="shared" si="176"/>
        <v>無</v>
      </c>
    </row>
    <row r="3744" spans="1:11" hidden="1" x14ac:dyDescent="0.15">
      <c r="A3744">
        <v>20190219</v>
      </c>
      <c r="B3744">
        <v>10152.26</v>
      </c>
      <c r="C3744">
        <v>10097.74</v>
      </c>
      <c r="D3744">
        <v>9931.59</v>
      </c>
      <c r="E3744">
        <v>10145.280000000001</v>
      </c>
      <c r="F3744">
        <v>9931.59</v>
      </c>
      <c r="G3744">
        <v>10152.26</v>
      </c>
      <c r="H3744">
        <v>9932.26</v>
      </c>
      <c r="I3744" t="str">
        <f t="shared" si="174"/>
        <v>盤</v>
      </c>
      <c r="J3744" t="str">
        <f t="shared" si="175"/>
        <v>無</v>
      </c>
      <c r="K3744" t="str">
        <f t="shared" si="176"/>
        <v>無</v>
      </c>
    </row>
    <row r="3745" spans="1:11" hidden="1" x14ac:dyDescent="0.15">
      <c r="A3745">
        <v>20190220</v>
      </c>
      <c r="B3745">
        <v>10272.459999999999</v>
      </c>
      <c r="C3745">
        <v>10145.280000000001</v>
      </c>
      <c r="D3745">
        <v>9931.59</v>
      </c>
      <c r="E3745">
        <v>10152.26</v>
      </c>
      <c r="F3745">
        <v>9932.26</v>
      </c>
      <c r="G3745">
        <v>10272.459999999999</v>
      </c>
      <c r="H3745">
        <v>10004.25</v>
      </c>
      <c r="I3745" t="str">
        <f t="shared" si="174"/>
        <v>無</v>
      </c>
      <c r="J3745" t="str">
        <f t="shared" si="175"/>
        <v>無</v>
      </c>
      <c r="K3745" t="str">
        <f t="shared" si="176"/>
        <v>順</v>
      </c>
    </row>
    <row r="3746" spans="1:11" hidden="1" x14ac:dyDescent="0.15">
      <c r="A3746">
        <v>20190221</v>
      </c>
      <c r="B3746">
        <v>10319.530000000001</v>
      </c>
      <c r="C3746">
        <v>10152.26</v>
      </c>
      <c r="D3746">
        <v>9932.26</v>
      </c>
      <c r="E3746">
        <v>10272.459999999999</v>
      </c>
      <c r="F3746">
        <v>10004.25</v>
      </c>
      <c r="G3746">
        <v>10319.530000000001</v>
      </c>
      <c r="H3746">
        <v>10064.780000000001</v>
      </c>
      <c r="I3746" t="str">
        <f t="shared" si="174"/>
        <v>無</v>
      </c>
      <c r="J3746" t="str">
        <f t="shared" si="175"/>
        <v>順</v>
      </c>
      <c r="K3746" t="str">
        <f t="shared" si="176"/>
        <v>順</v>
      </c>
    </row>
    <row r="3747" spans="1:11" hidden="1" x14ac:dyDescent="0.15">
      <c r="A3747">
        <v>20190222</v>
      </c>
      <c r="B3747">
        <v>10322.92</v>
      </c>
      <c r="C3747">
        <v>10272.459999999999</v>
      </c>
      <c r="D3747">
        <v>10004.25</v>
      </c>
      <c r="E3747">
        <v>10319.530000000001</v>
      </c>
      <c r="F3747">
        <v>10064.780000000001</v>
      </c>
      <c r="G3747">
        <v>10322.92</v>
      </c>
      <c r="H3747">
        <v>10064.780000000001</v>
      </c>
      <c r="I3747" t="str">
        <f t="shared" si="174"/>
        <v>順</v>
      </c>
      <c r="J3747" t="str">
        <f t="shared" si="175"/>
        <v>順</v>
      </c>
      <c r="K3747" t="str">
        <f t="shared" si="176"/>
        <v>順</v>
      </c>
    </row>
    <row r="3748" spans="1:11" hidden="1" x14ac:dyDescent="0.15">
      <c r="A3748">
        <v>20190225</v>
      </c>
      <c r="B3748">
        <v>10390.93</v>
      </c>
      <c r="C3748">
        <v>10319.530000000001</v>
      </c>
      <c r="D3748">
        <v>10064.780000000001</v>
      </c>
      <c r="E3748">
        <v>10322.92</v>
      </c>
      <c r="F3748">
        <v>10064.780000000001</v>
      </c>
      <c r="G3748">
        <v>10390.93</v>
      </c>
      <c r="H3748">
        <v>10064.780000000001</v>
      </c>
      <c r="I3748" t="str">
        <f t="shared" si="174"/>
        <v>順</v>
      </c>
      <c r="J3748" t="str">
        <f t="shared" si="175"/>
        <v>順</v>
      </c>
      <c r="K3748" t="str">
        <f t="shared" si="176"/>
        <v>順</v>
      </c>
    </row>
    <row r="3749" spans="1:11" hidden="1" x14ac:dyDescent="0.15">
      <c r="A3749">
        <v>20190226</v>
      </c>
      <c r="B3749">
        <v>10391.549999999999</v>
      </c>
      <c r="C3749">
        <v>10322.92</v>
      </c>
      <c r="D3749">
        <v>10064.780000000001</v>
      </c>
      <c r="E3749">
        <v>10390.93</v>
      </c>
      <c r="F3749">
        <v>10064.780000000001</v>
      </c>
      <c r="G3749">
        <v>10391.549999999999</v>
      </c>
      <c r="H3749">
        <v>10064.780000000001</v>
      </c>
      <c r="I3749" t="str">
        <f t="shared" si="174"/>
        <v>順</v>
      </c>
      <c r="J3749" t="str">
        <f t="shared" si="175"/>
        <v>順</v>
      </c>
      <c r="K3749" t="str">
        <f t="shared" si="176"/>
        <v>順</v>
      </c>
    </row>
    <row r="3750" spans="1:11" hidden="1" x14ac:dyDescent="0.15">
      <c r="A3750">
        <v>20190227</v>
      </c>
      <c r="B3750">
        <v>10389.17</v>
      </c>
      <c r="C3750">
        <v>10390.93</v>
      </c>
      <c r="D3750">
        <v>10064.780000000001</v>
      </c>
      <c r="E3750">
        <v>10391.549999999999</v>
      </c>
      <c r="F3750">
        <v>10064.780000000001</v>
      </c>
      <c r="G3750">
        <v>10391.549999999999</v>
      </c>
      <c r="H3750">
        <v>10145.280000000001</v>
      </c>
      <c r="I3750" t="str">
        <f t="shared" si="174"/>
        <v>順</v>
      </c>
      <c r="J3750" t="str">
        <f t="shared" si="175"/>
        <v>順</v>
      </c>
      <c r="K3750" t="str">
        <f t="shared" si="176"/>
        <v>順</v>
      </c>
    </row>
    <row r="3751" spans="1:11" hidden="1" x14ac:dyDescent="0.15">
      <c r="A3751">
        <v>20190304</v>
      </c>
      <c r="B3751">
        <v>10349.879999999999</v>
      </c>
      <c r="C3751">
        <v>10391.549999999999</v>
      </c>
      <c r="D3751">
        <v>10064.780000000001</v>
      </c>
      <c r="E3751">
        <v>10391.549999999999</v>
      </c>
      <c r="F3751">
        <v>10145.280000000001</v>
      </c>
      <c r="G3751">
        <v>10391.549999999999</v>
      </c>
      <c r="H3751">
        <v>10152.26</v>
      </c>
      <c r="I3751" t="str">
        <f t="shared" si="174"/>
        <v>順</v>
      </c>
      <c r="J3751" t="str">
        <f t="shared" si="175"/>
        <v>順</v>
      </c>
      <c r="K3751" t="str">
        <f t="shared" si="176"/>
        <v>無</v>
      </c>
    </row>
    <row r="3752" spans="1:11" hidden="1" x14ac:dyDescent="0.15">
      <c r="A3752">
        <v>20190305</v>
      </c>
      <c r="B3752">
        <v>10305.26</v>
      </c>
      <c r="C3752">
        <v>10391.549999999999</v>
      </c>
      <c r="D3752">
        <v>10145.280000000001</v>
      </c>
      <c r="E3752">
        <v>10391.549999999999</v>
      </c>
      <c r="F3752">
        <v>10152.26</v>
      </c>
      <c r="G3752">
        <v>10391.549999999999</v>
      </c>
      <c r="H3752">
        <v>10272.459999999999</v>
      </c>
      <c r="I3752" t="str">
        <f t="shared" si="174"/>
        <v>順</v>
      </c>
      <c r="J3752" t="str">
        <f t="shared" si="175"/>
        <v>無</v>
      </c>
      <c r="K3752" t="str">
        <f t="shared" si="176"/>
        <v>盤</v>
      </c>
    </row>
    <row r="3753" spans="1:11" hidden="1" x14ac:dyDescent="0.15">
      <c r="A3753">
        <v>20190306</v>
      </c>
      <c r="B3753">
        <v>10357.15</v>
      </c>
      <c r="C3753">
        <v>10391.549999999999</v>
      </c>
      <c r="D3753">
        <v>10152.26</v>
      </c>
      <c r="E3753">
        <v>10391.549999999999</v>
      </c>
      <c r="F3753">
        <v>10272.459999999999</v>
      </c>
      <c r="G3753">
        <v>10391.549999999999</v>
      </c>
      <c r="H3753">
        <v>10305.26</v>
      </c>
      <c r="I3753" t="str">
        <f t="shared" si="174"/>
        <v>無</v>
      </c>
      <c r="J3753" t="str">
        <f t="shared" si="175"/>
        <v>盤</v>
      </c>
      <c r="K3753" t="str">
        <f t="shared" si="176"/>
        <v>盤</v>
      </c>
    </row>
    <row r="3754" spans="1:11" hidden="1" x14ac:dyDescent="0.15">
      <c r="A3754">
        <v>20190307</v>
      </c>
      <c r="B3754">
        <v>10311.68</v>
      </c>
      <c r="C3754">
        <v>10391.549999999999</v>
      </c>
      <c r="D3754">
        <v>10272.459999999999</v>
      </c>
      <c r="E3754">
        <v>10391.549999999999</v>
      </c>
      <c r="F3754">
        <v>10305.26</v>
      </c>
      <c r="G3754">
        <v>10391.549999999999</v>
      </c>
      <c r="H3754">
        <v>10305.26</v>
      </c>
      <c r="I3754" t="str">
        <f t="shared" si="174"/>
        <v>盤</v>
      </c>
      <c r="J3754" t="str">
        <f t="shared" si="175"/>
        <v>盤</v>
      </c>
      <c r="K3754" t="str">
        <f t="shared" si="176"/>
        <v>盤</v>
      </c>
    </row>
    <row r="3755" spans="1:11" hidden="1" x14ac:dyDescent="0.15">
      <c r="A3755">
        <v>20190308</v>
      </c>
      <c r="B3755">
        <v>10241.75</v>
      </c>
      <c r="C3755">
        <v>10391.549999999999</v>
      </c>
      <c r="D3755">
        <v>10305.26</v>
      </c>
      <c r="E3755">
        <v>10391.549999999999</v>
      </c>
      <c r="F3755">
        <v>10305.26</v>
      </c>
      <c r="G3755">
        <v>10391.549999999999</v>
      </c>
      <c r="H3755">
        <v>10241.75</v>
      </c>
      <c r="I3755" t="str">
        <f t="shared" si="174"/>
        <v>盤</v>
      </c>
      <c r="J3755" t="str">
        <f t="shared" si="175"/>
        <v>盤</v>
      </c>
      <c r="K3755" t="str">
        <f t="shared" si="176"/>
        <v>盤</v>
      </c>
    </row>
    <row r="3756" spans="1:11" hidden="1" x14ac:dyDescent="0.15">
      <c r="A3756">
        <v>20190311</v>
      </c>
      <c r="B3756">
        <v>10250.280000000001</v>
      </c>
      <c r="C3756">
        <v>10391.549999999999</v>
      </c>
      <c r="D3756">
        <v>10305.26</v>
      </c>
      <c r="E3756">
        <v>10391.549999999999</v>
      </c>
      <c r="F3756">
        <v>10241.75</v>
      </c>
      <c r="G3756">
        <v>10391.549999999999</v>
      </c>
      <c r="H3756">
        <v>10241.75</v>
      </c>
      <c r="I3756" t="str">
        <f t="shared" si="174"/>
        <v>盤</v>
      </c>
      <c r="J3756" t="str">
        <f t="shared" si="175"/>
        <v>盤</v>
      </c>
      <c r="K3756" t="str">
        <f t="shared" si="176"/>
        <v>盤</v>
      </c>
    </row>
    <row r="3757" spans="1:11" hidden="1" x14ac:dyDescent="0.15">
      <c r="A3757">
        <v>20190312</v>
      </c>
      <c r="B3757">
        <v>10343.33</v>
      </c>
      <c r="C3757">
        <v>10391.549999999999</v>
      </c>
      <c r="D3757">
        <v>10241.75</v>
      </c>
      <c r="E3757">
        <v>10391.549999999999</v>
      </c>
      <c r="F3757">
        <v>10241.75</v>
      </c>
      <c r="G3757">
        <v>10389.17</v>
      </c>
      <c r="H3757">
        <v>10241.75</v>
      </c>
      <c r="I3757" t="str">
        <f t="shared" si="174"/>
        <v>盤</v>
      </c>
      <c r="J3757" t="str">
        <f t="shared" si="175"/>
        <v>盤</v>
      </c>
      <c r="K3757" t="str">
        <f t="shared" si="176"/>
        <v>盤</v>
      </c>
    </row>
    <row r="3758" spans="1:11" hidden="1" x14ac:dyDescent="0.15">
      <c r="A3758">
        <v>20190313</v>
      </c>
      <c r="B3758">
        <v>10373.32</v>
      </c>
      <c r="C3758">
        <v>10391.549999999999</v>
      </c>
      <c r="D3758">
        <v>10241.75</v>
      </c>
      <c r="E3758">
        <v>10389.17</v>
      </c>
      <c r="F3758">
        <v>10241.75</v>
      </c>
      <c r="G3758">
        <v>10373.32</v>
      </c>
      <c r="H3758">
        <v>10241.75</v>
      </c>
      <c r="I3758" t="str">
        <f t="shared" si="174"/>
        <v>盤</v>
      </c>
      <c r="J3758" t="str">
        <f t="shared" si="175"/>
        <v>盤</v>
      </c>
      <c r="K3758" t="str">
        <f t="shared" si="176"/>
        <v>盤</v>
      </c>
    </row>
    <row r="3759" spans="1:11" hidden="1" x14ac:dyDescent="0.15">
      <c r="A3759">
        <v>20190314</v>
      </c>
      <c r="B3759">
        <v>10348.65</v>
      </c>
      <c r="C3759">
        <v>10389.17</v>
      </c>
      <c r="D3759">
        <v>10241.75</v>
      </c>
      <c r="E3759">
        <v>10373.32</v>
      </c>
      <c r="F3759">
        <v>10241.75</v>
      </c>
      <c r="G3759">
        <v>10373.32</v>
      </c>
      <c r="H3759">
        <v>10241.75</v>
      </c>
      <c r="I3759" t="str">
        <f t="shared" si="174"/>
        <v>盤</v>
      </c>
      <c r="J3759" t="str">
        <f t="shared" si="175"/>
        <v>盤</v>
      </c>
      <c r="K3759" t="str">
        <f t="shared" si="176"/>
        <v>盤</v>
      </c>
    </row>
    <row r="3760" spans="1:11" hidden="1" x14ac:dyDescent="0.15">
      <c r="A3760">
        <v>20190315</v>
      </c>
      <c r="B3760">
        <v>10439.24</v>
      </c>
      <c r="C3760">
        <v>10373.32</v>
      </c>
      <c r="D3760">
        <v>10241.75</v>
      </c>
      <c r="E3760">
        <v>10373.32</v>
      </c>
      <c r="F3760">
        <v>10241.75</v>
      </c>
      <c r="G3760">
        <v>10439.24</v>
      </c>
      <c r="H3760">
        <v>10241.75</v>
      </c>
      <c r="I3760" t="str">
        <f t="shared" si="174"/>
        <v>盤</v>
      </c>
      <c r="J3760" t="str">
        <f t="shared" si="175"/>
        <v>盤</v>
      </c>
      <c r="K3760" t="str">
        <f t="shared" si="176"/>
        <v>無</v>
      </c>
    </row>
    <row r="3761" spans="1:11" hidden="1" x14ac:dyDescent="0.15">
      <c r="A3761">
        <v>20190318</v>
      </c>
      <c r="B3761">
        <v>10512.7</v>
      </c>
      <c r="C3761">
        <v>10373.32</v>
      </c>
      <c r="D3761">
        <v>10241.75</v>
      </c>
      <c r="E3761">
        <v>10439.24</v>
      </c>
      <c r="F3761">
        <v>10241.75</v>
      </c>
      <c r="G3761">
        <v>10512.7</v>
      </c>
      <c r="H3761">
        <v>10241.75</v>
      </c>
      <c r="I3761" t="str">
        <f t="shared" si="174"/>
        <v>盤</v>
      </c>
      <c r="J3761" t="str">
        <f t="shared" si="175"/>
        <v>無</v>
      </c>
      <c r="K3761" t="str">
        <f t="shared" si="176"/>
        <v>順</v>
      </c>
    </row>
    <row r="3762" spans="1:11" hidden="1" x14ac:dyDescent="0.15">
      <c r="A3762">
        <v>20190319</v>
      </c>
      <c r="B3762">
        <v>10512.32</v>
      </c>
      <c r="C3762">
        <v>10439.24</v>
      </c>
      <c r="D3762">
        <v>10241.75</v>
      </c>
      <c r="E3762">
        <v>10512.7</v>
      </c>
      <c r="F3762">
        <v>10241.75</v>
      </c>
      <c r="G3762">
        <v>10512.7</v>
      </c>
      <c r="H3762">
        <v>10241.75</v>
      </c>
      <c r="I3762" t="str">
        <f t="shared" si="174"/>
        <v>無</v>
      </c>
      <c r="J3762" t="str">
        <f t="shared" si="175"/>
        <v>順</v>
      </c>
      <c r="K3762" t="str">
        <f t="shared" si="176"/>
        <v>順</v>
      </c>
    </row>
    <row r="3763" spans="1:11" hidden="1" x14ac:dyDescent="0.15">
      <c r="A3763">
        <v>20190320</v>
      </c>
      <c r="B3763">
        <v>10551.56</v>
      </c>
      <c r="C3763">
        <v>10512.7</v>
      </c>
      <c r="D3763">
        <v>10241.75</v>
      </c>
      <c r="E3763">
        <v>10512.7</v>
      </c>
      <c r="F3763">
        <v>10241.75</v>
      </c>
      <c r="G3763">
        <v>10551.56</v>
      </c>
      <c r="H3763">
        <v>10250.280000000001</v>
      </c>
      <c r="I3763" t="str">
        <f t="shared" si="174"/>
        <v>順</v>
      </c>
      <c r="J3763" t="str">
        <f t="shared" si="175"/>
        <v>順</v>
      </c>
      <c r="K3763" t="str">
        <f t="shared" si="176"/>
        <v>順</v>
      </c>
    </row>
    <row r="3764" spans="1:11" hidden="1" x14ac:dyDescent="0.15">
      <c r="A3764">
        <v>20190321</v>
      </c>
      <c r="B3764">
        <v>10609.55</v>
      </c>
      <c r="C3764">
        <v>10512.7</v>
      </c>
      <c r="D3764">
        <v>10241.75</v>
      </c>
      <c r="E3764">
        <v>10551.56</v>
      </c>
      <c r="F3764">
        <v>10250.280000000001</v>
      </c>
      <c r="G3764">
        <v>10609.55</v>
      </c>
      <c r="H3764">
        <v>10343.33</v>
      </c>
      <c r="I3764" t="str">
        <f t="shared" si="174"/>
        <v>順</v>
      </c>
      <c r="J3764" t="str">
        <f t="shared" si="175"/>
        <v>順</v>
      </c>
      <c r="K3764" t="str">
        <f t="shared" si="176"/>
        <v>順</v>
      </c>
    </row>
    <row r="3765" spans="1:11" hidden="1" x14ac:dyDescent="0.15">
      <c r="A3765">
        <v>20190322</v>
      </c>
      <c r="B3765">
        <v>10639.07</v>
      </c>
      <c r="C3765">
        <v>10551.56</v>
      </c>
      <c r="D3765">
        <v>10250.280000000001</v>
      </c>
      <c r="E3765">
        <v>10609.55</v>
      </c>
      <c r="F3765">
        <v>10343.33</v>
      </c>
      <c r="G3765">
        <v>10639.07</v>
      </c>
      <c r="H3765">
        <v>10348.65</v>
      </c>
      <c r="I3765" t="str">
        <f t="shared" si="174"/>
        <v>順</v>
      </c>
      <c r="J3765" t="str">
        <f t="shared" si="175"/>
        <v>順</v>
      </c>
      <c r="K3765" t="str">
        <f t="shared" si="176"/>
        <v>順</v>
      </c>
    </row>
    <row r="3766" spans="1:11" hidden="1" x14ac:dyDescent="0.15">
      <c r="A3766">
        <v>20190325</v>
      </c>
      <c r="B3766">
        <v>10479.48</v>
      </c>
      <c r="C3766">
        <v>10609.55</v>
      </c>
      <c r="D3766">
        <v>10343.33</v>
      </c>
      <c r="E3766">
        <v>10639.07</v>
      </c>
      <c r="F3766">
        <v>10348.65</v>
      </c>
      <c r="G3766">
        <v>10639.07</v>
      </c>
      <c r="H3766">
        <v>10348.65</v>
      </c>
      <c r="I3766" t="str">
        <f t="shared" si="174"/>
        <v>順</v>
      </c>
      <c r="J3766" t="str">
        <f t="shared" si="175"/>
        <v>順</v>
      </c>
      <c r="K3766" t="str">
        <f t="shared" si="176"/>
        <v>順</v>
      </c>
    </row>
    <row r="3767" spans="1:11" hidden="1" x14ac:dyDescent="0.15">
      <c r="A3767">
        <v>20190326</v>
      </c>
      <c r="B3767">
        <v>10559.2</v>
      </c>
      <c r="C3767">
        <v>10639.07</v>
      </c>
      <c r="D3767">
        <v>10348.65</v>
      </c>
      <c r="E3767">
        <v>10639.07</v>
      </c>
      <c r="F3767">
        <v>10348.65</v>
      </c>
      <c r="G3767">
        <v>10639.07</v>
      </c>
      <c r="H3767">
        <v>10439.24</v>
      </c>
      <c r="I3767" t="str">
        <f t="shared" si="174"/>
        <v>順</v>
      </c>
      <c r="J3767" t="str">
        <f t="shared" si="175"/>
        <v>順</v>
      </c>
      <c r="K3767" t="str">
        <f t="shared" si="176"/>
        <v>無</v>
      </c>
    </row>
    <row r="3768" spans="1:11" hidden="1" x14ac:dyDescent="0.15">
      <c r="A3768">
        <v>20190327</v>
      </c>
      <c r="B3768">
        <v>10542.7</v>
      </c>
      <c r="C3768">
        <v>10639.07</v>
      </c>
      <c r="D3768">
        <v>10348.65</v>
      </c>
      <c r="E3768">
        <v>10639.07</v>
      </c>
      <c r="F3768">
        <v>10439.24</v>
      </c>
      <c r="G3768">
        <v>10639.07</v>
      </c>
      <c r="H3768">
        <v>10479.48</v>
      </c>
      <c r="I3768" t="str">
        <f t="shared" si="174"/>
        <v>順</v>
      </c>
      <c r="J3768" t="str">
        <f t="shared" si="175"/>
        <v>無</v>
      </c>
      <c r="K3768" t="str">
        <f t="shared" si="176"/>
        <v>盤</v>
      </c>
    </row>
    <row r="3769" spans="1:11" hidden="1" x14ac:dyDescent="0.15">
      <c r="A3769">
        <v>20190328</v>
      </c>
      <c r="B3769">
        <v>10536.26</v>
      </c>
      <c r="C3769">
        <v>10639.07</v>
      </c>
      <c r="D3769">
        <v>10439.24</v>
      </c>
      <c r="E3769">
        <v>10639.07</v>
      </c>
      <c r="F3769">
        <v>10479.48</v>
      </c>
      <c r="G3769">
        <v>10639.07</v>
      </c>
      <c r="H3769">
        <v>10479.48</v>
      </c>
      <c r="I3769" t="str">
        <f t="shared" si="174"/>
        <v>無</v>
      </c>
      <c r="J3769" t="str">
        <f t="shared" si="175"/>
        <v>盤</v>
      </c>
      <c r="K3769" t="str">
        <f t="shared" si="176"/>
        <v>盤</v>
      </c>
    </row>
    <row r="3770" spans="1:11" hidden="1" x14ac:dyDescent="0.15">
      <c r="A3770">
        <v>20190329</v>
      </c>
      <c r="B3770">
        <v>10641.04</v>
      </c>
      <c r="C3770">
        <v>10639.07</v>
      </c>
      <c r="D3770">
        <v>10479.48</v>
      </c>
      <c r="E3770">
        <v>10639.07</v>
      </c>
      <c r="F3770">
        <v>10479.48</v>
      </c>
      <c r="G3770">
        <v>10641.04</v>
      </c>
      <c r="H3770">
        <v>10479.48</v>
      </c>
      <c r="I3770" t="str">
        <f t="shared" si="174"/>
        <v>盤</v>
      </c>
      <c r="J3770" t="str">
        <f t="shared" si="175"/>
        <v>盤</v>
      </c>
      <c r="K3770" t="str">
        <f t="shared" si="176"/>
        <v>盤</v>
      </c>
    </row>
    <row r="3771" spans="1:11" hidden="1" x14ac:dyDescent="0.15">
      <c r="A3771">
        <v>20190401</v>
      </c>
      <c r="B3771">
        <v>10642.63</v>
      </c>
      <c r="C3771">
        <v>10639.07</v>
      </c>
      <c r="D3771">
        <v>10479.48</v>
      </c>
      <c r="E3771">
        <v>10641.04</v>
      </c>
      <c r="F3771">
        <v>10479.48</v>
      </c>
      <c r="G3771">
        <v>10642.63</v>
      </c>
      <c r="H3771">
        <v>10479.48</v>
      </c>
      <c r="I3771" t="str">
        <f t="shared" si="174"/>
        <v>盤</v>
      </c>
      <c r="J3771" t="str">
        <f t="shared" si="175"/>
        <v>盤</v>
      </c>
      <c r="K3771" t="str">
        <f t="shared" si="176"/>
        <v>盤</v>
      </c>
    </row>
    <row r="3772" spans="1:11" hidden="1" x14ac:dyDescent="0.15">
      <c r="A3772">
        <v>20190402</v>
      </c>
      <c r="B3772">
        <v>10690.3</v>
      </c>
      <c r="C3772">
        <v>10641.04</v>
      </c>
      <c r="D3772">
        <v>10479.48</v>
      </c>
      <c r="E3772">
        <v>10642.63</v>
      </c>
      <c r="F3772">
        <v>10479.48</v>
      </c>
      <c r="G3772">
        <v>10690.3</v>
      </c>
      <c r="H3772">
        <v>10479.48</v>
      </c>
      <c r="I3772" t="str">
        <f t="shared" si="174"/>
        <v>盤</v>
      </c>
      <c r="J3772" t="str">
        <f t="shared" si="175"/>
        <v>盤</v>
      </c>
      <c r="K3772" t="str">
        <f t="shared" si="176"/>
        <v>無</v>
      </c>
    </row>
    <row r="3773" spans="1:11" hidden="1" x14ac:dyDescent="0.15">
      <c r="A3773">
        <v>20190403</v>
      </c>
      <c r="B3773">
        <v>10704.38</v>
      </c>
      <c r="C3773">
        <v>10642.63</v>
      </c>
      <c r="D3773">
        <v>10479.48</v>
      </c>
      <c r="E3773">
        <v>10690.3</v>
      </c>
      <c r="F3773">
        <v>10479.48</v>
      </c>
      <c r="G3773">
        <v>10704.38</v>
      </c>
      <c r="H3773">
        <v>10479.48</v>
      </c>
      <c r="I3773" t="str">
        <f t="shared" si="174"/>
        <v>盤</v>
      </c>
      <c r="J3773" t="str">
        <f t="shared" si="175"/>
        <v>無</v>
      </c>
      <c r="K3773" t="str">
        <f t="shared" si="176"/>
        <v>無</v>
      </c>
    </row>
    <row r="3774" spans="1:11" hidden="1" x14ac:dyDescent="0.15">
      <c r="A3774">
        <v>20190408</v>
      </c>
      <c r="B3774">
        <v>10800.57</v>
      </c>
      <c r="C3774">
        <v>10690.3</v>
      </c>
      <c r="D3774">
        <v>10479.48</v>
      </c>
      <c r="E3774">
        <v>10704.38</v>
      </c>
      <c r="F3774">
        <v>10479.48</v>
      </c>
      <c r="G3774">
        <v>10800.57</v>
      </c>
      <c r="H3774">
        <v>10536.26</v>
      </c>
      <c r="I3774" t="str">
        <f t="shared" si="174"/>
        <v>無</v>
      </c>
      <c r="J3774" t="str">
        <f t="shared" si="175"/>
        <v>無</v>
      </c>
      <c r="K3774" t="str">
        <f t="shared" si="176"/>
        <v>順</v>
      </c>
    </row>
    <row r="3775" spans="1:11" hidden="1" x14ac:dyDescent="0.15">
      <c r="A3775">
        <v>20190409</v>
      </c>
      <c r="B3775">
        <v>10851.6</v>
      </c>
      <c r="C3775">
        <v>10704.38</v>
      </c>
      <c r="D3775">
        <v>10479.48</v>
      </c>
      <c r="E3775">
        <v>10800.57</v>
      </c>
      <c r="F3775">
        <v>10536.26</v>
      </c>
      <c r="G3775">
        <v>10851.6</v>
      </c>
      <c r="H3775">
        <v>10536.26</v>
      </c>
      <c r="I3775" t="str">
        <f t="shared" si="174"/>
        <v>無</v>
      </c>
      <c r="J3775" t="str">
        <f t="shared" si="175"/>
        <v>順</v>
      </c>
      <c r="K3775" t="str">
        <f t="shared" si="176"/>
        <v>順</v>
      </c>
    </row>
    <row r="3776" spans="1:11" hidden="1" x14ac:dyDescent="0.15">
      <c r="A3776">
        <v>20190410</v>
      </c>
      <c r="B3776">
        <v>10868.14</v>
      </c>
      <c r="C3776">
        <v>10800.57</v>
      </c>
      <c r="D3776">
        <v>10536.26</v>
      </c>
      <c r="E3776">
        <v>10851.6</v>
      </c>
      <c r="F3776">
        <v>10536.26</v>
      </c>
      <c r="G3776">
        <v>10868.14</v>
      </c>
      <c r="H3776">
        <v>10536.26</v>
      </c>
      <c r="I3776" t="str">
        <f t="shared" si="174"/>
        <v>順</v>
      </c>
      <c r="J3776" t="str">
        <f t="shared" si="175"/>
        <v>順</v>
      </c>
      <c r="K3776" t="str">
        <f t="shared" si="176"/>
        <v>順</v>
      </c>
    </row>
    <row r="3777" spans="1:11" hidden="1" x14ac:dyDescent="0.15">
      <c r="A3777">
        <v>20190411</v>
      </c>
      <c r="B3777">
        <v>10808.77</v>
      </c>
      <c r="C3777">
        <v>10851.6</v>
      </c>
      <c r="D3777">
        <v>10536.26</v>
      </c>
      <c r="E3777">
        <v>10868.14</v>
      </c>
      <c r="F3777">
        <v>10536.26</v>
      </c>
      <c r="G3777">
        <v>10868.14</v>
      </c>
      <c r="H3777">
        <v>10641.04</v>
      </c>
      <c r="I3777" t="str">
        <f t="shared" si="174"/>
        <v>順</v>
      </c>
      <c r="J3777" t="str">
        <f t="shared" si="175"/>
        <v>順</v>
      </c>
      <c r="K3777" t="str">
        <f t="shared" si="176"/>
        <v>無</v>
      </c>
    </row>
    <row r="3778" spans="1:11" hidden="1" x14ac:dyDescent="0.15">
      <c r="A3778">
        <v>20190412</v>
      </c>
      <c r="B3778">
        <v>10805.3</v>
      </c>
      <c r="C3778">
        <v>10868.14</v>
      </c>
      <c r="D3778">
        <v>10536.26</v>
      </c>
      <c r="E3778">
        <v>10868.14</v>
      </c>
      <c r="F3778">
        <v>10641.04</v>
      </c>
      <c r="G3778">
        <v>10868.14</v>
      </c>
      <c r="H3778">
        <v>10642.63</v>
      </c>
      <c r="I3778" t="str">
        <f t="shared" si="174"/>
        <v>順</v>
      </c>
      <c r="J3778" t="str">
        <f t="shared" si="175"/>
        <v>無</v>
      </c>
      <c r="K3778" t="str">
        <f t="shared" si="176"/>
        <v>無</v>
      </c>
    </row>
    <row r="3779" spans="1:11" hidden="1" x14ac:dyDescent="0.15">
      <c r="A3779">
        <v>20190415</v>
      </c>
      <c r="B3779">
        <v>10875.6</v>
      </c>
      <c r="C3779">
        <v>10868.14</v>
      </c>
      <c r="D3779">
        <v>10641.04</v>
      </c>
      <c r="E3779">
        <v>10868.14</v>
      </c>
      <c r="F3779">
        <v>10642.63</v>
      </c>
      <c r="G3779">
        <v>10875.6</v>
      </c>
      <c r="H3779">
        <v>10690.3</v>
      </c>
      <c r="I3779" t="str">
        <f t="shared" ref="I3779:I3842" si="177">IF(C3779-D3779&lt;=180,"盤",IF(C3779-D3779&lt;=240,"無","順"))</f>
        <v>無</v>
      </c>
      <c r="J3779" t="str">
        <f t="shared" ref="J3779:J3842" si="178">IF(E3779-F3779&lt;=180,"盤",IF(E3779-F3779&lt;=240,"無","順"))</f>
        <v>無</v>
      </c>
      <c r="K3779" t="str">
        <f t="shared" ref="K3779:K3842" si="179">IF(G3779-H3779&lt;=180,"盤",IF(G3779-H3779&lt;=240,"無","順"))</f>
        <v>無</v>
      </c>
    </row>
    <row r="3780" spans="1:11" hidden="1" x14ac:dyDescent="0.15">
      <c r="A3780">
        <v>20190416</v>
      </c>
      <c r="B3780">
        <v>10927.85</v>
      </c>
      <c r="C3780">
        <v>10868.14</v>
      </c>
      <c r="D3780">
        <v>10642.63</v>
      </c>
      <c r="E3780">
        <v>10875.6</v>
      </c>
      <c r="F3780">
        <v>10690.3</v>
      </c>
      <c r="G3780">
        <v>10927.85</v>
      </c>
      <c r="H3780">
        <v>10704.38</v>
      </c>
      <c r="I3780" t="str">
        <f t="shared" si="177"/>
        <v>無</v>
      </c>
      <c r="J3780" t="str">
        <f t="shared" si="178"/>
        <v>無</v>
      </c>
      <c r="K3780" t="str">
        <f t="shared" si="179"/>
        <v>無</v>
      </c>
    </row>
    <row r="3781" spans="1:11" hidden="1" x14ac:dyDescent="0.15">
      <c r="A3781">
        <v>20190417</v>
      </c>
      <c r="B3781">
        <v>10997.26</v>
      </c>
      <c r="C3781">
        <v>10875.6</v>
      </c>
      <c r="D3781">
        <v>10690.3</v>
      </c>
      <c r="E3781">
        <v>10927.85</v>
      </c>
      <c r="F3781">
        <v>10704.38</v>
      </c>
      <c r="G3781">
        <v>10997.26</v>
      </c>
      <c r="H3781">
        <v>10800.57</v>
      </c>
      <c r="I3781" t="str">
        <f t="shared" si="177"/>
        <v>無</v>
      </c>
      <c r="J3781" t="str">
        <f t="shared" si="178"/>
        <v>無</v>
      </c>
      <c r="K3781" t="str">
        <f t="shared" si="179"/>
        <v>無</v>
      </c>
    </row>
    <row r="3782" spans="1:11" hidden="1" x14ac:dyDescent="0.15">
      <c r="A3782">
        <v>20190418</v>
      </c>
      <c r="B3782">
        <v>10962.02</v>
      </c>
      <c r="C3782">
        <v>10927.85</v>
      </c>
      <c r="D3782">
        <v>10704.38</v>
      </c>
      <c r="E3782">
        <v>10997.26</v>
      </c>
      <c r="F3782">
        <v>10800.57</v>
      </c>
      <c r="G3782">
        <v>10997.26</v>
      </c>
      <c r="H3782">
        <v>10805.3</v>
      </c>
      <c r="I3782" t="str">
        <f t="shared" si="177"/>
        <v>無</v>
      </c>
      <c r="J3782" t="str">
        <f t="shared" si="178"/>
        <v>無</v>
      </c>
      <c r="K3782" t="str">
        <f t="shared" si="179"/>
        <v>無</v>
      </c>
    </row>
    <row r="3783" spans="1:11" hidden="1" x14ac:dyDescent="0.15">
      <c r="A3783">
        <v>20190419</v>
      </c>
      <c r="B3783">
        <v>10968.5</v>
      </c>
      <c r="C3783">
        <v>10997.26</v>
      </c>
      <c r="D3783">
        <v>10800.57</v>
      </c>
      <c r="E3783">
        <v>10997.26</v>
      </c>
      <c r="F3783">
        <v>10805.3</v>
      </c>
      <c r="G3783">
        <v>10997.26</v>
      </c>
      <c r="H3783">
        <v>10805.3</v>
      </c>
      <c r="I3783" t="str">
        <f t="shared" si="177"/>
        <v>無</v>
      </c>
      <c r="J3783" t="str">
        <f t="shared" si="178"/>
        <v>無</v>
      </c>
      <c r="K3783" t="str">
        <f t="shared" si="179"/>
        <v>無</v>
      </c>
    </row>
    <row r="3784" spans="1:11" hidden="1" x14ac:dyDescent="0.15">
      <c r="A3784">
        <v>20190422</v>
      </c>
      <c r="B3784">
        <v>10987.71</v>
      </c>
      <c r="C3784">
        <v>10997.26</v>
      </c>
      <c r="D3784">
        <v>10805.3</v>
      </c>
      <c r="E3784">
        <v>10997.26</v>
      </c>
      <c r="F3784">
        <v>10805.3</v>
      </c>
      <c r="G3784">
        <v>10997.26</v>
      </c>
      <c r="H3784">
        <v>10805.3</v>
      </c>
      <c r="I3784" t="str">
        <f t="shared" si="177"/>
        <v>無</v>
      </c>
      <c r="J3784" t="str">
        <f t="shared" si="178"/>
        <v>無</v>
      </c>
      <c r="K3784" t="str">
        <f t="shared" si="179"/>
        <v>無</v>
      </c>
    </row>
    <row r="3785" spans="1:11" hidden="1" x14ac:dyDescent="0.15">
      <c r="A3785">
        <v>20190423</v>
      </c>
      <c r="B3785">
        <v>11025.68</v>
      </c>
      <c r="C3785">
        <v>10997.26</v>
      </c>
      <c r="D3785">
        <v>10805.3</v>
      </c>
      <c r="E3785">
        <v>10997.26</v>
      </c>
      <c r="F3785">
        <v>10805.3</v>
      </c>
      <c r="G3785">
        <v>11025.68</v>
      </c>
      <c r="H3785">
        <v>10805.3</v>
      </c>
      <c r="I3785" t="str">
        <f t="shared" si="177"/>
        <v>無</v>
      </c>
      <c r="J3785" t="str">
        <f t="shared" si="178"/>
        <v>無</v>
      </c>
      <c r="K3785" t="str">
        <f t="shared" si="179"/>
        <v>無</v>
      </c>
    </row>
    <row r="3786" spans="1:11" hidden="1" x14ac:dyDescent="0.15">
      <c r="A3786">
        <v>20190424</v>
      </c>
      <c r="B3786">
        <v>11027.64</v>
      </c>
      <c r="C3786">
        <v>10997.26</v>
      </c>
      <c r="D3786">
        <v>10805.3</v>
      </c>
      <c r="E3786">
        <v>11025.68</v>
      </c>
      <c r="F3786">
        <v>10805.3</v>
      </c>
      <c r="G3786">
        <v>11027.64</v>
      </c>
      <c r="H3786">
        <v>10875.6</v>
      </c>
      <c r="I3786" t="str">
        <f t="shared" si="177"/>
        <v>無</v>
      </c>
      <c r="J3786" t="str">
        <f t="shared" si="178"/>
        <v>無</v>
      </c>
      <c r="K3786" t="str">
        <f t="shared" si="179"/>
        <v>盤</v>
      </c>
    </row>
    <row r="3787" spans="1:11" hidden="1" x14ac:dyDescent="0.15">
      <c r="A3787">
        <v>20190425</v>
      </c>
      <c r="B3787">
        <v>11039.86</v>
      </c>
      <c r="C3787">
        <v>11025.68</v>
      </c>
      <c r="D3787">
        <v>10805.3</v>
      </c>
      <c r="E3787">
        <v>11027.64</v>
      </c>
      <c r="F3787">
        <v>10875.6</v>
      </c>
      <c r="G3787">
        <v>11039.86</v>
      </c>
      <c r="H3787">
        <v>10927.85</v>
      </c>
      <c r="I3787" t="str">
        <f t="shared" si="177"/>
        <v>無</v>
      </c>
      <c r="J3787" t="str">
        <f t="shared" si="178"/>
        <v>盤</v>
      </c>
      <c r="K3787" t="str">
        <f t="shared" si="179"/>
        <v>盤</v>
      </c>
    </row>
    <row r="3788" spans="1:11" hidden="1" x14ac:dyDescent="0.15">
      <c r="A3788">
        <v>20190426</v>
      </c>
      <c r="B3788">
        <v>10952.47</v>
      </c>
      <c r="C3788">
        <v>11027.64</v>
      </c>
      <c r="D3788">
        <v>10875.6</v>
      </c>
      <c r="E3788">
        <v>11039.86</v>
      </c>
      <c r="F3788">
        <v>10927.85</v>
      </c>
      <c r="G3788">
        <v>11039.86</v>
      </c>
      <c r="H3788">
        <v>10952.47</v>
      </c>
      <c r="I3788" t="str">
        <f t="shared" si="177"/>
        <v>盤</v>
      </c>
      <c r="J3788" t="str">
        <f t="shared" si="178"/>
        <v>盤</v>
      </c>
      <c r="K3788" t="str">
        <f t="shared" si="179"/>
        <v>盤</v>
      </c>
    </row>
    <row r="3789" spans="1:11" hidden="1" x14ac:dyDescent="0.15">
      <c r="A3789">
        <v>20190429</v>
      </c>
      <c r="B3789">
        <v>10939.06</v>
      </c>
      <c r="C3789">
        <v>11039.86</v>
      </c>
      <c r="D3789">
        <v>10927.85</v>
      </c>
      <c r="E3789">
        <v>11039.86</v>
      </c>
      <c r="F3789">
        <v>10952.47</v>
      </c>
      <c r="G3789">
        <v>11039.86</v>
      </c>
      <c r="H3789">
        <v>10939.06</v>
      </c>
      <c r="I3789" t="str">
        <f t="shared" si="177"/>
        <v>盤</v>
      </c>
      <c r="J3789" t="str">
        <f t="shared" si="178"/>
        <v>盤</v>
      </c>
      <c r="K3789" t="str">
        <f t="shared" si="179"/>
        <v>盤</v>
      </c>
    </row>
    <row r="3790" spans="1:11" hidden="1" x14ac:dyDescent="0.15">
      <c r="A3790">
        <v>20190430</v>
      </c>
      <c r="B3790">
        <v>10967.73</v>
      </c>
      <c r="C3790">
        <v>11039.86</v>
      </c>
      <c r="D3790">
        <v>10952.47</v>
      </c>
      <c r="E3790">
        <v>11039.86</v>
      </c>
      <c r="F3790">
        <v>10939.06</v>
      </c>
      <c r="G3790">
        <v>11039.86</v>
      </c>
      <c r="H3790">
        <v>10939.06</v>
      </c>
      <c r="I3790" t="str">
        <f t="shared" si="177"/>
        <v>盤</v>
      </c>
      <c r="J3790" t="str">
        <f t="shared" si="178"/>
        <v>盤</v>
      </c>
      <c r="K3790" t="str">
        <f t="shared" si="179"/>
        <v>盤</v>
      </c>
    </row>
    <row r="3791" spans="1:11" hidden="1" x14ac:dyDescent="0.15">
      <c r="A3791">
        <v>20190502</v>
      </c>
      <c r="B3791">
        <v>11004.49</v>
      </c>
      <c r="C3791">
        <v>11039.86</v>
      </c>
      <c r="D3791">
        <v>10939.06</v>
      </c>
      <c r="E3791">
        <v>11039.86</v>
      </c>
      <c r="F3791">
        <v>10939.06</v>
      </c>
      <c r="G3791">
        <v>11039.86</v>
      </c>
      <c r="H3791">
        <v>10939.06</v>
      </c>
      <c r="I3791" t="str">
        <f t="shared" si="177"/>
        <v>盤</v>
      </c>
      <c r="J3791" t="str">
        <f t="shared" si="178"/>
        <v>盤</v>
      </c>
      <c r="K3791" t="str">
        <f t="shared" si="179"/>
        <v>盤</v>
      </c>
    </row>
    <row r="3792" spans="1:11" hidden="1" x14ac:dyDescent="0.15">
      <c r="A3792">
        <v>20190503</v>
      </c>
      <c r="B3792">
        <v>11096.3</v>
      </c>
      <c r="C3792">
        <v>11039.86</v>
      </c>
      <c r="D3792">
        <v>10939.06</v>
      </c>
      <c r="E3792">
        <v>11039.86</v>
      </c>
      <c r="F3792">
        <v>10939.06</v>
      </c>
      <c r="G3792">
        <v>11096.3</v>
      </c>
      <c r="H3792">
        <v>10939.06</v>
      </c>
      <c r="I3792" t="str">
        <f t="shared" si="177"/>
        <v>盤</v>
      </c>
      <c r="J3792" t="str">
        <f t="shared" si="178"/>
        <v>盤</v>
      </c>
      <c r="K3792" t="str">
        <f t="shared" si="179"/>
        <v>盤</v>
      </c>
    </row>
    <row r="3793" spans="1:11" hidden="1" x14ac:dyDescent="0.15">
      <c r="A3793">
        <v>20190506</v>
      </c>
      <c r="B3793">
        <v>10897.12</v>
      </c>
      <c r="C3793">
        <v>11039.86</v>
      </c>
      <c r="D3793">
        <v>10939.06</v>
      </c>
      <c r="E3793">
        <v>11096.3</v>
      </c>
      <c r="F3793">
        <v>10939.06</v>
      </c>
      <c r="G3793">
        <v>11096.3</v>
      </c>
      <c r="H3793">
        <v>10897.12</v>
      </c>
      <c r="I3793" t="str">
        <f t="shared" si="177"/>
        <v>盤</v>
      </c>
      <c r="J3793" t="str">
        <f t="shared" si="178"/>
        <v>盤</v>
      </c>
      <c r="K3793" t="str">
        <f t="shared" si="179"/>
        <v>無</v>
      </c>
    </row>
    <row r="3794" spans="1:11" hidden="1" x14ac:dyDescent="0.15">
      <c r="A3794">
        <v>20190507</v>
      </c>
      <c r="B3794">
        <v>10987.14</v>
      </c>
      <c r="C3794">
        <v>11096.3</v>
      </c>
      <c r="D3794">
        <v>10939.06</v>
      </c>
      <c r="E3794">
        <v>11096.3</v>
      </c>
      <c r="F3794">
        <v>10897.12</v>
      </c>
      <c r="G3794">
        <v>11096.3</v>
      </c>
      <c r="H3794">
        <v>10897.12</v>
      </c>
      <c r="I3794" t="str">
        <f t="shared" si="177"/>
        <v>盤</v>
      </c>
      <c r="J3794" t="str">
        <f t="shared" si="178"/>
        <v>無</v>
      </c>
      <c r="K3794" t="str">
        <f t="shared" si="179"/>
        <v>無</v>
      </c>
    </row>
    <row r="3795" spans="1:11" hidden="1" x14ac:dyDescent="0.15">
      <c r="A3795">
        <v>20190508</v>
      </c>
      <c r="B3795">
        <v>10923.71</v>
      </c>
      <c r="C3795">
        <v>11096.3</v>
      </c>
      <c r="D3795">
        <v>10897.12</v>
      </c>
      <c r="E3795">
        <v>11096.3</v>
      </c>
      <c r="F3795">
        <v>10897.12</v>
      </c>
      <c r="G3795">
        <v>11096.3</v>
      </c>
      <c r="H3795">
        <v>10897.12</v>
      </c>
      <c r="I3795" t="str">
        <f t="shared" si="177"/>
        <v>無</v>
      </c>
      <c r="J3795" t="str">
        <f t="shared" si="178"/>
        <v>無</v>
      </c>
      <c r="K3795" t="str">
        <f t="shared" si="179"/>
        <v>無</v>
      </c>
    </row>
    <row r="3796" spans="1:11" hidden="1" x14ac:dyDescent="0.15">
      <c r="A3796">
        <v>20190509</v>
      </c>
      <c r="B3796">
        <v>10733.67</v>
      </c>
      <c r="C3796">
        <v>11096.3</v>
      </c>
      <c r="D3796">
        <v>10897.12</v>
      </c>
      <c r="E3796">
        <v>11096.3</v>
      </c>
      <c r="F3796">
        <v>10897.12</v>
      </c>
      <c r="G3796">
        <v>11096.3</v>
      </c>
      <c r="H3796">
        <v>10733.67</v>
      </c>
      <c r="I3796" t="str">
        <f t="shared" si="177"/>
        <v>無</v>
      </c>
      <c r="J3796" t="str">
        <f t="shared" si="178"/>
        <v>無</v>
      </c>
      <c r="K3796" t="str">
        <f t="shared" si="179"/>
        <v>順</v>
      </c>
    </row>
    <row r="3797" spans="1:11" hidden="1" x14ac:dyDescent="0.15">
      <c r="A3797">
        <v>20190510</v>
      </c>
      <c r="B3797">
        <v>10712.99</v>
      </c>
      <c r="C3797">
        <v>11096.3</v>
      </c>
      <c r="D3797">
        <v>10897.12</v>
      </c>
      <c r="E3797">
        <v>11096.3</v>
      </c>
      <c r="F3797">
        <v>10733.67</v>
      </c>
      <c r="G3797">
        <v>11096.3</v>
      </c>
      <c r="H3797">
        <v>10712.99</v>
      </c>
      <c r="I3797" t="str">
        <f t="shared" si="177"/>
        <v>無</v>
      </c>
      <c r="J3797" t="str">
        <f t="shared" si="178"/>
        <v>順</v>
      </c>
      <c r="K3797" t="str">
        <f t="shared" si="179"/>
        <v>順</v>
      </c>
    </row>
    <row r="3798" spans="1:11" hidden="1" x14ac:dyDescent="0.15">
      <c r="A3798">
        <v>20190513</v>
      </c>
      <c r="B3798">
        <v>10558.29</v>
      </c>
      <c r="C3798">
        <v>11096.3</v>
      </c>
      <c r="D3798">
        <v>10733.67</v>
      </c>
      <c r="E3798">
        <v>11096.3</v>
      </c>
      <c r="F3798">
        <v>10712.99</v>
      </c>
      <c r="G3798">
        <v>11096.3</v>
      </c>
      <c r="H3798">
        <v>10558.29</v>
      </c>
      <c r="I3798" t="str">
        <f t="shared" si="177"/>
        <v>順</v>
      </c>
      <c r="J3798" t="str">
        <f t="shared" si="178"/>
        <v>順</v>
      </c>
      <c r="K3798" t="str">
        <f t="shared" si="179"/>
        <v>順</v>
      </c>
    </row>
    <row r="3799" spans="1:11" hidden="1" x14ac:dyDescent="0.15">
      <c r="A3799">
        <v>20190514</v>
      </c>
      <c r="B3799">
        <v>10519.25</v>
      </c>
      <c r="C3799">
        <v>11096.3</v>
      </c>
      <c r="D3799">
        <v>10712.99</v>
      </c>
      <c r="E3799">
        <v>11096.3</v>
      </c>
      <c r="F3799">
        <v>10558.29</v>
      </c>
      <c r="G3799">
        <v>11096.3</v>
      </c>
      <c r="H3799">
        <v>10519.25</v>
      </c>
      <c r="I3799" t="str">
        <f t="shared" si="177"/>
        <v>順</v>
      </c>
      <c r="J3799" t="str">
        <f t="shared" si="178"/>
        <v>順</v>
      </c>
      <c r="K3799" t="str">
        <f t="shared" si="179"/>
        <v>順</v>
      </c>
    </row>
    <row r="3800" spans="1:11" hidden="1" x14ac:dyDescent="0.15">
      <c r="A3800">
        <v>20190515</v>
      </c>
      <c r="B3800">
        <v>10560.71</v>
      </c>
      <c r="C3800">
        <v>11096.3</v>
      </c>
      <c r="D3800">
        <v>10558.29</v>
      </c>
      <c r="E3800">
        <v>11096.3</v>
      </c>
      <c r="F3800">
        <v>10519.25</v>
      </c>
      <c r="G3800">
        <v>10987.14</v>
      </c>
      <c r="H3800">
        <v>10519.25</v>
      </c>
      <c r="I3800" t="str">
        <f t="shared" si="177"/>
        <v>順</v>
      </c>
      <c r="J3800" t="str">
        <f t="shared" si="178"/>
        <v>順</v>
      </c>
      <c r="K3800" t="str">
        <f t="shared" si="179"/>
        <v>順</v>
      </c>
    </row>
    <row r="3801" spans="1:11" hidden="1" x14ac:dyDescent="0.15">
      <c r="A3801">
        <v>20190516</v>
      </c>
      <c r="B3801">
        <v>10474.61</v>
      </c>
      <c r="C3801">
        <v>11096.3</v>
      </c>
      <c r="D3801">
        <v>10519.25</v>
      </c>
      <c r="E3801">
        <v>10987.14</v>
      </c>
      <c r="F3801">
        <v>10519.25</v>
      </c>
      <c r="G3801">
        <v>10987.14</v>
      </c>
      <c r="H3801">
        <v>10474.61</v>
      </c>
      <c r="I3801" t="str">
        <f t="shared" si="177"/>
        <v>順</v>
      </c>
      <c r="J3801" t="str">
        <f t="shared" si="178"/>
        <v>順</v>
      </c>
      <c r="K3801" t="str">
        <f t="shared" si="179"/>
        <v>順</v>
      </c>
    </row>
    <row r="3802" spans="1:11" hidden="1" x14ac:dyDescent="0.15">
      <c r="A3802">
        <v>20190517</v>
      </c>
      <c r="B3802">
        <v>10384.11</v>
      </c>
      <c r="C3802">
        <v>10987.14</v>
      </c>
      <c r="D3802">
        <v>10519.25</v>
      </c>
      <c r="E3802">
        <v>10987.14</v>
      </c>
      <c r="F3802">
        <v>10474.61</v>
      </c>
      <c r="G3802">
        <v>10923.71</v>
      </c>
      <c r="H3802">
        <v>10384.11</v>
      </c>
      <c r="I3802" t="str">
        <f t="shared" si="177"/>
        <v>順</v>
      </c>
      <c r="J3802" t="str">
        <f t="shared" si="178"/>
        <v>順</v>
      </c>
      <c r="K3802" t="str">
        <f t="shared" si="179"/>
        <v>順</v>
      </c>
    </row>
    <row r="3803" spans="1:11" hidden="1" x14ac:dyDescent="0.15">
      <c r="A3803">
        <v>20190520</v>
      </c>
      <c r="B3803">
        <v>10398.41</v>
      </c>
      <c r="C3803">
        <v>10987.14</v>
      </c>
      <c r="D3803">
        <v>10474.61</v>
      </c>
      <c r="E3803">
        <v>10923.71</v>
      </c>
      <c r="F3803">
        <v>10384.11</v>
      </c>
      <c r="G3803">
        <v>10733.67</v>
      </c>
      <c r="H3803">
        <v>10384.11</v>
      </c>
      <c r="I3803" t="str">
        <f t="shared" si="177"/>
        <v>順</v>
      </c>
      <c r="J3803" t="str">
        <f t="shared" si="178"/>
        <v>順</v>
      </c>
      <c r="K3803" t="str">
        <f t="shared" si="179"/>
        <v>順</v>
      </c>
    </row>
    <row r="3804" spans="1:11" hidden="1" x14ac:dyDescent="0.15">
      <c r="A3804">
        <v>20190521</v>
      </c>
      <c r="B3804">
        <v>10464.5</v>
      </c>
      <c r="C3804">
        <v>10923.71</v>
      </c>
      <c r="D3804">
        <v>10384.11</v>
      </c>
      <c r="E3804">
        <v>10733.67</v>
      </c>
      <c r="F3804">
        <v>10384.11</v>
      </c>
      <c r="G3804">
        <v>10712.99</v>
      </c>
      <c r="H3804">
        <v>10384.11</v>
      </c>
      <c r="I3804" t="str">
        <f t="shared" si="177"/>
        <v>順</v>
      </c>
      <c r="J3804" t="str">
        <f t="shared" si="178"/>
        <v>順</v>
      </c>
      <c r="K3804" t="str">
        <f t="shared" si="179"/>
        <v>順</v>
      </c>
    </row>
    <row r="3805" spans="1:11" hidden="1" x14ac:dyDescent="0.15">
      <c r="A3805">
        <v>20190522</v>
      </c>
      <c r="B3805">
        <v>10457.219999999999</v>
      </c>
      <c r="C3805">
        <v>10733.67</v>
      </c>
      <c r="D3805">
        <v>10384.11</v>
      </c>
      <c r="E3805">
        <v>10712.99</v>
      </c>
      <c r="F3805">
        <v>10384.11</v>
      </c>
      <c r="G3805">
        <v>10560.71</v>
      </c>
      <c r="H3805">
        <v>10384.11</v>
      </c>
      <c r="I3805" t="str">
        <f t="shared" si="177"/>
        <v>順</v>
      </c>
      <c r="J3805" t="str">
        <f t="shared" si="178"/>
        <v>順</v>
      </c>
      <c r="K3805" t="str">
        <f t="shared" si="179"/>
        <v>盤</v>
      </c>
    </row>
    <row r="3806" spans="1:11" hidden="1" x14ac:dyDescent="0.15">
      <c r="A3806">
        <v>20190523</v>
      </c>
      <c r="B3806">
        <v>10308.370000000001</v>
      </c>
      <c r="C3806">
        <v>10712.99</v>
      </c>
      <c r="D3806">
        <v>10384.11</v>
      </c>
      <c r="E3806">
        <v>10560.71</v>
      </c>
      <c r="F3806">
        <v>10384.11</v>
      </c>
      <c r="G3806">
        <v>10560.71</v>
      </c>
      <c r="H3806">
        <v>10308.370000000001</v>
      </c>
      <c r="I3806" t="str">
        <f t="shared" si="177"/>
        <v>順</v>
      </c>
      <c r="J3806" t="str">
        <f t="shared" si="178"/>
        <v>盤</v>
      </c>
      <c r="K3806" t="str">
        <f t="shared" si="179"/>
        <v>順</v>
      </c>
    </row>
    <row r="3807" spans="1:11" hidden="1" x14ac:dyDescent="0.15">
      <c r="A3807">
        <v>20190524</v>
      </c>
      <c r="B3807">
        <v>10328.280000000001</v>
      </c>
      <c r="C3807">
        <v>10560.71</v>
      </c>
      <c r="D3807">
        <v>10384.11</v>
      </c>
      <c r="E3807">
        <v>10560.71</v>
      </c>
      <c r="F3807">
        <v>10308.370000000001</v>
      </c>
      <c r="G3807">
        <v>10560.71</v>
      </c>
      <c r="H3807">
        <v>10308.370000000001</v>
      </c>
      <c r="I3807" t="str">
        <f t="shared" si="177"/>
        <v>盤</v>
      </c>
      <c r="J3807" t="str">
        <f t="shared" si="178"/>
        <v>順</v>
      </c>
      <c r="K3807" t="str">
        <f t="shared" si="179"/>
        <v>順</v>
      </c>
    </row>
    <row r="3808" spans="1:11" hidden="1" x14ac:dyDescent="0.15">
      <c r="A3808">
        <v>20190527</v>
      </c>
      <c r="B3808">
        <v>10334.129999999999</v>
      </c>
      <c r="C3808">
        <v>10560.71</v>
      </c>
      <c r="D3808">
        <v>10308.370000000001</v>
      </c>
      <c r="E3808">
        <v>10560.71</v>
      </c>
      <c r="F3808">
        <v>10308.370000000001</v>
      </c>
      <c r="G3808">
        <v>10474.61</v>
      </c>
      <c r="H3808">
        <v>10308.370000000001</v>
      </c>
      <c r="I3808" t="str">
        <f t="shared" si="177"/>
        <v>順</v>
      </c>
      <c r="J3808" t="str">
        <f t="shared" si="178"/>
        <v>順</v>
      </c>
      <c r="K3808" t="str">
        <f t="shared" si="179"/>
        <v>盤</v>
      </c>
    </row>
    <row r="3809" spans="1:11" hidden="1" x14ac:dyDescent="0.15">
      <c r="A3809">
        <v>20190528</v>
      </c>
      <c r="B3809">
        <v>10312.31</v>
      </c>
      <c r="C3809">
        <v>10560.71</v>
      </c>
      <c r="D3809">
        <v>10308.370000000001</v>
      </c>
      <c r="E3809">
        <v>10474.61</v>
      </c>
      <c r="F3809">
        <v>10308.370000000001</v>
      </c>
      <c r="G3809">
        <v>10464.5</v>
      </c>
      <c r="H3809">
        <v>10308.370000000001</v>
      </c>
      <c r="I3809" t="str">
        <f t="shared" si="177"/>
        <v>順</v>
      </c>
      <c r="J3809" t="str">
        <f t="shared" si="178"/>
        <v>盤</v>
      </c>
      <c r="K3809" t="str">
        <f t="shared" si="179"/>
        <v>盤</v>
      </c>
    </row>
    <row r="3810" spans="1:11" hidden="1" x14ac:dyDescent="0.15">
      <c r="A3810">
        <v>20190529</v>
      </c>
      <c r="B3810">
        <v>10301.780000000001</v>
      </c>
      <c r="C3810">
        <v>10474.61</v>
      </c>
      <c r="D3810">
        <v>10308.370000000001</v>
      </c>
      <c r="E3810">
        <v>10464.5</v>
      </c>
      <c r="F3810">
        <v>10308.370000000001</v>
      </c>
      <c r="G3810">
        <v>10464.5</v>
      </c>
      <c r="H3810">
        <v>10301.780000000001</v>
      </c>
      <c r="I3810" t="str">
        <f t="shared" si="177"/>
        <v>盤</v>
      </c>
      <c r="J3810" t="str">
        <f t="shared" si="178"/>
        <v>盤</v>
      </c>
      <c r="K3810" t="str">
        <f t="shared" si="179"/>
        <v>盤</v>
      </c>
    </row>
    <row r="3811" spans="1:11" hidden="1" x14ac:dyDescent="0.15">
      <c r="A3811">
        <v>20190530</v>
      </c>
      <c r="B3811">
        <v>10382.99</v>
      </c>
      <c r="C3811">
        <v>10464.5</v>
      </c>
      <c r="D3811">
        <v>10308.370000000001</v>
      </c>
      <c r="E3811">
        <v>10464.5</v>
      </c>
      <c r="F3811">
        <v>10301.780000000001</v>
      </c>
      <c r="G3811">
        <v>10464.5</v>
      </c>
      <c r="H3811">
        <v>10301.780000000001</v>
      </c>
      <c r="I3811" t="str">
        <f t="shared" si="177"/>
        <v>盤</v>
      </c>
      <c r="J3811" t="str">
        <f t="shared" si="178"/>
        <v>盤</v>
      </c>
      <c r="K3811" t="str">
        <f t="shared" si="179"/>
        <v>盤</v>
      </c>
    </row>
    <row r="3812" spans="1:11" hidden="1" x14ac:dyDescent="0.15">
      <c r="A3812">
        <v>20190531</v>
      </c>
      <c r="B3812">
        <v>10498.49</v>
      </c>
      <c r="C3812">
        <v>10464.5</v>
      </c>
      <c r="D3812">
        <v>10301.780000000001</v>
      </c>
      <c r="E3812">
        <v>10464.5</v>
      </c>
      <c r="F3812">
        <v>10301.780000000001</v>
      </c>
      <c r="G3812">
        <v>10498.49</v>
      </c>
      <c r="H3812">
        <v>10301.780000000001</v>
      </c>
      <c r="I3812" t="str">
        <f t="shared" si="177"/>
        <v>盤</v>
      </c>
      <c r="J3812" t="str">
        <f t="shared" si="178"/>
        <v>盤</v>
      </c>
      <c r="K3812" t="str">
        <f t="shared" si="179"/>
        <v>無</v>
      </c>
    </row>
    <row r="3813" spans="1:11" hidden="1" x14ac:dyDescent="0.15">
      <c r="A3813">
        <v>20190603</v>
      </c>
      <c r="B3813">
        <v>10500.07</v>
      </c>
      <c r="C3813">
        <v>10464.5</v>
      </c>
      <c r="D3813">
        <v>10301.780000000001</v>
      </c>
      <c r="E3813">
        <v>10498.49</v>
      </c>
      <c r="F3813">
        <v>10301.780000000001</v>
      </c>
      <c r="G3813">
        <v>10500.07</v>
      </c>
      <c r="H3813">
        <v>10301.780000000001</v>
      </c>
      <c r="I3813" t="str">
        <f t="shared" si="177"/>
        <v>盤</v>
      </c>
      <c r="J3813" t="str">
        <f t="shared" si="178"/>
        <v>無</v>
      </c>
      <c r="K3813" t="str">
        <f t="shared" si="179"/>
        <v>無</v>
      </c>
    </row>
    <row r="3814" spans="1:11" hidden="1" x14ac:dyDescent="0.15">
      <c r="A3814">
        <v>20190604</v>
      </c>
      <c r="B3814">
        <v>10429.120000000001</v>
      </c>
      <c r="C3814">
        <v>10498.49</v>
      </c>
      <c r="D3814">
        <v>10301.780000000001</v>
      </c>
      <c r="E3814">
        <v>10500.07</v>
      </c>
      <c r="F3814">
        <v>10301.780000000001</v>
      </c>
      <c r="G3814">
        <v>10500.07</v>
      </c>
      <c r="H3814">
        <v>10301.780000000001</v>
      </c>
      <c r="I3814" t="str">
        <f t="shared" si="177"/>
        <v>無</v>
      </c>
      <c r="J3814" t="str">
        <f t="shared" si="178"/>
        <v>無</v>
      </c>
      <c r="K3814" t="str">
        <f t="shared" si="179"/>
        <v>無</v>
      </c>
    </row>
    <row r="3815" spans="1:11" hidden="1" x14ac:dyDescent="0.15">
      <c r="A3815">
        <v>20190605</v>
      </c>
      <c r="B3815">
        <v>10461.620000000001</v>
      </c>
      <c r="C3815">
        <v>10500.07</v>
      </c>
      <c r="D3815">
        <v>10301.780000000001</v>
      </c>
      <c r="E3815">
        <v>10500.07</v>
      </c>
      <c r="F3815">
        <v>10301.780000000001</v>
      </c>
      <c r="G3815">
        <v>10500.07</v>
      </c>
      <c r="H3815">
        <v>10301.780000000001</v>
      </c>
      <c r="I3815" t="str">
        <f t="shared" si="177"/>
        <v>無</v>
      </c>
      <c r="J3815" t="str">
        <f t="shared" si="178"/>
        <v>無</v>
      </c>
      <c r="K3815" t="str">
        <f t="shared" si="179"/>
        <v>無</v>
      </c>
    </row>
    <row r="3816" spans="1:11" hidden="1" x14ac:dyDescent="0.15">
      <c r="A3816">
        <v>20190606</v>
      </c>
      <c r="B3816">
        <v>10409.200000000001</v>
      </c>
      <c r="C3816">
        <v>10500.07</v>
      </c>
      <c r="D3816">
        <v>10301.780000000001</v>
      </c>
      <c r="E3816">
        <v>10500.07</v>
      </c>
      <c r="F3816">
        <v>10301.780000000001</v>
      </c>
      <c r="G3816">
        <v>10500.07</v>
      </c>
      <c r="H3816">
        <v>10301.780000000001</v>
      </c>
      <c r="I3816" t="str">
        <f t="shared" si="177"/>
        <v>無</v>
      </c>
      <c r="J3816" t="str">
        <f t="shared" si="178"/>
        <v>無</v>
      </c>
      <c r="K3816" t="str">
        <f t="shared" si="179"/>
        <v>無</v>
      </c>
    </row>
    <row r="3817" spans="1:11" hidden="1" x14ac:dyDescent="0.15">
      <c r="A3817">
        <v>20190610</v>
      </c>
      <c r="B3817">
        <v>10566.47</v>
      </c>
      <c r="C3817">
        <v>10500.07</v>
      </c>
      <c r="D3817">
        <v>10301.780000000001</v>
      </c>
      <c r="E3817">
        <v>10500.07</v>
      </c>
      <c r="F3817">
        <v>10301.780000000001</v>
      </c>
      <c r="G3817">
        <v>10566.47</v>
      </c>
      <c r="H3817">
        <v>10301.780000000001</v>
      </c>
      <c r="I3817" t="str">
        <f t="shared" si="177"/>
        <v>無</v>
      </c>
      <c r="J3817" t="str">
        <f t="shared" si="178"/>
        <v>無</v>
      </c>
      <c r="K3817" t="str">
        <f t="shared" si="179"/>
        <v>順</v>
      </c>
    </row>
    <row r="3818" spans="1:11" hidden="1" x14ac:dyDescent="0.15">
      <c r="A3818">
        <v>20190611</v>
      </c>
      <c r="B3818">
        <v>10607.76</v>
      </c>
      <c r="C3818">
        <v>10500.07</v>
      </c>
      <c r="D3818">
        <v>10301.780000000001</v>
      </c>
      <c r="E3818">
        <v>10566.47</v>
      </c>
      <c r="F3818">
        <v>10301.780000000001</v>
      </c>
      <c r="G3818">
        <v>10607.76</v>
      </c>
      <c r="H3818">
        <v>10382.99</v>
      </c>
      <c r="I3818" t="str">
        <f t="shared" si="177"/>
        <v>無</v>
      </c>
      <c r="J3818" t="str">
        <f t="shared" si="178"/>
        <v>順</v>
      </c>
      <c r="K3818" t="str">
        <f t="shared" si="179"/>
        <v>無</v>
      </c>
    </row>
    <row r="3819" spans="1:11" hidden="1" x14ac:dyDescent="0.15">
      <c r="A3819">
        <v>20190612</v>
      </c>
      <c r="B3819">
        <v>10615.66</v>
      </c>
      <c r="C3819">
        <v>10566.47</v>
      </c>
      <c r="D3819">
        <v>10301.780000000001</v>
      </c>
      <c r="E3819">
        <v>10607.76</v>
      </c>
      <c r="F3819">
        <v>10382.99</v>
      </c>
      <c r="G3819">
        <v>10615.66</v>
      </c>
      <c r="H3819">
        <v>10409.200000000001</v>
      </c>
      <c r="I3819" t="str">
        <f t="shared" si="177"/>
        <v>順</v>
      </c>
      <c r="J3819" t="str">
        <f t="shared" si="178"/>
        <v>無</v>
      </c>
      <c r="K3819" t="str">
        <f t="shared" si="179"/>
        <v>無</v>
      </c>
    </row>
    <row r="3820" spans="1:11" hidden="1" x14ac:dyDescent="0.15">
      <c r="A3820">
        <v>20190613</v>
      </c>
      <c r="B3820">
        <v>10561.01</v>
      </c>
      <c r="C3820">
        <v>10607.76</v>
      </c>
      <c r="D3820">
        <v>10382.99</v>
      </c>
      <c r="E3820">
        <v>10615.66</v>
      </c>
      <c r="F3820">
        <v>10409.200000000001</v>
      </c>
      <c r="G3820">
        <v>10615.66</v>
      </c>
      <c r="H3820">
        <v>10409.200000000001</v>
      </c>
      <c r="I3820" t="str">
        <f t="shared" si="177"/>
        <v>無</v>
      </c>
      <c r="J3820" t="str">
        <f t="shared" si="178"/>
        <v>無</v>
      </c>
      <c r="K3820" t="str">
        <f t="shared" si="179"/>
        <v>無</v>
      </c>
    </row>
    <row r="3821" spans="1:11" hidden="1" x14ac:dyDescent="0.15">
      <c r="A3821">
        <v>20190614</v>
      </c>
      <c r="B3821">
        <v>10524.67</v>
      </c>
      <c r="C3821">
        <v>10615.66</v>
      </c>
      <c r="D3821">
        <v>10409.200000000001</v>
      </c>
      <c r="E3821">
        <v>10615.66</v>
      </c>
      <c r="F3821">
        <v>10409.200000000001</v>
      </c>
      <c r="G3821">
        <v>10615.66</v>
      </c>
      <c r="H3821">
        <v>10409.200000000001</v>
      </c>
      <c r="I3821" t="str">
        <f t="shared" si="177"/>
        <v>無</v>
      </c>
      <c r="J3821" t="str">
        <f t="shared" si="178"/>
        <v>無</v>
      </c>
      <c r="K3821" t="str">
        <f t="shared" si="179"/>
        <v>無</v>
      </c>
    </row>
    <row r="3822" spans="1:11" hidden="1" x14ac:dyDescent="0.15">
      <c r="A3822">
        <v>20190617</v>
      </c>
      <c r="B3822">
        <v>10530.54</v>
      </c>
      <c r="C3822">
        <v>10615.66</v>
      </c>
      <c r="D3822">
        <v>10409.200000000001</v>
      </c>
      <c r="E3822">
        <v>10615.66</v>
      </c>
      <c r="F3822">
        <v>10409.200000000001</v>
      </c>
      <c r="G3822">
        <v>10615.66</v>
      </c>
      <c r="H3822">
        <v>10409.200000000001</v>
      </c>
      <c r="I3822" t="str">
        <f t="shared" si="177"/>
        <v>無</v>
      </c>
      <c r="J3822" t="str">
        <f t="shared" si="178"/>
        <v>無</v>
      </c>
      <c r="K3822" t="str">
        <f t="shared" si="179"/>
        <v>無</v>
      </c>
    </row>
    <row r="3823" spans="1:11" hidden="1" x14ac:dyDescent="0.15">
      <c r="A3823">
        <v>20190618</v>
      </c>
      <c r="B3823">
        <v>10566.74</v>
      </c>
      <c r="C3823">
        <v>10615.66</v>
      </c>
      <c r="D3823">
        <v>10409.200000000001</v>
      </c>
      <c r="E3823">
        <v>10615.66</v>
      </c>
      <c r="F3823">
        <v>10409.200000000001</v>
      </c>
      <c r="G3823">
        <v>10615.66</v>
      </c>
      <c r="H3823">
        <v>10409.200000000001</v>
      </c>
      <c r="I3823" t="str">
        <f t="shared" si="177"/>
        <v>無</v>
      </c>
      <c r="J3823" t="str">
        <f t="shared" si="178"/>
        <v>無</v>
      </c>
      <c r="K3823" t="str">
        <f t="shared" si="179"/>
        <v>無</v>
      </c>
    </row>
    <row r="3824" spans="1:11" hidden="1" x14ac:dyDescent="0.15">
      <c r="A3824">
        <v>20190619</v>
      </c>
      <c r="B3824">
        <v>10775.34</v>
      </c>
      <c r="C3824">
        <v>10615.66</v>
      </c>
      <c r="D3824">
        <v>10409.200000000001</v>
      </c>
      <c r="E3824">
        <v>10615.66</v>
      </c>
      <c r="F3824">
        <v>10409.200000000001</v>
      </c>
      <c r="G3824">
        <v>10775.34</v>
      </c>
      <c r="H3824">
        <v>10524.67</v>
      </c>
      <c r="I3824" t="str">
        <f t="shared" si="177"/>
        <v>無</v>
      </c>
      <c r="J3824" t="str">
        <f t="shared" si="178"/>
        <v>無</v>
      </c>
      <c r="K3824" t="str">
        <f t="shared" si="179"/>
        <v>順</v>
      </c>
    </row>
    <row r="3825" spans="1:11" hidden="1" x14ac:dyDescent="0.15">
      <c r="A3825">
        <v>20190620</v>
      </c>
      <c r="B3825">
        <v>10785.01</v>
      </c>
      <c r="C3825">
        <v>10615.66</v>
      </c>
      <c r="D3825">
        <v>10409.200000000001</v>
      </c>
      <c r="E3825">
        <v>10775.34</v>
      </c>
      <c r="F3825">
        <v>10524.67</v>
      </c>
      <c r="G3825">
        <v>10785.01</v>
      </c>
      <c r="H3825">
        <v>10524.67</v>
      </c>
      <c r="I3825" t="str">
        <f t="shared" si="177"/>
        <v>無</v>
      </c>
      <c r="J3825" t="str">
        <f t="shared" si="178"/>
        <v>順</v>
      </c>
      <c r="K3825" t="str">
        <f t="shared" si="179"/>
        <v>順</v>
      </c>
    </row>
    <row r="3826" spans="1:11" hidden="1" x14ac:dyDescent="0.15">
      <c r="A3826">
        <v>20190621</v>
      </c>
      <c r="B3826">
        <v>10803.77</v>
      </c>
      <c r="C3826">
        <v>10775.34</v>
      </c>
      <c r="D3826">
        <v>10524.67</v>
      </c>
      <c r="E3826">
        <v>10785.01</v>
      </c>
      <c r="F3826">
        <v>10524.67</v>
      </c>
      <c r="G3826">
        <v>10803.77</v>
      </c>
      <c r="H3826">
        <v>10524.67</v>
      </c>
      <c r="I3826" t="str">
        <f t="shared" si="177"/>
        <v>順</v>
      </c>
      <c r="J3826" t="str">
        <f t="shared" si="178"/>
        <v>順</v>
      </c>
      <c r="K3826" t="str">
        <f t="shared" si="179"/>
        <v>順</v>
      </c>
    </row>
    <row r="3827" spans="1:11" hidden="1" x14ac:dyDescent="0.15">
      <c r="A3827">
        <v>20190624</v>
      </c>
      <c r="B3827">
        <v>10779.45</v>
      </c>
      <c r="C3827">
        <v>10785.01</v>
      </c>
      <c r="D3827">
        <v>10524.67</v>
      </c>
      <c r="E3827">
        <v>10803.77</v>
      </c>
      <c r="F3827">
        <v>10524.67</v>
      </c>
      <c r="G3827">
        <v>10803.77</v>
      </c>
      <c r="H3827">
        <v>10524.67</v>
      </c>
      <c r="I3827" t="str">
        <f t="shared" si="177"/>
        <v>順</v>
      </c>
      <c r="J3827" t="str">
        <f t="shared" si="178"/>
        <v>順</v>
      </c>
      <c r="K3827" t="str">
        <f t="shared" si="179"/>
        <v>順</v>
      </c>
    </row>
    <row r="3828" spans="1:11" hidden="1" x14ac:dyDescent="0.15">
      <c r="A3828">
        <v>20190625</v>
      </c>
      <c r="B3828">
        <v>10706.72</v>
      </c>
      <c r="C3828">
        <v>10803.77</v>
      </c>
      <c r="D3828">
        <v>10524.67</v>
      </c>
      <c r="E3828">
        <v>10803.77</v>
      </c>
      <c r="F3828">
        <v>10524.67</v>
      </c>
      <c r="G3828">
        <v>10803.77</v>
      </c>
      <c r="H3828">
        <v>10524.67</v>
      </c>
      <c r="I3828" t="str">
        <f t="shared" si="177"/>
        <v>順</v>
      </c>
      <c r="J3828" t="str">
        <f t="shared" si="178"/>
        <v>順</v>
      </c>
      <c r="K3828" t="str">
        <f t="shared" si="179"/>
        <v>順</v>
      </c>
    </row>
    <row r="3829" spans="1:11" hidden="1" x14ac:dyDescent="0.15">
      <c r="A3829">
        <v>20190626</v>
      </c>
      <c r="B3829">
        <v>10652.55</v>
      </c>
      <c r="C3829">
        <v>10803.77</v>
      </c>
      <c r="D3829">
        <v>10524.67</v>
      </c>
      <c r="E3829">
        <v>10803.77</v>
      </c>
      <c r="F3829">
        <v>10524.67</v>
      </c>
      <c r="G3829">
        <v>10803.77</v>
      </c>
      <c r="H3829">
        <v>10530.54</v>
      </c>
      <c r="I3829" t="str">
        <f t="shared" si="177"/>
        <v>順</v>
      </c>
      <c r="J3829" t="str">
        <f t="shared" si="178"/>
        <v>順</v>
      </c>
      <c r="K3829" t="str">
        <f t="shared" si="179"/>
        <v>順</v>
      </c>
    </row>
    <row r="3830" spans="1:11" hidden="1" x14ac:dyDescent="0.15">
      <c r="A3830">
        <v>20190627</v>
      </c>
      <c r="B3830">
        <v>10773.9</v>
      </c>
      <c r="C3830">
        <v>10803.77</v>
      </c>
      <c r="D3830">
        <v>10524.67</v>
      </c>
      <c r="E3830">
        <v>10803.77</v>
      </c>
      <c r="F3830">
        <v>10530.54</v>
      </c>
      <c r="G3830">
        <v>10803.77</v>
      </c>
      <c r="H3830">
        <v>10566.74</v>
      </c>
      <c r="I3830" t="str">
        <f t="shared" si="177"/>
        <v>順</v>
      </c>
      <c r="J3830" t="str">
        <f t="shared" si="178"/>
        <v>順</v>
      </c>
      <c r="K3830" t="str">
        <f t="shared" si="179"/>
        <v>無</v>
      </c>
    </row>
    <row r="3831" spans="1:11" hidden="1" x14ac:dyDescent="0.15">
      <c r="A3831">
        <v>20190628</v>
      </c>
      <c r="B3831">
        <v>10730.83</v>
      </c>
      <c r="C3831">
        <v>10803.77</v>
      </c>
      <c r="D3831">
        <v>10530.54</v>
      </c>
      <c r="E3831">
        <v>10803.77</v>
      </c>
      <c r="F3831">
        <v>10566.74</v>
      </c>
      <c r="G3831">
        <v>10803.77</v>
      </c>
      <c r="H3831">
        <v>10652.55</v>
      </c>
      <c r="I3831" t="str">
        <f t="shared" si="177"/>
        <v>順</v>
      </c>
      <c r="J3831" t="str">
        <f t="shared" si="178"/>
        <v>無</v>
      </c>
      <c r="K3831" t="str">
        <f t="shared" si="179"/>
        <v>盤</v>
      </c>
    </row>
    <row r="3832" spans="1:11" hidden="1" x14ac:dyDescent="0.15">
      <c r="A3832">
        <v>20190701</v>
      </c>
      <c r="B3832">
        <v>10895.46</v>
      </c>
      <c r="C3832">
        <v>10803.77</v>
      </c>
      <c r="D3832">
        <v>10566.74</v>
      </c>
      <c r="E3832">
        <v>10803.77</v>
      </c>
      <c r="F3832">
        <v>10652.55</v>
      </c>
      <c r="G3832">
        <v>10895.46</v>
      </c>
      <c r="H3832">
        <v>10652.55</v>
      </c>
      <c r="I3832" t="str">
        <f t="shared" si="177"/>
        <v>無</v>
      </c>
      <c r="J3832" t="str">
        <f t="shared" si="178"/>
        <v>盤</v>
      </c>
      <c r="K3832" t="str">
        <f t="shared" si="179"/>
        <v>順</v>
      </c>
    </row>
    <row r="3833" spans="1:11" hidden="1" x14ac:dyDescent="0.15">
      <c r="A3833">
        <v>20190702</v>
      </c>
      <c r="B3833">
        <v>10865.12</v>
      </c>
      <c r="C3833">
        <v>10803.77</v>
      </c>
      <c r="D3833">
        <v>10652.55</v>
      </c>
      <c r="E3833">
        <v>10895.46</v>
      </c>
      <c r="F3833">
        <v>10652.55</v>
      </c>
      <c r="G3833">
        <v>10895.46</v>
      </c>
      <c r="H3833">
        <v>10652.55</v>
      </c>
      <c r="I3833" t="str">
        <f t="shared" si="177"/>
        <v>盤</v>
      </c>
      <c r="J3833" t="str">
        <f t="shared" si="178"/>
        <v>順</v>
      </c>
      <c r="K3833" t="str">
        <f t="shared" si="179"/>
        <v>順</v>
      </c>
    </row>
    <row r="3834" spans="1:11" hidden="1" x14ac:dyDescent="0.15">
      <c r="A3834">
        <v>20190703</v>
      </c>
      <c r="B3834">
        <v>10743.77</v>
      </c>
      <c r="C3834">
        <v>10895.46</v>
      </c>
      <c r="D3834">
        <v>10652.55</v>
      </c>
      <c r="E3834">
        <v>10895.46</v>
      </c>
      <c r="F3834">
        <v>10652.55</v>
      </c>
      <c r="G3834">
        <v>10895.46</v>
      </c>
      <c r="H3834">
        <v>10652.55</v>
      </c>
      <c r="I3834" t="str">
        <f t="shared" si="177"/>
        <v>順</v>
      </c>
      <c r="J3834" t="str">
        <f t="shared" si="178"/>
        <v>順</v>
      </c>
      <c r="K3834" t="str">
        <f t="shared" si="179"/>
        <v>順</v>
      </c>
    </row>
    <row r="3835" spans="1:11" hidden="1" x14ac:dyDescent="0.15">
      <c r="A3835">
        <v>20190704</v>
      </c>
      <c r="B3835">
        <v>10775.9</v>
      </c>
      <c r="C3835">
        <v>10895.46</v>
      </c>
      <c r="D3835">
        <v>10652.55</v>
      </c>
      <c r="E3835">
        <v>10895.46</v>
      </c>
      <c r="F3835">
        <v>10652.55</v>
      </c>
      <c r="G3835">
        <v>10895.46</v>
      </c>
      <c r="H3835">
        <v>10652.55</v>
      </c>
      <c r="I3835" t="str">
        <f t="shared" si="177"/>
        <v>順</v>
      </c>
      <c r="J3835" t="str">
        <f t="shared" si="178"/>
        <v>順</v>
      </c>
      <c r="K3835" t="str">
        <f t="shared" si="179"/>
        <v>順</v>
      </c>
    </row>
    <row r="3836" spans="1:11" hidden="1" x14ac:dyDescent="0.15">
      <c r="A3836">
        <v>20190705</v>
      </c>
      <c r="B3836">
        <v>10785.73</v>
      </c>
      <c r="C3836">
        <v>10895.46</v>
      </c>
      <c r="D3836">
        <v>10652.55</v>
      </c>
      <c r="E3836">
        <v>10895.46</v>
      </c>
      <c r="F3836">
        <v>10652.55</v>
      </c>
      <c r="G3836">
        <v>10895.46</v>
      </c>
      <c r="H3836">
        <v>10652.55</v>
      </c>
      <c r="I3836" t="str">
        <f t="shared" si="177"/>
        <v>順</v>
      </c>
      <c r="J3836" t="str">
        <f t="shared" si="178"/>
        <v>順</v>
      </c>
      <c r="K3836" t="str">
        <f t="shared" si="179"/>
        <v>順</v>
      </c>
    </row>
    <row r="3837" spans="1:11" hidden="1" x14ac:dyDescent="0.15">
      <c r="A3837">
        <v>20190708</v>
      </c>
      <c r="B3837">
        <v>10751.22</v>
      </c>
      <c r="C3837">
        <v>10895.46</v>
      </c>
      <c r="D3837">
        <v>10652.55</v>
      </c>
      <c r="E3837">
        <v>10895.46</v>
      </c>
      <c r="F3837">
        <v>10652.55</v>
      </c>
      <c r="G3837">
        <v>10895.46</v>
      </c>
      <c r="H3837">
        <v>10730.83</v>
      </c>
      <c r="I3837" t="str">
        <f t="shared" si="177"/>
        <v>順</v>
      </c>
      <c r="J3837" t="str">
        <f t="shared" si="178"/>
        <v>順</v>
      </c>
      <c r="K3837" t="str">
        <f t="shared" si="179"/>
        <v>盤</v>
      </c>
    </row>
    <row r="3838" spans="1:11" hidden="1" x14ac:dyDescent="0.15">
      <c r="A3838">
        <v>20190709</v>
      </c>
      <c r="B3838">
        <v>10702.78</v>
      </c>
      <c r="C3838">
        <v>10895.46</v>
      </c>
      <c r="D3838">
        <v>10652.55</v>
      </c>
      <c r="E3838">
        <v>10895.46</v>
      </c>
      <c r="F3838">
        <v>10730.83</v>
      </c>
      <c r="G3838">
        <v>10895.46</v>
      </c>
      <c r="H3838">
        <v>10702.78</v>
      </c>
      <c r="I3838" t="str">
        <f t="shared" si="177"/>
        <v>順</v>
      </c>
      <c r="J3838" t="str">
        <f t="shared" si="178"/>
        <v>盤</v>
      </c>
      <c r="K3838" t="str">
        <f t="shared" si="179"/>
        <v>無</v>
      </c>
    </row>
    <row r="3839" spans="1:11" hidden="1" x14ac:dyDescent="0.15">
      <c r="A3839">
        <v>20190710</v>
      </c>
      <c r="B3839">
        <v>10798.48</v>
      </c>
      <c r="C3839">
        <v>10895.46</v>
      </c>
      <c r="D3839">
        <v>10730.83</v>
      </c>
      <c r="E3839">
        <v>10895.46</v>
      </c>
      <c r="F3839">
        <v>10702.78</v>
      </c>
      <c r="G3839">
        <v>10895.46</v>
      </c>
      <c r="H3839">
        <v>10702.78</v>
      </c>
      <c r="I3839" t="str">
        <f t="shared" si="177"/>
        <v>盤</v>
      </c>
      <c r="J3839" t="str">
        <f t="shared" si="178"/>
        <v>無</v>
      </c>
      <c r="K3839" t="str">
        <f t="shared" si="179"/>
        <v>無</v>
      </c>
    </row>
    <row r="3840" spans="1:11" hidden="1" x14ac:dyDescent="0.15">
      <c r="A3840">
        <v>20190711</v>
      </c>
      <c r="B3840">
        <v>10843.42</v>
      </c>
      <c r="C3840">
        <v>10895.46</v>
      </c>
      <c r="D3840">
        <v>10702.78</v>
      </c>
      <c r="E3840">
        <v>10895.46</v>
      </c>
      <c r="F3840">
        <v>10702.78</v>
      </c>
      <c r="G3840">
        <v>10865.12</v>
      </c>
      <c r="H3840">
        <v>10702.78</v>
      </c>
      <c r="I3840" t="str">
        <f t="shared" si="177"/>
        <v>無</v>
      </c>
      <c r="J3840" t="str">
        <f t="shared" si="178"/>
        <v>無</v>
      </c>
      <c r="K3840" t="str">
        <f t="shared" si="179"/>
        <v>盤</v>
      </c>
    </row>
    <row r="3841" spans="1:11" hidden="1" x14ac:dyDescent="0.15">
      <c r="A3841">
        <v>20190712</v>
      </c>
      <c r="B3841">
        <v>10824.35</v>
      </c>
      <c r="C3841">
        <v>10895.46</v>
      </c>
      <c r="D3841">
        <v>10702.78</v>
      </c>
      <c r="E3841">
        <v>10865.12</v>
      </c>
      <c r="F3841">
        <v>10702.78</v>
      </c>
      <c r="G3841">
        <v>10843.42</v>
      </c>
      <c r="H3841">
        <v>10702.78</v>
      </c>
      <c r="I3841" t="str">
        <f t="shared" si="177"/>
        <v>無</v>
      </c>
      <c r="J3841" t="str">
        <f t="shared" si="178"/>
        <v>盤</v>
      </c>
      <c r="K3841" t="str">
        <f t="shared" si="179"/>
        <v>盤</v>
      </c>
    </row>
    <row r="3842" spans="1:11" hidden="1" x14ac:dyDescent="0.15">
      <c r="A3842">
        <v>20190715</v>
      </c>
      <c r="B3842">
        <v>10876.43</v>
      </c>
      <c r="C3842">
        <v>10865.12</v>
      </c>
      <c r="D3842">
        <v>10702.78</v>
      </c>
      <c r="E3842">
        <v>10843.42</v>
      </c>
      <c r="F3842">
        <v>10702.78</v>
      </c>
      <c r="G3842">
        <v>10876.43</v>
      </c>
      <c r="H3842">
        <v>10702.78</v>
      </c>
      <c r="I3842" t="str">
        <f t="shared" si="177"/>
        <v>盤</v>
      </c>
      <c r="J3842" t="str">
        <f t="shared" si="178"/>
        <v>盤</v>
      </c>
      <c r="K3842" t="str">
        <f t="shared" si="179"/>
        <v>盤</v>
      </c>
    </row>
    <row r="3843" spans="1:11" hidden="1" x14ac:dyDescent="0.15">
      <c r="A3843">
        <v>20190716</v>
      </c>
      <c r="B3843">
        <v>10886.05</v>
      </c>
      <c r="C3843">
        <v>10843.42</v>
      </c>
      <c r="D3843">
        <v>10702.78</v>
      </c>
      <c r="E3843">
        <v>10876.43</v>
      </c>
      <c r="F3843">
        <v>10702.78</v>
      </c>
      <c r="G3843">
        <v>10886.05</v>
      </c>
      <c r="H3843">
        <v>10702.78</v>
      </c>
      <c r="I3843" t="str">
        <f t="shared" ref="I3843:I3866" si="180">IF(C3843-D3843&lt;=180,"盤",IF(C3843-D3843&lt;=240,"無","順"))</f>
        <v>盤</v>
      </c>
      <c r="J3843" t="str">
        <f t="shared" ref="J3843:J3866" si="181">IF(E3843-F3843&lt;=180,"盤",IF(E3843-F3843&lt;=240,"無","順"))</f>
        <v>盤</v>
      </c>
      <c r="K3843" t="str">
        <f t="shared" ref="K3843:K3866" si="182">IF(G3843-H3843&lt;=180,"盤",IF(G3843-H3843&lt;=240,"無","順"))</f>
        <v>無</v>
      </c>
    </row>
    <row r="3844" spans="1:11" hidden="1" x14ac:dyDescent="0.15">
      <c r="A3844">
        <v>20190717</v>
      </c>
      <c r="B3844">
        <v>10828.48</v>
      </c>
      <c r="C3844">
        <v>10876.43</v>
      </c>
      <c r="D3844">
        <v>10702.78</v>
      </c>
      <c r="E3844">
        <v>10886.05</v>
      </c>
      <c r="F3844">
        <v>10702.78</v>
      </c>
      <c r="G3844">
        <v>10886.05</v>
      </c>
      <c r="H3844">
        <v>10702.78</v>
      </c>
      <c r="I3844" t="str">
        <f t="shared" si="180"/>
        <v>盤</v>
      </c>
      <c r="J3844" t="str">
        <f t="shared" si="181"/>
        <v>無</v>
      </c>
      <c r="K3844" t="str">
        <f t="shared" si="182"/>
        <v>無</v>
      </c>
    </row>
    <row r="3845" spans="1:11" hidden="1" x14ac:dyDescent="0.15">
      <c r="A3845">
        <v>20190718</v>
      </c>
      <c r="B3845">
        <v>10799.28</v>
      </c>
      <c r="C3845">
        <v>10886.05</v>
      </c>
      <c r="D3845">
        <v>10702.78</v>
      </c>
      <c r="E3845">
        <v>10886.05</v>
      </c>
      <c r="F3845">
        <v>10702.78</v>
      </c>
      <c r="G3845">
        <v>10886.05</v>
      </c>
      <c r="H3845">
        <v>10702.78</v>
      </c>
      <c r="I3845" t="str">
        <f t="shared" si="180"/>
        <v>無</v>
      </c>
      <c r="J3845" t="str">
        <f t="shared" si="181"/>
        <v>無</v>
      </c>
      <c r="K3845" t="str">
        <f t="shared" si="182"/>
        <v>無</v>
      </c>
    </row>
    <row r="3846" spans="1:11" hidden="1" x14ac:dyDescent="0.15">
      <c r="A3846">
        <v>20190719</v>
      </c>
      <c r="B3846">
        <v>10873.19</v>
      </c>
      <c r="C3846">
        <v>10886.05</v>
      </c>
      <c r="D3846">
        <v>10702.78</v>
      </c>
      <c r="E3846">
        <v>10886.05</v>
      </c>
      <c r="F3846">
        <v>10702.78</v>
      </c>
      <c r="G3846">
        <v>10886.05</v>
      </c>
      <c r="H3846">
        <v>10798.48</v>
      </c>
      <c r="I3846" t="str">
        <f t="shared" si="180"/>
        <v>無</v>
      </c>
      <c r="J3846" t="str">
        <f t="shared" si="181"/>
        <v>無</v>
      </c>
      <c r="K3846" t="str">
        <f t="shared" si="182"/>
        <v>盤</v>
      </c>
    </row>
    <row r="3847" spans="1:11" hidden="1" x14ac:dyDescent="0.15">
      <c r="A3847">
        <v>20190722</v>
      </c>
      <c r="B3847">
        <v>10944.53</v>
      </c>
      <c r="C3847">
        <v>10886.05</v>
      </c>
      <c r="D3847">
        <v>10702.78</v>
      </c>
      <c r="E3847">
        <v>10886.05</v>
      </c>
      <c r="F3847">
        <v>10798.48</v>
      </c>
      <c r="G3847">
        <v>10944.53</v>
      </c>
      <c r="H3847">
        <v>10799.28</v>
      </c>
      <c r="I3847" t="str">
        <f t="shared" si="180"/>
        <v>無</v>
      </c>
      <c r="J3847" t="str">
        <f t="shared" si="181"/>
        <v>盤</v>
      </c>
      <c r="K3847" t="str">
        <f t="shared" si="182"/>
        <v>盤</v>
      </c>
    </row>
    <row r="3848" spans="1:11" hidden="1" x14ac:dyDescent="0.15">
      <c r="A3848">
        <v>20190723</v>
      </c>
      <c r="B3848">
        <v>10947.26</v>
      </c>
      <c r="C3848">
        <v>10886.05</v>
      </c>
      <c r="D3848">
        <v>10798.48</v>
      </c>
      <c r="E3848">
        <v>10944.53</v>
      </c>
      <c r="F3848">
        <v>10799.28</v>
      </c>
      <c r="G3848">
        <v>10947.26</v>
      </c>
      <c r="H3848">
        <v>10799.28</v>
      </c>
      <c r="I3848" t="str">
        <f t="shared" si="180"/>
        <v>盤</v>
      </c>
      <c r="J3848" t="str">
        <f t="shared" si="181"/>
        <v>盤</v>
      </c>
      <c r="K3848" t="str">
        <f t="shared" si="182"/>
        <v>盤</v>
      </c>
    </row>
    <row r="3849" spans="1:11" hidden="1" x14ac:dyDescent="0.15">
      <c r="A3849">
        <v>20190724</v>
      </c>
      <c r="B3849">
        <v>10935.76</v>
      </c>
      <c r="C3849">
        <v>10944.53</v>
      </c>
      <c r="D3849">
        <v>10799.28</v>
      </c>
      <c r="E3849">
        <v>10947.26</v>
      </c>
      <c r="F3849">
        <v>10799.28</v>
      </c>
      <c r="G3849">
        <v>10947.26</v>
      </c>
      <c r="H3849">
        <v>10799.28</v>
      </c>
      <c r="I3849" t="str">
        <f t="shared" si="180"/>
        <v>盤</v>
      </c>
      <c r="J3849" t="str">
        <f t="shared" si="181"/>
        <v>盤</v>
      </c>
      <c r="K3849" t="str">
        <f t="shared" si="182"/>
        <v>盤</v>
      </c>
    </row>
    <row r="3850" spans="1:11" hidden="1" x14ac:dyDescent="0.15">
      <c r="A3850">
        <v>20190725</v>
      </c>
      <c r="B3850">
        <v>10941.41</v>
      </c>
      <c r="C3850">
        <v>10947.26</v>
      </c>
      <c r="D3850">
        <v>10799.28</v>
      </c>
      <c r="E3850">
        <v>10947.26</v>
      </c>
      <c r="F3850">
        <v>10799.28</v>
      </c>
      <c r="G3850">
        <v>10947.26</v>
      </c>
      <c r="H3850">
        <v>10799.28</v>
      </c>
      <c r="I3850" t="str">
        <f t="shared" si="180"/>
        <v>盤</v>
      </c>
      <c r="J3850" t="str">
        <f t="shared" si="181"/>
        <v>盤</v>
      </c>
      <c r="K3850" t="str">
        <f t="shared" si="182"/>
        <v>盤</v>
      </c>
    </row>
    <row r="3851" spans="1:11" hidden="1" x14ac:dyDescent="0.15">
      <c r="A3851">
        <v>20190726</v>
      </c>
      <c r="B3851">
        <v>10891.98</v>
      </c>
      <c r="C3851">
        <v>10947.26</v>
      </c>
      <c r="D3851">
        <v>10799.28</v>
      </c>
      <c r="E3851">
        <v>10947.26</v>
      </c>
      <c r="F3851">
        <v>10799.28</v>
      </c>
      <c r="G3851">
        <v>10947.26</v>
      </c>
      <c r="H3851">
        <v>10799.28</v>
      </c>
      <c r="I3851" t="str">
        <f t="shared" si="180"/>
        <v>盤</v>
      </c>
      <c r="J3851" t="str">
        <f t="shared" si="181"/>
        <v>盤</v>
      </c>
      <c r="K3851" t="str">
        <f t="shared" si="182"/>
        <v>盤</v>
      </c>
    </row>
    <row r="3852" spans="1:11" hidden="1" x14ac:dyDescent="0.15">
      <c r="A3852">
        <v>20190729</v>
      </c>
      <c r="B3852">
        <v>10885.73</v>
      </c>
      <c r="C3852">
        <v>10947.26</v>
      </c>
      <c r="D3852">
        <v>10799.28</v>
      </c>
      <c r="E3852">
        <v>10947.26</v>
      </c>
      <c r="F3852">
        <v>10799.28</v>
      </c>
      <c r="G3852">
        <v>10947.26</v>
      </c>
      <c r="H3852">
        <v>10799.28</v>
      </c>
      <c r="I3852" t="str">
        <f t="shared" si="180"/>
        <v>盤</v>
      </c>
      <c r="J3852" t="str">
        <f t="shared" si="181"/>
        <v>盤</v>
      </c>
      <c r="K3852" t="str">
        <f t="shared" si="182"/>
        <v>盤</v>
      </c>
    </row>
    <row r="3853" spans="1:11" hidden="1" x14ac:dyDescent="0.15">
      <c r="A3853">
        <v>20190730</v>
      </c>
      <c r="B3853">
        <v>10830.9</v>
      </c>
      <c r="C3853">
        <v>10947.26</v>
      </c>
      <c r="D3853">
        <v>10799.28</v>
      </c>
      <c r="E3853">
        <v>10947.26</v>
      </c>
      <c r="F3853">
        <v>10799.28</v>
      </c>
      <c r="G3853">
        <v>10947.26</v>
      </c>
      <c r="H3853">
        <v>10830.9</v>
      </c>
      <c r="I3853" t="str">
        <f t="shared" si="180"/>
        <v>盤</v>
      </c>
      <c r="J3853" t="str">
        <f t="shared" si="181"/>
        <v>盤</v>
      </c>
      <c r="K3853" t="str">
        <f t="shared" si="182"/>
        <v>盤</v>
      </c>
    </row>
    <row r="3854" spans="1:11" hidden="1" x14ac:dyDescent="0.15">
      <c r="A3854">
        <v>20190731</v>
      </c>
      <c r="B3854">
        <v>10823.81</v>
      </c>
      <c r="C3854">
        <v>10947.26</v>
      </c>
      <c r="D3854">
        <v>10799.28</v>
      </c>
      <c r="E3854">
        <v>10947.26</v>
      </c>
      <c r="F3854">
        <v>10830.9</v>
      </c>
      <c r="G3854">
        <v>10947.26</v>
      </c>
      <c r="H3854">
        <v>10823.81</v>
      </c>
      <c r="I3854" t="str">
        <f t="shared" si="180"/>
        <v>盤</v>
      </c>
      <c r="J3854" t="str">
        <f t="shared" si="181"/>
        <v>盤</v>
      </c>
      <c r="K3854" t="str">
        <f t="shared" si="182"/>
        <v>盤</v>
      </c>
    </row>
    <row r="3855" spans="1:11" hidden="1" x14ac:dyDescent="0.15">
      <c r="A3855">
        <v>20190801</v>
      </c>
      <c r="B3855">
        <v>10731.75</v>
      </c>
      <c r="C3855">
        <v>10947.26</v>
      </c>
      <c r="D3855">
        <v>10830.9</v>
      </c>
      <c r="E3855">
        <v>10947.26</v>
      </c>
      <c r="F3855">
        <v>10823.81</v>
      </c>
      <c r="G3855">
        <v>10947.26</v>
      </c>
      <c r="H3855">
        <v>10731.75</v>
      </c>
      <c r="I3855" t="str">
        <f t="shared" si="180"/>
        <v>盤</v>
      </c>
      <c r="J3855" t="str">
        <f t="shared" si="181"/>
        <v>盤</v>
      </c>
      <c r="K3855" t="str">
        <f t="shared" si="182"/>
        <v>無</v>
      </c>
    </row>
    <row r="3856" spans="1:11" hidden="1" x14ac:dyDescent="0.15">
      <c r="A3856">
        <v>20190802</v>
      </c>
      <c r="B3856">
        <v>10549.04</v>
      </c>
      <c r="C3856">
        <v>10947.26</v>
      </c>
      <c r="D3856">
        <v>10823.81</v>
      </c>
      <c r="E3856">
        <v>10947.26</v>
      </c>
      <c r="F3856">
        <v>10731.75</v>
      </c>
      <c r="G3856">
        <v>10941.41</v>
      </c>
      <c r="H3856">
        <v>10549.04</v>
      </c>
      <c r="I3856" t="str">
        <f t="shared" si="180"/>
        <v>盤</v>
      </c>
      <c r="J3856" t="str">
        <f t="shared" si="181"/>
        <v>無</v>
      </c>
      <c r="K3856" t="str">
        <f t="shared" si="182"/>
        <v>順</v>
      </c>
    </row>
    <row r="3857" spans="1:11" hidden="1" x14ac:dyDescent="0.15">
      <c r="A3857">
        <v>20190805</v>
      </c>
      <c r="B3857">
        <v>10423.41</v>
      </c>
      <c r="C3857">
        <v>10947.26</v>
      </c>
      <c r="D3857">
        <v>10731.75</v>
      </c>
      <c r="E3857">
        <v>10941.41</v>
      </c>
      <c r="F3857">
        <v>10549.04</v>
      </c>
      <c r="G3857">
        <v>10941.41</v>
      </c>
      <c r="H3857">
        <v>10423.41</v>
      </c>
      <c r="I3857" t="str">
        <f t="shared" si="180"/>
        <v>無</v>
      </c>
      <c r="J3857" t="str">
        <f t="shared" si="181"/>
        <v>順</v>
      </c>
      <c r="K3857" t="str">
        <f t="shared" si="182"/>
        <v>順</v>
      </c>
    </row>
    <row r="3858" spans="1:11" hidden="1" x14ac:dyDescent="0.15">
      <c r="A3858">
        <v>20190806</v>
      </c>
      <c r="B3858">
        <v>10394.75</v>
      </c>
      <c r="C3858">
        <v>10941.41</v>
      </c>
      <c r="D3858">
        <v>10549.04</v>
      </c>
      <c r="E3858">
        <v>10941.41</v>
      </c>
      <c r="F3858">
        <v>10423.41</v>
      </c>
      <c r="G3858">
        <v>10891.98</v>
      </c>
      <c r="H3858">
        <v>10394.75</v>
      </c>
      <c r="I3858" t="str">
        <f t="shared" si="180"/>
        <v>順</v>
      </c>
      <c r="J3858" t="str">
        <f t="shared" si="181"/>
        <v>順</v>
      </c>
      <c r="K3858" t="str">
        <f t="shared" si="182"/>
        <v>順</v>
      </c>
    </row>
    <row r="3859" spans="1:11" hidden="1" x14ac:dyDescent="0.15">
      <c r="A3859">
        <v>20190807</v>
      </c>
      <c r="B3859">
        <v>10386.18</v>
      </c>
      <c r="C3859">
        <v>10941.41</v>
      </c>
      <c r="D3859">
        <v>10423.41</v>
      </c>
      <c r="E3859">
        <v>10891.98</v>
      </c>
      <c r="F3859">
        <v>10394.75</v>
      </c>
      <c r="G3859">
        <v>10885.73</v>
      </c>
      <c r="H3859">
        <v>10386.18</v>
      </c>
      <c r="I3859" t="str">
        <f t="shared" si="180"/>
        <v>順</v>
      </c>
      <c r="J3859" t="str">
        <f t="shared" si="181"/>
        <v>順</v>
      </c>
      <c r="K3859" t="str">
        <f t="shared" si="182"/>
        <v>順</v>
      </c>
    </row>
    <row r="3860" spans="1:11" hidden="1" x14ac:dyDescent="0.15">
      <c r="A3860">
        <v>20190808</v>
      </c>
      <c r="B3860">
        <v>10494.49</v>
      </c>
      <c r="C3860">
        <v>10891.98</v>
      </c>
      <c r="D3860">
        <v>10394.75</v>
      </c>
      <c r="E3860">
        <v>10885.73</v>
      </c>
      <c r="F3860">
        <v>10386.18</v>
      </c>
      <c r="G3860">
        <v>10830.9</v>
      </c>
      <c r="H3860">
        <v>10386.18</v>
      </c>
      <c r="I3860" t="str">
        <f t="shared" si="180"/>
        <v>順</v>
      </c>
      <c r="J3860" t="str">
        <f t="shared" si="181"/>
        <v>順</v>
      </c>
      <c r="K3860" t="str">
        <f t="shared" si="182"/>
        <v>順</v>
      </c>
    </row>
    <row r="3861" spans="1:11" hidden="1" x14ac:dyDescent="0.15">
      <c r="A3861">
        <v>20190812</v>
      </c>
      <c r="B3861">
        <v>10472.36</v>
      </c>
      <c r="C3861">
        <v>10885.73</v>
      </c>
      <c r="D3861">
        <v>10386.18</v>
      </c>
      <c r="E3861">
        <v>10830.9</v>
      </c>
      <c r="F3861">
        <v>10386.18</v>
      </c>
      <c r="G3861">
        <v>10823.81</v>
      </c>
      <c r="H3861">
        <v>10386.18</v>
      </c>
      <c r="I3861" t="str">
        <f t="shared" si="180"/>
        <v>順</v>
      </c>
      <c r="J3861" t="str">
        <f t="shared" si="181"/>
        <v>順</v>
      </c>
      <c r="K3861" t="str">
        <f t="shared" si="182"/>
        <v>順</v>
      </c>
    </row>
    <row r="3862" spans="1:11" hidden="1" x14ac:dyDescent="0.15">
      <c r="A3862">
        <v>20190813</v>
      </c>
      <c r="B3862">
        <v>10362.66</v>
      </c>
      <c r="C3862">
        <v>10830.9</v>
      </c>
      <c r="D3862">
        <v>10386.18</v>
      </c>
      <c r="E3862">
        <v>10823.81</v>
      </c>
      <c r="F3862">
        <v>10386.18</v>
      </c>
      <c r="G3862">
        <v>10731.75</v>
      </c>
      <c r="H3862">
        <v>10362.66</v>
      </c>
      <c r="I3862" t="str">
        <f t="shared" si="180"/>
        <v>順</v>
      </c>
      <c r="J3862" t="str">
        <f t="shared" si="181"/>
        <v>順</v>
      </c>
      <c r="K3862" t="str">
        <f t="shared" si="182"/>
        <v>順</v>
      </c>
    </row>
    <row r="3863" spans="1:11" hidden="1" x14ac:dyDescent="0.15">
      <c r="A3863">
        <v>20190814</v>
      </c>
      <c r="B3863">
        <v>10427.73</v>
      </c>
      <c r="C3863">
        <v>10823.81</v>
      </c>
      <c r="D3863">
        <v>10386.18</v>
      </c>
      <c r="E3863">
        <v>10731.75</v>
      </c>
      <c r="F3863">
        <v>10362.66</v>
      </c>
      <c r="G3863">
        <v>10549.04</v>
      </c>
      <c r="H3863">
        <v>10362.66</v>
      </c>
      <c r="I3863" t="str">
        <f t="shared" si="180"/>
        <v>順</v>
      </c>
      <c r="J3863" t="str">
        <f t="shared" si="181"/>
        <v>順</v>
      </c>
      <c r="K3863" t="str">
        <f t="shared" si="182"/>
        <v>無</v>
      </c>
    </row>
    <row r="3864" spans="1:11" hidden="1" x14ac:dyDescent="0.15">
      <c r="A3864">
        <v>20190815</v>
      </c>
      <c r="B3864">
        <v>10327.129999999999</v>
      </c>
      <c r="C3864">
        <v>10731.75</v>
      </c>
      <c r="D3864">
        <v>10362.66</v>
      </c>
      <c r="E3864">
        <v>10549.04</v>
      </c>
      <c r="F3864">
        <v>10362.66</v>
      </c>
      <c r="G3864">
        <v>10494.49</v>
      </c>
      <c r="H3864">
        <v>10327.129999999999</v>
      </c>
      <c r="I3864" t="str">
        <f t="shared" si="180"/>
        <v>順</v>
      </c>
      <c r="J3864" t="str">
        <f t="shared" si="181"/>
        <v>無</v>
      </c>
      <c r="K3864" t="str">
        <f t="shared" si="182"/>
        <v>盤</v>
      </c>
    </row>
    <row r="3865" spans="1:11" hidden="1" x14ac:dyDescent="0.15">
      <c r="A3865">
        <v>20190816</v>
      </c>
      <c r="B3865">
        <v>10420.89</v>
      </c>
      <c r="C3865">
        <v>10549.04</v>
      </c>
      <c r="D3865">
        <v>10362.66</v>
      </c>
      <c r="E3865">
        <v>10494.49</v>
      </c>
      <c r="F3865">
        <v>10327.129999999999</v>
      </c>
      <c r="G3865">
        <v>10494.49</v>
      </c>
      <c r="H3865">
        <v>10327.129999999999</v>
      </c>
      <c r="I3865" t="str">
        <f t="shared" si="180"/>
        <v>無</v>
      </c>
      <c r="J3865" t="str">
        <f t="shared" si="181"/>
        <v>盤</v>
      </c>
      <c r="K3865" t="str">
        <f t="shared" si="182"/>
        <v>盤</v>
      </c>
    </row>
    <row r="3866" spans="1:11" hidden="1" x14ac:dyDescent="0.15">
      <c r="I3866" t="str">
        <f t="shared" si="180"/>
        <v>盤</v>
      </c>
      <c r="J3866" t="str">
        <f t="shared" si="181"/>
        <v>盤</v>
      </c>
      <c r="K3866" t="str">
        <f t="shared" si="182"/>
        <v>盤</v>
      </c>
    </row>
  </sheetData>
  <autoFilter ref="A1:K3866">
    <filterColumn colId="8">
      <filters>
        <filter val="盤"/>
      </filters>
    </filterColumn>
    <filterColumn colId="9">
      <filters>
        <filter val="盤"/>
      </filters>
    </filterColumn>
    <filterColumn colId="10">
      <filters>
        <filter val="順"/>
      </filters>
    </filterColumn>
  </autoFilter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876"/>
  <sheetViews>
    <sheetView zoomScale="170" zoomScaleNormal="170" zoomScalePageLayoutView="170" workbookViewId="0">
      <selection activeCell="F11" sqref="F11"/>
    </sheetView>
  </sheetViews>
  <sheetFormatPr baseColWidth="10" defaultRowHeight="15" x14ac:dyDescent="0.15"/>
  <sheetData>
    <row r="1" spans="1:11" x14ac:dyDescent="0.15">
      <c r="A1" s="27" t="s">
        <v>68</v>
      </c>
      <c r="B1" s="27" t="s">
        <v>69</v>
      </c>
      <c r="C1" s="27" t="s">
        <v>70</v>
      </c>
      <c r="D1" s="27" t="s">
        <v>71</v>
      </c>
      <c r="E1" s="27" t="s">
        <v>72</v>
      </c>
      <c r="F1" s="27" t="s">
        <v>73</v>
      </c>
      <c r="G1" s="27" t="s">
        <v>74</v>
      </c>
      <c r="H1" s="27" t="s">
        <v>75</v>
      </c>
      <c r="I1" s="28" t="s">
        <v>76</v>
      </c>
      <c r="J1" s="28" t="s">
        <v>77</v>
      </c>
      <c r="K1" s="28" t="s">
        <v>78</v>
      </c>
    </row>
    <row r="2" spans="1:11" hidden="1" x14ac:dyDescent="0.15">
      <c r="A2">
        <v>20120102</v>
      </c>
      <c r="B2">
        <v>6952.21</v>
      </c>
      <c r="C2">
        <v>7110.73</v>
      </c>
      <c r="D2">
        <v>6662.64</v>
      </c>
      <c r="E2">
        <v>7110.73</v>
      </c>
      <c r="F2">
        <v>6966.35</v>
      </c>
      <c r="G2">
        <v>7110.73</v>
      </c>
      <c r="H2">
        <v>6952.21</v>
      </c>
      <c r="I2" t="str">
        <f t="shared" ref="I2:I60" si="0">IF(C2-D2&lt;=180,"盤",IF(C2-D2&lt;=240,"無","順"))</f>
        <v>順</v>
      </c>
      <c r="J2" t="str">
        <f t="shared" ref="J2:J60" si="1">IF(E2-F2&lt;=180,"盤",IF(E2-F2&lt;=240,"無","順"))</f>
        <v>盤</v>
      </c>
      <c r="K2" t="str">
        <f t="shared" ref="K2:K60" si="2">IF(G2-H2&lt;=180,"盤",IF(G2-H2&lt;=240,"無","順"))</f>
        <v>盤</v>
      </c>
    </row>
    <row r="3" spans="1:11" hidden="1" x14ac:dyDescent="0.15">
      <c r="A3">
        <v>20120103</v>
      </c>
      <c r="B3">
        <v>7053.38</v>
      </c>
      <c r="C3">
        <v>7110.73</v>
      </c>
      <c r="D3">
        <v>6966.35</v>
      </c>
      <c r="E3">
        <v>7110.73</v>
      </c>
      <c r="F3">
        <v>6952.21</v>
      </c>
      <c r="G3">
        <v>7110.73</v>
      </c>
      <c r="H3">
        <v>6952.21</v>
      </c>
      <c r="I3" t="str">
        <f t="shared" si="0"/>
        <v>盤</v>
      </c>
      <c r="J3" t="str">
        <f t="shared" si="1"/>
        <v>盤</v>
      </c>
      <c r="K3" t="str">
        <f t="shared" si="2"/>
        <v>盤</v>
      </c>
    </row>
    <row r="4" spans="1:11" hidden="1" x14ac:dyDescent="0.15">
      <c r="A4">
        <v>20120104</v>
      </c>
      <c r="B4">
        <v>7082.97</v>
      </c>
      <c r="C4">
        <v>7110.73</v>
      </c>
      <c r="D4">
        <v>6952.21</v>
      </c>
      <c r="E4">
        <v>7110.73</v>
      </c>
      <c r="F4">
        <v>6952.21</v>
      </c>
      <c r="G4">
        <v>7092.58</v>
      </c>
      <c r="H4">
        <v>6952.21</v>
      </c>
      <c r="I4" t="str">
        <f t="shared" si="0"/>
        <v>盤</v>
      </c>
      <c r="J4" t="str">
        <f t="shared" si="1"/>
        <v>盤</v>
      </c>
      <c r="K4" t="str">
        <f t="shared" si="2"/>
        <v>盤</v>
      </c>
    </row>
    <row r="5" spans="1:11" hidden="1" x14ac:dyDescent="0.15">
      <c r="A5">
        <v>20120105</v>
      </c>
      <c r="B5">
        <v>7130.86</v>
      </c>
      <c r="C5">
        <v>7110.73</v>
      </c>
      <c r="D5">
        <v>6952.21</v>
      </c>
      <c r="E5">
        <v>7092.58</v>
      </c>
      <c r="F5">
        <v>6952.21</v>
      </c>
      <c r="G5">
        <v>7130.86</v>
      </c>
      <c r="H5">
        <v>6952.21</v>
      </c>
      <c r="I5" t="str">
        <f t="shared" si="0"/>
        <v>盤</v>
      </c>
      <c r="J5" t="str">
        <f t="shared" si="1"/>
        <v>盤</v>
      </c>
      <c r="K5" t="str">
        <f t="shared" si="2"/>
        <v>盤</v>
      </c>
    </row>
    <row r="6" spans="1:11" hidden="1" x14ac:dyDescent="0.15">
      <c r="A6">
        <v>20120106</v>
      </c>
      <c r="B6">
        <v>7120.51</v>
      </c>
      <c r="C6">
        <v>7092.58</v>
      </c>
      <c r="D6">
        <v>6952.21</v>
      </c>
      <c r="E6">
        <v>7130.86</v>
      </c>
      <c r="F6">
        <v>6952.21</v>
      </c>
      <c r="G6">
        <v>7130.86</v>
      </c>
      <c r="H6">
        <v>6952.21</v>
      </c>
      <c r="I6" t="str">
        <f t="shared" si="0"/>
        <v>盤</v>
      </c>
      <c r="J6" t="str">
        <f t="shared" si="1"/>
        <v>盤</v>
      </c>
      <c r="K6" t="str">
        <f t="shared" si="2"/>
        <v>盤</v>
      </c>
    </row>
    <row r="7" spans="1:11" hidden="1" x14ac:dyDescent="0.15">
      <c r="A7">
        <v>20120109</v>
      </c>
      <c r="B7">
        <v>7093.04</v>
      </c>
      <c r="C7">
        <v>7130.86</v>
      </c>
      <c r="D7">
        <v>6952.21</v>
      </c>
      <c r="E7">
        <v>7130.86</v>
      </c>
      <c r="F7">
        <v>6952.21</v>
      </c>
      <c r="G7">
        <v>7130.86</v>
      </c>
      <c r="H7">
        <v>6952.21</v>
      </c>
      <c r="I7" t="str">
        <f t="shared" si="0"/>
        <v>盤</v>
      </c>
      <c r="J7" t="str">
        <f t="shared" si="1"/>
        <v>盤</v>
      </c>
      <c r="K7" t="str">
        <f t="shared" si="2"/>
        <v>盤</v>
      </c>
    </row>
    <row r="8" spans="1:11" hidden="1" x14ac:dyDescent="0.15">
      <c r="A8">
        <v>20120110</v>
      </c>
      <c r="B8">
        <v>7178.87</v>
      </c>
      <c r="C8">
        <v>7130.86</v>
      </c>
      <c r="D8">
        <v>6952.21</v>
      </c>
      <c r="E8">
        <v>7130.86</v>
      </c>
      <c r="F8">
        <v>6952.21</v>
      </c>
      <c r="G8">
        <v>7178.87</v>
      </c>
      <c r="H8">
        <v>6952.21</v>
      </c>
      <c r="I8" t="str">
        <f t="shared" si="0"/>
        <v>盤</v>
      </c>
      <c r="J8" t="str">
        <f t="shared" si="1"/>
        <v>盤</v>
      </c>
      <c r="K8" t="str">
        <f t="shared" si="2"/>
        <v>無</v>
      </c>
    </row>
    <row r="9" spans="1:11" hidden="1" x14ac:dyDescent="0.15">
      <c r="A9">
        <v>20120111</v>
      </c>
      <c r="B9">
        <v>7188.21</v>
      </c>
      <c r="C9">
        <v>7130.86</v>
      </c>
      <c r="D9">
        <v>6952.21</v>
      </c>
      <c r="E9">
        <v>7178.87</v>
      </c>
      <c r="F9">
        <v>6952.21</v>
      </c>
      <c r="G9">
        <v>7188.21</v>
      </c>
      <c r="H9">
        <v>6952.21</v>
      </c>
      <c r="I9" t="str">
        <f t="shared" si="0"/>
        <v>盤</v>
      </c>
      <c r="J9" t="str">
        <f t="shared" si="1"/>
        <v>無</v>
      </c>
      <c r="K9" t="str">
        <f t="shared" si="2"/>
        <v>無</v>
      </c>
    </row>
    <row r="10" spans="1:11" hidden="1" x14ac:dyDescent="0.15">
      <c r="A10">
        <v>20120112</v>
      </c>
      <c r="B10">
        <v>7186.58</v>
      </c>
      <c r="C10">
        <v>7178.87</v>
      </c>
      <c r="D10">
        <v>6952.21</v>
      </c>
      <c r="E10">
        <v>7188.21</v>
      </c>
      <c r="F10">
        <v>6952.21</v>
      </c>
      <c r="G10">
        <v>7188.21</v>
      </c>
      <c r="H10">
        <v>7053.38</v>
      </c>
      <c r="I10" t="str">
        <f t="shared" si="0"/>
        <v>無</v>
      </c>
      <c r="J10" t="str">
        <f t="shared" si="1"/>
        <v>無</v>
      </c>
      <c r="K10" t="str">
        <f t="shared" si="2"/>
        <v>盤</v>
      </c>
    </row>
    <row r="11" spans="1:11" hidden="1" x14ac:dyDescent="0.15">
      <c r="A11">
        <v>20120113</v>
      </c>
      <c r="B11">
        <v>7181.54</v>
      </c>
      <c r="C11">
        <v>7188.21</v>
      </c>
      <c r="D11">
        <v>6952.21</v>
      </c>
      <c r="E11">
        <v>7188.21</v>
      </c>
      <c r="F11">
        <v>7053.38</v>
      </c>
      <c r="G11">
        <v>7188.21</v>
      </c>
      <c r="H11">
        <v>7082.97</v>
      </c>
      <c r="I11" t="str">
        <f t="shared" si="0"/>
        <v>無</v>
      </c>
      <c r="J11" t="str">
        <f t="shared" si="1"/>
        <v>盤</v>
      </c>
      <c r="K11" t="str">
        <f t="shared" si="2"/>
        <v>盤</v>
      </c>
    </row>
    <row r="12" spans="1:11" hidden="1" x14ac:dyDescent="0.15">
      <c r="A12">
        <v>20120116</v>
      </c>
      <c r="B12">
        <v>7103.62</v>
      </c>
      <c r="C12">
        <v>7188.21</v>
      </c>
      <c r="D12">
        <v>7053.38</v>
      </c>
      <c r="E12">
        <v>7188.21</v>
      </c>
      <c r="F12">
        <v>7082.97</v>
      </c>
      <c r="G12">
        <v>7188.21</v>
      </c>
      <c r="H12">
        <v>7093.04</v>
      </c>
      <c r="I12" t="str">
        <f t="shared" si="0"/>
        <v>盤</v>
      </c>
      <c r="J12" t="str">
        <f t="shared" si="1"/>
        <v>盤</v>
      </c>
      <c r="K12" t="str">
        <f t="shared" si="2"/>
        <v>盤</v>
      </c>
    </row>
    <row r="13" spans="1:11" hidden="1" x14ac:dyDescent="0.15">
      <c r="A13">
        <v>20120117</v>
      </c>
      <c r="B13">
        <v>7221.08</v>
      </c>
      <c r="C13">
        <v>7188.21</v>
      </c>
      <c r="D13">
        <v>7082.97</v>
      </c>
      <c r="E13">
        <v>7188.21</v>
      </c>
      <c r="F13">
        <v>7093.04</v>
      </c>
      <c r="G13">
        <v>7221.08</v>
      </c>
      <c r="H13">
        <v>7093.04</v>
      </c>
      <c r="I13" t="str">
        <f t="shared" si="0"/>
        <v>盤</v>
      </c>
      <c r="J13" t="str">
        <f t="shared" si="1"/>
        <v>盤</v>
      </c>
      <c r="K13" t="str">
        <f t="shared" si="2"/>
        <v>盤</v>
      </c>
    </row>
    <row r="14" spans="1:11" hidden="1" x14ac:dyDescent="0.15">
      <c r="A14">
        <v>20120118</v>
      </c>
      <c r="B14">
        <v>7233.69</v>
      </c>
      <c r="C14">
        <v>7188.21</v>
      </c>
      <c r="D14">
        <v>7093.04</v>
      </c>
      <c r="E14">
        <v>7221.08</v>
      </c>
      <c r="F14">
        <v>7093.04</v>
      </c>
      <c r="G14">
        <v>7233.69</v>
      </c>
      <c r="H14">
        <v>7093.04</v>
      </c>
      <c r="I14" t="str">
        <f t="shared" si="0"/>
        <v>盤</v>
      </c>
      <c r="J14" t="str">
        <f t="shared" si="1"/>
        <v>盤</v>
      </c>
      <c r="K14" t="str">
        <f t="shared" si="2"/>
        <v>盤</v>
      </c>
    </row>
    <row r="15" spans="1:11" hidden="1" x14ac:dyDescent="0.15">
      <c r="A15">
        <v>20120130</v>
      </c>
      <c r="B15">
        <v>7407.41</v>
      </c>
      <c r="C15">
        <v>7221.08</v>
      </c>
      <c r="D15">
        <v>7093.04</v>
      </c>
      <c r="E15">
        <v>7233.69</v>
      </c>
      <c r="F15">
        <v>7093.04</v>
      </c>
      <c r="G15">
        <v>7407.41</v>
      </c>
      <c r="H15">
        <v>7103.62</v>
      </c>
      <c r="I15" t="str">
        <f t="shared" si="0"/>
        <v>盤</v>
      </c>
      <c r="J15" t="str">
        <f t="shared" si="1"/>
        <v>盤</v>
      </c>
      <c r="K15" t="str">
        <f t="shared" si="2"/>
        <v>順</v>
      </c>
    </row>
    <row r="16" spans="1:11" hidden="1" x14ac:dyDescent="0.15">
      <c r="A16">
        <v>20120131</v>
      </c>
      <c r="B16">
        <v>7517.08</v>
      </c>
      <c r="C16">
        <v>7233.69</v>
      </c>
      <c r="D16">
        <v>7093.04</v>
      </c>
      <c r="E16">
        <v>7407.41</v>
      </c>
      <c r="F16">
        <v>7103.62</v>
      </c>
      <c r="G16">
        <v>7517.08</v>
      </c>
      <c r="H16">
        <v>7103.62</v>
      </c>
      <c r="I16" t="str">
        <f t="shared" si="0"/>
        <v>盤</v>
      </c>
      <c r="J16" t="str">
        <f t="shared" si="1"/>
        <v>順</v>
      </c>
      <c r="K16" t="str">
        <f t="shared" si="2"/>
        <v>順</v>
      </c>
    </row>
    <row r="17" spans="1:11" x14ac:dyDescent="0.15">
      <c r="A17">
        <v>20120201</v>
      </c>
      <c r="B17">
        <v>7549.21</v>
      </c>
      <c r="C17">
        <v>7407.41</v>
      </c>
      <c r="D17">
        <v>7103.62</v>
      </c>
      <c r="E17">
        <v>7517.08</v>
      </c>
      <c r="F17">
        <v>7103.62</v>
      </c>
      <c r="G17">
        <v>7549.21</v>
      </c>
      <c r="H17">
        <v>7103.62</v>
      </c>
      <c r="I17" t="str">
        <f t="shared" si="0"/>
        <v>順</v>
      </c>
      <c r="J17" t="str">
        <f t="shared" si="1"/>
        <v>順</v>
      </c>
      <c r="K17" t="str">
        <f t="shared" si="2"/>
        <v>順</v>
      </c>
    </row>
    <row r="18" spans="1:11" x14ac:dyDescent="0.15">
      <c r="A18">
        <v>20120202</v>
      </c>
      <c r="B18">
        <v>7652.46</v>
      </c>
      <c r="C18">
        <v>7517.08</v>
      </c>
      <c r="D18">
        <v>7103.62</v>
      </c>
      <c r="E18">
        <v>7549.21</v>
      </c>
      <c r="F18">
        <v>7103.62</v>
      </c>
      <c r="G18">
        <v>7652.46</v>
      </c>
      <c r="H18">
        <v>7103.62</v>
      </c>
      <c r="I18" t="str">
        <f t="shared" si="0"/>
        <v>順</v>
      </c>
      <c r="J18" t="str">
        <f t="shared" si="1"/>
        <v>順</v>
      </c>
      <c r="K18" t="str">
        <f t="shared" si="2"/>
        <v>順</v>
      </c>
    </row>
    <row r="19" spans="1:11" x14ac:dyDescent="0.15">
      <c r="A19">
        <v>20120203</v>
      </c>
      <c r="B19">
        <v>7674.99</v>
      </c>
      <c r="C19">
        <v>7549.21</v>
      </c>
      <c r="D19">
        <v>7103.62</v>
      </c>
      <c r="E19">
        <v>7652.46</v>
      </c>
      <c r="F19">
        <v>7103.62</v>
      </c>
      <c r="G19">
        <v>7674.99</v>
      </c>
      <c r="H19">
        <v>7103.62</v>
      </c>
      <c r="I19" t="str">
        <f t="shared" si="0"/>
        <v>順</v>
      </c>
      <c r="J19" t="str">
        <f t="shared" si="1"/>
        <v>順</v>
      </c>
      <c r="K19" t="str">
        <f t="shared" si="2"/>
        <v>順</v>
      </c>
    </row>
    <row r="20" spans="1:11" x14ac:dyDescent="0.15">
      <c r="A20">
        <v>20120204</v>
      </c>
      <c r="B20">
        <v>7741.24</v>
      </c>
      <c r="C20">
        <v>7652.46</v>
      </c>
      <c r="D20">
        <v>7103.62</v>
      </c>
      <c r="E20">
        <v>7674.99</v>
      </c>
      <c r="F20">
        <v>7103.62</v>
      </c>
      <c r="G20">
        <v>7741.24</v>
      </c>
      <c r="H20">
        <v>7221.08</v>
      </c>
      <c r="I20" t="str">
        <f t="shared" si="0"/>
        <v>順</v>
      </c>
      <c r="J20" t="str">
        <f t="shared" si="1"/>
        <v>順</v>
      </c>
      <c r="K20" t="str">
        <f t="shared" si="2"/>
        <v>順</v>
      </c>
    </row>
    <row r="21" spans="1:11" x14ac:dyDescent="0.15">
      <c r="A21">
        <v>20120206</v>
      </c>
      <c r="B21">
        <v>7687.98</v>
      </c>
      <c r="C21">
        <v>7674.99</v>
      </c>
      <c r="D21">
        <v>7103.62</v>
      </c>
      <c r="E21">
        <v>7741.24</v>
      </c>
      <c r="F21">
        <v>7221.08</v>
      </c>
      <c r="G21">
        <v>7741.24</v>
      </c>
      <c r="H21">
        <v>7233.69</v>
      </c>
      <c r="I21" t="str">
        <f t="shared" si="0"/>
        <v>順</v>
      </c>
      <c r="J21" t="str">
        <f t="shared" si="1"/>
        <v>順</v>
      </c>
      <c r="K21" t="str">
        <f t="shared" si="2"/>
        <v>順</v>
      </c>
    </row>
    <row r="22" spans="1:11" x14ac:dyDescent="0.15">
      <c r="A22">
        <v>20120207</v>
      </c>
      <c r="B22">
        <v>7707.44</v>
      </c>
      <c r="C22">
        <v>7741.24</v>
      </c>
      <c r="D22">
        <v>7221.08</v>
      </c>
      <c r="E22">
        <v>7741.24</v>
      </c>
      <c r="F22">
        <v>7233.69</v>
      </c>
      <c r="G22">
        <v>7741.24</v>
      </c>
      <c r="H22">
        <v>7407.41</v>
      </c>
      <c r="I22" t="str">
        <f t="shared" si="0"/>
        <v>順</v>
      </c>
      <c r="J22" t="str">
        <f t="shared" si="1"/>
        <v>順</v>
      </c>
      <c r="K22" t="str">
        <f t="shared" si="2"/>
        <v>順</v>
      </c>
    </row>
    <row r="23" spans="1:11" x14ac:dyDescent="0.15">
      <c r="A23">
        <v>20120208</v>
      </c>
      <c r="B23">
        <v>7869.91</v>
      </c>
      <c r="C23">
        <v>7741.24</v>
      </c>
      <c r="D23">
        <v>7233.69</v>
      </c>
      <c r="E23">
        <v>7741.24</v>
      </c>
      <c r="F23">
        <v>7407.41</v>
      </c>
      <c r="G23">
        <v>7869.91</v>
      </c>
      <c r="H23">
        <v>7517.08</v>
      </c>
      <c r="I23" t="str">
        <f t="shared" si="0"/>
        <v>順</v>
      </c>
      <c r="J23" t="str">
        <f t="shared" si="1"/>
        <v>順</v>
      </c>
      <c r="K23" t="str">
        <f t="shared" si="2"/>
        <v>順</v>
      </c>
    </row>
    <row r="24" spans="1:11" x14ac:dyDescent="0.15">
      <c r="A24">
        <v>20120209</v>
      </c>
      <c r="B24">
        <v>7910.78</v>
      </c>
      <c r="C24">
        <v>7741.24</v>
      </c>
      <c r="D24">
        <v>7407.41</v>
      </c>
      <c r="E24">
        <v>7869.91</v>
      </c>
      <c r="F24">
        <v>7517.08</v>
      </c>
      <c r="G24">
        <v>7910.78</v>
      </c>
      <c r="H24">
        <v>7549.21</v>
      </c>
      <c r="I24" t="str">
        <f t="shared" si="0"/>
        <v>順</v>
      </c>
      <c r="J24" t="str">
        <f t="shared" si="1"/>
        <v>順</v>
      </c>
      <c r="K24" t="str">
        <f t="shared" si="2"/>
        <v>順</v>
      </c>
    </row>
    <row r="25" spans="1:11" x14ac:dyDescent="0.15">
      <c r="A25">
        <v>20120210</v>
      </c>
      <c r="B25">
        <v>7862.27</v>
      </c>
      <c r="C25">
        <v>7869.91</v>
      </c>
      <c r="D25">
        <v>7517.08</v>
      </c>
      <c r="E25">
        <v>7910.78</v>
      </c>
      <c r="F25">
        <v>7549.21</v>
      </c>
      <c r="G25">
        <v>7910.78</v>
      </c>
      <c r="H25">
        <v>7652.46</v>
      </c>
      <c r="I25" t="str">
        <f t="shared" si="0"/>
        <v>順</v>
      </c>
      <c r="J25" t="str">
        <f t="shared" si="1"/>
        <v>順</v>
      </c>
      <c r="K25" t="str">
        <f t="shared" si="2"/>
        <v>順</v>
      </c>
    </row>
    <row r="26" spans="1:11" hidden="1" x14ac:dyDescent="0.15">
      <c r="A26">
        <v>20120213</v>
      </c>
      <c r="B26">
        <v>7912.91</v>
      </c>
      <c r="C26">
        <v>7910.78</v>
      </c>
      <c r="D26">
        <v>7549.21</v>
      </c>
      <c r="E26">
        <v>7910.78</v>
      </c>
      <c r="F26">
        <v>7652.46</v>
      </c>
      <c r="G26">
        <v>7912.91</v>
      </c>
      <c r="H26">
        <v>7674.99</v>
      </c>
      <c r="I26" t="str">
        <f t="shared" si="0"/>
        <v>順</v>
      </c>
      <c r="J26" t="str">
        <f t="shared" si="1"/>
        <v>順</v>
      </c>
      <c r="K26" t="str">
        <f t="shared" si="2"/>
        <v>無</v>
      </c>
    </row>
    <row r="27" spans="1:11" hidden="1" x14ac:dyDescent="0.15">
      <c r="A27">
        <v>20120214</v>
      </c>
      <c r="B27">
        <v>7884.08</v>
      </c>
      <c r="C27">
        <v>7910.78</v>
      </c>
      <c r="D27">
        <v>7652.46</v>
      </c>
      <c r="E27">
        <v>7912.91</v>
      </c>
      <c r="F27">
        <v>7674.99</v>
      </c>
      <c r="G27">
        <v>7912.91</v>
      </c>
      <c r="H27">
        <v>7687.98</v>
      </c>
      <c r="I27" t="str">
        <f t="shared" si="0"/>
        <v>順</v>
      </c>
      <c r="J27" t="str">
        <f t="shared" si="1"/>
        <v>無</v>
      </c>
      <c r="K27" t="str">
        <f t="shared" si="2"/>
        <v>無</v>
      </c>
    </row>
    <row r="28" spans="1:11" hidden="1" x14ac:dyDescent="0.15">
      <c r="A28">
        <v>20120215</v>
      </c>
      <c r="B28">
        <v>8005.24</v>
      </c>
      <c r="C28">
        <v>7912.91</v>
      </c>
      <c r="D28">
        <v>7674.99</v>
      </c>
      <c r="E28">
        <v>7912.91</v>
      </c>
      <c r="F28">
        <v>7687.98</v>
      </c>
      <c r="G28">
        <v>8005.24</v>
      </c>
      <c r="H28">
        <v>7687.98</v>
      </c>
      <c r="I28" t="str">
        <f t="shared" si="0"/>
        <v>無</v>
      </c>
      <c r="J28" t="str">
        <f t="shared" si="1"/>
        <v>無</v>
      </c>
      <c r="K28" t="str">
        <f t="shared" si="2"/>
        <v>順</v>
      </c>
    </row>
    <row r="29" spans="1:11" hidden="1" x14ac:dyDescent="0.15">
      <c r="A29">
        <v>20120216</v>
      </c>
      <c r="B29">
        <v>7869.7</v>
      </c>
      <c r="C29">
        <v>7912.91</v>
      </c>
      <c r="D29">
        <v>7687.98</v>
      </c>
      <c r="E29">
        <v>8005.24</v>
      </c>
      <c r="F29">
        <v>7687.98</v>
      </c>
      <c r="G29">
        <v>8005.24</v>
      </c>
      <c r="H29">
        <v>7707.44</v>
      </c>
      <c r="I29" t="str">
        <f t="shared" si="0"/>
        <v>無</v>
      </c>
      <c r="J29" t="str">
        <f t="shared" si="1"/>
        <v>順</v>
      </c>
      <c r="K29" t="str">
        <f t="shared" si="2"/>
        <v>順</v>
      </c>
    </row>
    <row r="30" spans="1:11" hidden="1" x14ac:dyDescent="0.15">
      <c r="A30">
        <v>20120217</v>
      </c>
      <c r="B30">
        <v>7894.36</v>
      </c>
      <c r="C30">
        <v>8005.24</v>
      </c>
      <c r="D30">
        <v>7687.98</v>
      </c>
      <c r="E30">
        <v>8005.24</v>
      </c>
      <c r="F30">
        <v>7707.44</v>
      </c>
      <c r="G30">
        <v>8005.24</v>
      </c>
      <c r="H30">
        <v>7862.27</v>
      </c>
      <c r="I30" t="str">
        <f t="shared" si="0"/>
        <v>順</v>
      </c>
      <c r="J30" t="str">
        <f t="shared" si="1"/>
        <v>順</v>
      </c>
      <c r="K30" t="str">
        <f t="shared" si="2"/>
        <v>盤</v>
      </c>
    </row>
    <row r="31" spans="1:11" hidden="1" x14ac:dyDescent="0.15">
      <c r="A31">
        <v>20120220</v>
      </c>
      <c r="B31">
        <v>7954.82</v>
      </c>
      <c r="C31">
        <v>8005.24</v>
      </c>
      <c r="D31">
        <v>7707.44</v>
      </c>
      <c r="E31">
        <v>8005.24</v>
      </c>
      <c r="F31">
        <v>7862.27</v>
      </c>
      <c r="G31">
        <v>8005.24</v>
      </c>
      <c r="H31">
        <v>7862.27</v>
      </c>
      <c r="I31" t="str">
        <f t="shared" si="0"/>
        <v>順</v>
      </c>
      <c r="J31" t="str">
        <f t="shared" si="1"/>
        <v>盤</v>
      </c>
      <c r="K31" t="str">
        <f t="shared" si="2"/>
        <v>盤</v>
      </c>
    </row>
    <row r="32" spans="1:11" hidden="1" x14ac:dyDescent="0.15">
      <c r="A32">
        <v>20120221</v>
      </c>
      <c r="B32">
        <v>7921.5</v>
      </c>
      <c r="C32">
        <v>8005.24</v>
      </c>
      <c r="D32">
        <v>7862.27</v>
      </c>
      <c r="E32">
        <v>8005.24</v>
      </c>
      <c r="F32">
        <v>7862.27</v>
      </c>
      <c r="G32">
        <v>8005.24</v>
      </c>
      <c r="H32">
        <v>7862.27</v>
      </c>
      <c r="I32" t="str">
        <f t="shared" si="0"/>
        <v>盤</v>
      </c>
      <c r="J32" t="str">
        <f t="shared" si="1"/>
        <v>盤</v>
      </c>
      <c r="K32" t="str">
        <f t="shared" si="2"/>
        <v>盤</v>
      </c>
    </row>
    <row r="33" spans="1:11" hidden="1" x14ac:dyDescent="0.15">
      <c r="A33">
        <v>20120222</v>
      </c>
      <c r="B33">
        <v>8001.68</v>
      </c>
      <c r="C33">
        <v>8005.24</v>
      </c>
      <c r="D33">
        <v>7862.27</v>
      </c>
      <c r="E33">
        <v>8005.24</v>
      </c>
      <c r="F33">
        <v>7862.27</v>
      </c>
      <c r="G33">
        <v>8005.24</v>
      </c>
      <c r="H33">
        <v>7869.7</v>
      </c>
      <c r="I33" t="str">
        <f t="shared" si="0"/>
        <v>盤</v>
      </c>
      <c r="J33" t="str">
        <f t="shared" si="1"/>
        <v>盤</v>
      </c>
      <c r="K33" t="str">
        <f t="shared" si="2"/>
        <v>盤</v>
      </c>
    </row>
    <row r="34" spans="1:11" hidden="1" x14ac:dyDescent="0.15">
      <c r="A34">
        <v>20120223</v>
      </c>
      <c r="B34">
        <v>7937.3</v>
      </c>
      <c r="C34">
        <v>8005.24</v>
      </c>
      <c r="D34">
        <v>7862.27</v>
      </c>
      <c r="E34">
        <v>8005.24</v>
      </c>
      <c r="F34">
        <v>7869.7</v>
      </c>
      <c r="G34">
        <v>8005.24</v>
      </c>
      <c r="H34">
        <v>7869.7</v>
      </c>
      <c r="I34" t="str">
        <f t="shared" si="0"/>
        <v>盤</v>
      </c>
      <c r="J34" t="str">
        <f t="shared" si="1"/>
        <v>盤</v>
      </c>
      <c r="K34" t="str">
        <f t="shared" si="2"/>
        <v>盤</v>
      </c>
    </row>
    <row r="35" spans="1:11" hidden="1" x14ac:dyDescent="0.15">
      <c r="A35">
        <v>20120224</v>
      </c>
      <c r="B35">
        <v>7959.34</v>
      </c>
      <c r="C35">
        <v>8005.24</v>
      </c>
      <c r="D35">
        <v>7869.7</v>
      </c>
      <c r="E35">
        <v>8005.24</v>
      </c>
      <c r="F35">
        <v>7869.7</v>
      </c>
      <c r="G35">
        <v>8005.24</v>
      </c>
      <c r="H35">
        <v>7869.7</v>
      </c>
      <c r="I35" t="str">
        <f t="shared" si="0"/>
        <v>盤</v>
      </c>
      <c r="J35" t="str">
        <f t="shared" si="1"/>
        <v>盤</v>
      </c>
      <c r="K35" t="str">
        <f t="shared" si="2"/>
        <v>盤</v>
      </c>
    </row>
    <row r="36" spans="1:11" hidden="1" x14ac:dyDescent="0.15">
      <c r="A36">
        <v>20120229</v>
      </c>
      <c r="B36">
        <v>8121.44</v>
      </c>
      <c r="C36">
        <v>8005.24</v>
      </c>
      <c r="D36">
        <v>7869.7</v>
      </c>
      <c r="E36">
        <v>8005.24</v>
      </c>
      <c r="F36">
        <v>7869.7</v>
      </c>
      <c r="G36">
        <v>8121.44</v>
      </c>
      <c r="H36">
        <v>7869.7</v>
      </c>
      <c r="I36" t="str">
        <f t="shared" si="0"/>
        <v>盤</v>
      </c>
      <c r="J36" t="str">
        <f t="shared" si="1"/>
        <v>盤</v>
      </c>
      <c r="K36" t="str">
        <f t="shared" si="2"/>
        <v>順</v>
      </c>
    </row>
    <row r="37" spans="1:11" hidden="1" x14ac:dyDescent="0.15">
      <c r="A37">
        <v>20120301</v>
      </c>
      <c r="B37">
        <v>8118.34</v>
      </c>
      <c r="C37">
        <v>8005.24</v>
      </c>
      <c r="D37">
        <v>7869.7</v>
      </c>
      <c r="E37">
        <v>8121.44</v>
      </c>
      <c r="F37">
        <v>7869.7</v>
      </c>
      <c r="G37">
        <v>8121.44</v>
      </c>
      <c r="H37">
        <v>7894.36</v>
      </c>
      <c r="I37" t="str">
        <f t="shared" si="0"/>
        <v>盤</v>
      </c>
      <c r="J37" t="str">
        <f t="shared" si="1"/>
        <v>順</v>
      </c>
      <c r="K37" t="str">
        <f t="shared" si="2"/>
        <v>無</v>
      </c>
    </row>
    <row r="38" spans="1:11" hidden="1" x14ac:dyDescent="0.15">
      <c r="A38">
        <v>20120302</v>
      </c>
      <c r="B38">
        <v>8144.04</v>
      </c>
      <c r="C38">
        <v>8121.44</v>
      </c>
      <c r="D38">
        <v>7869.7</v>
      </c>
      <c r="E38">
        <v>8121.44</v>
      </c>
      <c r="F38">
        <v>7894.36</v>
      </c>
      <c r="G38">
        <v>8144.04</v>
      </c>
      <c r="H38">
        <v>7921.5</v>
      </c>
      <c r="I38" t="str">
        <f t="shared" si="0"/>
        <v>順</v>
      </c>
      <c r="J38" t="str">
        <f t="shared" si="1"/>
        <v>無</v>
      </c>
      <c r="K38" t="str">
        <f t="shared" si="2"/>
        <v>無</v>
      </c>
    </row>
    <row r="39" spans="1:11" hidden="1" x14ac:dyDescent="0.15">
      <c r="A39">
        <v>20120303</v>
      </c>
      <c r="B39">
        <v>8114.44</v>
      </c>
      <c r="C39">
        <v>8121.44</v>
      </c>
      <c r="D39">
        <v>7894.36</v>
      </c>
      <c r="E39">
        <v>8144.04</v>
      </c>
      <c r="F39">
        <v>7921.5</v>
      </c>
      <c r="G39">
        <v>8144.04</v>
      </c>
      <c r="H39">
        <v>7921.5</v>
      </c>
      <c r="I39" t="str">
        <f t="shared" si="0"/>
        <v>無</v>
      </c>
      <c r="J39" t="str">
        <f t="shared" si="1"/>
        <v>無</v>
      </c>
      <c r="K39" t="str">
        <f t="shared" si="2"/>
        <v>無</v>
      </c>
    </row>
    <row r="40" spans="1:11" hidden="1" x14ac:dyDescent="0.15">
      <c r="A40">
        <v>20120305</v>
      </c>
      <c r="B40">
        <v>8004.74</v>
      </c>
      <c r="C40">
        <v>8144.04</v>
      </c>
      <c r="D40">
        <v>7921.5</v>
      </c>
      <c r="E40">
        <v>8144.04</v>
      </c>
      <c r="F40">
        <v>7921.5</v>
      </c>
      <c r="G40">
        <v>8144.04</v>
      </c>
      <c r="H40">
        <v>7937.3</v>
      </c>
      <c r="I40" t="str">
        <f t="shared" si="0"/>
        <v>無</v>
      </c>
      <c r="J40" t="str">
        <f t="shared" si="1"/>
        <v>無</v>
      </c>
      <c r="K40" t="str">
        <f t="shared" si="2"/>
        <v>無</v>
      </c>
    </row>
    <row r="41" spans="1:11" hidden="1" x14ac:dyDescent="0.15">
      <c r="A41">
        <v>20120306</v>
      </c>
      <c r="B41">
        <v>7937.97</v>
      </c>
      <c r="C41">
        <v>8144.04</v>
      </c>
      <c r="D41">
        <v>7921.5</v>
      </c>
      <c r="E41">
        <v>8144.04</v>
      </c>
      <c r="F41">
        <v>7937.3</v>
      </c>
      <c r="G41">
        <v>8144.04</v>
      </c>
      <c r="H41">
        <v>7937.3</v>
      </c>
      <c r="I41" t="str">
        <f t="shared" si="0"/>
        <v>無</v>
      </c>
      <c r="J41" t="str">
        <f t="shared" si="1"/>
        <v>無</v>
      </c>
      <c r="K41" t="str">
        <f t="shared" si="2"/>
        <v>無</v>
      </c>
    </row>
    <row r="42" spans="1:11" hidden="1" x14ac:dyDescent="0.15">
      <c r="A42">
        <v>20120307</v>
      </c>
      <c r="B42">
        <v>7903.08</v>
      </c>
      <c r="C42">
        <v>8144.04</v>
      </c>
      <c r="D42">
        <v>7937.3</v>
      </c>
      <c r="E42">
        <v>8144.04</v>
      </c>
      <c r="F42">
        <v>7937.3</v>
      </c>
      <c r="G42">
        <v>8144.04</v>
      </c>
      <c r="H42">
        <v>7903.08</v>
      </c>
      <c r="I42" t="str">
        <f t="shared" si="0"/>
        <v>無</v>
      </c>
      <c r="J42" t="str">
        <f t="shared" si="1"/>
        <v>無</v>
      </c>
      <c r="K42" t="str">
        <f t="shared" si="2"/>
        <v>順</v>
      </c>
    </row>
    <row r="43" spans="1:11" hidden="1" x14ac:dyDescent="0.15">
      <c r="A43">
        <v>20120308</v>
      </c>
      <c r="B43">
        <v>7984.56</v>
      </c>
      <c r="C43">
        <v>8144.04</v>
      </c>
      <c r="D43">
        <v>7937.3</v>
      </c>
      <c r="E43">
        <v>8144.04</v>
      </c>
      <c r="F43">
        <v>7903.08</v>
      </c>
      <c r="G43">
        <v>8144.04</v>
      </c>
      <c r="H43">
        <v>7903.08</v>
      </c>
      <c r="I43" t="str">
        <f t="shared" si="0"/>
        <v>無</v>
      </c>
      <c r="J43" t="str">
        <f t="shared" si="1"/>
        <v>順</v>
      </c>
      <c r="K43" t="str">
        <f t="shared" si="2"/>
        <v>順</v>
      </c>
    </row>
    <row r="44" spans="1:11" x14ac:dyDescent="0.15">
      <c r="A44">
        <v>20120309</v>
      </c>
      <c r="B44">
        <v>8016.01</v>
      </c>
      <c r="C44">
        <v>8144.04</v>
      </c>
      <c r="D44">
        <v>7903.08</v>
      </c>
      <c r="E44">
        <v>8144.04</v>
      </c>
      <c r="F44">
        <v>7903.08</v>
      </c>
      <c r="G44">
        <v>8144.04</v>
      </c>
      <c r="H44">
        <v>7903.08</v>
      </c>
      <c r="I44" t="str">
        <f t="shared" si="0"/>
        <v>順</v>
      </c>
      <c r="J44" t="str">
        <f t="shared" si="1"/>
        <v>順</v>
      </c>
      <c r="K44" t="str">
        <f t="shared" si="2"/>
        <v>順</v>
      </c>
    </row>
    <row r="45" spans="1:11" x14ac:dyDescent="0.15">
      <c r="A45">
        <v>20120312</v>
      </c>
      <c r="B45">
        <v>7927.55</v>
      </c>
      <c r="C45">
        <v>8144.04</v>
      </c>
      <c r="D45">
        <v>7903.08</v>
      </c>
      <c r="E45">
        <v>8144.04</v>
      </c>
      <c r="F45">
        <v>7903.08</v>
      </c>
      <c r="G45">
        <v>8144.04</v>
      </c>
      <c r="H45">
        <v>7903.08</v>
      </c>
      <c r="I45" t="str">
        <f t="shared" si="0"/>
        <v>順</v>
      </c>
      <c r="J45" t="str">
        <f t="shared" si="1"/>
        <v>順</v>
      </c>
      <c r="K45" t="str">
        <f t="shared" si="2"/>
        <v>順</v>
      </c>
    </row>
    <row r="46" spans="1:11" hidden="1" x14ac:dyDescent="0.15">
      <c r="A46">
        <v>20120313</v>
      </c>
      <c r="B46">
        <v>8031.51</v>
      </c>
      <c r="C46">
        <v>8144.04</v>
      </c>
      <c r="D46">
        <v>7903.08</v>
      </c>
      <c r="E46">
        <v>8144.04</v>
      </c>
      <c r="F46">
        <v>7903.08</v>
      </c>
      <c r="G46">
        <v>8114.44</v>
      </c>
      <c r="H46">
        <v>7903.08</v>
      </c>
      <c r="I46" t="str">
        <f t="shared" si="0"/>
        <v>順</v>
      </c>
      <c r="J46" t="str">
        <f t="shared" si="1"/>
        <v>順</v>
      </c>
      <c r="K46" t="str">
        <f t="shared" si="2"/>
        <v>無</v>
      </c>
    </row>
    <row r="47" spans="1:11" hidden="1" x14ac:dyDescent="0.15">
      <c r="A47">
        <v>20120314</v>
      </c>
      <c r="B47">
        <v>8125.26</v>
      </c>
      <c r="C47">
        <v>8144.04</v>
      </c>
      <c r="D47">
        <v>7903.08</v>
      </c>
      <c r="E47">
        <v>8114.44</v>
      </c>
      <c r="F47">
        <v>7903.08</v>
      </c>
      <c r="G47">
        <v>8125.26</v>
      </c>
      <c r="H47">
        <v>7903.08</v>
      </c>
      <c r="I47" t="str">
        <f t="shared" si="0"/>
        <v>順</v>
      </c>
      <c r="J47" t="str">
        <f t="shared" si="1"/>
        <v>無</v>
      </c>
      <c r="K47" t="str">
        <f t="shared" si="2"/>
        <v>無</v>
      </c>
    </row>
    <row r="48" spans="1:11" hidden="1" x14ac:dyDescent="0.15">
      <c r="A48">
        <v>20120315</v>
      </c>
      <c r="B48">
        <v>8121.62</v>
      </c>
      <c r="C48">
        <v>8114.44</v>
      </c>
      <c r="D48">
        <v>7903.08</v>
      </c>
      <c r="E48">
        <v>8125.26</v>
      </c>
      <c r="F48">
        <v>7903.08</v>
      </c>
      <c r="G48">
        <v>8125.26</v>
      </c>
      <c r="H48">
        <v>7903.08</v>
      </c>
      <c r="I48" t="str">
        <f t="shared" si="0"/>
        <v>無</v>
      </c>
      <c r="J48" t="str">
        <f t="shared" si="1"/>
        <v>無</v>
      </c>
      <c r="K48" t="str">
        <f t="shared" si="2"/>
        <v>無</v>
      </c>
    </row>
    <row r="49" spans="1:11" hidden="1" x14ac:dyDescent="0.15">
      <c r="A49">
        <v>20120316</v>
      </c>
      <c r="B49">
        <v>8054.94</v>
      </c>
      <c r="C49">
        <v>8125.26</v>
      </c>
      <c r="D49">
        <v>7903.08</v>
      </c>
      <c r="E49">
        <v>8125.26</v>
      </c>
      <c r="F49">
        <v>7903.08</v>
      </c>
      <c r="G49">
        <v>8125.26</v>
      </c>
      <c r="H49">
        <v>7903.08</v>
      </c>
      <c r="I49" t="str">
        <f t="shared" si="0"/>
        <v>無</v>
      </c>
      <c r="J49" t="str">
        <f t="shared" si="1"/>
        <v>無</v>
      </c>
      <c r="K49" t="str">
        <f t="shared" si="2"/>
        <v>無</v>
      </c>
    </row>
    <row r="50" spans="1:11" hidden="1" x14ac:dyDescent="0.15">
      <c r="A50">
        <v>20120319</v>
      </c>
      <c r="B50">
        <v>8043.92</v>
      </c>
      <c r="C50">
        <v>8125.26</v>
      </c>
      <c r="D50">
        <v>7903.08</v>
      </c>
      <c r="E50">
        <v>8125.26</v>
      </c>
      <c r="F50">
        <v>7903.08</v>
      </c>
      <c r="G50">
        <v>8125.26</v>
      </c>
      <c r="H50">
        <v>7927.55</v>
      </c>
      <c r="I50" t="str">
        <f t="shared" si="0"/>
        <v>無</v>
      </c>
      <c r="J50" t="str">
        <f t="shared" si="1"/>
        <v>無</v>
      </c>
      <c r="K50" t="str">
        <f t="shared" si="2"/>
        <v>無</v>
      </c>
    </row>
    <row r="51" spans="1:11" hidden="1" x14ac:dyDescent="0.15">
      <c r="A51">
        <v>20120320</v>
      </c>
      <c r="B51">
        <v>7972.7</v>
      </c>
      <c r="C51">
        <v>8125.26</v>
      </c>
      <c r="D51">
        <v>7903.08</v>
      </c>
      <c r="E51">
        <v>8125.26</v>
      </c>
      <c r="F51">
        <v>7927.55</v>
      </c>
      <c r="G51">
        <v>8125.26</v>
      </c>
      <c r="H51">
        <v>7927.55</v>
      </c>
      <c r="I51" t="str">
        <f t="shared" si="0"/>
        <v>無</v>
      </c>
      <c r="J51" t="str">
        <f t="shared" si="1"/>
        <v>無</v>
      </c>
      <c r="K51" t="str">
        <f t="shared" si="2"/>
        <v>無</v>
      </c>
    </row>
    <row r="52" spans="1:11" hidden="1" x14ac:dyDescent="0.15">
      <c r="A52">
        <v>20120321</v>
      </c>
      <c r="B52">
        <v>7981.94</v>
      </c>
      <c r="C52">
        <v>8125.26</v>
      </c>
      <c r="D52">
        <v>7927.55</v>
      </c>
      <c r="E52">
        <v>8125.26</v>
      </c>
      <c r="F52">
        <v>7927.55</v>
      </c>
      <c r="G52">
        <v>8125.26</v>
      </c>
      <c r="H52">
        <v>7927.55</v>
      </c>
      <c r="I52" t="str">
        <f t="shared" si="0"/>
        <v>無</v>
      </c>
      <c r="J52" t="str">
        <f t="shared" si="1"/>
        <v>無</v>
      </c>
      <c r="K52" t="str">
        <f t="shared" si="2"/>
        <v>無</v>
      </c>
    </row>
    <row r="53" spans="1:11" hidden="1" x14ac:dyDescent="0.15">
      <c r="A53">
        <v>20120322</v>
      </c>
      <c r="B53">
        <v>8059.94</v>
      </c>
      <c r="C53">
        <v>8125.26</v>
      </c>
      <c r="D53">
        <v>7927.55</v>
      </c>
      <c r="E53">
        <v>8125.26</v>
      </c>
      <c r="F53">
        <v>7927.55</v>
      </c>
      <c r="G53">
        <v>8125.26</v>
      </c>
      <c r="H53">
        <v>7972.7</v>
      </c>
      <c r="I53" t="str">
        <f t="shared" si="0"/>
        <v>無</v>
      </c>
      <c r="J53" t="str">
        <f t="shared" si="1"/>
        <v>無</v>
      </c>
      <c r="K53" t="str">
        <f t="shared" si="2"/>
        <v>盤</v>
      </c>
    </row>
    <row r="54" spans="1:11" hidden="1" x14ac:dyDescent="0.15">
      <c r="A54">
        <v>20120323</v>
      </c>
      <c r="B54">
        <v>8076.61</v>
      </c>
      <c r="C54">
        <v>8125.26</v>
      </c>
      <c r="D54">
        <v>7927.55</v>
      </c>
      <c r="E54">
        <v>8125.26</v>
      </c>
      <c r="F54">
        <v>7972.7</v>
      </c>
      <c r="G54">
        <v>8125.26</v>
      </c>
      <c r="H54">
        <v>7972.7</v>
      </c>
      <c r="I54" t="str">
        <f t="shared" si="0"/>
        <v>無</v>
      </c>
      <c r="J54" t="str">
        <f t="shared" si="1"/>
        <v>盤</v>
      </c>
      <c r="K54" t="str">
        <f t="shared" si="2"/>
        <v>盤</v>
      </c>
    </row>
    <row r="55" spans="1:11" hidden="1" x14ac:dyDescent="0.15">
      <c r="A55">
        <v>20120326</v>
      </c>
      <c r="B55">
        <v>7967.62</v>
      </c>
      <c r="C55">
        <v>8125.26</v>
      </c>
      <c r="D55">
        <v>7972.7</v>
      </c>
      <c r="E55">
        <v>8125.26</v>
      </c>
      <c r="F55">
        <v>7972.7</v>
      </c>
      <c r="G55">
        <v>8121.62</v>
      </c>
      <c r="H55">
        <v>7967.62</v>
      </c>
      <c r="I55" t="str">
        <f t="shared" si="0"/>
        <v>盤</v>
      </c>
      <c r="J55" t="str">
        <f t="shared" si="1"/>
        <v>盤</v>
      </c>
      <c r="K55" t="str">
        <f t="shared" si="2"/>
        <v>盤</v>
      </c>
    </row>
    <row r="56" spans="1:11" hidden="1" x14ac:dyDescent="0.15">
      <c r="A56">
        <v>20120327</v>
      </c>
      <c r="B56">
        <v>8029.46</v>
      </c>
      <c r="C56">
        <v>8125.26</v>
      </c>
      <c r="D56">
        <v>7972.7</v>
      </c>
      <c r="E56">
        <v>8121.62</v>
      </c>
      <c r="F56">
        <v>7967.62</v>
      </c>
      <c r="G56">
        <v>8076.61</v>
      </c>
      <c r="H56">
        <v>7967.62</v>
      </c>
      <c r="I56" t="str">
        <f t="shared" si="0"/>
        <v>盤</v>
      </c>
      <c r="J56" t="str">
        <f t="shared" si="1"/>
        <v>盤</v>
      </c>
      <c r="K56" t="str">
        <f t="shared" si="2"/>
        <v>盤</v>
      </c>
    </row>
    <row r="57" spans="1:11" hidden="1" x14ac:dyDescent="0.15">
      <c r="A57">
        <v>20120328</v>
      </c>
      <c r="B57">
        <v>8038.07</v>
      </c>
      <c r="C57">
        <v>8121.62</v>
      </c>
      <c r="D57">
        <v>7967.62</v>
      </c>
      <c r="E57">
        <v>8076.61</v>
      </c>
      <c r="F57">
        <v>7967.62</v>
      </c>
      <c r="G57">
        <v>8076.61</v>
      </c>
      <c r="H57">
        <v>7967.62</v>
      </c>
      <c r="I57" t="str">
        <f t="shared" si="0"/>
        <v>盤</v>
      </c>
      <c r="J57" t="str">
        <f t="shared" si="1"/>
        <v>盤</v>
      </c>
      <c r="K57" t="str">
        <f t="shared" si="2"/>
        <v>盤</v>
      </c>
    </row>
    <row r="58" spans="1:11" hidden="1" x14ac:dyDescent="0.15">
      <c r="A58">
        <v>20120329</v>
      </c>
      <c r="B58">
        <v>7872.66</v>
      </c>
      <c r="C58">
        <v>8076.61</v>
      </c>
      <c r="D58">
        <v>7967.62</v>
      </c>
      <c r="E58">
        <v>8076.61</v>
      </c>
      <c r="F58">
        <v>7967.62</v>
      </c>
      <c r="G58">
        <v>8076.61</v>
      </c>
      <c r="H58">
        <v>7872.66</v>
      </c>
      <c r="I58" t="str">
        <f t="shared" si="0"/>
        <v>盤</v>
      </c>
      <c r="J58" t="str">
        <f t="shared" si="1"/>
        <v>盤</v>
      </c>
      <c r="K58" t="str">
        <f t="shared" si="2"/>
        <v>無</v>
      </c>
    </row>
    <row r="59" spans="1:11" hidden="1" x14ac:dyDescent="0.15">
      <c r="A59">
        <v>20120330</v>
      </c>
      <c r="B59">
        <v>7933</v>
      </c>
      <c r="C59">
        <v>8076.61</v>
      </c>
      <c r="D59">
        <v>7967.62</v>
      </c>
      <c r="E59">
        <v>8076.61</v>
      </c>
      <c r="F59">
        <v>7872.66</v>
      </c>
      <c r="G59">
        <v>8076.61</v>
      </c>
      <c r="H59">
        <v>7872.66</v>
      </c>
      <c r="I59" t="str">
        <f t="shared" si="0"/>
        <v>盤</v>
      </c>
      <c r="J59" t="str">
        <f t="shared" si="1"/>
        <v>無</v>
      </c>
      <c r="K59" t="str">
        <f t="shared" si="2"/>
        <v>無</v>
      </c>
    </row>
    <row r="60" spans="1:11" hidden="1" x14ac:dyDescent="0.15">
      <c r="A60">
        <v>20120402</v>
      </c>
      <c r="B60">
        <v>7862.9</v>
      </c>
      <c r="C60">
        <v>8076.61</v>
      </c>
      <c r="D60">
        <v>7872.66</v>
      </c>
      <c r="E60">
        <v>8076.61</v>
      </c>
      <c r="F60">
        <v>7872.66</v>
      </c>
      <c r="G60">
        <v>8076.61</v>
      </c>
      <c r="H60">
        <v>7862.9</v>
      </c>
      <c r="I60" t="str">
        <f t="shared" si="0"/>
        <v>無</v>
      </c>
      <c r="J60" t="str">
        <f t="shared" si="1"/>
        <v>無</v>
      </c>
      <c r="K60" t="str">
        <f t="shared" si="2"/>
        <v>無</v>
      </c>
    </row>
    <row r="61" spans="1:11" hidden="1" x14ac:dyDescent="0.15">
      <c r="A61">
        <v>20120403</v>
      </c>
      <c r="B61">
        <v>7760.85</v>
      </c>
      <c r="C61">
        <v>8076.61</v>
      </c>
      <c r="D61">
        <v>7872.66</v>
      </c>
      <c r="E61">
        <v>8076.61</v>
      </c>
      <c r="F61">
        <v>7862.9</v>
      </c>
      <c r="G61">
        <v>8076.61</v>
      </c>
      <c r="H61">
        <v>7760.85</v>
      </c>
      <c r="I61" t="str">
        <f t="shared" ref="I61:I124" si="3">IF(C61-D61&lt;=180,"盤",IF(C61-D61&lt;=240,"無","順"))</f>
        <v>無</v>
      </c>
      <c r="J61" t="str">
        <f t="shared" ref="J61:J124" si="4">IF(E61-F61&lt;=180,"盤",IF(E61-F61&lt;=240,"無","順"))</f>
        <v>無</v>
      </c>
      <c r="K61" t="str">
        <f t="shared" ref="K61:K124" si="5">IF(G61-H61&lt;=180,"盤",IF(G61-H61&lt;=240,"無","順"))</f>
        <v>順</v>
      </c>
    </row>
    <row r="62" spans="1:11" hidden="1" x14ac:dyDescent="0.15">
      <c r="A62">
        <v>20120405</v>
      </c>
      <c r="B62">
        <v>7639.82</v>
      </c>
      <c r="C62">
        <v>8076.61</v>
      </c>
      <c r="D62">
        <v>7862.9</v>
      </c>
      <c r="E62">
        <v>8076.61</v>
      </c>
      <c r="F62">
        <v>7760.85</v>
      </c>
      <c r="G62">
        <v>8038.07</v>
      </c>
      <c r="H62">
        <v>7639.82</v>
      </c>
      <c r="I62" t="str">
        <f t="shared" si="3"/>
        <v>無</v>
      </c>
      <c r="J62" t="str">
        <f t="shared" si="4"/>
        <v>順</v>
      </c>
      <c r="K62" t="str">
        <f t="shared" si="5"/>
        <v>順</v>
      </c>
    </row>
    <row r="63" spans="1:11" x14ac:dyDescent="0.15">
      <c r="A63">
        <v>20120406</v>
      </c>
      <c r="B63">
        <v>7706.26</v>
      </c>
      <c r="C63">
        <v>8076.61</v>
      </c>
      <c r="D63">
        <v>7760.85</v>
      </c>
      <c r="E63">
        <v>8038.07</v>
      </c>
      <c r="F63">
        <v>7639.82</v>
      </c>
      <c r="G63">
        <v>8038.07</v>
      </c>
      <c r="H63">
        <v>7639.82</v>
      </c>
      <c r="I63" t="str">
        <f t="shared" si="3"/>
        <v>順</v>
      </c>
      <c r="J63" t="str">
        <f t="shared" si="4"/>
        <v>順</v>
      </c>
      <c r="K63" t="str">
        <f t="shared" si="5"/>
        <v>順</v>
      </c>
    </row>
    <row r="64" spans="1:11" x14ac:dyDescent="0.15">
      <c r="A64">
        <v>20120409</v>
      </c>
      <c r="B64">
        <v>7600.87</v>
      </c>
      <c r="C64">
        <v>8038.07</v>
      </c>
      <c r="D64">
        <v>7639.82</v>
      </c>
      <c r="E64">
        <v>8038.07</v>
      </c>
      <c r="F64">
        <v>7639.82</v>
      </c>
      <c r="G64">
        <v>8038.07</v>
      </c>
      <c r="H64">
        <v>7600.87</v>
      </c>
      <c r="I64" t="str">
        <f t="shared" si="3"/>
        <v>順</v>
      </c>
      <c r="J64" t="str">
        <f t="shared" si="4"/>
        <v>順</v>
      </c>
      <c r="K64" t="str">
        <f t="shared" si="5"/>
        <v>順</v>
      </c>
    </row>
    <row r="65" spans="1:11" x14ac:dyDescent="0.15">
      <c r="A65">
        <v>20120410</v>
      </c>
      <c r="B65">
        <v>7640.68</v>
      </c>
      <c r="C65">
        <v>8038.07</v>
      </c>
      <c r="D65">
        <v>7639.82</v>
      </c>
      <c r="E65">
        <v>8038.07</v>
      </c>
      <c r="F65">
        <v>7600.87</v>
      </c>
      <c r="G65">
        <v>7933</v>
      </c>
      <c r="H65">
        <v>7600.87</v>
      </c>
      <c r="I65" t="str">
        <f t="shared" si="3"/>
        <v>順</v>
      </c>
      <c r="J65" t="str">
        <f t="shared" si="4"/>
        <v>順</v>
      </c>
      <c r="K65" t="str">
        <f t="shared" si="5"/>
        <v>順</v>
      </c>
    </row>
    <row r="66" spans="1:11" x14ac:dyDescent="0.15">
      <c r="A66">
        <v>20120411</v>
      </c>
      <c r="B66">
        <v>7656.67</v>
      </c>
      <c r="C66">
        <v>8038.07</v>
      </c>
      <c r="D66">
        <v>7600.87</v>
      </c>
      <c r="E66">
        <v>7933</v>
      </c>
      <c r="F66">
        <v>7600.87</v>
      </c>
      <c r="G66">
        <v>7933</v>
      </c>
      <c r="H66">
        <v>7600.87</v>
      </c>
      <c r="I66" t="str">
        <f t="shared" si="3"/>
        <v>順</v>
      </c>
      <c r="J66" t="str">
        <f t="shared" si="4"/>
        <v>順</v>
      </c>
      <c r="K66" t="str">
        <f t="shared" si="5"/>
        <v>順</v>
      </c>
    </row>
    <row r="67" spans="1:11" x14ac:dyDescent="0.15">
      <c r="A67">
        <v>20120412</v>
      </c>
      <c r="B67">
        <v>7662.92</v>
      </c>
      <c r="C67">
        <v>7933</v>
      </c>
      <c r="D67">
        <v>7600.87</v>
      </c>
      <c r="E67">
        <v>7933</v>
      </c>
      <c r="F67">
        <v>7600.87</v>
      </c>
      <c r="G67">
        <v>7862.9</v>
      </c>
      <c r="H67">
        <v>7600.87</v>
      </c>
      <c r="I67" t="str">
        <f t="shared" si="3"/>
        <v>順</v>
      </c>
      <c r="J67" t="str">
        <f t="shared" si="4"/>
        <v>順</v>
      </c>
      <c r="K67" t="str">
        <f t="shared" si="5"/>
        <v>順</v>
      </c>
    </row>
    <row r="68" spans="1:11" hidden="1" x14ac:dyDescent="0.15">
      <c r="A68">
        <v>20120413</v>
      </c>
      <c r="B68">
        <v>7788.27</v>
      </c>
      <c r="C68">
        <v>7933</v>
      </c>
      <c r="D68">
        <v>7600.87</v>
      </c>
      <c r="E68">
        <v>7862.9</v>
      </c>
      <c r="F68">
        <v>7600.87</v>
      </c>
      <c r="G68">
        <v>7788.27</v>
      </c>
      <c r="H68">
        <v>7600.87</v>
      </c>
      <c r="I68" t="str">
        <f t="shared" si="3"/>
        <v>順</v>
      </c>
      <c r="J68" t="str">
        <f t="shared" si="4"/>
        <v>順</v>
      </c>
      <c r="K68" t="str">
        <f t="shared" si="5"/>
        <v>無</v>
      </c>
    </row>
    <row r="69" spans="1:11" hidden="1" x14ac:dyDescent="0.15">
      <c r="A69">
        <v>20120416</v>
      </c>
      <c r="B69">
        <v>7729.86</v>
      </c>
      <c r="C69">
        <v>7862.9</v>
      </c>
      <c r="D69">
        <v>7600.87</v>
      </c>
      <c r="E69">
        <v>7788.27</v>
      </c>
      <c r="F69">
        <v>7600.87</v>
      </c>
      <c r="G69">
        <v>7788.27</v>
      </c>
      <c r="H69">
        <v>7600.87</v>
      </c>
      <c r="I69" t="str">
        <f t="shared" si="3"/>
        <v>順</v>
      </c>
      <c r="J69" t="str">
        <f t="shared" si="4"/>
        <v>無</v>
      </c>
      <c r="K69" t="str">
        <f t="shared" si="5"/>
        <v>無</v>
      </c>
    </row>
    <row r="70" spans="1:11" hidden="1" x14ac:dyDescent="0.15">
      <c r="A70">
        <v>20120417</v>
      </c>
      <c r="B70">
        <v>7585.87</v>
      </c>
      <c r="C70">
        <v>7788.27</v>
      </c>
      <c r="D70">
        <v>7600.87</v>
      </c>
      <c r="E70">
        <v>7788.27</v>
      </c>
      <c r="F70">
        <v>7600.87</v>
      </c>
      <c r="G70">
        <v>7788.27</v>
      </c>
      <c r="H70">
        <v>7585.87</v>
      </c>
      <c r="I70" t="str">
        <f t="shared" si="3"/>
        <v>無</v>
      </c>
      <c r="J70" t="str">
        <f t="shared" si="4"/>
        <v>無</v>
      </c>
      <c r="K70" t="str">
        <f t="shared" si="5"/>
        <v>無</v>
      </c>
    </row>
    <row r="71" spans="1:11" hidden="1" x14ac:dyDescent="0.15">
      <c r="A71">
        <v>20120418</v>
      </c>
      <c r="B71">
        <v>7605</v>
      </c>
      <c r="C71">
        <v>7788.27</v>
      </c>
      <c r="D71">
        <v>7600.87</v>
      </c>
      <c r="E71">
        <v>7788.27</v>
      </c>
      <c r="F71">
        <v>7585.87</v>
      </c>
      <c r="G71">
        <v>7788.27</v>
      </c>
      <c r="H71">
        <v>7585.87</v>
      </c>
      <c r="I71" t="str">
        <f t="shared" si="3"/>
        <v>無</v>
      </c>
      <c r="J71" t="str">
        <f t="shared" si="4"/>
        <v>無</v>
      </c>
      <c r="K71" t="str">
        <f t="shared" si="5"/>
        <v>無</v>
      </c>
    </row>
    <row r="72" spans="1:11" hidden="1" x14ac:dyDescent="0.15">
      <c r="A72">
        <v>20120419</v>
      </c>
      <c r="B72">
        <v>7622.69</v>
      </c>
      <c r="C72">
        <v>7788.27</v>
      </c>
      <c r="D72">
        <v>7585.87</v>
      </c>
      <c r="E72">
        <v>7788.27</v>
      </c>
      <c r="F72">
        <v>7585.87</v>
      </c>
      <c r="G72">
        <v>7788.27</v>
      </c>
      <c r="H72">
        <v>7585.87</v>
      </c>
      <c r="I72" t="str">
        <f t="shared" si="3"/>
        <v>無</v>
      </c>
      <c r="J72" t="str">
        <f t="shared" si="4"/>
        <v>無</v>
      </c>
      <c r="K72" t="str">
        <f t="shared" si="5"/>
        <v>無</v>
      </c>
    </row>
    <row r="73" spans="1:11" hidden="1" x14ac:dyDescent="0.15">
      <c r="A73">
        <v>20120420</v>
      </c>
      <c r="B73">
        <v>7507.15</v>
      </c>
      <c r="C73">
        <v>7788.27</v>
      </c>
      <c r="D73">
        <v>7585.87</v>
      </c>
      <c r="E73">
        <v>7788.27</v>
      </c>
      <c r="F73">
        <v>7585.87</v>
      </c>
      <c r="G73">
        <v>7788.27</v>
      </c>
      <c r="H73">
        <v>7507.15</v>
      </c>
      <c r="I73" t="str">
        <f t="shared" si="3"/>
        <v>無</v>
      </c>
      <c r="J73" t="str">
        <f t="shared" si="4"/>
        <v>無</v>
      </c>
      <c r="K73" t="str">
        <f t="shared" si="5"/>
        <v>順</v>
      </c>
    </row>
    <row r="74" spans="1:11" hidden="1" x14ac:dyDescent="0.15">
      <c r="A74">
        <v>20120423</v>
      </c>
      <c r="B74">
        <v>7481.09</v>
      </c>
      <c r="C74">
        <v>7788.27</v>
      </c>
      <c r="D74">
        <v>7585.87</v>
      </c>
      <c r="E74">
        <v>7788.27</v>
      </c>
      <c r="F74">
        <v>7507.15</v>
      </c>
      <c r="G74">
        <v>7788.27</v>
      </c>
      <c r="H74">
        <v>7481.09</v>
      </c>
      <c r="I74" t="str">
        <f t="shared" si="3"/>
        <v>無</v>
      </c>
      <c r="J74" t="str">
        <f t="shared" si="4"/>
        <v>順</v>
      </c>
      <c r="K74" t="str">
        <f t="shared" si="5"/>
        <v>順</v>
      </c>
    </row>
    <row r="75" spans="1:11" x14ac:dyDescent="0.15">
      <c r="A75">
        <v>20120424</v>
      </c>
      <c r="B75">
        <v>7498.84</v>
      </c>
      <c r="C75">
        <v>7788.27</v>
      </c>
      <c r="D75">
        <v>7507.15</v>
      </c>
      <c r="E75">
        <v>7788.27</v>
      </c>
      <c r="F75">
        <v>7481.09</v>
      </c>
      <c r="G75">
        <v>7788.27</v>
      </c>
      <c r="H75">
        <v>7481.09</v>
      </c>
      <c r="I75" t="str">
        <f t="shared" si="3"/>
        <v>順</v>
      </c>
      <c r="J75" t="str">
        <f t="shared" si="4"/>
        <v>順</v>
      </c>
      <c r="K75" t="str">
        <f t="shared" si="5"/>
        <v>順</v>
      </c>
    </row>
    <row r="76" spans="1:11" x14ac:dyDescent="0.15">
      <c r="A76">
        <v>20120425</v>
      </c>
      <c r="B76">
        <v>7563.18</v>
      </c>
      <c r="C76">
        <v>7788.27</v>
      </c>
      <c r="D76">
        <v>7481.09</v>
      </c>
      <c r="E76">
        <v>7788.27</v>
      </c>
      <c r="F76">
        <v>7481.09</v>
      </c>
      <c r="G76">
        <v>7729.86</v>
      </c>
      <c r="H76">
        <v>7481.09</v>
      </c>
      <c r="I76" t="str">
        <f t="shared" si="3"/>
        <v>順</v>
      </c>
      <c r="J76" t="str">
        <f t="shared" si="4"/>
        <v>順</v>
      </c>
      <c r="K76" t="str">
        <f t="shared" si="5"/>
        <v>順</v>
      </c>
    </row>
    <row r="77" spans="1:11" hidden="1" x14ac:dyDescent="0.15">
      <c r="A77">
        <v>20120426</v>
      </c>
      <c r="B77">
        <v>7521.35</v>
      </c>
      <c r="C77">
        <v>7788.27</v>
      </c>
      <c r="D77">
        <v>7481.09</v>
      </c>
      <c r="E77">
        <v>7729.86</v>
      </c>
      <c r="F77">
        <v>7481.09</v>
      </c>
      <c r="G77">
        <v>7622.69</v>
      </c>
      <c r="H77">
        <v>7481.09</v>
      </c>
      <c r="I77" t="str">
        <f t="shared" si="3"/>
        <v>順</v>
      </c>
      <c r="J77" t="str">
        <f t="shared" si="4"/>
        <v>順</v>
      </c>
      <c r="K77" t="str">
        <f t="shared" si="5"/>
        <v>盤</v>
      </c>
    </row>
    <row r="78" spans="1:11" hidden="1" x14ac:dyDescent="0.15">
      <c r="A78">
        <v>20120427</v>
      </c>
      <c r="B78">
        <v>7480.5</v>
      </c>
      <c r="C78">
        <v>7729.86</v>
      </c>
      <c r="D78">
        <v>7481.09</v>
      </c>
      <c r="E78">
        <v>7622.69</v>
      </c>
      <c r="F78">
        <v>7481.09</v>
      </c>
      <c r="G78">
        <v>7622.69</v>
      </c>
      <c r="H78">
        <v>7480.5</v>
      </c>
      <c r="I78" t="str">
        <f t="shared" si="3"/>
        <v>順</v>
      </c>
      <c r="J78" t="str">
        <f t="shared" si="4"/>
        <v>盤</v>
      </c>
      <c r="K78" t="str">
        <f t="shared" si="5"/>
        <v>盤</v>
      </c>
    </row>
    <row r="79" spans="1:11" hidden="1" x14ac:dyDescent="0.15">
      <c r="A79">
        <v>20120430</v>
      </c>
      <c r="B79">
        <v>7501.72</v>
      </c>
      <c r="C79">
        <v>7622.69</v>
      </c>
      <c r="D79">
        <v>7481.09</v>
      </c>
      <c r="E79">
        <v>7622.69</v>
      </c>
      <c r="F79">
        <v>7480.5</v>
      </c>
      <c r="G79">
        <v>7622.69</v>
      </c>
      <c r="H79">
        <v>7480.5</v>
      </c>
      <c r="I79" t="str">
        <f t="shared" si="3"/>
        <v>盤</v>
      </c>
      <c r="J79" t="str">
        <f t="shared" si="4"/>
        <v>盤</v>
      </c>
      <c r="K79" t="str">
        <f t="shared" si="5"/>
        <v>盤</v>
      </c>
    </row>
    <row r="80" spans="1:11" hidden="1" x14ac:dyDescent="0.15">
      <c r="A80">
        <v>20120502</v>
      </c>
      <c r="B80">
        <v>7676.81</v>
      </c>
      <c r="C80">
        <v>7622.69</v>
      </c>
      <c r="D80">
        <v>7480.5</v>
      </c>
      <c r="E80">
        <v>7622.69</v>
      </c>
      <c r="F80">
        <v>7480.5</v>
      </c>
      <c r="G80">
        <v>7676.81</v>
      </c>
      <c r="H80">
        <v>7480.5</v>
      </c>
      <c r="I80" t="str">
        <f t="shared" si="3"/>
        <v>盤</v>
      </c>
      <c r="J80" t="str">
        <f t="shared" si="4"/>
        <v>盤</v>
      </c>
      <c r="K80" t="str">
        <f t="shared" si="5"/>
        <v>無</v>
      </c>
    </row>
    <row r="81" spans="1:11" hidden="1" x14ac:dyDescent="0.15">
      <c r="A81">
        <v>20120503</v>
      </c>
      <c r="B81">
        <v>7659.53</v>
      </c>
      <c r="C81">
        <v>7622.69</v>
      </c>
      <c r="D81">
        <v>7480.5</v>
      </c>
      <c r="E81">
        <v>7676.81</v>
      </c>
      <c r="F81">
        <v>7480.5</v>
      </c>
      <c r="G81">
        <v>7676.81</v>
      </c>
      <c r="H81">
        <v>7480.5</v>
      </c>
      <c r="I81" t="str">
        <f t="shared" si="3"/>
        <v>盤</v>
      </c>
      <c r="J81" t="str">
        <f t="shared" si="4"/>
        <v>無</v>
      </c>
      <c r="K81" t="str">
        <f t="shared" si="5"/>
        <v>無</v>
      </c>
    </row>
    <row r="82" spans="1:11" hidden="1" x14ac:dyDescent="0.15">
      <c r="A82">
        <v>20120504</v>
      </c>
      <c r="B82">
        <v>7700.95</v>
      </c>
      <c r="C82">
        <v>7676.81</v>
      </c>
      <c r="D82">
        <v>7480.5</v>
      </c>
      <c r="E82">
        <v>7676.81</v>
      </c>
      <c r="F82">
        <v>7480.5</v>
      </c>
      <c r="G82">
        <v>7700.95</v>
      </c>
      <c r="H82">
        <v>7480.5</v>
      </c>
      <c r="I82" t="str">
        <f t="shared" si="3"/>
        <v>無</v>
      </c>
      <c r="J82" t="str">
        <f t="shared" si="4"/>
        <v>無</v>
      </c>
      <c r="K82" t="str">
        <f t="shared" si="5"/>
        <v>無</v>
      </c>
    </row>
    <row r="83" spans="1:11" hidden="1" x14ac:dyDescent="0.15">
      <c r="A83">
        <v>20120507</v>
      </c>
      <c r="B83">
        <v>7538.08</v>
      </c>
      <c r="C83">
        <v>7676.81</v>
      </c>
      <c r="D83">
        <v>7480.5</v>
      </c>
      <c r="E83">
        <v>7700.95</v>
      </c>
      <c r="F83">
        <v>7480.5</v>
      </c>
      <c r="G83">
        <v>7700.95</v>
      </c>
      <c r="H83">
        <v>7480.5</v>
      </c>
      <c r="I83" t="str">
        <f t="shared" si="3"/>
        <v>無</v>
      </c>
      <c r="J83" t="str">
        <f t="shared" si="4"/>
        <v>無</v>
      </c>
      <c r="K83" t="str">
        <f t="shared" si="5"/>
        <v>無</v>
      </c>
    </row>
    <row r="84" spans="1:11" hidden="1" x14ac:dyDescent="0.15">
      <c r="A84">
        <v>20120508</v>
      </c>
      <c r="B84">
        <v>7545.71</v>
      </c>
      <c r="C84">
        <v>7700.95</v>
      </c>
      <c r="D84">
        <v>7480.5</v>
      </c>
      <c r="E84">
        <v>7700.95</v>
      </c>
      <c r="F84">
        <v>7480.5</v>
      </c>
      <c r="G84">
        <v>7700.95</v>
      </c>
      <c r="H84">
        <v>7480.5</v>
      </c>
      <c r="I84" t="str">
        <f t="shared" si="3"/>
        <v>無</v>
      </c>
      <c r="J84" t="str">
        <f t="shared" si="4"/>
        <v>無</v>
      </c>
      <c r="K84" t="str">
        <f t="shared" si="5"/>
        <v>無</v>
      </c>
    </row>
    <row r="85" spans="1:11" hidden="1" x14ac:dyDescent="0.15">
      <c r="A85">
        <v>20120509</v>
      </c>
      <c r="B85">
        <v>7475.71</v>
      </c>
      <c r="C85">
        <v>7700.95</v>
      </c>
      <c r="D85">
        <v>7480.5</v>
      </c>
      <c r="E85">
        <v>7700.95</v>
      </c>
      <c r="F85">
        <v>7480.5</v>
      </c>
      <c r="G85">
        <v>7700.95</v>
      </c>
      <c r="H85">
        <v>7475.71</v>
      </c>
      <c r="I85" t="str">
        <f t="shared" si="3"/>
        <v>無</v>
      </c>
      <c r="J85" t="str">
        <f t="shared" si="4"/>
        <v>無</v>
      </c>
      <c r="K85" t="str">
        <f t="shared" si="5"/>
        <v>無</v>
      </c>
    </row>
    <row r="86" spans="1:11" hidden="1" x14ac:dyDescent="0.15">
      <c r="A86">
        <v>20120510</v>
      </c>
      <c r="B86">
        <v>7484.01</v>
      </c>
      <c r="C86">
        <v>7700.95</v>
      </c>
      <c r="D86">
        <v>7480.5</v>
      </c>
      <c r="E86">
        <v>7700.95</v>
      </c>
      <c r="F86">
        <v>7475.71</v>
      </c>
      <c r="G86">
        <v>7700.95</v>
      </c>
      <c r="H86">
        <v>7475.71</v>
      </c>
      <c r="I86" t="str">
        <f t="shared" si="3"/>
        <v>無</v>
      </c>
      <c r="J86" t="str">
        <f t="shared" si="4"/>
        <v>無</v>
      </c>
      <c r="K86" t="str">
        <f t="shared" si="5"/>
        <v>無</v>
      </c>
    </row>
    <row r="87" spans="1:11" hidden="1" x14ac:dyDescent="0.15">
      <c r="A87">
        <v>20120511</v>
      </c>
      <c r="B87">
        <v>7401.37</v>
      </c>
      <c r="C87">
        <v>7700.95</v>
      </c>
      <c r="D87">
        <v>7475.71</v>
      </c>
      <c r="E87">
        <v>7700.95</v>
      </c>
      <c r="F87">
        <v>7475.71</v>
      </c>
      <c r="G87">
        <v>7700.95</v>
      </c>
      <c r="H87">
        <v>7401.37</v>
      </c>
      <c r="I87" t="str">
        <f t="shared" si="3"/>
        <v>無</v>
      </c>
      <c r="J87" t="str">
        <f t="shared" si="4"/>
        <v>無</v>
      </c>
      <c r="K87" t="str">
        <f t="shared" si="5"/>
        <v>順</v>
      </c>
    </row>
    <row r="88" spans="1:11" hidden="1" x14ac:dyDescent="0.15">
      <c r="A88">
        <v>20120514</v>
      </c>
      <c r="B88">
        <v>7377.18</v>
      </c>
      <c r="C88">
        <v>7700.95</v>
      </c>
      <c r="D88">
        <v>7475.71</v>
      </c>
      <c r="E88">
        <v>7700.95</v>
      </c>
      <c r="F88">
        <v>7401.37</v>
      </c>
      <c r="G88">
        <v>7700.95</v>
      </c>
      <c r="H88">
        <v>7377.18</v>
      </c>
      <c r="I88" t="str">
        <f t="shared" si="3"/>
        <v>無</v>
      </c>
      <c r="J88" t="str">
        <f t="shared" si="4"/>
        <v>順</v>
      </c>
      <c r="K88" t="str">
        <f t="shared" si="5"/>
        <v>順</v>
      </c>
    </row>
    <row r="89" spans="1:11" x14ac:dyDescent="0.15">
      <c r="A89">
        <v>20120515</v>
      </c>
      <c r="B89">
        <v>7395.64</v>
      </c>
      <c r="C89">
        <v>7700.95</v>
      </c>
      <c r="D89">
        <v>7401.37</v>
      </c>
      <c r="E89">
        <v>7700.95</v>
      </c>
      <c r="F89">
        <v>7377.18</v>
      </c>
      <c r="G89">
        <v>7700.95</v>
      </c>
      <c r="H89">
        <v>7377.18</v>
      </c>
      <c r="I89" t="str">
        <f t="shared" si="3"/>
        <v>順</v>
      </c>
      <c r="J89" t="str">
        <f t="shared" si="4"/>
        <v>順</v>
      </c>
      <c r="K89" t="str">
        <f t="shared" si="5"/>
        <v>順</v>
      </c>
    </row>
    <row r="90" spans="1:11" x14ac:dyDescent="0.15">
      <c r="A90">
        <v>20120516</v>
      </c>
      <c r="B90">
        <v>7234.57</v>
      </c>
      <c r="C90">
        <v>7700.95</v>
      </c>
      <c r="D90">
        <v>7377.18</v>
      </c>
      <c r="E90">
        <v>7700.95</v>
      </c>
      <c r="F90">
        <v>7377.18</v>
      </c>
      <c r="G90">
        <v>7545.71</v>
      </c>
      <c r="H90">
        <v>7234.57</v>
      </c>
      <c r="I90" t="str">
        <f t="shared" si="3"/>
        <v>順</v>
      </c>
      <c r="J90" t="str">
        <f t="shared" si="4"/>
        <v>順</v>
      </c>
      <c r="K90" t="str">
        <f t="shared" si="5"/>
        <v>順</v>
      </c>
    </row>
    <row r="91" spans="1:11" x14ac:dyDescent="0.15">
      <c r="A91">
        <v>20120517</v>
      </c>
      <c r="B91">
        <v>7356.77</v>
      </c>
      <c r="C91">
        <v>7700.95</v>
      </c>
      <c r="D91">
        <v>7377.18</v>
      </c>
      <c r="E91">
        <v>7545.71</v>
      </c>
      <c r="F91">
        <v>7234.57</v>
      </c>
      <c r="G91">
        <v>7545.71</v>
      </c>
      <c r="H91">
        <v>7234.57</v>
      </c>
      <c r="I91" t="str">
        <f t="shared" si="3"/>
        <v>順</v>
      </c>
      <c r="J91" t="str">
        <f t="shared" si="4"/>
        <v>順</v>
      </c>
      <c r="K91" t="str">
        <f t="shared" si="5"/>
        <v>順</v>
      </c>
    </row>
    <row r="92" spans="1:11" x14ac:dyDescent="0.15">
      <c r="A92">
        <v>20120518</v>
      </c>
      <c r="B92">
        <v>7151.19</v>
      </c>
      <c r="C92">
        <v>7545.71</v>
      </c>
      <c r="D92">
        <v>7234.57</v>
      </c>
      <c r="E92">
        <v>7545.71</v>
      </c>
      <c r="F92">
        <v>7234.57</v>
      </c>
      <c r="G92">
        <v>7484.01</v>
      </c>
      <c r="H92">
        <v>7151.19</v>
      </c>
      <c r="I92" t="str">
        <f t="shared" si="3"/>
        <v>順</v>
      </c>
      <c r="J92" t="str">
        <f t="shared" si="4"/>
        <v>順</v>
      </c>
      <c r="K92" t="str">
        <f t="shared" si="5"/>
        <v>順</v>
      </c>
    </row>
    <row r="93" spans="1:11" x14ac:dyDescent="0.15">
      <c r="A93">
        <v>20120521</v>
      </c>
      <c r="B93">
        <v>7192.23</v>
      </c>
      <c r="C93">
        <v>7545.71</v>
      </c>
      <c r="D93">
        <v>7234.57</v>
      </c>
      <c r="E93">
        <v>7484.01</v>
      </c>
      <c r="F93">
        <v>7151.19</v>
      </c>
      <c r="G93">
        <v>7484.01</v>
      </c>
      <c r="H93">
        <v>7151.19</v>
      </c>
      <c r="I93" t="str">
        <f t="shared" si="3"/>
        <v>順</v>
      </c>
      <c r="J93" t="str">
        <f t="shared" si="4"/>
        <v>順</v>
      </c>
      <c r="K93" t="str">
        <f t="shared" si="5"/>
        <v>順</v>
      </c>
    </row>
    <row r="94" spans="1:11" x14ac:dyDescent="0.15">
      <c r="A94">
        <v>20120522</v>
      </c>
      <c r="B94">
        <v>7274.89</v>
      </c>
      <c r="C94">
        <v>7484.01</v>
      </c>
      <c r="D94">
        <v>7151.19</v>
      </c>
      <c r="E94">
        <v>7484.01</v>
      </c>
      <c r="F94">
        <v>7151.19</v>
      </c>
      <c r="G94">
        <v>7401.37</v>
      </c>
      <c r="H94">
        <v>7151.19</v>
      </c>
      <c r="I94" t="str">
        <f t="shared" si="3"/>
        <v>順</v>
      </c>
      <c r="J94" t="str">
        <f t="shared" si="4"/>
        <v>順</v>
      </c>
      <c r="K94" t="str">
        <f t="shared" si="5"/>
        <v>順</v>
      </c>
    </row>
    <row r="95" spans="1:11" x14ac:dyDescent="0.15">
      <c r="A95">
        <v>20120523</v>
      </c>
      <c r="B95">
        <v>7147.75</v>
      </c>
      <c r="C95">
        <v>7484.01</v>
      </c>
      <c r="D95">
        <v>7151.19</v>
      </c>
      <c r="E95">
        <v>7401.37</v>
      </c>
      <c r="F95">
        <v>7151.19</v>
      </c>
      <c r="G95">
        <v>7395.64</v>
      </c>
      <c r="H95">
        <v>7147.75</v>
      </c>
      <c r="I95" t="str">
        <f t="shared" si="3"/>
        <v>順</v>
      </c>
      <c r="J95" t="str">
        <f t="shared" si="4"/>
        <v>順</v>
      </c>
      <c r="K95" t="str">
        <f t="shared" si="5"/>
        <v>順</v>
      </c>
    </row>
    <row r="96" spans="1:11" x14ac:dyDescent="0.15">
      <c r="A96">
        <v>20120524</v>
      </c>
      <c r="B96">
        <v>7124.89</v>
      </c>
      <c r="C96">
        <v>7401.37</v>
      </c>
      <c r="D96">
        <v>7151.19</v>
      </c>
      <c r="E96">
        <v>7395.64</v>
      </c>
      <c r="F96">
        <v>7147.75</v>
      </c>
      <c r="G96">
        <v>7395.64</v>
      </c>
      <c r="H96">
        <v>7124.89</v>
      </c>
      <c r="I96" t="str">
        <f t="shared" si="3"/>
        <v>順</v>
      </c>
      <c r="J96" t="str">
        <f t="shared" si="4"/>
        <v>順</v>
      </c>
      <c r="K96" t="str">
        <f t="shared" si="5"/>
        <v>順</v>
      </c>
    </row>
    <row r="97" spans="1:11" x14ac:dyDescent="0.15">
      <c r="A97">
        <v>20120525</v>
      </c>
      <c r="B97">
        <v>7071.63</v>
      </c>
      <c r="C97">
        <v>7395.64</v>
      </c>
      <c r="D97">
        <v>7147.75</v>
      </c>
      <c r="E97">
        <v>7395.64</v>
      </c>
      <c r="F97">
        <v>7124.89</v>
      </c>
      <c r="G97">
        <v>7356.77</v>
      </c>
      <c r="H97">
        <v>7071.63</v>
      </c>
      <c r="I97" t="str">
        <f t="shared" si="3"/>
        <v>順</v>
      </c>
      <c r="J97" t="str">
        <f t="shared" si="4"/>
        <v>順</v>
      </c>
      <c r="K97" t="str">
        <f t="shared" si="5"/>
        <v>順</v>
      </c>
    </row>
    <row r="98" spans="1:11" x14ac:dyDescent="0.15">
      <c r="A98">
        <v>20120528</v>
      </c>
      <c r="B98">
        <v>7136</v>
      </c>
      <c r="C98">
        <v>7395.64</v>
      </c>
      <c r="D98">
        <v>7124.89</v>
      </c>
      <c r="E98">
        <v>7356.77</v>
      </c>
      <c r="F98">
        <v>7071.63</v>
      </c>
      <c r="G98">
        <v>7356.77</v>
      </c>
      <c r="H98">
        <v>7071.63</v>
      </c>
      <c r="I98" t="str">
        <f t="shared" si="3"/>
        <v>順</v>
      </c>
      <c r="J98" t="str">
        <f t="shared" si="4"/>
        <v>順</v>
      </c>
      <c r="K98" t="str">
        <f t="shared" si="5"/>
        <v>順</v>
      </c>
    </row>
    <row r="99" spans="1:11" x14ac:dyDescent="0.15">
      <c r="A99">
        <v>20120529</v>
      </c>
      <c r="B99">
        <v>7342.29</v>
      </c>
      <c r="C99">
        <v>7356.77</v>
      </c>
      <c r="D99">
        <v>7071.63</v>
      </c>
      <c r="E99">
        <v>7356.77</v>
      </c>
      <c r="F99">
        <v>7071.63</v>
      </c>
      <c r="G99">
        <v>7342.29</v>
      </c>
      <c r="H99">
        <v>7071.63</v>
      </c>
      <c r="I99" t="str">
        <f t="shared" si="3"/>
        <v>順</v>
      </c>
      <c r="J99" t="str">
        <f t="shared" si="4"/>
        <v>順</v>
      </c>
      <c r="K99" t="str">
        <f t="shared" si="5"/>
        <v>順</v>
      </c>
    </row>
    <row r="100" spans="1:11" x14ac:dyDescent="0.15">
      <c r="A100">
        <v>20120530</v>
      </c>
      <c r="B100">
        <v>7261.8</v>
      </c>
      <c r="C100">
        <v>7356.77</v>
      </c>
      <c r="D100">
        <v>7071.63</v>
      </c>
      <c r="E100">
        <v>7342.29</v>
      </c>
      <c r="F100">
        <v>7071.63</v>
      </c>
      <c r="G100">
        <v>7342.29</v>
      </c>
      <c r="H100">
        <v>7071.63</v>
      </c>
      <c r="I100" t="str">
        <f t="shared" si="3"/>
        <v>順</v>
      </c>
      <c r="J100" t="str">
        <f t="shared" si="4"/>
        <v>順</v>
      </c>
      <c r="K100" t="str">
        <f t="shared" si="5"/>
        <v>順</v>
      </c>
    </row>
    <row r="101" spans="1:11" x14ac:dyDescent="0.15">
      <c r="A101">
        <v>20120531</v>
      </c>
      <c r="B101">
        <v>7301.5</v>
      </c>
      <c r="C101">
        <v>7342.29</v>
      </c>
      <c r="D101">
        <v>7071.63</v>
      </c>
      <c r="E101">
        <v>7342.29</v>
      </c>
      <c r="F101">
        <v>7071.63</v>
      </c>
      <c r="G101">
        <v>7342.29</v>
      </c>
      <c r="H101">
        <v>7071.63</v>
      </c>
      <c r="I101" t="str">
        <f t="shared" si="3"/>
        <v>順</v>
      </c>
      <c r="J101" t="str">
        <f t="shared" si="4"/>
        <v>順</v>
      </c>
      <c r="K101" t="str">
        <f t="shared" si="5"/>
        <v>順</v>
      </c>
    </row>
    <row r="102" spans="1:11" x14ac:dyDescent="0.15">
      <c r="A102">
        <v>20120601</v>
      </c>
      <c r="B102">
        <v>7106.09</v>
      </c>
      <c r="C102">
        <v>7342.29</v>
      </c>
      <c r="D102">
        <v>7071.63</v>
      </c>
      <c r="E102">
        <v>7342.29</v>
      </c>
      <c r="F102">
        <v>7071.63</v>
      </c>
      <c r="G102">
        <v>7342.29</v>
      </c>
      <c r="H102">
        <v>7071.63</v>
      </c>
      <c r="I102" t="str">
        <f t="shared" si="3"/>
        <v>順</v>
      </c>
      <c r="J102" t="str">
        <f t="shared" si="4"/>
        <v>順</v>
      </c>
      <c r="K102" t="str">
        <f t="shared" si="5"/>
        <v>順</v>
      </c>
    </row>
    <row r="103" spans="1:11" x14ac:dyDescent="0.15">
      <c r="A103">
        <v>20120604</v>
      </c>
      <c r="B103">
        <v>6894.66</v>
      </c>
      <c r="C103">
        <v>7342.29</v>
      </c>
      <c r="D103">
        <v>7071.63</v>
      </c>
      <c r="E103">
        <v>7342.29</v>
      </c>
      <c r="F103">
        <v>7071.63</v>
      </c>
      <c r="G103">
        <v>7342.29</v>
      </c>
      <c r="H103">
        <v>6894.66</v>
      </c>
      <c r="I103" t="str">
        <f t="shared" si="3"/>
        <v>順</v>
      </c>
      <c r="J103" t="str">
        <f t="shared" si="4"/>
        <v>順</v>
      </c>
      <c r="K103" t="str">
        <f t="shared" si="5"/>
        <v>順</v>
      </c>
    </row>
    <row r="104" spans="1:11" x14ac:dyDescent="0.15">
      <c r="A104">
        <v>20120605</v>
      </c>
      <c r="B104">
        <v>7000.45</v>
      </c>
      <c r="C104">
        <v>7342.29</v>
      </c>
      <c r="D104">
        <v>7071.63</v>
      </c>
      <c r="E104">
        <v>7342.29</v>
      </c>
      <c r="F104">
        <v>6894.66</v>
      </c>
      <c r="G104">
        <v>7342.29</v>
      </c>
      <c r="H104">
        <v>6894.66</v>
      </c>
      <c r="I104" t="str">
        <f t="shared" si="3"/>
        <v>順</v>
      </c>
      <c r="J104" t="str">
        <f t="shared" si="4"/>
        <v>順</v>
      </c>
      <c r="K104" t="str">
        <f t="shared" si="5"/>
        <v>順</v>
      </c>
    </row>
    <row r="105" spans="1:11" x14ac:dyDescent="0.15">
      <c r="A105">
        <v>20120606</v>
      </c>
      <c r="B105">
        <v>7056.15</v>
      </c>
      <c r="C105">
        <v>7342.29</v>
      </c>
      <c r="D105">
        <v>6894.66</v>
      </c>
      <c r="E105">
        <v>7342.29</v>
      </c>
      <c r="F105">
        <v>6894.66</v>
      </c>
      <c r="G105">
        <v>7342.29</v>
      </c>
      <c r="H105">
        <v>6894.66</v>
      </c>
      <c r="I105" t="str">
        <f t="shared" si="3"/>
        <v>順</v>
      </c>
      <c r="J105" t="str">
        <f t="shared" si="4"/>
        <v>順</v>
      </c>
      <c r="K105" t="str">
        <f t="shared" si="5"/>
        <v>順</v>
      </c>
    </row>
    <row r="106" spans="1:11" x14ac:dyDescent="0.15">
      <c r="A106">
        <v>20120607</v>
      </c>
      <c r="B106">
        <v>7080.31</v>
      </c>
      <c r="C106">
        <v>7342.29</v>
      </c>
      <c r="D106">
        <v>6894.66</v>
      </c>
      <c r="E106">
        <v>7342.29</v>
      </c>
      <c r="F106">
        <v>6894.66</v>
      </c>
      <c r="G106">
        <v>7342.29</v>
      </c>
      <c r="H106">
        <v>6894.66</v>
      </c>
      <c r="I106" t="str">
        <f t="shared" si="3"/>
        <v>順</v>
      </c>
      <c r="J106" t="str">
        <f t="shared" si="4"/>
        <v>順</v>
      </c>
      <c r="K106" t="str">
        <f t="shared" si="5"/>
        <v>順</v>
      </c>
    </row>
    <row r="107" spans="1:11" x14ac:dyDescent="0.15">
      <c r="A107">
        <v>20120608</v>
      </c>
      <c r="B107">
        <v>6999.65</v>
      </c>
      <c r="C107">
        <v>7342.29</v>
      </c>
      <c r="D107">
        <v>6894.66</v>
      </c>
      <c r="E107">
        <v>7342.29</v>
      </c>
      <c r="F107">
        <v>6894.66</v>
      </c>
      <c r="G107">
        <v>7301.5</v>
      </c>
      <c r="H107">
        <v>6894.66</v>
      </c>
      <c r="I107" t="str">
        <f t="shared" si="3"/>
        <v>順</v>
      </c>
      <c r="J107" t="str">
        <f t="shared" si="4"/>
        <v>順</v>
      </c>
      <c r="K107" t="str">
        <f t="shared" si="5"/>
        <v>順</v>
      </c>
    </row>
    <row r="108" spans="1:11" x14ac:dyDescent="0.15">
      <c r="A108">
        <v>20120611</v>
      </c>
      <c r="B108">
        <v>7120.23</v>
      </c>
      <c r="C108">
        <v>7342.29</v>
      </c>
      <c r="D108">
        <v>6894.66</v>
      </c>
      <c r="E108">
        <v>7301.5</v>
      </c>
      <c r="F108">
        <v>6894.66</v>
      </c>
      <c r="G108">
        <v>7301.5</v>
      </c>
      <c r="H108">
        <v>6894.66</v>
      </c>
      <c r="I108" t="str">
        <f t="shared" si="3"/>
        <v>順</v>
      </c>
      <c r="J108" t="str">
        <f t="shared" si="4"/>
        <v>順</v>
      </c>
      <c r="K108" t="str">
        <f t="shared" si="5"/>
        <v>順</v>
      </c>
    </row>
    <row r="109" spans="1:11" hidden="1" x14ac:dyDescent="0.15">
      <c r="A109">
        <v>20120612</v>
      </c>
      <c r="B109">
        <v>7072.08</v>
      </c>
      <c r="C109">
        <v>7301.5</v>
      </c>
      <c r="D109">
        <v>6894.66</v>
      </c>
      <c r="E109">
        <v>7301.5</v>
      </c>
      <c r="F109">
        <v>6894.66</v>
      </c>
      <c r="G109">
        <v>7120.23</v>
      </c>
      <c r="H109">
        <v>6894.66</v>
      </c>
      <c r="I109" t="str">
        <f t="shared" si="3"/>
        <v>順</v>
      </c>
      <c r="J109" t="str">
        <f t="shared" si="4"/>
        <v>順</v>
      </c>
      <c r="K109" t="str">
        <f t="shared" si="5"/>
        <v>無</v>
      </c>
    </row>
    <row r="110" spans="1:11" hidden="1" x14ac:dyDescent="0.15">
      <c r="A110">
        <v>20120613</v>
      </c>
      <c r="B110">
        <v>7088.83</v>
      </c>
      <c r="C110">
        <v>7301.5</v>
      </c>
      <c r="D110">
        <v>6894.66</v>
      </c>
      <c r="E110">
        <v>7120.23</v>
      </c>
      <c r="F110">
        <v>6894.66</v>
      </c>
      <c r="G110">
        <v>7120.23</v>
      </c>
      <c r="H110">
        <v>6894.66</v>
      </c>
      <c r="I110" t="str">
        <f t="shared" si="3"/>
        <v>順</v>
      </c>
      <c r="J110" t="str">
        <f t="shared" si="4"/>
        <v>無</v>
      </c>
      <c r="K110" t="str">
        <f t="shared" si="5"/>
        <v>無</v>
      </c>
    </row>
    <row r="111" spans="1:11" hidden="1" x14ac:dyDescent="0.15">
      <c r="A111">
        <v>20120614</v>
      </c>
      <c r="B111">
        <v>7075.1</v>
      </c>
      <c r="C111">
        <v>7120.23</v>
      </c>
      <c r="D111">
        <v>6894.66</v>
      </c>
      <c r="E111">
        <v>7120.23</v>
      </c>
      <c r="F111">
        <v>6894.66</v>
      </c>
      <c r="G111">
        <v>7120.23</v>
      </c>
      <c r="H111">
        <v>6999.65</v>
      </c>
      <c r="I111" t="str">
        <f t="shared" si="3"/>
        <v>無</v>
      </c>
      <c r="J111" t="str">
        <f t="shared" si="4"/>
        <v>無</v>
      </c>
      <c r="K111" t="str">
        <f t="shared" si="5"/>
        <v>盤</v>
      </c>
    </row>
    <row r="112" spans="1:11" hidden="1" x14ac:dyDescent="0.15">
      <c r="A112">
        <v>20120615</v>
      </c>
      <c r="B112">
        <v>7155.83</v>
      </c>
      <c r="C112">
        <v>7120.23</v>
      </c>
      <c r="D112">
        <v>6894.66</v>
      </c>
      <c r="E112">
        <v>7120.23</v>
      </c>
      <c r="F112">
        <v>6999.65</v>
      </c>
      <c r="G112">
        <v>7155.83</v>
      </c>
      <c r="H112">
        <v>6999.65</v>
      </c>
      <c r="I112" t="str">
        <f t="shared" si="3"/>
        <v>無</v>
      </c>
      <c r="J112" t="str">
        <f t="shared" si="4"/>
        <v>盤</v>
      </c>
      <c r="K112" t="str">
        <f t="shared" si="5"/>
        <v>盤</v>
      </c>
    </row>
    <row r="113" spans="1:11" hidden="1" x14ac:dyDescent="0.15">
      <c r="A113">
        <v>20120618</v>
      </c>
      <c r="B113">
        <v>7281.5</v>
      </c>
      <c r="C113">
        <v>7120.23</v>
      </c>
      <c r="D113">
        <v>6999.65</v>
      </c>
      <c r="E113">
        <v>7155.83</v>
      </c>
      <c r="F113">
        <v>6999.65</v>
      </c>
      <c r="G113">
        <v>7281.5</v>
      </c>
      <c r="H113">
        <v>6999.65</v>
      </c>
      <c r="I113" t="str">
        <f t="shared" si="3"/>
        <v>盤</v>
      </c>
      <c r="J113" t="str">
        <f t="shared" si="4"/>
        <v>盤</v>
      </c>
      <c r="K113" t="str">
        <f t="shared" si="5"/>
        <v>順</v>
      </c>
    </row>
    <row r="114" spans="1:11" hidden="1" x14ac:dyDescent="0.15">
      <c r="A114">
        <v>20120619</v>
      </c>
      <c r="B114">
        <v>7273.13</v>
      </c>
      <c r="C114">
        <v>7155.83</v>
      </c>
      <c r="D114">
        <v>6999.65</v>
      </c>
      <c r="E114">
        <v>7281.5</v>
      </c>
      <c r="F114">
        <v>6999.65</v>
      </c>
      <c r="G114">
        <v>7281.5</v>
      </c>
      <c r="H114">
        <v>6999.65</v>
      </c>
      <c r="I114" t="str">
        <f t="shared" si="3"/>
        <v>盤</v>
      </c>
      <c r="J114" t="str">
        <f t="shared" si="4"/>
        <v>順</v>
      </c>
      <c r="K114" t="str">
        <f t="shared" si="5"/>
        <v>順</v>
      </c>
    </row>
    <row r="115" spans="1:11" x14ac:dyDescent="0.15">
      <c r="A115">
        <v>20120620</v>
      </c>
      <c r="B115">
        <v>7334.63</v>
      </c>
      <c r="C115">
        <v>7281.5</v>
      </c>
      <c r="D115">
        <v>6999.65</v>
      </c>
      <c r="E115">
        <v>7281.5</v>
      </c>
      <c r="F115">
        <v>6999.65</v>
      </c>
      <c r="G115">
        <v>7334.63</v>
      </c>
      <c r="H115">
        <v>7072.08</v>
      </c>
      <c r="I115" t="str">
        <f t="shared" si="3"/>
        <v>順</v>
      </c>
      <c r="J115" t="str">
        <f t="shared" si="4"/>
        <v>順</v>
      </c>
      <c r="K115" t="str">
        <f t="shared" si="5"/>
        <v>順</v>
      </c>
    </row>
    <row r="116" spans="1:11" x14ac:dyDescent="0.15">
      <c r="A116">
        <v>20120621</v>
      </c>
      <c r="B116">
        <v>7279.05</v>
      </c>
      <c r="C116">
        <v>7281.5</v>
      </c>
      <c r="D116">
        <v>6999.65</v>
      </c>
      <c r="E116">
        <v>7334.63</v>
      </c>
      <c r="F116">
        <v>7072.08</v>
      </c>
      <c r="G116">
        <v>7334.63</v>
      </c>
      <c r="H116">
        <v>7072.08</v>
      </c>
      <c r="I116" t="str">
        <f t="shared" si="3"/>
        <v>順</v>
      </c>
      <c r="J116" t="str">
        <f t="shared" si="4"/>
        <v>順</v>
      </c>
      <c r="K116" t="str">
        <f t="shared" si="5"/>
        <v>順</v>
      </c>
    </row>
    <row r="117" spans="1:11" x14ac:dyDescent="0.15">
      <c r="A117">
        <v>20120622</v>
      </c>
      <c r="B117">
        <v>7222.05</v>
      </c>
      <c r="C117">
        <v>7334.63</v>
      </c>
      <c r="D117">
        <v>7072.08</v>
      </c>
      <c r="E117">
        <v>7334.63</v>
      </c>
      <c r="F117">
        <v>7072.08</v>
      </c>
      <c r="G117">
        <v>7334.63</v>
      </c>
      <c r="H117">
        <v>7075.1</v>
      </c>
      <c r="I117" t="str">
        <f t="shared" si="3"/>
        <v>順</v>
      </c>
      <c r="J117" t="str">
        <f t="shared" si="4"/>
        <v>順</v>
      </c>
      <c r="K117" t="str">
        <f t="shared" si="5"/>
        <v>順</v>
      </c>
    </row>
    <row r="118" spans="1:11" x14ac:dyDescent="0.15">
      <c r="A118">
        <v>20120625</v>
      </c>
      <c r="B118">
        <v>7166.38</v>
      </c>
      <c r="C118">
        <v>7334.63</v>
      </c>
      <c r="D118">
        <v>7072.08</v>
      </c>
      <c r="E118">
        <v>7334.63</v>
      </c>
      <c r="F118">
        <v>7075.1</v>
      </c>
      <c r="G118">
        <v>7334.63</v>
      </c>
      <c r="H118">
        <v>7075.1</v>
      </c>
      <c r="I118" t="str">
        <f t="shared" si="3"/>
        <v>順</v>
      </c>
      <c r="J118" t="str">
        <f t="shared" si="4"/>
        <v>順</v>
      </c>
      <c r="K118" t="str">
        <f t="shared" si="5"/>
        <v>順</v>
      </c>
    </row>
    <row r="119" spans="1:11" hidden="1" x14ac:dyDescent="0.15">
      <c r="A119">
        <v>20120626</v>
      </c>
      <c r="B119">
        <v>7137.93</v>
      </c>
      <c r="C119">
        <v>7334.63</v>
      </c>
      <c r="D119">
        <v>7075.1</v>
      </c>
      <c r="E119">
        <v>7334.63</v>
      </c>
      <c r="F119">
        <v>7075.1</v>
      </c>
      <c r="G119">
        <v>7334.63</v>
      </c>
      <c r="H119">
        <v>7137.93</v>
      </c>
      <c r="I119" t="str">
        <f t="shared" si="3"/>
        <v>順</v>
      </c>
      <c r="J119" t="str">
        <f t="shared" si="4"/>
        <v>順</v>
      </c>
      <c r="K119" t="str">
        <f t="shared" si="5"/>
        <v>無</v>
      </c>
    </row>
    <row r="120" spans="1:11" hidden="1" x14ac:dyDescent="0.15">
      <c r="A120">
        <v>20120627</v>
      </c>
      <c r="B120">
        <v>7183.01</v>
      </c>
      <c r="C120">
        <v>7334.63</v>
      </c>
      <c r="D120">
        <v>7075.1</v>
      </c>
      <c r="E120">
        <v>7334.63</v>
      </c>
      <c r="F120">
        <v>7137.93</v>
      </c>
      <c r="G120">
        <v>7334.63</v>
      </c>
      <c r="H120">
        <v>7137.93</v>
      </c>
      <c r="I120" t="str">
        <f t="shared" si="3"/>
        <v>順</v>
      </c>
      <c r="J120" t="str">
        <f t="shared" si="4"/>
        <v>無</v>
      </c>
      <c r="K120" t="str">
        <f t="shared" si="5"/>
        <v>無</v>
      </c>
    </row>
    <row r="121" spans="1:11" hidden="1" x14ac:dyDescent="0.15">
      <c r="A121">
        <v>20120628</v>
      </c>
      <c r="B121">
        <v>7169.61</v>
      </c>
      <c r="C121">
        <v>7334.63</v>
      </c>
      <c r="D121">
        <v>7137.93</v>
      </c>
      <c r="E121">
        <v>7334.63</v>
      </c>
      <c r="F121">
        <v>7137.93</v>
      </c>
      <c r="G121">
        <v>7334.63</v>
      </c>
      <c r="H121">
        <v>7137.93</v>
      </c>
      <c r="I121" t="str">
        <f t="shared" si="3"/>
        <v>無</v>
      </c>
      <c r="J121" t="str">
        <f t="shared" si="4"/>
        <v>無</v>
      </c>
      <c r="K121" t="str">
        <f t="shared" si="5"/>
        <v>無</v>
      </c>
    </row>
    <row r="122" spans="1:11" hidden="1" x14ac:dyDescent="0.15">
      <c r="A122">
        <v>20120629</v>
      </c>
      <c r="B122">
        <v>7296.28</v>
      </c>
      <c r="C122">
        <v>7334.63</v>
      </c>
      <c r="D122">
        <v>7137.93</v>
      </c>
      <c r="E122">
        <v>7334.63</v>
      </c>
      <c r="F122">
        <v>7137.93</v>
      </c>
      <c r="G122">
        <v>7334.63</v>
      </c>
      <c r="H122">
        <v>7137.93</v>
      </c>
      <c r="I122" t="str">
        <f t="shared" si="3"/>
        <v>無</v>
      </c>
      <c r="J122" t="str">
        <f t="shared" si="4"/>
        <v>無</v>
      </c>
      <c r="K122" t="str">
        <f t="shared" si="5"/>
        <v>無</v>
      </c>
    </row>
    <row r="123" spans="1:11" hidden="1" x14ac:dyDescent="0.15">
      <c r="A123">
        <v>20120702</v>
      </c>
      <c r="B123">
        <v>7345.16</v>
      </c>
      <c r="C123">
        <v>7334.63</v>
      </c>
      <c r="D123">
        <v>7137.93</v>
      </c>
      <c r="E123">
        <v>7334.63</v>
      </c>
      <c r="F123">
        <v>7137.93</v>
      </c>
      <c r="G123">
        <v>7345.16</v>
      </c>
      <c r="H123">
        <v>7137.93</v>
      </c>
      <c r="I123" t="str">
        <f t="shared" si="3"/>
        <v>無</v>
      </c>
      <c r="J123" t="str">
        <f t="shared" si="4"/>
        <v>無</v>
      </c>
      <c r="K123" t="str">
        <f t="shared" si="5"/>
        <v>無</v>
      </c>
    </row>
    <row r="124" spans="1:11" hidden="1" x14ac:dyDescent="0.15">
      <c r="A124">
        <v>20120703</v>
      </c>
      <c r="B124">
        <v>7418.36</v>
      </c>
      <c r="C124">
        <v>7334.63</v>
      </c>
      <c r="D124">
        <v>7137.93</v>
      </c>
      <c r="E124">
        <v>7345.16</v>
      </c>
      <c r="F124">
        <v>7137.93</v>
      </c>
      <c r="G124">
        <v>7418.36</v>
      </c>
      <c r="H124">
        <v>7137.93</v>
      </c>
      <c r="I124" t="str">
        <f t="shared" si="3"/>
        <v>無</v>
      </c>
      <c r="J124" t="str">
        <f t="shared" si="4"/>
        <v>無</v>
      </c>
      <c r="K124" t="str">
        <f t="shared" si="5"/>
        <v>順</v>
      </c>
    </row>
    <row r="125" spans="1:11" hidden="1" x14ac:dyDescent="0.15">
      <c r="A125">
        <v>20120704</v>
      </c>
      <c r="B125">
        <v>7422.59</v>
      </c>
      <c r="C125">
        <v>7345.16</v>
      </c>
      <c r="D125">
        <v>7137.93</v>
      </c>
      <c r="E125">
        <v>7418.36</v>
      </c>
      <c r="F125">
        <v>7137.93</v>
      </c>
      <c r="G125">
        <v>7422.59</v>
      </c>
      <c r="H125">
        <v>7137.93</v>
      </c>
      <c r="I125" t="str">
        <f t="shared" ref="I125:I188" si="6">IF(C125-D125&lt;=180,"盤",IF(C125-D125&lt;=240,"無","順"))</f>
        <v>無</v>
      </c>
      <c r="J125" t="str">
        <f t="shared" ref="J125:J188" si="7">IF(E125-F125&lt;=180,"盤",IF(E125-F125&lt;=240,"無","順"))</f>
        <v>順</v>
      </c>
      <c r="K125" t="str">
        <f t="shared" ref="K125:K188" si="8">IF(G125-H125&lt;=180,"盤",IF(G125-H125&lt;=240,"無","順"))</f>
        <v>順</v>
      </c>
    </row>
    <row r="126" spans="1:11" x14ac:dyDescent="0.15">
      <c r="A126">
        <v>20120705</v>
      </c>
      <c r="B126">
        <v>7387.78</v>
      </c>
      <c r="C126">
        <v>7418.36</v>
      </c>
      <c r="D126">
        <v>7137.93</v>
      </c>
      <c r="E126">
        <v>7422.59</v>
      </c>
      <c r="F126">
        <v>7137.93</v>
      </c>
      <c r="G126">
        <v>7422.59</v>
      </c>
      <c r="H126">
        <v>7137.93</v>
      </c>
      <c r="I126" t="str">
        <f t="shared" si="6"/>
        <v>順</v>
      </c>
      <c r="J126" t="str">
        <f t="shared" si="7"/>
        <v>順</v>
      </c>
      <c r="K126" t="str">
        <f t="shared" si="8"/>
        <v>順</v>
      </c>
    </row>
    <row r="127" spans="1:11" x14ac:dyDescent="0.15">
      <c r="A127">
        <v>20120706</v>
      </c>
      <c r="B127">
        <v>7368.59</v>
      </c>
      <c r="C127">
        <v>7422.59</v>
      </c>
      <c r="D127">
        <v>7137.93</v>
      </c>
      <c r="E127">
        <v>7422.59</v>
      </c>
      <c r="F127">
        <v>7137.93</v>
      </c>
      <c r="G127">
        <v>7422.59</v>
      </c>
      <c r="H127">
        <v>7169.61</v>
      </c>
      <c r="I127" t="str">
        <f t="shared" si="6"/>
        <v>順</v>
      </c>
      <c r="J127" t="str">
        <f t="shared" si="7"/>
        <v>順</v>
      </c>
      <c r="K127" t="str">
        <f t="shared" si="8"/>
        <v>順</v>
      </c>
    </row>
    <row r="128" spans="1:11" x14ac:dyDescent="0.15">
      <c r="A128">
        <v>20120709</v>
      </c>
      <c r="B128">
        <v>7309.96</v>
      </c>
      <c r="C128">
        <v>7422.59</v>
      </c>
      <c r="D128">
        <v>7137.93</v>
      </c>
      <c r="E128">
        <v>7422.59</v>
      </c>
      <c r="F128">
        <v>7169.61</v>
      </c>
      <c r="G128">
        <v>7422.59</v>
      </c>
      <c r="H128">
        <v>7169.61</v>
      </c>
      <c r="I128" t="str">
        <f t="shared" si="6"/>
        <v>順</v>
      </c>
      <c r="J128" t="str">
        <f t="shared" si="7"/>
        <v>順</v>
      </c>
      <c r="K128" t="str">
        <f t="shared" si="8"/>
        <v>順</v>
      </c>
    </row>
    <row r="129" spans="1:11" hidden="1" x14ac:dyDescent="0.15">
      <c r="A129">
        <v>20120710</v>
      </c>
      <c r="B129">
        <v>7251.35</v>
      </c>
      <c r="C129">
        <v>7422.59</v>
      </c>
      <c r="D129">
        <v>7169.61</v>
      </c>
      <c r="E129">
        <v>7422.59</v>
      </c>
      <c r="F129">
        <v>7169.61</v>
      </c>
      <c r="G129">
        <v>7422.59</v>
      </c>
      <c r="H129">
        <v>7251.35</v>
      </c>
      <c r="I129" t="str">
        <f t="shared" si="6"/>
        <v>順</v>
      </c>
      <c r="J129" t="str">
        <f t="shared" si="7"/>
        <v>順</v>
      </c>
      <c r="K129" t="str">
        <f t="shared" si="8"/>
        <v>盤</v>
      </c>
    </row>
    <row r="130" spans="1:11" hidden="1" x14ac:dyDescent="0.15">
      <c r="A130">
        <v>20120711</v>
      </c>
      <c r="B130">
        <v>7257.91</v>
      </c>
      <c r="C130">
        <v>7422.59</v>
      </c>
      <c r="D130">
        <v>7169.61</v>
      </c>
      <c r="E130">
        <v>7422.59</v>
      </c>
      <c r="F130">
        <v>7251.35</v>
      </c>
      <c r="G130">
        <v>7422.59</v>
      </c>
      <c r="H130">
        <v>7251.35</v>
      </c>
      <c r="I130" t="str">
        <f t="shared" si="6"/>
        <v>順</v>
      </c>
      <c r="J130" t="str">
        <f t="shared" si="7"/>
        <v>盤</v>
      </c>
      <c r="K130" t="str">
        <f t="shared" si="8"/>
        <v>盤</v>
      </c>
    </row>
    <row r="131" spans="1:11" hidden="1" x14ac:dyDescent="0.15">
      <c r="A131">
        <v>20120712</v>
      </c>
      <c r="B131">
        <v>7130.93</v>
      </c>
      <c r="C131">
        <v>7422.59</v>
      </c>
      <c r="D131">
        <v>7251.35</v>
      </c>
      <c r="E131">
        <v>7422.59</v>
      </c>
      <c r="F131">
        <v>7251.35</v>
      </c>
      <c r="G131">
        <v>7422.59</v>
      </c>
      <c r="H131">
        <v>7130.93</v>
      </c>
      <c r="I131" t="str">
        <f t="shared" si="6"/>
        <v>盤</v>
      </c>
      <c r="J131" t="str">
        <f t="shared" si="7"/>
        <v>盤</v>
      </c>
      <c r="K131" t="str">
        <f t="shared" si="8"/>
        <v>順</v>
      </c>
    </row>
    <row r="132" spans="1:11" hidden="1" x14ac:dyDescent="0.15">
      <c r="A132">
        <v>20120713</v>
      </c>
      <c r="B132">
        <v>7104.27</v>
      </c>
      <c r="C132">
        <v>7422.59</v>
      </c>
      <c r="D132">
        <v>7251.35</v>
      </c>
      <c r="E132">
        <v>7422.59</v>
      </c>
      <c r="F132">
        <v>7130.93</v>
      </c>
      <c r="G132">
        <v>7422.59</v>
      </c>
      <c r="H132">
        <v>7104.27</v>
      </c>
      <c r="I132" t="str">
        <f t="shared" si="6"/>
        <v>盤</v>
      </c>
      <c r="J132" t="str">
        <f t="shared" si="7"/>
        <v>順</v>
      </c>
      <c r="K132" t="str">
        <f t="shared" si="8"/>
        <v>順</v>
      </c>
    </row>
    <row r="133" spans="1:11" x14ac:dyDescent="0.15">
      <c r="A133">
        <v>20120716</v>
      </c>
      <c r="B133">
        <v>7090.04</v>
      </c>
      <c r="C133">
        <v>7422.59</v>
      </c>
      <c r="D133">
        <v>7130.93</v>
      </c>
      <c r="E133">
        <v>7422.59</v>
      </c>
      <c r="F133">
        <v>7104.27</v>
      </c>
      <c r="G133">
        <v>7387.78</v>
      </c>
      <c r="H133">
        <v>7090.04</v>
      </c>
      <c r="I133" t="str">
        <f t="shared" si="6"/>
        <v>順</v>
      </c>
      <c r="J133" t="str">
        <f t="shared" si="7"/>
        <v>順</v>
      </c>
      <c r="K133" t="str">
        <f t="shared" si="8"/>
        <v>順</v>
      </c>
    </row>
    <row r="134" spans="1:11" x14ac:dyDescent="0.15">
      <c r="A134">
        <v>20120717</v>
      </c>
      <c r="B134">
        <v>7127</v>
      </c>
      <c r="C134">
        <v>7422.59</v>
      </c>
      <c r="D134">
        <v>7104.27</v>
      </c>
      <c r="E134">
        <v>7387.78</v>
      </c>
      <c r="F134">
        <v>7090.04</v>
      </c>
      <c r="G134">
        <v>7368.59</v>
      </c>
      <c r="H134">
        <v>7090.04</v>
      </c>
      <c r="I134" t="str">
        <f t="shared" si="6"/>
        <v>順</v>
      </c>
      <c r="J134" t="str">
        <f t="shared" si="7"/>
        <v>順</v>
      </c>
      <c r="K134" t="str">
        <f t="shared" si="8"/>
        <v>順</v>
      </c>
    </row>
    <row r="135" spans="1:11" x14ac:dyDescent="0.15">
      <c r="A135">
        <v>20120718</v>
      </c>
      <c r="B135">
        <v>7049.05</v>
      </c>
      <c r="C135">
        <v>7387.78</v>
      </c>
      <c r="D135">
        <v>7090.04</v>
      </c>
      <c r="E135">
        <v>7368.59</v>
      </c>
      <c r="F135">
        <v>7090.04</v>
      </c>
      <c r="G135">
        <v>7309.96</v>
      </c>
      <c r="H135">
        <v>7049.05</v>
      </c>
      <c r="I135" t="str">
        <f t="shared" si="6"/>
        <v>順</v>
      </c>
      <c r="J135" t="str">
        <f t="shared" si="7"/>
        <v>順</v>
      </c>
      <c r="K135" t="str">
        <f t="shared" si="8"/>
        <v>順</v>
      </c>
    </row>
    <row r="136" spans="1:11" hidden="1" x14ac:dyDescent="0.15">
      <c r="A136">
        <v>20120719</v>
      </c>
      <c r="B136">
        <v>7148.57</v>
      </c>
      <c r="C136">
        <v>7368.59</v>
      </c>
      <c r="D136">
        <v>7090.04</v>
      </c>
      <c r="E136">
        <v>7309.96</v>
      </c>
      <c r="F136">
        <v>7049.05</v>
      </c>
      <c r="G136">
        <v>7257.91</v>
      </c>
      <c r="H136">
        <v>7049.05</v>
      </c>
      <c r="I136" t="str">
        <f t="shared" si="6"/>
        <v>順</v>
      </c>
      <c r="J136" t="str">
        <f t="shared" si="7"/>
        <v>順</v>
      </c>
      <c r="K136" t="str">
        <f t="shared" si="8"/>
        <v>無</v>
      </c>
    </row>
    <row r="137" spans="1:11" hidden="1" x14ac:dyDescent="0.15">
      <c r="A137">
        <v>20120720</v>
      </c>
      <c r="B137">
        <v>7164.68</v>
      </c>
      <c r="C137">
        <v>7309.96</v>
      </c>
      <c r="D137">
        <v>7049.05</v>
      </c>
      <c r="E137">
        <v>7257.91</v>
      </c>
      <c r="F137">
        <v>7049.05</v>
      </c>
      <c r="G137">
        <v>7257.91</v>
      </c>
      <c r="H137">
        <v>7049.05</v>
      </c>
      <c r="I137" t="str">
        <f t="shared" si="6"/>
        <v>順</v>
      </c>
      <c r="J137" t="str">
        <f t="shared" si="7"/>
        <v>無</v>
      </c>
      <c r="K137" t="str">
        <f t="shared" si="8"/>
        <v>無</v>
      </c>
    </row>
    <row r="138" spans="1:11" hidden="1" x14ac:dyDescent="0.15">
      <c r="A138">
        <v>20120723</v>
      </c>
      <c r="B138">
        <v>7028.73</v>
      </c>
      <c r="C138">
        <v>7257.91</v>
      </c>
      <c r="D138">
        <v>7049.05</v>
      </c>
      <c r="E138">
        <v>7257.91</v>
      </c>
      <c r="F138">
        <v>7049.05</v>
      </c>
      <c r="G138">
        <v>7164.68</v>
      </c>
      <c r="H138">
        <v>7028.73</v>
      </c>
      <c r="I138" t="str">
        <f t="shared" si="6"/>
        <v>無</v>
      </c>
      <c r="J138" t="str">
        <f t="shared" si="7"/>
        <v>無</v>
      </c>
      <c r="K138" t="str">
        <f t="shared" si="8"/>
        <v>盤</v>
      </c>
    </row>
    <row r="139" spans="1:11" hidden="1" x14ac:dyDescent="0.15">
      <c r="A139">
        <v>20120724</v>
      </c>
      <c r="B139">
        <v>7008.35</v>
      </c>
      <c r="C139">
        <v>7257.91</v>
      </c>
      <c r="D139">
        <v>7049.05</v>
      </c>
      <c r="E139">
        <v>7164.68</v>
      </c>
      <c r="F139">
        <v>7028.73</v>
      </c>
      <c r="G139">
        <v>7164.68</v>
      </c>
      <c r="H139">
        <v>7008.35</v>
      </c>
      <c r="I139" t="str">
        <f t="shared" si="6"/>
        <v>無</v>
      </c>
      <c r="J139" t="str">
        <f t="shared" si="7"/>
        <v>盤</v>
      </c>
      <c r="K139" t="str">
        <f t="shared" si="8"/>
        <v>盤</v>
      </c>
    </row>
    <row r="140" spans="1:11" hidden="1" x14ac:dyDescent="0.15">
      <c r="A140">
        <v>20120725</v>
      </c>
      <c r="B140">
        <v>6979.13</v>
      </c>
      <c r="C140">
        <v>7164.68</v>
      </c>
      <c r="D140">
        <v>7028.73</v>
      </c>
      <c r="E140">
        <v>7164.68</v>
      </c>
      <c r="F140">
        <v>7008.35</v>
      </c>
      <c r="G140">
        <v>7164.68</v>
      </c>
      <c r="H140">
        <v>6979.13</v>
      </c>
      <c r="I140" t="str">
        <f t="shared" si="6"/>
        <v>盤</v>
      </c>
      <c r="J140" t="str">
        <f t="shared" si="7"/>
        <v>盤</v>
      </c>
      <c r="K140" t="str">
        <f t="shared" si="8"/>
        <v>無</v>
      </c>
    </row>
    <row r="141" spans="1:11" hidden="1" x14ac:dyDescent="0.15">
      <c r="A141">
        <v>20120726</v>
      </c>
      <c r="B141">
        <v>6970.69</v>
      </c>
      <c r="C141">
        <v>7164.68</v>
      </c>
      <c r="D141">
        <v>7008.35</v>
      </c>
      <c r="E141">
        <v>7164.68</v>
      </c>
      <c r="F141">
        <v>6979.13</v>
      </c>
      <c r="G141">
        <v>7164.68</v>
      </c>
      <c r="H141">
        <v>6970.69</v>
      </c>
      <c r="I141" t="str">
        <f t="shared" si="6"/>
        <v>盤</v>
      </c>
      <c r="J141" t="str">
        <f t="shared" si="7"/>
        <v>無</v>
      </c>
      <c r="K141" t="str">
        <f t="shared" si="8"/>
        <v>無</v>
      </c>
    </row>
    <row r="142" spans="1:11" hidden="1" x14ac:dyDescent="0.15">
      <c r="A142">
        <v>20120727</v>
      </c>
      <c r="B142">
        <v>7124.49</v>
      </c>
      <c r="C142">
        <v>7164.68</v>
      </c>
      <c r="D142">
        <v>6979.13</v>
      </c>
      <c r="E142">
        <v>7164.68</v>
      </c>
      <c r="F142">
        <v>6970.69</v>
      </c>
      <c r="G142">
        <v>7164.68</v>
      </c>
      <c r="H142">
        <v>6970.69</v>
      </c>
      <c r="I142" t="str">
        <f t="shared" si="6"/>
        <v>無</v>
      </c>
      <c r="J142" t="str">
        <f t="shared" si="7"/>
        <v>無</v>
      </c>
      <c r="K142" t="str">
        <f t="shared" si="8"/>
        <v>無</v>
      </c>
    </row>
    <row r="143" spans="1:11" hidden="1" x14ac:dyDescent="0.15">
      <c r="A143">
        <v>20120730</v>
      </c>
      <c r="B143">
        <v>7158.88</v>
      </c>
      <c r="C143">
        <v>7164.68</v>
      </c>
      <c r="D143">
        <v>6970.69</v>
      </c>
      <c r="E143">
        <v>7164.68</v>
      </c>
      <c r="F143">
        <v>6970.69</v>
      </c>
      <c r="G143">
        <v>7164.68</v>
      </c>
      <c r="H143">
        <v>6970.69</v>
      </c>
      <c r="I143" t="str">
        <f t="shared" si="6"/>
        <v>無</v>
      </c>
      <c r="J143" t="str">
        <f t="shared" si="7"/>
        <v>無</v>
      </c>
      <c r="K143" t="str">
        <f t="shared" si="8"/>
        <v>無</v>
      </c>
    </row>
    <row r="144" spans="1:11" hidden="1" x14ac:dyDescent="0.15">
      <c r="A144">
        <v>20120731</v>
      </c>
      <c r="B144">
        <v>7270.49</v>
      </c>
      <c r="C144">
        <v>7164.68</v>
      </c>
      <c r="D144">
        <v>6970.69</v>
      </c>
      <c r="E144">
        <v>7164.68</v>
      </c>
      <c r="F144">
        <v>6970.69</v>
      </c>
      <c r="G144">
        <v>7270.49</v>
      </c>
      <c r="H144">
        <v>6970.69</v>
      </c>
      <c r="I144" t="str">
        <f t="shared" si="6"/>
        <v>無</v>
      </c>
      <c r="J144" t="str">
        <f t="shared" si="7"/>
        <v>無</v>
      </c>
      <c r="K144" t="str">
        <f t="shared" si="8"/>
        <v>順</v>
      </c>
    </row>
    <row r="145" spans="1:11" hidden="1" x14ac:dyDescent="0.15">
      <c r="A145">
        <v>20120801</v>
      </c>
      <c r="B145">
        <v>7267.96</v>
      </c>
      <c r="C145">
        <v>7164.68</v>
      </c>
      <c r="D145">
        <v>6970.69</v>
      </c>
      <c r="E145">
        <v>7270.49</v>
      </c>
      <c r="F145">
        <v>6970.69</v>
      </c>
      <c r="G145">
        <v>7270.49</v>
      </c>
      <c r="H145">
        <v>6970.69</v>
      </c>
      <c r="I145" t="str">
        <f t="shared" si="6"/>
        <v>無</v>
      </c>
      <c r="J145" t="str">
        <f t="shared" si="7"/>
        <v>順</v>
      </c>
      <c r="K145" t="str">
        <f t="shared" si="8"/>
        <v>順</v>
      </c>
    </row>
    <row r="146" spans="1:11" x14ac:dyDescent="0.15">
      <c r="A146">
        <v>20120803</v>
      </c>
      <c r="B146">
        <v>7217.51</v>
      </c>
      <c r="C146">
        <v>7270.49</v>
      </c>
      <c r="D146">
        <v>6970.69</v>
      </c>
      <c r="E146">
        <v>7270.49</v>
      </c>
      <c r="F146">
        <v>6970.69</v>
      </c>
      <c r="G146">
        <v>7270.49</v>
      </c>
      <c r="H146">
        <v>6970.69</v>
      </c>
      <c r="I146" t="str">
        <f t="shared" si="6"/>
        <v>順</v>
      </c>
      <c r="J146" t="str">
        <f t="shared" si="7"/>
        <v>順</v>
      </c>
      <c r="K146" t="str">
        <f t="shared" si="8"/>
        <v>順</v>
      </c>
    </row>
    <row r="147" spans="1:11" x14ac:dyDescent="0.15">
      <c r="A147">
        <v>20120806</v>
      </c>
      <c r="B147">
        <v>7286.33</v>
      </c>
      <c r="C147">
        <v>7270.49</v>
      </c>
      <c r="D147">
        <v>6970.69</v>
      </c>
      <c r="E147">
        <v>7270.49</v>
      </c>
      <c r="F147">
        <v>6970.69</v>
      </c>
      <c r="G147">
        <v>7286.33</v>
      </c>
      <c r="H147">
        <v>6970.69</v>
      </c>
      <c r="I147" t="str">
        <f t="shared" si="6"/>
        <v>順</v>
      </c>
      <c r="J147" t="str">
        <f t="shared" si="7"/>
        <v>順</v>
      </c>
      <c r="K147" t="str">
        <f t="shared" si="8"/>
        <v>順</v>
      </c>
    </row>
    <row r="148" spans="1:11" x14ac:dyDescent="0.15">
      <c r="A148">
        <v>20120807</v>
      </c>
      <c r="B148">
        <v>7295.46</v>
      </c>
      <c r="C148">
        <v>7270.49</v>
      </c>
      <c r="D148">
        <v>6970.69</v>
      </c>
      <c r="E148">
        <v>7286.33</v>
      </c>
      <c r="F148">
        <v>6970.69</v>
      </c>
      <c r="G148">
        <v>7295.46</v>
      </c>
      <c r="H148">
        <v>6970.69</v>
      </c>
      <c r="I148" t="str">
        <f t="shared" si="6"/>
        <v>順</v>
      </c>
      <c r="J148" t="str">
        <f t="shared" si="7"/>
        <v>順</v>
      </c>
      <c r="K148" t="str">
        <f t="shared" si="8"/>
        <v>順</v>
      </c>
    </row>
    <row r="149" spans="1:11" hidden="1" x14ac:dyDescent="0.15">
      <c r="A149">
        <v>20120808</v>
      </c>
      <c r="B149">
        <v>7319.8</v>
      </c>
      <c r="C149">
        <v>7286.33</v>
      </c>
      <c r="D149">
        <v>6970.69</v>
      </c>
      <c r="E149">
        <v>7295.46</v>
      </c>
      <c r="F149">
        <v>6970.69</v>
      </c>
      <c r="G149">
        <v>7319.8</v>
      </c>
      <c r="H149">
        <v>7124.49</v>
      </c>
      <c r="I149" t="str">
        <f t="shared" si="6"/>
        <v>順</v>
      </c>
      <c r="J149" t="str">
        <f t="shared" si="7"/>
        <v>順</v>
      </c>
      <c r="K149" t="str">
        <f t="shared" si="8"/>
        <v>無</v>
      </c>
    </row>
    <row r="150" spans="1:11" hidden="1" x14ac:dyDescent="0.15">
      <c r="A150">
        <v>20120809</v>
      </c>
      <c r="B150">
        <v>7433.7</v>
      </c>
      <c r="C150">
        <v>7295.46</v>
      </c>
      <c r="D150">
        <v>6970.69</v>
      </c>
      <c r="E150">
        <v>7319.8</v>
      </c>
      <c r="F150">
        <v>7124.49</v>
      </c>
      <c r="G150">
        <v>7433.7</v>
      </c>
      <c r="H150">
        <v>7158.88</v>
      </c>
      <c r="I150" t="str">
        <f t="shared" si="6"/>
        <v>順</v>
      </c>
      <c r="J150" t="str">
        <f t="shared" si="7"/>
        <v>無</v>
      </c>
      <c r="K150" t="str">
        <f t="shared" si="8"/>
        <v>順</v>
      </c>
    </row>
    <row r="151" spans="1:11" hidden="1" x14ac:dyDescent="0.15">
      <c r="A151">
        <v>20120810</v>
      </c>
      <c r="B151">
        <v>7441.12</v>
      </c>
      <c r="C151">
        <v>7319.8</v>
      </c>
      <c r="D151">
        <v>7124.49</v>
      </c>
      <c r="E151">
        <v>7433.7</v>
      </c>
      <c r="F151">
        <v>7158.88</v>
      </c>
      <c r="G151">
        <v>7441.12</v>
      </c>
      <c r="H151">
        <v>7217.51</v>
      </c>
      <c r="I151" t="str">
        <f t="shared" si="6"/>
        <v>無</v>
      </c>
      <c r="J151" t="str">
        <f t="shared" si="7"/>
        <v>順</v>
      </c>
      <c r="K151" t="str">
        <f t="shared" si="8"/>
        <v>無</v>
      </c>
    </row>
    <row r="152" spans="1:11" hidden="1" x14ac:dyDescent="0.15">
      <c r="A152">
        <v>20120813</v>
      </c>
      <c r="B152">
        <v>7436.3</v>
      </c>
      <c r="C152">
        <v>7433.7</v>
      </c>
      <c r="D152">
        <v>7158.88</v>
      </c>
      <c r="E152">
        <v>7441.12</v>
      </c>
      <c r="F152">
        <v>7217.51</v>
      </c>
      <c r="G152">
        <v>7441.12</v>
      </c>
      <c r="H152">
        <v>7217.51</v>
      </c>
      <c r="I152" t="str">
        <f t="shared" si="6"/>
        <v>順</v>
      </c>
      <c r="J152" t="str">
        <f t="shared" si="7"/>
        <v>無</v>
      </c>
      <c r="K152" t="str">
        <f t="shared" si="8"/>
        <v>無</v>
      </c>
    </row>
    <row r="153" spans="1:11" hidden="1" x14ac:dyDescent="0.15">
      <c r="A153">
        <v>20120814</v>
      </c>
      <c r="B153">
        <v>7479.25</v>
      </c>
      <c r="C153">
        <v>7441.12</v>
      </c>
      <c r="D153">
        <v>7217.51</v>
      </c>
      <c r="E153">
        <v>7441.12</v>
      </c>
      <c r="F153">
        <v>7217.51</v>
      </c>
      <c r="G153">
        <v>7479.25</v>
      </c>
      <c r="H153">
        <v>7217.51</v>
      </c>
      <c r="I153" t="str">
        <f t="shared" si="6"/>
        <v>無</v>
      </c>
      <c r="J153" t="str">
        <f t="shared" si="7"/>
        <v>無</v>
      </c>
      <c r="K153" t="str">
        <f t="shared" si="8"/>
        <v>順</v>
      </c>
    </row>
    <row r="154" spans="1:11" hidden="1" x14ac:dyDescent="0.15">
      <c r="A154">
        <v>20120815</v>
      </c>
      <c r="B154">
        <v>7467.74</v>
      </c>
      <c r="C154">
        <v>7441.12</v>
      </c>
      <c r="D154">
        <v>7217.51</v>
      </c>
      <c r="E154">
        <v>7479.25</v>
      </c>
      <c r="F154">
        <v>7217.51</v>
      </c>
      <c r="G154">
        <v>7479.25</v>
      </c>
      <c r="H154">
        <v>7286.33</v>
      </c>
      <c r="I154" t="str">
        <f t="shared" si="6"/>
        <v>無</v>
      </c>
      <c r="J154" t="str">
        <f t="shared" si="7"/>
        <v>順</v>
      </c>
      <c r="K154" t="str">
        <f t="shared" si="8"/>
        <v>無</v>
      </c>
    </row>
    <row r="155" spans="1:11" hidden="1" x14ac:dyDescent="0.15">
      <c r="A155">
        <v>20120816</v>
      </c>
      <c r="B155">
        <v>7490.21</v>
      </c>
      <c r="C155">
        <v>7479.25</v>
      </c>
      <c r="D155">
        <v>7217.51</v>
      </c>
      <c r="E155">
        <v>7479.25</v>
      </c>
      <c r="F155">
        <v>7286.33</v>
      </c>
      <c r="G155">
        <v>7490.21</v>
      </c>
      <c r="H155">
        <v>7295.46</v>
      </c>
      <c r="I155" t="str">
        <f t="shared" si="6"/>
        <v>順</v>
      </c>
      <c r="J155" t="str">
        <f t="shared" si="7"/>
        <v>無</v>
      </c>
      <c r="K155" t="str">
        <f t="shared" si="8"/>
        <v>無</v>
      </c>
    </row>
    <row r="156" spans="1:11" hidden="1" x14ac:dyDescent="0.15">
      <c r="A156">
        <v>20120817</v>
      </c>
      <c r="B156">
        <v>7467.92</v>
      </c>
      <c r="C156">
        <v>7479.25</v>
      </c>
      <c r="D156">
        <v>7286.33</v>
      </c>
      <c r="E156">
        <v>7490.21</v>
      </c>
      <c r="F156">
        <v>7295.46</v>
      </c>
      <c r="G156">
        <v>7490.21</v>
      </c>
      <c r="H156">
        <v>7319.8</v>
      </c>
      <c r="I156" t="str">
        <f t="shared" si="6"/>
        <v>無</v>
      </c>
      <c r="J156" t="str">
        <f t="shared" si="7"/>
        <v>無</v>
      </c>
      <c r="K156" t="str">
        <f t="shared" si="8"/>
        <v>盤</v>
      </c>
    </row>
    <row r="157" spans="1:11" hidden="1" x14ac:dyDescent="0.15">
      <c r="A157">
        <v>20120820</v>
      </c>
      <c r="B157">
        <v>7431.91</v>
      </c>
      <c r="C157">
        <v>7490.21</v>
      </c>
      <c r="D157">
        <v>7295.46</v>
      </c>
      <c r="E157">
        <v>7490.21</v>
      </c>
      <c r="F157">
        <v>7319.8</v>
      </c>
      <c r="G157">
        <v>7490.21</v>
      </c>
      <c r="H157">
        <v>7431.91</v>
      </c>
      <c r="I157" t="str">
        <f t="shared" si="6"/>
        <v>無</v>
      </c>
      <c r="J157" t="str">
        <f t="shared" si="7"/>
        <v>盤</v>
      </c>
      <c r="K157" t="str">
        <f t="shared" si="8"/>
        <v>盤</v>
      </c>
    </row>
    <row r="158" spans="1:11" hidden="1" x14ac:dyDescent="0.15">
      <c r="A158">
        <v>20120821</v>
      </c>
      <c r="B158">
        <v>7506.81</v>
      </c>
      <c r="C158">
        <v>7490.21</v>
      </c>
      <c r="D158">
        <v>7319.8</v>
      </c>
      <c r="E158">
        <v>7490.21</v>
      </c>
      <c r="F158">
        <v>7431.91</v>
      </c>
      <c r="G158">
        <v>7506.81</v>
      </c>
      <c r="H158">
        <v>7431.91</v>
      </c>
      <c r="I158" t="str">
        <f t="shared" si="6"/>
        <v>盤</v>
      </c>
      <c r="J158" t="str">
        <f t="shared" si="7"/>
        <v>盤</v>
      </c>
      <c r="K158" t="str">
        <f t="shared" si="8"/>
        <v>盤</v>
      </c>
    </row>
    <row r="159" spans="1:11" hidden="1" x14ac:dyDescent="0.15">
      <c r="A159">
        <v>20120822</v>
      </c>
      <c r="B159">
        <v>7496.58</v>
      </c>
      <c r="C159">
        <v>7490.21</v>
      </c>
      <c r="D159">
        <v>7431.91</v>
      </c>
      <c r="E159">
        <v>7506.81</v>
      </c>
      <c r="F159">
        <v>7431.91</v>
      </c>
      <c r="G159">
        <v>7506.81</v>
      </c>
      <c r="H159">
        <v>7431.91</v>
      </c>
      <c r="I159" t="str">
        <f t="shared" si="6"/>
        <v>盤</v>
      </c>
      <c r="J159" t="str">
        <f t="shared" si="7"/>
        <v>盤</v>
      </c>
      <c r="K159" t="str">
        <f t="shared" si="8"/>
        <v>盤</v>
      </c>
    </row>
    <row r="160" spans="1:11" hidden="1" x14ac:dyDescent="0.15">
      <c r="A160">
        <v>20120823</v>
      </c>
      <c r="B160">
        <v>7505.17</v>
      </c>
      <c r="C160">
        <v>7506.81</v>
      </c>
      <c r="D160">
        <v>7431.91</v>
      </c>
      <c r="E160">
        <v>7506.81</v>
      </c>
      <c r="F160">
        <v>7431.91</v>
      </c>
      <c r="G160">
        <v>7506.81</v>
      </c>
      <c r="H160">
        <v>7431.91</v>
      </c>
      <c r="I160" t="str">
        <f t="shared" si="6"/>
        <v>盤</v>
      </c>
      <c r="J160" t="str">
        <f t="shared" si="7"/>
        <v>盤</v>
      </c>
      <c r="K160" t="str">
        <f t="shared" si="8"/>
        <v>盤</v>
      </c>
    </row>
    <row r="161" spans="1:11" hidden="1" x14ac:dyDescent="0.15">
      <c r="A161">
        <v>20120824</v>
      </c>
      <c r="B161">
        <v>7477.53</v>
      </c>
      <c r="C161">
        <v>7506.81</v>
      </c>
      <c r="D161">
        <v>7431.91</v>
      </c>
      <c r="E161">
        <v>7506.81</v>
      </c>
      <c r="F161">
        <v>7431.91</v>
      </c>
      <c r="G161">
        <v>7506.81</v>
      </c>
      <c r="H161">
        <v>7431.91</v>
      </c>
      <c r="I161" t="str">
        <f t="shared" si="6"/>
        <v>盤</v>
      </c>
      <c r="J161" t="str">
        <f t="shared" si="7"/>
        <v>盤</v>
      </c>
      <c r="K161" t="str">
        <f t="shared" si="8"/>
        <v>盤</v>
      </c>
    </row>
    <row r="162" spans="1:11" hidden="1" x14ac:dyDescent="0.15">
      <c r="A162">
        <v>20120827</v>
      </c>
      <c r="B162">
        <v>7468.22</v>
      </c>
      <c r="C162">
        <v>7506.81</v>
      </c>
      <c r="D162">
        <v>7431.91</v>
      </c>
      <c r="E162">
        <v>7506.81</v>
      </c>
      <c r="F162">
        <v>7431.91</v>
      </c>
      <c r="G162">
        <v>7506.81</v>
      </c>
      <c r="H162">
        <v>7431.91</v>
      </c>
      <c r="I162" t="str">
        <f t="shared" si="6"/>
        <v>盤</v>
      </c>
      <c r="J162" t="str">
        <f t="shared" si="7"/>
        <v>盤</v>
      </c>
      <c r="K162" t="str">
        <f t="shared" si="8"/>
        <v>盤</v>
      </c>
    </row>
    <row r="163" spans="1:11" hidden="1" x14ac:dyDescent="0.15">
      <c r="A163">
        <v>20120828</v>
      </c>
      <c r="B163">
        <v>7361.94</v>
      </c>
      <c r="C163">
        <v>7506.81</v>
      </c>
      <c r="D163">
        <v>7431.91</v>
      </c>
      <c r="E163">
        <v>7506.81</v>
      </c>
      <c r="F163">
        <v>7431.91</v>
      </c>
      <c r="G163">
        <v>7506.81</v>
      </c>
      <c r="H163">
        <v>7361.94</v>
      </c>
      <c r="I163" t="str">
        <f t="shared" si="6"/>
        <v>盤</v>
      </c>
      <c r="J163" t="str">
        <f t="shared" si="7"/>
        <v>盤</v>
      </c>
      <c r="K163" t="str">
        <f t="shared" si="8"/>
        <v>盤</v>
      </c>
    </row>
    <row r="164" spans="1:11" hidden="1" x14ac:dyDescent="0.15">
      <c r="A164">
        <v>20120829</v>
      </c>
      <c r="B164">
        <v>7391.15</v>
      </c>
      <c r="C164">
        <v>7506.81</v>
      </c>
      <c r="D164">
        <v>7431.91</v>
      </c>
      <c r="E164">
        <v>7506.81</v>
      </c>
      <c r="F164">
        <v>7361.94</v>
      </c>
      <c r="G164">
        <v>7506.81</v>
      </c>
      <c r="H164">
        <v>7361.94</v>
      </c>
      <c r="I164" t="str">
        <f t="shared" si="6"/>
        <v>盤</v>
      </c>
      <c r="J164" t="str">
        <f t="shared" si="7"/>
        <v>盤</v>
      </c>
      <c r="K164" t="str">
        <f t="shared" si="8"/>
        <v>盤</v>
      </c>
    </row>
    <row r="165" spans="1:11" hidden="1" x14ac:dyDescent="0.15">
      <c r="A165">
        <v>20120830</v>
      </c>
      <c r="B165">
        <v>7371.44</v>
      </c>
      <c r="C165">
        <v>7506.81</v>
      </c>
      <c r="D165">
        <v>7361.94</v>
      </c>
      <c r="E165">
        <v>7506.81</v>
      </c>
      <c r="F165">
        <v>7361.94</v>
      </c>
      <c r="G165">
        <v>7506.81</v>
      </c>
      <c r="H165">
        <v>7361.94</v>
      </c>
      <c r="I165" t="str">
        <f t="shared" si="6"/>
        <v>盤</v>
      </c>
      <c r="J165" t="str">
        <f t="shared" si="7"/>
        <v>盤</v>
      </c>
      <c r="K165" t="str">
        <f t="shared" si="8"/>
        <v>盤</v>
      </c>
    </row>
    <row r="166" spans="1:11" hidden="1" x14ac:dyDescent="0.15">
      <c r="A166">
        <v>20120831</v>
      </c>
      <c r="B166">
        <v>7397.06</v>
      </c>
      <c r="C166">
        <v>7506.81</v>
      </c>
      <c r="D166">
        <v>7361.94</v>
      </c>
      <c r="E166">
        <v>7506.81</v>
      </c>
      <c r="F166">
        <v>7361.94</v>
      </c>
      <c r="G166">
        <v>7505.17</v>
      </c>
      <c r="H166">
        <v>7361.94</v>
      </c>
      <c r="I166" t="str">
        <f t="shared" si="6"/>
        <v>盤</v>
      </c>
      <c r="J166" t="str">
        <f t="shared" si="7"/>
        <v>盤</v>
      </c>
      <c r="K166" t="str">
        <f t="shared" si="8"/>
        <v>盤</v>
      </c>
    </row>
    <row r="167" spans="1:11" hidden="1" x14ac:dyDescent="0.15">
      <c r="A167">
        <v>20120903</v>
      </c>
      <c r="B167">
        <v>7450.53</v>
      </c>
      <c r="C167">
        <v>7506.81</v>
      </c>
      <c r="D167">
        <v>7361.94</v>
      </c>
      <c r="E167">
        <v>7505.17</v>
      </c>
      <c r="F167">
        <v>7361.94</v>
      </c>
      <c r="G167">
        <v>7505.17</v>
      </c>
      <c r="H167">
        <v>7361.94</v>
      </c>
      <c r="I167" t="str">
        <f t="shared" si="6"/>
        <v>盤</v>
      </c>
      <c r="J167" t="str">
        <f t="shared" si="7"/>
        <v>盤</v>
      </c>
      <c r="K167" t="str">
        <f t="shared" si="8"/>
        <v>盤</v>
      </c>
    </row>
    <row r="168" spans="1:11" hidden="1" x14ac:dyDescent="0.15">
      <c r="A168">
        <v>20120904</v>
      </c>
      <c r="B168">
        <v>7451.35</v>
      </c>
      <c r="C168">
        <v>7505.17</v>
      </c>
      <c r="D168">
        <v>7361.94</v>
      </c>
      <c r="E168">
        <v>7505.17</v>
      </c>
      <c r="F168">
        <v>7361.94</v>
      </c>
      <c r="G168">
        <v>7477.53</v>
      </c>
      <c r="H168">
        <v>7361.94</v>
      </c>
      <c r="I168" t="str">
        <f t="shared" si="6"/>
        <v>盤</v>
      </c>
      <c r="J168" t="str">
        <f t="shared" si="7"/>
        <v>盤</v>
      </c>
      <c r="K168" t="str">
        <f t="shared" si="8"/>
        <v>盤</v>
      </c>
    </row>
    <row r="169" spans="1:11" hidden="1" x14ac:dyDescent="0.15">
      <c r="A169">
        <v>20120905</v>
      </c>
      <c r="B169">
        <v>7367.44</v>
      </c>
      <c r="C169">
        <v>7505.17</v>
      </c>
      <c r="D169">
        <v>7361.94</v>
      </c>
      <c r="E169">
        <v>7477.53</v>
      </c>
      <c r="F169">
        <v>7361.94</v>
      </c>
      <c r="G169">
        <v>7468.22</v>
      </c>
      <c r="H169">
        <v>7361.94</v>
      </c>
      <c r="I169" t="str">
        <f t="shared" si="6"/>
        <v>盤</v>
      </c>
      <c r="J169" t="str">
        <f t="shared" si="7"/>
        <v>盤</v>
      </c>
      <c r="K169" t="str">
        <f t="shared" si="8"/>
        <v>盤</v>
      </c>
    </row>
    <row r="170" spans="1:11" hidden="1" x14ac:dyDescent="0.15">
      <c r="A170">
        <v>20120906</v>
      </c>
      <c r="B170">
        <v>7326.72</v>
      </c>
      <c r="C170">
        <v>7477.53</v>
      </c>
      <c r="D170">
        <v>7361.94</v>
      </c>
      <c r="E170">
        <v>7468.22</v>
      </c>
      <c r="F170">
        <v>7361.94</v>
      </c>
      <c r="G170">
        <v>7451.35</v>
      </c>
      <c r="H170">
        <v>7326.72</v>
      </c>
      <c r="I170" t="str">
        <f t="shared" si="6"/>
        <v>盤</v>
      </c>
      <c r="J170" t="str">
        <f t="shared" si="7"/>
        <v>盤</v>
      </c>
      <c r="K170" t="str">
        <f t="shared" si="8"/>
        <v>盤</v>
      </c>
    </row>
    <row r="171" spans="1:11" hidden="1" x14ac:dyDescent="0.15">
      <c r="A171">
        <v>20120907</v>
      </c>
      <c r="B171">
        <v>7424.91</v>
      </c>
      <c r="C171">
        <v>7468.22</v>
      </c>
      <c r="D171">
        <v>7361.94</v>
      </c>
      <c r="E171">
        <v>7451.35</v>
      </c>
      <c r="F171">
        <v>7326.72</v>
      </c>
      <c r="G171">
        <v>7451.35</v>
      </c>
      <c r="H171">
        <v>7326.72</v>
      </c>
      <c r="I171" t="str">
        <f t="shared" si="6"/>
        <v>盤</v>
      </c>
      <c r="J171" t="str">
        <f t="shared" si="7"/>
        <v>盤</v>
      </c>
      <c r="K171" t="str">
        <f t="shared" si="8"/>
        <v>盤</v>
      </c>
    </row>
    <row r="172" spans="1:11" hidden="1" x14ac:dyDescent="0.15">
      <c r="A172">
        <v>20120910</v>
      </c>
      <c r="B172">
        <v>7482.74</v>
      </c>
      <c r="C172">
        <v>7451.35</v>
      </c>
      <c r="D172">
        <v>7326.72</v>
      </c>
      <c r="E172">
        <v>7451.35</v>
      </c>
      <c r="F172">
        <v>7326.72</v>
      </c>
      <c r="G172">
        <v>7482.74</v>
      </c>
      <c r="H172">
        <v>7326.72</v>
      </c>
      <c r="I172" t="str">
        <f t="shared" si="6"/>
        <v>盤</v>
      </c>
      <c r="J172" t="str">
        <f t="shared" si="7"/>
        <v>盤</v>
      </c>
      <c r="K172" t="str">
        <f t="shared" si="8"/>
        <v>盤</v>
      </c>
    </row>
    <row r="173" spans="1:11" hidden="1" x14ac:dyDescent="0.15">
      <c r="A173">
        <v>20120911</v>
      </c>
      <c r="B173">
        <v>7485.13</v>
      </c>
      <c r="C173">
        <v>7451.35</v>
      </c>
      <c r="D173">
        <v>7326.72</v>
      </c>
      <c r="E173">
        <v>7482.74</v>
      </c>
      <c r="F173">
        <v>7326.72</v>
      </c>
      <c r="G173">
        <v>7485.13</v>
      </c>
      <c r="H173">
        <v>7326.72</v>
      </c>
      <c r="I173" t="str">
        <f t="shared" si="6"/>
        <v>盤</v>
      </c>
      <c r="J173" t="str">
        <f t="shared" si="7"/>
        <v>盤</v>
      </c>
      <c r="K173" t="str">
        <f t="shared" si="8"/>
        <v>盤</v>
      </c>
    </row>
    <row r="174" spans="1:11" hidden="1" x14ac:dyDescent="0.15">
      <c r="A174">
        <v>20120912</v>
      </c>
      <c r="B174">
        <v>7570.45</v>
      </c>
      <c r="C174">
        <v>7482.74</v>
      </c>
      <c r="D174">
        <v>7326.72</v>
      </c>
      <c r="E174">
        <v>7485.13</v>
      </c>
      <c r="F174">
        <v>7326.72</v>
      </c>
      <c r="G174">
        <v>7570.45</v>
      </c>
      <c r="H174">
        <v>7326.72</v>
      </c>
      <c r="I174" t="str">
        <f t="shared" si="6"/>
        <v>盤</v>
      </c>
      <c r="J174" t="str">
        <f t="shared" si="7"/>
        <v>盤</v>
      </c>
      <c r="K174" t="str">
        <f t="shared" si="8"/>
        <v>順</v>
      </c>
    </row>
    <row r="175" spans="1:11" hidden="1" x14ac:dyDescent="0.15">
      <c r="A175">
        <v>20120913</v>
      </c>
      <c r="B175">
        <v>7578.8</v>
      </c>
      <c r="C175">
        <v>7485.13</v>
      </c>
      <c r="D175">
        <v>7326.72</v>
      </c>
      <c r="E175">
        <v>7570.45</v>
      </c>
      <c r="F175">
        <v>7326.72</v>
      </c>
      <c r="G175">
        <v>7578.8</v>
      </c>
      <c r="H175">
        <v>7326.72</v>
      </c>
      <c r="I175" t="str">
        <f t="shared" si="6"/>
        <v>盤</v>
      </c>
      <c r="J175" t="str">
        <f t="shared" si="7"/>
        <v>順</v>
      </c>
      <c r="K175" t="str">
        <f t="shared" si="8"/>
        <v>順</v>
      </c>
    </row>
    <row r="176" spans="1:11" x14ac:dyDescent="0.15">
      <c r="A176">
        <v>20120914</v>
      </c>
      <c r="B176">
        <v>7738.05</v>
      </c>
      <c r="C176">
        <v>7570.45</v>
      </c>
      <c r="D176">
        <v>7326.72</v>
      </c>
      <c r="E176">
        <v>7578.8</v>
      </c>
      <c r="F176">
        <v>7326.72</v>
      </c>
      <c r="G176">
        <v>7738.05</v>
      </c>
      <c r="H176">
        <v>7326.72</v>
      </c>
      <c r="I176" t="str">
        <f t="shared" si="6"/>
        <v>順</v>
      </c>
      <c r="J176" t="str">
        <f t="shared" si="7"/>
        <v>順</v>
      </c>
      <c r="K176" t="str">
        <f t="shared" si="8"/>
        <v>順</v>
      </c>
    </row>
    <row r="177" spans="1:11" x14ac:dyDescent="0.15">
      <c r="A177">
        <v>20120917</v>
      </c>
      <c r="B177">
        <v>7762.22</v>
      </c>
      <c r="C177">
        <v>7578.8</v>
      </c>
      <c r="D177">
        <v>7326.72</v>
      </c>
      <c r="E177">
        <v>7738.05</v>
      </c>
      <c r="F177">
        <v>7326.72</v>
      </c>
      <c r="G177">
        <v>7762.22</v>
      </c>
      <c r="H177">
        <v>7326.72</v>
      </c>
      <c r="I177" t="str">
        <f t="shared" si="6"/>
        <v>順</v>
      </c>
      <c r="J177" t="str">
        <f t="shared" si="7"/>
        <v>順</v>
      </c>
      <c r="K177" t="str">
        <f t="shared" si="8"/>
        <v>順</v>
      </c>
    </row>
    <row r="178" spans="1:11" x14ac:dyDescent="0.15">
      <c r="A178">
        <v>20120918</v>
      </c>
      <c r="B178">
        <v>7734.26</v>
      </c>
      <c r="C178">
        <v>7738.05</v>
      </c>
      <c r="D178">
        <v>7326.72</v>
      </c>
      <c r="E178">
        <v>7762.22</v>
      </c>
      <c r="F178">
        <v>7326.72</v>
      </c>
      <c r="G178">
        <v>7762.22</v>
      </c>
      <c r="H178">
        <v>7424.91</v>
      </c>
      <c r="I178" t="str">
        <f t="shared" si="6"/>
        <v>順</v>
      </c>
      <c r="J178" t="str">
        <f t="shared" si="7"/>
        <v>順</v>
      </c>
      <c r="K178" t="str">
        <f t="shared" si="8"/>
        <v>順</v>
      </c>
    </row>
    <row r="179" spans="1:11" x14ac:dyDescent="0.15">
      <c r="A179">
        <v>20120919</v>
      </c>
      <c r="B179">
        <v>7781.91</v>
      </c>
      <c r="C179">
        <v>7762.22</v>
      </c>
      <c r="D179">
        <v>7326.72</v>
      </c>
      <c r="E179">
        <v>7762.22</v>
      </c>
      <c r="F179">
        <v>7424.91</v>
      </c>
      <c r="G179">
        <v>7781.91</v>
      </c>
      <c r="H179">
        <v>7482.74</v>
      </c>
      <c r="I179" t="str">
        <f t="shared" si="6"/>
        <v>順</v>
      </c>
      <c r="J179" t="str">
        <f t="shared" si="7"/>
        <v>順</v>
      </c>
      <c r="K179" t="str">
        <f t="shared" si="8"/>
        <v>順</v>
      </c>
    </row>
    <row r="180" spans="1:11" x14ac:dyDescent="0.15">
      <c r="A180">
        <v>20120920</v>
      </c>
      <c r="B180">
        <v>7727.55</v>
      </c>
      <c r="C180">
        <v>7762.22</v>
      </c>
      <c r="D180">
        <v>7424.91</v>
      </c>
      <c r="E180">
        <v>7781.91</v>
      </c>
      <c r="F180">
        <v>7482.74</v>
      </c>
      <c r="G180">
        <v>7781.91</v>
      </c>
      <c r="H180">
        <v>7485.13</v>
      </c>
      <c r="I180" t="str">
        <f t="shared" si="6"/>
        <v>順</v>
      </c>
      <c r="J180" t="str">
        <f t="shared" si="7"/>
        <v>順</v>
      </c>
      <c r="K180" t="str">
        <f t="shared" si="8"/>
        <v>順</v>
      </c>
    </row>
    <row r="181" spans="1:11" hidden="1" x14ac:dyDescent="0.15">
      <c r="A181">
        <v>20120921</v>
      </c>
      <c r="B181">
        <v>7754.59</v>
      </c>
      <c r="C181">
        <v>7781.91</v>
      </c>
      <c r="D181">
        <v>7482.74</v>
      </c>
      <c r="E181">
        <v>7781.91</v>
      </c>
      <c r="F181">
        <v>7485.13</v>
      </c>
      <c r="G181">
        <v>7781.91</v>
      </c>
      <c r="H181">
        <v>7570.45</v>
      </c>
      <c r="I181" t="str">
        <f t="shared" si="6"/>
        <v>順</v>
      </c>
      <c r="J181" t="str">
        <f t="shared" si="7"/>
        <v>順</v>
      </c>
      <c r="K181" t="str">
        <f t="shared" si="8"/>
        <v>無</v>
      </c>
    </row>
    <row r="182" spans="1:11" hidden="1" x14ac:dyDescent="0.15">
      <c r="A182">
        <v>20120924</v>
      </c>
      <c r="B182">
        <v>7768.3</v>
      </c>
      <c r="C182">
        <v>7781.91</v>
      </c>
      <c r="D182">
        <v>7485.13</v>
      </c>
      <c r="E182">
        <v>7781.91</v>
      </c>
      <c r="F182">
        <v>7570.45</v>
      </c>
      <c r="G182">
        <v>7781.91</v>
      </c>
      <c r="H182">
        <v>7578.8</v>
      </c>
      <c r="I182" t="str">
        <f t="shared" si="6"/>
        <v>順</v>
      </c>
      <c r="J182" t="str">
        <f t="shared" si="7"/>
        <v>無</v>
      </c>
      <c r="K182" t="str">
        <f t="shared" si="8"/>
        <v>無</v>
      </c>
    </row>
    <row r="183" spans="1:11" hidden="1" x14ac:dyDescent="0.15">
      <c r="A183">
        <v>20120925</v>
      </c>
      <c r="B183">
        <v>7734.13</v>
      </c>
      <c r="C183">
        <v>7781.91</v>
      </c>
      <c r="D183">
        <v>7570.45</v>
      </c>
      <c r="E183">
        <v>7781.91</v>
      </c>
      <c r="F183">
        <v>7578.8</v>
      </c>
      <c r="G183">
        <v>7781.91</v>
      </c>
      <c r="H183">
        <v>7727.55</v>
      </c>
      <c r="I183" t="str">
        <f t="shared" si="6"/>
        <v>無</v>
      </c>
      <c r="J183" t="str">
        <f t="shared" si="7"/>
        <v>無</v>
      </c>
      <c r="K183" t="str">
        <f t="shared" si="8"/>
        <v>盤</v>
      </c>
    </row>
    <row r="184" spans="1:11" hidden="1" x14ac:dyDescent="0.15">
      <c r="A184">
        <v>20120926</v>
      </c>
      <c r="B184">
        <v>7669.63</v>
      </c>
      <c r="C184">
        <v>7781.91</v>
      </c>
      <c r="D184">
        <v>7578.8</v>
      </c>
      <c r="E184">
        <v>7781.91</v>
      </c>
      <c r="F184">
        <v>7727.55</v>
      </c>
      <c r="G184">
        <v>7781.91</v>
      </c>
      <c r="H184">
        <v>7669.63</v>
      </c>
      <c r="I184" t="str">
        <f t="shared" si="6"/>
        <v>無</v>
      </c>
      <c r="J184" t="str">
        <f t="shared" si="7"/>
        <v>盤</v>
      </c>
      <c r="K184" t="str">
        <f t="shared" si="8"/>
        <v>盤</v>
      </c>
    </row>
    <row r="185" spans="1:11" hidden="1" x14ac:dyDescent="0.15">
      <c r="A185">
        <v>20120927</v>
      </c>
      <c r="B185">
        <v>7683.8</v>
      </c>
      <c r="C185">
        <v>7781.91</v>
      </c>
      <c r="D185">
        <v>7727.55</v>
      </c>
      <c r="E185">
        <v>7781.91</v>
      </c>
      <c r="F185">
        <v>7669.63</v>
      </c>
      <c r="G185">
        <v>7781.91</v>
      </c>
      <c r="H185">
        <v>7669.63</v>
      </c>
      <c r="I185" t="str">
        <f t="shared" si="6"/>
        <v>盤</v>
      </c>
      <c r="J185" t="str">
        <f t="shared" si="7"/>
        <v>盤</v>
      </c>
      <c r="K185" t="str">
        <f t="shared" si="8"/>
        <v>盤</v>
      </c>
    </row>
    <row r="186" spans="1:11" hidden="1" x14ac:dyDescent="0.15">
      <c r="A186">
        <v>20120928</v>
      </c>
      <c r="B186">
        <v>7715.16</v>
      </c>
      <c r="C186">
        <v>7781.91</v>
      </c>
      <c r="D186">
        <v>7669.63</v>
      </c>
      <c r="E186">
        <v>7781.91</v>
      </c>
      <c r="F186">
        <v>7669.63</v>
      </c>
      <c r="G186">
        <v>7781.91</v>
      </c>
      <c r="H186">
        <v>7669.63</v>
      </c>
      <c r="I186" t="str">
        <f t="shared" si="6"/>
        <v>盤</v>
      </c>
      <c r="J186" t="str">
        <f t="shared" si="7"/>
        <v>盤</v>
      </c>
      <c r="K186" t="str">
        <f t="shared" si="8"/>
        <v>盤</v>
      </c>
    </row>
    <row r="187" spans="1:11" hidden="1" x14ac:dyDescent="0.15">
      <c r="A187">
        <v>20121001</v>
      </c>
      <c r="B187">
        <v>7675.72</v>
      </c>
      <c r="C187">
        <v>7781.91</v>
      </c>
      <c r="D187">
        <v>7669.63</v>
      </c>
      <c r="E187">
        <v>7781.91</v>
      </c>
      <c r="F187">
        <v>7669.63</v>
      </c>
      <c r="G187">
        <v>7768.3</v>
      </c>
      <c r="H187">
        <v>7669.63</v>
      </c>
      <c r="I187" t="str">
        <f t="shared" si="6"/>
        <v>盤</v>
      </c>
      <c r="J187" t="str">
        <f t="shared" si="7"/>
        <v>盤</v>
      </c>
      <c r="K187" t="str">
        <f t="shared" si="8"/>
        <v>盤</v>
      </c>
    </row>
    <row r="188" spans="1:11" hidden="1" x14ac:dyDescent="0.15">
      <c r="A188">
        <v>20121002</v>
      </c>
      <c r="B188">
        <v>7718.68</v>
      </c>
      <c r="C188">
        <v>7781.91</v>
      </c>
      <c r="D188">
        <v>7669.63</v>
      </c>
      <c r="E188">
        <v>7768.3</v>
      </c>
      <c r="F188">
        <v>7669.63</v>
      </c>
      <c r="G188">
        <v>7768.3</v>
      </c>
      <c r="H188">
        <v>7669.63</v>
      </c>
      <c r="I188" t="str">
        <f t="shared" si="6"/>
        <v>盤</v>
      </c>
      <c r="J188" t="str">
        <f t="shared" si="7"/>
        <v>盤</v>
      </c>
      <c r="K188" t="str">
        <f t="shared" si="8"/>
        <v>盤</v>
      </c>
    </row>
    <row r="189" spans="1:11" hidden="1" x14ac:dyDescent="0.15">
      <c r="A189">
        <v>20121003</v>
      </c>
      <c r="B189">
        <v>7684.63</v>
      </c>
      <c r="C189">
        <v>7768.3</v>
      </c>
      <c r="D189">
        <v>7669.63</v>
      </c>
      <c r="E189">
        <v>7768.3</v>
      </c>
      <c r="F189">
        <v>7669.63</v>
      </c>
      <c r="G189">
        <v>7768.3</v>
      </c>
      <c r="H189">
        <v>7669.63</v>
      </c>
      <c r="I189" t="str">
        <f t="shared" ref="I189:I252" si="9">IF(C189-D189&lt;=180,"盤",IF(C189-D189&lt;=240,"無","順"))</f>
        <v>盤</v>
      </c>
      <c r="J189" t="str">
        <f t="shared" ref="J189:J252" si="10">IF(E189-F189&lt;=180,"盤",IF(E189-F189&lt;=240,"無","順"))</f>
        <v>盤</v>
      </c>
      <c r="K189" t="str">
        <f t="shared" ref="K189:K252" si="11">IF(G189-H189&lt;=180,"盤",IF(G189-H189&lt;=240,"無","順"))</f>
        <v>盤</v>
      </c>
    </row>
    <row r="190" spans="1:11" hidden="1" x14ac:dyDescent="0.15">
      <c r="A190">
        <v>20121004</v>
      </c>
      <c r="B190">
        <v>7682.34</v>
      </c>
      <c r="C190">
        <v>7768.3</v>
      </c>
      <c r="D190">
        <v>7669.63</v>
      </c>
      <c r="E190">
        <v>7768.3</v>
      </c>
      <c r="F190">
        <v>7669.63</v>
      </c>
      <c r="G190">
        <v>7734.13</v>
      </c>
      <c r="H190">
        <v>7669.63</v>
      </c>
      <c r="I190" t="str">
        <f t="shared" si="9"/>
        <v>盤</v>
      </c>
      <c r="J190" t="str">
        <f t="shared" si="10"/>
        <v>盤</v>
      </c>
      <c r="K190" t="str">
        <f t="shared" si="11"/>
        <v>盤</v>
      </c>
    </row>
    <row r="191" spans="1:11" hidden="1" x14ac:dyDescent="0.15">
      <c r="A191">
        <v>20121005</v>
      </c>
      <c r="B191">
        <v>7690.65</v>
      </c>
      <c r="C191">
        <v>7768.3</v>
      </c>
      <c r="D191">
        <v>7669.63</v>
      </c>
      <c r="E191">
        <v>7734.13</v>
      </c>
      <c r="F191">
        <v>7669.63</v>
      </c>
      <c r="G191">
        <v>7718.68</v>
      </c>
      <c r="H191">
        <v>7669.63</v>
      </c>
      <c r="I191" t="str">
        <f t="shared" si="9"/>
        <v>盤</v>
      </c>
      <c r="J191" t="str">
        <f t="shared" si="10"/>
        <v>盤</v>
      </c>
      <c r="K191" t="str">
        <f t="shared" si="11"/>
        <v>盤</v>
      </c>
    </row>
    <row r="192" spans="1:11" hidden="1" x14ac:dyDescent="0.15">
      <c r="A192">
        <v>20121008</v>
      </c>
      <c r="B192">
        <v>7615.89</v>
      </c>
      <c r="C192">
        <v>7734.13</v>
      </c>
      <c r="D192">
        <v>7669.63</v>
      </c>
      <c r="E192">
        <v>7718.68</v>
      </c>
      <c r="F192">
        <v>7669.63</v>
      </c>
      <c r="G192">
        <v>7718.68</v>
      </c>
      <c r="H192">
        <v>7615.89</v>
      </c>
      <c r="I192" t="str">
        <f t="shared" si="9"/>
        <v>盤</v>
      </c>
      <c r="J192" t="str">
        <f t="shared" si="10"/>
        <v>盤</v>
      </c>
      <c r="K192" t="str">
        <f t="shared" si="11"/>
        <v>盤</v>
      </c>
    </row>
    <row r="193" spans="1:11" hidden="1" x14ac:dyDescent="0.15">
      <c r="A193">
        <v>20121009</v>
      </c>
      <c r="B193">
        <v>7592.01</v>
      </c>
      <c r="C193">
        <v>7718.68</v>
      </c>
      <c r="D193">
        <v>7669.63</v>
      </c>
      <c r="E193">
        <v>7718.68</v>
      </c>
      <c r="F193">
        <v>7615.89</v>
      </c>
      <c r="G193">
        <v>7718.68</v>
      </c>
      <c r="H193">
        <v>7592.01</v>
      </c>
      <c r="I193" t="str">
        <f t="shared" si="9"/>
        <v>盤</v>
      </c>
      <c r="J193" t="str">
        <f t="shared" si="10"/>
        <v>盤</v>
      </c>
      <c r="K193" t="str">
        <f t="shared" si="11"/>
        <v>盤</v>
      </c>
    </row>
    <row r="194" spans="1:11" hidden="1" x14ac:dyDescent="0.15">
      <c r="A194">
        <v>20121011</v>
      </c>
      <c r="B194">
        <v>7451.72</v>
      </c>
      <c r="C194">
        <v>7718.68</v>
      </c>
      <c r="D194">
        <v>7615.89</v>
      </c>
      <c r="E194">
        <v>7718.68</v>
      </c>
      <c r="F194">
        <v>7592.01</v>
      </c>
      <c r="G194">
        <v>7718.68</v>
      </c>
      <c r="H194">
        <v>7451.72</v>
      </c>
      <c r="I194" t="str">
        <f t="shared" si="9"/>
        <v>盤</v>
      </c>
      <c r="J194" t="str">
        <f t="shared" si="10"/>
        <v>盤</v>
      </c>
      <c r="K194" t="str">
        <f t="shared" si="11"/>
        <v>順</v>
      </c>
    </row>
    <row r="195" spans="1:11" hidden="1" x14ac:dyDescent="0.15">
      <c r="A195">
        <v>20121012</v>
      </c>
      <c r="B195">
        <v>7437.04</v>
      </c>
      <c r="C195">
        <v>7718.68</v>
      </c>
      <c r="D195">
        <v>7592.01</v>
      </c>
      <c r="E195">
        <v>7718.68</v>
      </c>
      <c r="F195">
        <v>7451.72</v>
      </c>
      <c r="G195">
        <v>7718.68</v>
      </c>
      <c r="H195">
        <v>7437.04</v>
      </c>
      <c r="I195" t="str">
        <f t="shared" si="9"/>
        <v>盤</v>
      </c>
      <c r="J195" t="str">
        <f t="shared" si="10"/>
        <v>順</v>
      </c>
      <c r="K195" t="str">
        <f t="shared" si="11"/>
        <v>順</v>
      </c>
    </row>
    <row r="196" spans="1:11" x14ac:dyDescent="0.15">
      <c r="A196">
        <v>20121015</v>
      </c>
      <c r="B196">
        <v>7418.9</v>
      </c>
      <c r="C196">
        <v>7718.68</v>
      </c>
      <c r="D196">
        <v>7451.72</v>
      </c>
      <c r="E196">
        <v>7718.68</v>
      </c>
      <c r="F196">
        <v>7437.04</v>
      </c>
      <c r="G196">
        <v>7690.65</v>
      </c>
      <c r="H196">
        <v>7418.9</v>
      </c>
      <c r="I196" t="str">
        <f t="shared" si="9"/>
        <v>順</v>
      </c>
      <c r="J196" t="str">
        <f t="shared" si="10"/>
        <v>順</v>
      </c>
      <c r="K196" t="str">
        <f t="shared" si="11"/>
        <v>順</v>
      </c>
    </row>
    <row r="197" spans="1:11" x14ac:dyDescent="0.15">
      <c r="A197">
        <v>20121016</v>
      </c>
      <c r="B197">
        <v>7471.02</v>
      </c>
      <c r="C197">
        <v>7718.68</v>
      </c>
      <c r="D197">
        <v>7437.04</v>
      </c>
      <c r="E197">
        <v>7690.65</v>
      </c>
      <c r="F197">
        <v>7418.9</v>
      </c>
      <c r="G197">
        <v>7690.65</v>
      </c>
      <c r="H197">
        <v>7418.9</v>
      </c>
      <c r="I197" t="str">
        <f t="shared" si="9"/>
        <v>順</v>
      </c>
      <c r="J197" t="str">
        <f t="shared" si="10"/>
        <v>順</v>
      </c>
      <c r="K197" t="str">
        <f t="shared" si="11"/>
        <v>順</v>
      </c>
    </row>
    <row r="198" spans="1:11" x14ac:dyDescent="0.15">
      <c r="A198">
        <v>20121017</v>
      </c>
      <c r="B198">
        <v>7464.4</v>
      </c>
      <c r="C198">
        <v>7690.65</v>
      </c>
      <c r="D198">
        <v>7418.9</v>
      </c>
      <c r="E198">
        <v>7690.65</v>
      </c>
      <c r="F198">
        <v>7418.9</v>
      </c>
      <c r="G198">
        <v>7690.65</v>
      </c>
      <c r="H198">
        <v>7418.9</v>
      </c>
      <c r="I198" t="str">
        <f t="shared" si="9"/>
        <v>順</v>
      </c>
      <c r="J198" t="str">
        <f t="shared" si="10"/>
        <v>順</v>
      </c>
      <c r="K198" t="str">
        <f t="shared" si="11"/>
        <v>順</v>
      </c>
    </row>
    <row r="199" spans="1:11" hidden="1" x14ac:dyDescent="0.15">
      <c r="A199">
        <v>20121018</v>
      </c>
      <c r="B199">
        <v>7465.41</v>
      </c>
      <c r="C199">
        <v>7690.65</v>
      </c>
      <c r="D199">
        <v>7418.9</v>
      </c>
      <c r="E199">
        <v>7690.65</v>
      </c>
      <c r="F199">
        <v>7418.9</v>
      </c>
      <c r="G199">
        <v>7615.89</v>
      </c>
      <c r="H199">
        <v>7418.9</v>
      </c>
      <c r="I199" t="str">
        <f t="shared" si="9"/>
        <v>順</v>
      </c>
      <c r="J199" t="str">
        <f t="shared" si="10"/>
        <v>順</v>
      </c>
      <c r="K199" t="str">
        <f t="shared" si="11"/>
        <v>無</v>
      </c>
    </row>
    <row r="200" spans="1:11" hidden="1" x14ac:dyDescent="0.15">
      <c r="A200">
        <v>20121019</v>
      </c>
      <c r="B200">
        <v>7408.76</v>
      </c>
      <c r="C200">
        <v>7690.65</v>
      </c>
      <c r="D200">
        <v>7418.9</v>
      </c>
      <c r="E200">
        <v>7615.89</v>
      </c>
      <c r="F200">
        <v>7418.9</v>
      </c>
      <c r="G200">
        <v>7592.01</v>
      </c>
      <c r="H200">
        <v>7408.76</v>
      </c>
      <c r="I200" t="str">
        <f t="shared" si="9"/>
        <v>順</v>
      </c>
      <c r="J200" t="str">
        <f t="shared" si="10"/>
        <v>無</v>
      </c>
      <c r="K200" t="str">
        <f t="shared" si="11"/>
        <v>無</v>
      </c>
    </row>
    <row r="201" spans="1:11" hidden="1" x14ac:dyDescent="0.15">
      <c r="A201">
        <v>20121022</v>
      </c>
      <c r="B201">
        <v>7373.04</v>
      </c>
      <c r="C201">
        <v>7615.89</v>
      </c>
      <c r="D201">
        <v>7418.9</v>
      </c>
      <c r="E201">
        <v>7592.01</v>
      </c>
      <c r="F201">
        <v>7408.76</v>
      </c>
      <c r="G201">
        <v>7471.02</v>
      </c>
      <c r="H201">
        <v>7373.04</v>
      </c>
      <c r="I201" t="str">
        <f t="shared" si="9"/>
        <v>無</v>
      </c>
      <c r="J201" t="str">
        <f t="shared" si="10"/>
        <v>無</v>
      </c>
      <c r="K201" t="str">
        <f t="shared" si="11"/>
        <v>盤</v>
      </c>
    </row>
    <row r="202" spans="1:11" hidden="1" x14ac:dyDescent="0.15">
      <c r="A202">
        <v>20121023</v>
      </c>
      <c r="B202">
        <v>7337.48</v>
      </c>
      <c r="C202">
        <v>7592.01</v>
      </c>
      <c r="D202">
        <v>7408.76</v>
      </c>
      <c r="E202">
        <v>7471.02</v>
      </c>
      <c r="F202">
        <v>7373.04</v>
      </c>
      <c r="G202">
        <v>7471.02</v>
      </c>
      <c r="H202">
        <v>7337.48</v>
      </c>
      <c r="I202" t="str">
        <f t="shared" si="9"/>
        <v>無</v>
      </c>
      <c r="J202" t="str">
        <f t="shared" si="10"/>
        <v>盤</v>
      </c>
      <c r="K202" t="str">
        <f t="shared" si="11"/>
        <v>盤</v>
      </c>
    </row>
    <row r="203" spans="1:11" hidden="1" x14ac:dyDescent="0.15">
      <c r="A203">
        <v>20121024</v>
      </c>
      <c r="B203">
        <v>7314.88</v>
      </c>
      <c r="C203">
        <v>7471.02</v>
      </c>
      <c r="D203">
        <v>7373.04</v>
      </c>
      <c r="E203">
        <v>7471.02</v>
      </c>
      <c r="F203">
        <v>7337.48</v>
      </c>
      <c r="G203">
        <v>7471.02</v>
      </c>
      <c r="H203">
        <v>7314.88</v>
      </c>
      <c r="I203" t="str">
        <f t="shared" si="9"/>
        <v>盤</v>
      </c>
      <c r="J203" t="str">
        <f t="shared" si="10"/>
        <v>盤</v>
      </c>
      <c r="K203" t="str">
        <f t="shared" si="11"/>
        <v>盤</v>
      </c>
    </row>
    <row r="204" spans="1:11" hidden="1" x14ac:dyDescent="0.15">
      <c r="A204">
        <v>20121025</v>
      </c>
      <c r="B204">
        <v>7262.08</v>
      </c>
      <c r="C204">
        <v>7471.02</v>
      </c>
      <c r="D204">
        <v>7337.48</v>
      </c>
      <c r="E204">
        <v>7471.02</v>
      </c>
      <c r="F204">
        <v>7314.88</v>
      </c>
      <c r="G204">
        <v>7471.02</v>
      </c>
      <c r="H204">
        <v>7262.08</v>
      </c>
      <c r="I204" t="str">
        <f t="shared" si="9"/>
        <v>盤</v>
      </c>
      <c r="J204" t="str">
        <f t="shared" si="10"/>
        <v>盤</v>
      </c>
      <c r="K204" t="str">
        <f t="shared" si="11"/>
        <v>無</v>
      </c>
    </row>
    <row r="205" spans="1:11" hidden="1" x14ac:dyDescent="0.15">
      <c r="A205">
        <v>20121026</v>
      </c>
      <c r="B205">
        <v>7134.06</v>
      </c>
      <c r="C205">
        <v>7471.02</v>
      </c>
      <c r="D205">
        <v>7314.88</v>
      </c>
      <c r="E205">
        <v>7471.02</v>
      </c>
      <c r="F205">
        <v>7262.08</v>
      </c>
      <c r="G205">
        <v>7465.41</v>
      </c>
      <c r="H205">
        <v>7134.06</v>
      </c>
      <c r="I205" t="str">
        <f t="shared" si="9"/>
        <v>盤</v>
      </c>
      <c r="J205" t="str">
        <f t="shared" si="10"/>
        <v>無</v>
      </c>
      <c r="K205" t="str">
        <f t="shared" si="11"/>
        <v>順</v>
      </c>
    </row>
    <row r="206" spans="1:11" hidden="1" x14ac:dyDescent="0.15">
      <c r="A206">
        <v>20121029</v>
      </c>
      <c r="B206">
        <v>7091.67</v>
      </c>
      <c r="C206">
        <v>7471.02</v>
      </c>
      <c r="D206">
        <v>7262.08</v>
      </c>
      <c r="E206">
        <v>7465.41</v>
      </c>
      <c r="F206">
        <v>7134.06</v>
      </c>
      <c r="G206">
        <v>7465.41</v>
      </c>
      <c r="H206">
        <v>7091.67</v>
      </c>
      <c r="I206" t="str">
        <f t="shared" si="9"/>
        <v>無</v>
      </c>
      <c r="J206" t="str">
        <f t="shared" si="10"/>
        <v>順</v>
      </c>
      <c r="K206" t="str">
        <f t="shared" si="11"/>
        <v>順</v>
      </c>
    </row>
    <row r="207" spans="1:11" x14ac:dyDescent="0.15">
      <c r="A207">
        <v>20121030</v>
      </c>
      <c r="B207">
        <v>7182.59</v>
      </c>
      <c r="C207">
        <v>7465.41</v>
      </c>
      <c r="D207">
        <v>7134.06</v>
      </c>
      <c r="E207">
        <v>7465.41</v>
      </c>
      <c r="F207">
        <v>7091.67</v>
      </c>
      <c r="G207">
        <v>7408.76</v>
      </c>
      <c r="H207">
        <v>7091.67</v>
      </c>
      <c r="I207" t="str">
        <f t="shared" si="9"/>
        <v>順</v>
      </c>
      <c r="J207" t="str">
        <f t="shared" si="10"/>
        <v>順</v>
      </c>
      <c r="K207" t="str">
        <f t="shared" si="11"/>
        <v>順</v>
      </c>
    </row>
    <row r="208" spans="1:11" x14ac:dyDescent="0.15">
      <c r="A208">
        <v>20121031</v>
      </c>
      <c r="B208">
        <v>7166.05</v>
      </c>
      <c r="C208">
        <v>7465.41</v>
      </c>
      <c r="D208">
        <v>7091.67</v>
      </c>
      <c r="E208">
        <v>7408.76</v>
      </c>
      <c r="F208">
        <v>7091.67</v>
      </c>
      <c r="G208">
        <v>7373.04</v>
      </c>
      <c r="H208">
        <v>7091.67</v>
      </c>
      <c r="I208" t="str">
        <f t="shared" si="9"/>
        <v>順</v>
      </c>
      <c r="J208" t="str">
        <f t="shared" si="10"/>
        <v>順</v>
      </c>
      <c r="K208" t="str">
        <f t="shared" si="11"/>
        <v>順</v>
      </c>
    </row>
    <row r="209" spans="1:11" x14ac:dyDescent="0.15">
      <c r="A209">
        <v>20121101</v>
      </c>
      <c r="B209">
        <v>7179.64</v>
      </c>
      <c r="C209">
        <v>7408.76</v>
      </c>
      <c r="D209">
        <v>7091.67</v>
      </c>
      <c r="E209">
        <v>7373.04</v>
      </c>
      <c r="F209">
        <v>7091.67</v>
      </c>
      <c r="G209">
        <v>7337.48</v>
      </c>
      <c r="H209">
        <v>7091.67</v>
      </c>
      <c r="I209" t="str">
        <f t="shared" si="9"/>
        <v>順</v>
      </c>
      <c r="J209" t="str">
        <f t="shared" si="10"/>
        <v>順</v>
      </c>
      <c r="K209" t="str">
        <f t="shared" si="11"/>
        <v>順</v>
      </c>
    </row>
    <row r="210" spans="1:11" hidden="1" x14ac:dyDescent="0.15">
      <c r="A210">
        <v>20121102</v>
      </c>
      <c r="B210">
        <v>7210.47</v>
      </c>
      <c r="C210">
        <v>7373.04</v>
      </c>
      <c r="D210">
        <v>7091.67</v>
      </c>
      <c r="E210">
        <v>7337.48</v>
      </c>
      <c r="F210">
        <v>7091.67</v>
      </c>
      <c r="G210">
        <v>7314.88</v>
      </c>
      <c r="H210">
        <v>7091.67</v>
      </c>
      <c r="I210" t="str">
        <f t="shared" si="9"/>
        <v>順</v>
      </c>
      <c r="J210" t="str">
        <f t="shared" si="10"/>
        <v>順</v>
      </c>
      <c r="K210" t="str">
        <f t="shared" si="11"/>
        <v>無</v>
      </c>
    </row>
    <row r="211" spans="1:11" hidden="1" x14ac:dyDescent="0.15">
      <c r="A211">
        <v>20121105</v>
      </c>
      <c r="B211">
        <v>7185.36</v>
      </c>
      <c r="C211">
        <v>7337.48</v>
      </c>
      <c r="D211">
        <v>7091.67</v>
      </c>
      <c r="E211">
        <v>7314.88</v>
      </c>
      <c r="F211">
        <v>7091.67</v>
      </c>
      <c r="G211">
        <v>7262.08</v>
      </c>
      <c r="H211">
        <v>7091.67</v>
      </c>
      <c r="I211" t="str">
        <f t="shared" si="9"/>
        <v>順</v>
      </c>
      <c r="J211" t="str">
        <f t="shared" si="10"/>
        <v>無</v>
      </c>
      <c r="K211" t="str">
        <f t="shared" si="11"/>
        <v>盤</v>
      </c>
    </row>
    <row r="212" spans="1:11" hidden="1" x14ac:dyDescent="0.15">
      <c r="A212">
        <v>20121106</v>
      </c>
      <c r="B212">
        <v>7236.68</v>
      </c>
      <c r="C212">
        <v>7314.88</v>
      </c>
      <c r="D212">
        <v>7091.67</v>
      </c>
      <c r="E212">
        <v>7262.08</v>
      </c>
      <c r="F212">
        <v>7091.67</v>
      </c>
      <c r="G212">
        <v>7236.68</v>
      </c>
      <c r="H212">
        <v>7091.67</v>
      </c>
      <c r="I212" t="str">
        <f t="shared" si="9"/>
        <v>無</v>
      </c>
      <c r="J212" t="str">
        <f t="shared" si="10"/>
        <v>盤</v>
      </c>
      <c r="K212" t="str">
        <f t="shared" si="11"/>
        <v>盤</v>
      </c>
    </row>
    <row r="213" spans="1:11" hidden="1" x14ac:dyDescent="0.15">
      <c r="A213">
        <v>20121107</v>
      </c>
      <c r="B213">
        <v>7287.18</v>
      </c>
      <c r="C213">
        <v>7262.08</v>
      </c>
      <c r="D213">
        <v>7091.67</v>
      </c>
      <c r="E213">
        <v>7236.68</v>
      </c>
      <c r="F213">
        <v>7091.67</v>
      </c>
      <c r="G213">
        <v>7287.18</v>
      </c>
      <c r="H213">
        <v>7091.67</v>
      </c>
      <c r="I213" t="str">
        <f t="shared" si="9"/>
        <v>盤</v>
      </c>
      <c r="J213" t="str">
        <f t="shared" si="10"/>
        <v>盤</v>
      </c>
      <c r="K213" t="str">
        <f t="shared" si="11"/>
        <v>無</v>
      </c>
    </row>
    <row r="214" spans="1:11" hidden="1" x14ac:dyDescent="0.15">
      <c r="A214">
        <v>20121108</v>
      </c>
      <c r="B214">
        <v>7242.63</v>
      </c>
      <c r="C214">
        <v>7236.68</v>
      </c>
      <c r="D214">
        <v>7091.67</v>
      </c>
      <c r="E214">
        <v>7287.18</v>
      </c>
      <c r="F214">
        <v>7091.67</v>
      </c>
      <c r="G214">
        <v>7287.18</v>
      </c>
      <c r="H214">
        <v>7166.05</v>
      </c>
      <c r="I214" t="str">
        <f t="shared" si="9"/>
        <v>盤</v>
      </c>
      <c r="J214" t="str">
        <f t="shared" si="10"/>
        <v>無</v>
      </c>
      <c r="K214" t="str">
        <f t="shared" si="11"/>
        <v>盤</v>
      </c>
    </row>
    <row r="215" spans="1:11" hidden="1" x14ac:dyDescent="0.15">
      <c r="A215">
        <v>20121109</v>
      </c>
      <c r="B215">
        <v>7293.22</v>
      </c>
      <c r="C215">
        <v>7287.18</v>
      </c>
      <c r="D215">
        <v>7091.67</v>
      </c>
      <c r="E215">
        <v>7287.18</v>
      </c>
      <c r="F215">
        <v>7166.05</v>
      </c>
      <c r="G215">
        <v>7293.22</v>
      </c>
      <c r="H215">
        <v>7166.05</v>
      </c>
      <c r="I215" t="str">
        <f t="shared" si="9"/>
        <v>無</v>
      </c>
      <c r="J215" t="str">
        <f t="shared" si="10"/>
        <v>盤</v>
      </c>
      <c r="K215" t="str">
        <f t="shared" si="11"/>
        <v>盤</v>
      </c>
    </row>
    <row r="216" spans="1:11" hidden="1" x14ac:dyDescent="0.15">
      <c r="A216">
        <v>20121112</v>
      </c>
      <c r="B216">
        <v>7267.75</v>
      </c>
      <c r="C216">
        <v>7287.18</v>
      </c>
      <c r="D216">
        <v>7166.05</v>
      </c>
      <c r="E216">
        <v>7293.22</v>
      </c>
      <c r="F216">
        <v>7166.05</v>
      </c>
      <c r="G216">
        <v>7293.22</v>
      </c>
      <c r="H216">
        <v>7179.64</v>
      </c>
      <c r="I216" t="str">
        <f t="shared" si="9"/>
        <v>盤</v>
      </c>
      <c r="J216" t="str">
        <f t="shared" si="10"/>
        <v>盤</v>
      </c>
      <c r="K216" t="str">
        <f t="shared" si="11"/>
        <v>盤</v>
      </c>
    </row>
    <row r="217" spans="1:11" hidden="1" x14ac:dyDescent="0.15">
      <c r="A217">
        <v>20121113</v>
      </c>
      <c r="B217">
        <v>7136.05</v>
      </c>
      <c r="C217">
        <v>7293.22</v>
      </c>
      <c r="D217">
        <v>7166.05</v>
      </c>
      <c r="E217">
        <v>7293.22</v>
      </c>
      <c r="F217">
        <v>7179.64</v>
      </c>
      <c r="G217">
        <v>7293.22</v>
      </c>
      <c r="H217">
        <v>7136.05</v>
      </c>
      <c r="I217" t="str">
        <f t="shared" si="9"/>
        <v>盤</v>
      </c>
      <c r="J217" t="str">
        <f t="shared" si="10"/>
        <v>盤</v>
      </c>
      <c r="K217" t="str">
        <f t="shared" si="11"/>
        <v>盤</v>
      </c>
    </row>
    <row r="218" spans="1:11" hidden="1" x14ac:dyDescent="0.15">
      <c r="A218">
        <v>20121114</v>
      </c>
      <c r="B218">
        <v>7159.75</v>
      </c>
      <c r="C218">
        <v>7293.22</v>
      </c>
      <c r="D218">
        <v>7179.64</v>
      </c>
      <c r="E218">
        <v>7293.22</v>
      </c>
      <c r="F218">
        <v>7136.05</v>
      </c>
      <c r="G218">
        <v>7293.22</v>
      </c>
      <c r="H218">
        <v>7136.05</v>
      </c>
      <c r="I218" t="str">
        <f t="shared" si="9"/>
        <v>盤</v>
      </c>
      <c r="J218" t="str">
        <f t="shared" si="10"/>
        <v>盤</v>
      </c>
      <c r="K218" t="str">
        <f t="shared" si="11"/>
        <v>盤</v>
      </c>
    </row>
    <row r="219" spans="1:11" hidden="1" x14ac:dyDescent="0.15">
      <c r="A219">
        <v>20121115</v>
      </c>
      <c r="B219">
        <v>7143.84</v>
      </c>
      <c r="C219">
        <v>7293.22</v>
      </c>
      <c r="D219">
        <v>7136.05</v>
      </c>
      <c r="E219">
        <v>7293.22</v>
      </c>
      <c r="F219">
        <v>7136.05</v>
      </c>
      <c r="G219">
        <v>7293.22</v>
      </c>
      <c r="H219">
        <v>7136.05</v>
      </c>
      <c r="I219" t="str">
        <f t="shared" si="9"/>
        <v>盤</v>
      </c>
      <c r="J219" t="str">
        <f t="shared" si="10"/>
        <v>盤</v>
      </c>
      <c r="K219" t="str">
        <f t="shared" si="11"/>
        <v>盤</v>
      </c>
    </row>
    <row r="220" spans="1:11" hidden="1" x14ac:dyDescent="0.15">
      <c r="A220">
        <v>20121116</v>
      </c>
      <c r="B220">
        <v>7130.07</v>
      </c>
      <c r="C220">
        <v>7293.22</v>
      </c>
      <c r="D220">
        <v>7136.05</v>
      </c>
      <c r="E220">
        <v>7293.22</v>
      </c>
      <c r="F220">
        <v>7136.05</v>
      </c>
      <c r="G220">
        <v>7293.22</v>
      </c>
      <c r="H220">
        <v>7130.07</v>
      </c>
      <c r="I220" t="str">
        <f t="shared" si="9"/>
        <v>盤</v>
      </c>
      <c r="J220" t="str">
        <f t="shared" si="10"/>
        <v>盤</v>
      </c>
      <c r="K220" t="str">
        <f t="shared" si="11"/>
        <v>盤</v>
      </c>
    </row>
    <row r="221" spans="1:11" hidden="1" x14ac:dyDescent="0.15">
      <c r="A221">
        <v>20121119</v>
      </c>
      <c r="B221">
        <v>7129.04</v>
      </c>
      <c r="C221">
        <v>7293.22</v>
      </c>
      <c r="D221">
        <v>7136.05</v>
      </c>
      <c r="E221">
        <v>7293.22</v>
      </c>
      <c r="F221">
        <v>7130.07</v>
      </c>
      <c r="G221">
        <v>7293.22</v>
      </c>
      <c r="H221">
        <v>7129.04</v>
      </c>
      <c r="I221" t="str">
        <f t="shared" si="9"/>
        <v>盤</v>
      </c>
      <c r="J221" t="str">
        <f t="shared" si="10"/>
        <v>盤</v>
      </c>
      <c r="K221" t="str">
        <f t="shared" si="11"/>
        <v>盤</v>
      </c>
    </row>
    <row r="222" spans="1:11" hidden="1" x14ac:dyDescent="0.15">
      <c r="A222">
        <v>20121120</v>
      </c>
      <c r="B222">
        <v>7145.77</v>
      </c>
      <c r="C222">
        <v>7293.22</v>
      </c>
      <c r="D222">
        <v>7130.07</v>
      </c>
      <c r="E222">
        <v>7293.22</v>
      </c>
      <c r="F222">
        <v>7129.04</v>
      </c>
      <c r="G222">
        <v>7293.22</v>
      </c>
      <c r="H222">
        <v>7129.04</v>
      </c>
      <c r="I222" t="str">
        <f t="shared" si="9"/>
        <v>盤</v>
      </c>
      <c r="J222" t="str">
        <f t="shared" si="10"/>
        <v>盤</v>
      </c>
      <c r="K222" t="str">
        <f t="shared" si="11"/>
        <v>盤</v>
      </c>
    </row>
    <row r="223" spans="1:11" hidden="1" x14ac:dyDescent="0.15">
      <c r="A223">
        <v>20121121</v>
      </c>
      <c r="B223">
        <v>7088.49</v>
      </c>
      <c r="C223">
        <v>7293.22</v>
      </c>
      <c r="D223">
        <v>7129.04</v>
      </c>
      <c r="E223">
        <v>7293.22</v>
      </c>
      <c r="F223">
        <v>7129.04</v>
      </c>
      <c r="G223">
        <v>7267.75</v>
      </c>
      <c r="H223">
        <v>7088.49</v>
      </c>
      <c r="I223" t="str">
        <f t="shared" si="9"/>
        <v>盤</v>
      </c>
      <c r="J223" t="str">
        <f t="shared" si="10"/>
        <v>盤</v>
      </c>
      <c r="K223" t="str">
        <f t="shared" si="11"/>
        <v>盤</v>
      </c>
    </row>
    <row r="224" spans="1:11" hidden="1" x14ac:dyDescent="0.15">
      <c r="A224">
        <v>20121122</v>
      </c>
      <c r="B224">
        <v>7105.76</v>
      </c>
      <c r="C224">
        <v>7293.22</v>
      </c>
      <c r="D224">
        <v>7129.04</v>
      </c>
      <c r="E224">
        <v>7267.75</v>
      </c>
      <c r="F224">
        <v>7088.49</v>
      </c>
      <c r="G224">
        <v>7159.75</v>
      </c>
      <c r="H224">
        <v>7088.49</v>
      </c>
      <c r="I224" t="str">
        <f t="shared" si="9"/>
        <v>盤</v>
      </c>
      <c r="J224" t="str">
        <f t="shared" si="10"/>
        <v>盤</v>
      </c>
      <c r="K224" t="str">
        <f t="shared" si="11"/>
        <v>盤</v>
      </c>
    </row>
    <row r="225" spans="1:11" hidden="1" x14ac:dyDescent="0.15">
      <c r="A225">
        <v>20121123</v>
      </c>
      <c r="B225">
        <v>7326.01</v>
      </c>
      <c r="C225">
        <v>7267.75</v>
      </c>
      <c r="D225">
        <v>7088.49</v>
      </c>
      <c r="E225">
        <v>7159.75</v>
      </c>
      <c r="F225">
        <v>7088.49</v>
      </c>
      <c r="G225">
        <v>7326.01</v>
      </c>
      <c r="H225">
        <v>7088.49</v>
      </c>
      <c r="I225" t="str">
        <f t="shared" si="9"/>
        <v>盤</v>
      </c>
      <c r="J225" t="str">
        <f t="shared" si="10"/>
        <v>盤</v>
      </c>
      <c r="K225" t="str">
        <f t="shared" si="11"/>
        <v>無</v>
      </c>
    </row>
    <row r="226" spans="1:11" hidden="1" x14ac:dyDescent="0.15">
      <c r="A226">
        <v>20121126</v>
      </c>
      <c r="B226">
        <v>7407.37</v>
      </c>
      <c r="C226">
        <v>7159.75</v>
      </c>
      <c r="D226">
        <v>7088.49</v>
      </c>
      <c r="E226">
        <v>7326.01</v>
      </c>
      <c r="F226">
        <v>7088.49</v>
      </c>
      <c r="G226">
        <v>7407.37</v>
      </c>
      <c r="H226">
        <v>7088.49</v>
      </c>
      <c r="I226" t="str">
        <f t="shared" si="9"/>
        <v>盤</v>
      </c>
      <c r="J226" t="str">
        <f t="shared" si="10"/>
        <v>無</v>
      </c>
      <c r="K226" t="str">
        <f t="shared" si="11"/>
        <v>順</v>
      </c>
    </row>
    <row r="227" spans="1:11" hidden="1" x14ac:dyDescent="0.15">
      <c r="A227">
        <v>20121127</v>
      </c>
      <c r="B227">
        <v>7430.2</v>
      </c>
      <c r="C227">
        <v>7326.01</v>
      </c>
      <c r="D227">
        <v>7088.49</v>
      </c>
      <c r="E227">
        <v>7407.37</v>
      </c>
      <c r="F227">
        <v>7088.49</v>
      </c>
      <c r="G227">
        <v>7430.2</v>
      </c>
      <c r="H227">
        <v>7088.49</v>
      </c>
      <c r="I227" t="str">
        <f t="shared" si="9"/>
        <v>無</v>
      </c>
      <c r="J227" t="str">
        <f t="shared" si="10"/>
        <v>順</v>
      </c>
      <c r="K227" t="str">
        <f t="shared" si="11"/>
        <v>順</v>
      </c>
    </row>
    <row r="228" spans="1:11" x14ac:dyDescent="0.15">
      <c r="A228">
        <v>20121128</v>
      </c>
      <c r="B228">
        <v>7434.93</v>
      </c>
      <c r="C228">
        <v>7407.37</v>
      </c>
      <c r="D228">
        <v>7088.49</v>
      </c>
      <c r="E228">
        <v>7430.2</v>
      </c>
      <c r="F228">
        <v>7088.49</v>
      </c>
      <c r="G228">
        <v>7434.93</v>
      </c>
      <c r="H228">
        <v>7088.49</v>
      </c>
      <c r="I228" t="str">
        <f t="shared" si="9"/>
        <v>順</v>
      </c>
      <c r="J228" t="str">
        <f t="shared" si="10"/>
        <v>順</v>
      </c>
      <c r="K228" t="str">
        <f t="shared" si="11"/>
        <v>順</v>
      </c>
    </row>
    <row r="229" spans="1:11" x14ac:dyDescent="0.15">
      <c r="A229">
        <v>20121129</v>
      </c>
      <c r="B229">
        <v>7503.55</v>
      </c>
      <c r="C229">
        <v>7430.2</v>
      </c>
      <c r="D229">
        <v>7088.49</v>
      </c>
      <c r="E229">
        <v>7434.93</v>
      </c>
      <c r="F229">
        <v>7088.49</v>
      </c>
      <c r="G229">
        <v>7503.55</v>
      </c>
      <c r="H229">
        <v>7088.49</v>
      </c>
      <c r="I229" t="str">
        <f t="shared" si="9"/>
        <v>順</v>
      </c>
      <c r="J229" t="str">
        <f t="shared" si="10"/>
        <v>順</v>
      </c>
      <c r="K229" t="str">
        <f t="shared" si="11"/>
        <v>順</v>
      </c>
    </row>
    <row r="230" spans="1:11" x14ac:dyDescent="0.15">
      <c r="A230">
        <v>20121130</v>
      </c>
      <c r="B230">
        <v>7580.17</v>
      </c>
      <c r="C230">
        <v>7434.93</v>
      </c>
      <c r="D230">
        <v>7088.49</v>
      </c>
      <c r="E230">
        <v>7503.55</v>
      </c>
      <c r="F230">
        <v>7088.49</v>
      </c>
      <c r="G230">
        <v>7580.17</v>
      </c>
      <c r="H230">
        <v>7088.49</v>
      </c>
      <c r="I230" t="str">
        <f t="shared" si="9"/>
        <v>順</v>
      </c>
      <c r="J230" t="str">
        <f t="shared" si="10"/>
        <v>順</v>
      </c>
      <c r="K230" t="str">
        <f t="shared" si="11"/>
        <v>順</v>
      </c>
    </row>
    <row r="231" spans="1:11" x14ac:dyDescent="0.15">
      <c r="A231">
        <v>20121203</v>
      </c>
      <c r="B231">
        <v>7599.91</v>
      </c>
      <c r="C231">
        <v>7503.55</v>
      </c>
      <c r="D231">
        <v>7088.49</v>
      </c>
      <c r="E231">
        <v>7580.17</v>
      </c>
      <c r="F231">
        <v>7088.49</v>
      </c>
      <c r="G231">
        <v>7599.91</v>
      </c>
      <c r="H231">
        <v>7105.76</v>
      </c>
      <c r="I231" t="str">
        <f t="shared" si="9"/>
        <v>順</v>
      </c>
      <c r="J231" t="str">
        <f t="shared" si="10"/>
        <v>順</v>
      </c>
      <c r="K231" t="str">
        <f t="shared" si="11"/>
        <v>順</v>
      </c>
    </row>
    <row r="232" spans="1:11" x14ac:dyDescent="0.15">
      <c r="A232">
        <v>20121204</v>
      </c>
      <c r="B232">
        <v>7600.98</v>
      </c>
      <c r="C232">
        <v>7580.17</v>
      </c>
      <c r="D232">
        <v>7088.49</v>
      </c>
      <c r="E232">
        <v>7599.91</v>
      </c>
      <c r="F232">
        <v>7105.76</v>
      </c>
      <c r="G232">
        <v>7600.98</v>
      </c>
      <c r="H232">
        <v>7326.01</v>
      </c>
      <c r="I232" t="str">
        <f t="shared" si="9"/>
        <v>順</v>
      </c>
      <c r="J232" t="str">
        <f t="shared" si="10"/>
        <v>順</v>
      </c>
      <c r="K232" t="str">
        <f t="shared" si="11"/>
        <v>順</v>
      </c>
    </row>
    <row r="233" spans="1:11" x14ac:dyDescent="0.15">
      <c r="A233">
        <v>20121205</v>
      </c>
      <c r="B233">
        <v>7649.05</v>
      </c>
      <c r="C233">
        <v>7599.91</v>
      </c>
      <c r="D233">
        <v>7105.76</v>
      </c>
      <c r="E233">
        <v>7600.98</v>
      </c>
      <c r="F233">
        <v>7326.01</v>
      </c>
      <c r="G233">
        <v>7649.05</v>
      </c>
      <c r="H233">
        <v>7407.37</v>
      </c>
      <c r="I233" t="str">
        <f t="shared" si="9"/>
        <v>順</v>
      </c>
      <c r="J233" t="str">
        <f t="shared" si="10"/>
        <v>順</v>
      </c>
      <c r="K233" t="str">
        <f t="shared" si="11"/>
        <v>順</v>
      </c>
    </row>
    <row r="234" spans="1:11" hidden="1" x14ac:dyDescent="0.15">
      <c r="A234">
        <v>20121206</v>
      </c>
      <c r="B234">
        <v>7623.26</v>
      </c>
      <c r="C234">
        <v>7600.98</v>
      </c>
      <c r="D234">
        <v>7326.01</v>
      </c>
      <c r="E234">
        <v>7649.05</v>
      </c>
      <c r="F234">
        <v>7407.37</v>
      </c>
      <c r="G234">
        <v>7649.05</v>
      </c>
      <c r="H234">
        <v>7430.2</v>
      </c>
      <c r="I234" t="str">
        <f t="shared" si="9"/>
        <v>順</v>
      </c>
      <c r="J234" t="str">
        <f t="shared" si="10"/>
        <v>順</v>
      </c>
      <c r="K234" t="str">
        <f t="shared" si="11"/>
        <v>無</v>
      </c>
    </row>
    <row r="235" spans="1:11" hidden="1" x14ac:dyDescent="0.15">
      <c r="A235">
        <v>20121207</v>
      </c>
      <c r="B235">
        <v>7642.26</v>
      </c>
      <c r="C235">
        <v>7649.05</v>
      </c>
      <c r="D235">
        <v>7407.37</v>
      </c>
      <c r="E235">
        <v>7649.05</v>
      </c>
      <c r="F235">
        <v>7430.2</v>
      </c>
      <c r="G235">
        <v>7649.05</v>
      </c>
      <c r="H235">
        <v>7434.93</v>
      </c>
      <c r="I235" t="str">
        <f t="shared" si="9"/>
        <v>順</v>
      </c>
      <c r="J235" t="str">
        <f t="shared" si="10"/>
        <v>無</v>
      </c>
      <c r="K235" t="str">
        <f t="shared" si="11"/>
        <v>無</v>
      </c>
    </row>
    <row r="236" spans="1:11" hidden="1" x14ac:dyDescent="0.15">
      <c r="A236">
        <v>20121210</v>
      </c>
      <c r="B236">
        <v>7609.5</v>
      </c>
      <c r="C236">
        <v>7649.05</v>
      </c>
      <c r="D236">
        <v>7430.2</v>
      </c>
      <c r="E236">
        <v>7649.05</v>
      </c>
      <c r="F236">
        <v>7434.93</v>
      </c>
      <c r="G236">
        <v>7649.05</v>
      </c>
      <c r="H236">
        <v>7503.55</v>
      </c>
      <c r="I236" t="str">
        <f t="shared" si="9"/>
        <v>無</v>
      </c>
      <c r="J236" t="str">
        <f t="shared" si="10"/>
        <v>無</v>
      </c>
      <c r="K236" t="str">
        <f t="shared" si="11"/>
        <v>盤</v>
      </c>
    </row>
    <row r="237" spans="1:11" hidden="1" x14ac:dyDescent="0.15">
      <c r="A237">
        <v>20121211</v>
      </c>
      <c r="B237">
        <v>7613.69</v>
      </c>
      <c r="C237">
        <v>7649.05</v>
      </c>
      <c r="D237">
        <v>7434.93</v>
      </c>
      <c r="E237">
        <v>7649.05</v>
      </c>
      <c r="F237">
        <v>7503.55</v>
      </c>
      <c r="G237">
        <v>7649.05</v>
      </c>
      <c r="H237">
        <v>7580.17</v>
      </c>
      <c r="I237" t="str">
        <f t="shared" si="9"/>
        <v>無</v>
      </c>
      <c r="J237" t="str">
        <f t="shared" si="10"/>
        <v>盤</v>
      </c>
      <c r="K237" t="str">
        <f t="shared" si="11"/>
        <v>盤</v>
      </c>
    </row>
    <row r="238" spans="1:11" hidden="1" x14ac:dyDescent="0.15">
      <c r="A238">
        <v>20121212</v>
      </c>
      <c r="B238">
        <v>7690.19</v>
      </c>
      <c r="C238">
        <v>7649.05</v>
      </c>
      <c r="D238">
        <v>7503.55</v>
      </c>
      <c r="E238">
        <v>7649.05</v>
      </c>
      <c r="F238">
        <v>7580.17</v>
      </c>
      <c r="G238">
        <v>7690.19</v>
      </c>
      <c r="H238">
        <v>7599.91</v>
      </c>
      <c r="I238" t="str">
        <f t="shared" si="9"/>
        <v>盤</v>
      </c>
      <c r="J238" t="str">
        <f t="shared" si="10"/>
        <v>盤</v>
      </c>
      <c r="K238" t="str">
        <f t="shared" si="11"/>
        <v>盤</v>
      </c>
    </row>
    <row r="239" spans="1:11" hidden="1" x14ac:dyDescent="0.15">
      <c r="A239">
        <v>20121213</v>
      </c>
      <c r="B239">
        <v>7757.09</v>
      </c>
      <c r="C239">
        <v>7649.05</v>
      </c>
      <c r="D239">
        <v>7580.17</v>
      </c>
      <c r="E239">
        <v>7690.19</v>
      </c>
      <c r="F239">
        <v>7599.91</v>
      </c>
      <c r="G239">
        <v>7757.09</v>
      </c>
      <c r="H239">
        <v>7600.98</v>
      </c>
      <c r="I239" t="str">
        <f t="shared" si="9"/>
        <v>盤</v>
      </c>
      <c r="J239" t="str">
        <f t="shared" si="10"/>
        <v>盤</v>
      </c>
      <c r="K239" t="str">
        <f t="shared" si="11"/>
        <v>盤</v>
      </c>
    </row>
    <row r="240" spans="1:11" hidden="1" x14ac:dyDescent="0.15">
      <c r="A240">
        <v>20121214</v>
      </c>
      <c r="B240">
        <v>7698.77</v>
      </c>
      <c r="C240">
        <v>7690.19</v>
      </c>
      <c r="D240">
        <v>7599.91</v>
      </c>
      <c r="E240">
        <v>7757.09</v>
      </c>
      <c r="F240">
        <v>7600.98</v>
      </c>
      <c r="G240">
        <v>7757.09</v>
      </c>
      <c r="H240">
        <v>7609.5</v>
      </c>
      <c r="I240" t="str">
        <f t="shared" si="9"/>
        <v>盤</v>
      </c>
      <c r="J240" t="str">
        <f t="shared" si="10"/>
        <v>盤</v>
      </c>
      <c r="K240" t="str">
        <f t="shared" si="11"/>
        <v>盤</v>
      </c>
    </row>
    <row r="241" spans="1:11" hidden="1" x14ac:dyDescent="0.15">
      <c r="A241">
        <v>20121217</v>
      </c>
      <c r="B241">
        <v>7631.28</v>
      </c>
      <c r="C241">
        <v>7757.09</v>
      </c>
      <c r="D241">
        <v>7600.98</v>
      </c>
      <c r="E241">
        <v>7757.09</v>
      </c>
      <c r="F241">
        <v>7609.5</v>
      </c>
      <c r="G241">
        <v>7757.09</v>
      </c>
      <c r="H241">
        <v>7609.5</v>
      </c>
      <c r="I241" t="str">
        <f t="shared" si="9"/>
        <v>盤</v>
      </c>
      <c r="J241" t="str">
        <f t="shared" si="10"/>
        <v>盤</v>
      </c>
      <c r="K241" t="str">
        <f t="shared" si="11"/>
        <v>盤</v>
      </c>
    </row>
    <row r="242" spans="1:11" hidden="1" x14ac:dyDescent="0.15">
      <c r="A242">
        <v>20121218</v>
      </c>
      <c r="B242">
        <v>7643.74</v>
      </c>
      <c r="C242">
        <v>7757.09</v>
      </c>
      <c r="D242">
        <v>7609.5</v>
      </c>
      <c r="E242">
        <v>7757.09</v>
      </c>
      <c r="F242">
        <v>7609.5</v>
      </c>
      <c r="G242">
        <v>7757.09</v>
      </c>
      <c r="H242">
        <v>7609.5</v>
      </c>
      <c r="I242" t="str">
        <f t="shared" si="9"/>
        <v>盤</v>
      </c>
      <c r="J242" t="str">
        <f t="shared" si="10"/>
        <v>盤</v>
      </c>
      <c r="K242" t="str">
        <f t="shared" si="11"/>
        <v>盤</v>
      </c>
    </row>
    <row r="243" spans="1:11" hidden="1" x14ac:dyDescent="0.15">
      <c r="A243">
        <v>20121219</v>
      </c>
      <c r="B243">
        <v>7677.47</v>
      </c>
      <c r="C243">
        <v>7757.09</v>
      </c>
      <c r="D243">
        <v>7609.5</v>
      </c>
      <c r="E243">
        <v>7757.09</v>
      </c>
      <c r="F243">
        <v>7609.5</v>
      </c>
      <c r="G243">
        <v>7757.09</v>
      </c>
      <c r="H243">
        <v>7609.5</v>
      </c>
      <c r="I243" t="str">
        <f t="shared" si="9"/>
        <v>盤</v>
      </c>
      <c r="J243" t="str">
        <f t="shared" si="10"/>
        <v>盤</v>
      </c>
      <c r="K243" t="str">
        <f t="shared" si="11"/>
        <v>盤</v>
      </c>
    </row>
    <row r="244" spans="1:11" hidden="1" x14ac:dyDescent="0.15">
      <c r="A244">
        <v>20121220</v>
      </c>
      <c r="B244">
        <v>7595.46</v>
      </c>
      <c r="C244">
        <v>7757.09</v>
      </c>
      <c r="D244">
        <v>7609.5</v>
      </c>
      <c r="E244">
        <v>7757.09</v>
      </c>
      <c r="F244">
        <v>7609.5</v>
      </c>
      <c r="G244">
        <v>7757.09</v>
      </c>
      <c r="H244">
        <v>7595.46</v>
      </c>
      <c r="I244" t="str">
        <f t="shared" si="9"/>
        <v>盤</v>
      </c>
      <c r="J244" t="str">
        <f t="shared" si="10"/>
        <v>盤</v>
      </c>
      <c r="K244" t="str">
        <f t="shared" si="11"/>
        <v>盤</v>
      </c>
    </row>
    <row r="245" spans="1:11" hidden="1" x14ac:dyDescent="0.15">
      <c r="A245">
        <v>20121221</v>
      </c>
      <c r="B245">
        <v>7519.93</v>
      </c>
      <c r="C245">
        <v>7757.09</v>
      </c>
      <c r="D245">
        <v>7609.5</v>
      </c>
      <c r="E245">
        <v>7757.09</v>
      </c>
      <c r="F245">
        <v>7595.46</v>
      </c>
      <c r="G245">
        <v>7757.09</v>
      </c>
      <c r="H245">
        <v>7519.93</v>
      </c>
      <c r="I245" t="str">
        <f t="shared" si="9"/>
        <v>盤</v>
      </c>
      <c r="J245" t="str">
        <f t="shared" si="10"/>
        <v>盤</v>
      </c>
      <c r="K245" t="str">
        <f t="shared" si="11"/>
        <v>無</v>
      </c>
    </row>
    <row r="246" spans="1:11" hidden="1" x14ac:dyDescent="0.15">
      <c r="A246">
        <v>20121222</v>
      </c>
      <c r="B246">
        <v>7540.14</v>
      </c>
      <c r="C246">
        <v>7757.09</v>
      </c>
      <c r="D246">
        <v>7595.46</v>
      </c>
      <c r="E246">
        <v>7757.09</v>
      </c>
      <c r="F246">
        <v>7519.93</v>
      </c>
      <c r="G246">
        <v>7757.09</v>
      </c>
      <c r="H246">
        <v>7519.93</v>
      </c>
      <c r="I246" t="str">
        <f t="shared" si="9"/>
        <v>盤</v>
      </c>
      <c r="J246" t="str">
        <f t="shared" si="10"/>
        <v>無</v>
      </c>
      <c r="K246" t="str">
        <f t="shared" si="11"/>
        <v>無</v>
      </c>
    </row>
    <row r="247" spans="1:11" hidden="1" x14ac:dyDescent="0.15">
      <c r="A247">
        <v>20121224</v>
      </c>
      <c r="B247">
        <v>7535.52</v>
      </c>
      <c r="C247">
        <v>7757.09</v>
      </c>
      <c r="D247">
        <v>7519.93</v>
      </c>
      <c r="E247">
        <v>7757.09</v>
      </c>
      <c r="F247">
        <v>7519.93</v>
      </c>
      <c r="G247">
        <v>7698.77</v>
      </c>
      <c r="H247">
        <v>7519.93</v>
      </c>
      <c r="I247" t="str">
        <f t="shared" si="9"/>
        <v>無</v>
      </c>
      <c r="J247" t="str">
        <f t="shared" si="10"/>
        <v>無</v>
      </c>
      <c r="K247" t="str">
        <f t="shared" si="11"/>
        <v>盤</v>
      </c>
    </row>
    <row r="248" spans="1:11" hidden="1" x14ac:dyDescent="0.15">
      <c r="A248">
        <v>20121225</v>
      </c>
      <c r="B248">
        <v>7636.57</v>
      </c>
      <c r="C248">
        <v>7757.09</v>
      </c>
      <c r="D248">
        <v>7519.93</v>
      </c>
      <c r="E248">
        <v>7698.77</v>
      </c>
      <c r="F248">
        <v>7519.93</v>
      </c>
      <c r="G248">
        <v>7677.47</v>
      </c>
      <c r="H248">
        <v>7519.93</v>
      </c>
      <c r="I248" t="str">
        <f t="shared" si="9"/>
        <v>無</v>
      </c>
      <c r="J248" t="str">
        <f t="shared" si="10"/>
        <v>盤</v>
      </c>
      <c r="K248" t="str">
        <f t="shared" si="11"/>
        <v>盤</v>
      </c>
    </row>
    <row r="249" spans="1:11" hidden="1" x14ac:dyDescent="0.15">
      <c r="A249">
        <v>20121226</v>
      </c>
      <c r="B249">
        <v>7634.19</v>
      </c>
      <c r="C249">
        <v>7698.77</v>
      </c>
      <c r="D249">
        <v>7519.93</v>
      </c>
      <c r="E249">
        <v>7677.47</v>
      </c>
      <c r="F249">
        <v>7519.93</v>
      </c>
      <c r="G249">
        <v>7677.47</v>
      </c>
      <c r="H249">
        <v>7519.93</v>
      </c>
      <c r="I249" t="str">
        <f t="shared" si="9"/>
        <v>盤</v>
      </c>
      <c r="J249" t="str">
        <f t="shared" si="10"/>
        <v>盤</v>
      </c>
      <c r="K249" t="str">
        <f t="shared" si="11"/>
        <v>盤</v>
      </c>
    </row>
    <row r="250" spans="1:11" hidden="1" x14ac:dyDescent="0.15">
      <c r="A250">
        <v>20121227</v>
      </c>
      <c r="B250">
        <v>7648.41</v>
      </c>
      <c r="C250">
        <v>7677.47</v>
      </c>
      <c r="D250">
        <v>7519.93</v>
      </c>
      <c r="E250">
        <v>7677.47</v>
      </c>
      <c r="F250">
        <v>7519.93</v>
      </c>
      <c r="G250">
        <v>7677.47</v>
      </c>
      <c r="H250">
        <v>7519.93</v>
      </c>
      <c r="I250" t="str">
        <f t="shared" si="9"/>
        <v>盤</v>
      </c>
      <c r="J250" t="str">
        <f t="shared" si="10"/>
        <v>盤</v>
      </c>
      <c r="K250" t="str">
        <f t="shared" si="11"/>
        <v>盤</v>
      </c>
    </row>
    <row r="251" spans="1:11" hidden="1" x14ac:dyDescent="0.15">
      <c r="A251">
        <v>20121228</v>
      </c>
      <c r="B251">
        <v>7699.5</v>
      </c>
      <c r="C251">
        <v>7677.47</v>
      </c>
      <c r="D251">
        <v>7519.93</v>
      </c>
      <c r="E251">
        <v>7677.47</v>
      </c>
      <c r="F251">
        <v>7519.93</v>
      </c>
      <c r="G251">
        <v>7699.5</v>
      </c>
      <c r="H251">
        <v>7519.93</v>
      </c>
      <c r="I251" t="str">
        <f t="shared" si="9"/>
        <v>盤</v>
      </c>
      <c r="J251" t="str">
        <f t="shared" si="10"/>
        <v>盤</v>
      </c>
      <c r="K251" t="str">
        <f t="shared" si="11"/>
        <v>盤</v>
      </c>
    </row>
    <row r="252" spans="1:11" hidden="1" x14ac:dyDescent="0.15">
      <c r="A252">
        <v>20130102</v>
      </c>
      <c r="B252">
        <v>7779.22</v>
      </c>
      <c r="C252">
        <v>7677.47</v>
      </c>
      <c r="D252">
        <v>7519.93</v>
      </c>
      <c r="E252">
        <v>7699.5</v>
      </c>
      <c r="F252">
        <v>7519.93</v>
      </c>
      <c r="G252">
        <v>7779.22</v>
      </c>
      <c r="H252">
        <v>7519.93</v>
      </c>
      <c r="I252" t="str">
        <f t="shared" si="9"/>
        <v>盤</v>
      </c>
      <c r="J252" t="str">
        <f t="shared" si="10"/>
        <v>盤</v>
      </c>
      <c r="K252" t="str">
        <f t="shared" si="11"/>
        <v>順</v>
      </c>
    </row>
    <row r="253" spans="1:11" hidden="1" x14ac:dyDescent="0.15">
      <c r="A253">
        <v>20130103</v>
      </c>
      <c r="B253">
        <v>7836.84</v>
      </c>
      <c r="C253">
        <v>7699.5</v>
      </c>
      <c r="D253">
        <v>7519.93</v>
      </c>
      <c r="E253">
        <v>7779.22</v>
      </c>
      <c r="F253">
        <v>7519.93</v>
      </c>
      <c r="G253">
        <v>7836.84</v>
      </c>
      <c r="H253">
        <v>7535.52</v>
      </c>
      <c r="I253" t="str">
        <f t="shared" ref="I253:I316" si="12">IF(C253-D253&lt;=180,"盤",IF(C253-D253&lt;=240,"無","順"))</f>
        <v>盤</v>
      </c>
      <c r="J253" t="str">
        <f t="shared" ref="J253:J316" si="13">IF(E253-F253&lt;=180,"盤",IF(E253-F253&lt;=240,"無","順"))</f>
        <v>順</v>
      </c>
      <c r="K253" t="str">
        <f t="shared" ref="K253:K316" si="14">IF(G253-H253&lt;=180,"盤",IF(G253-H253&lt;=240,"無","順"))</f>
        <v>順</v>
      </c>
    </row>
    <row r="254" spans="1:11" x14ac:dyDescent="0.15">
      <c r="A254">
        <v>20130104</v>
      </c>
      <c r="B254">
        <v>7805.99</v>
      </c>
      <c r="C254">
        <v>7779.22</v>
      </c>
      <c r="D254">
        <v>7519.93</v>
      </c>
      <c r="E254">
        <v>7836.84</v>
      </c>
      <c r="F254">
        <v>7535.52</v>
      </c>
      <c r="G254">
        <v>7836.84</v>
      </c>
      <c r="H254">
        <v>7535.52</v>
      </c>
      <c r="I254" t="str">
        <f t="shared" si="12"/>
        <v>順</v>
      </c>
      <c r="J254" t="str">
        <f t="shared" si="13"/>
        <v>順</v>
      </c>
      <c r="K254" t="str">
        <f t="shared" si="14"/>
        <v>順</v>
      </c>
    </row>
    <row r="255" spans="1:11" hidden="1" x14ac:dyDescent="0.15">
      <c r="A255">
        <v>20130107</v>
      </c>
      <c r="B255">
        <v>7755.09</v>
      </c>
      <c r="C255">
        <v>7836.84</v>
      </c>
      <c r="D255">
        <v>7535.52</v>
      </c>
      <c r="E255">
        <v>7836.84</v>
      </c>
      <c r="F255">
        <v>7535.52</v>
      </c>
      <c r="G255">
        <v>7836.84</v>
      </c>
      <c r="H255">
        <v>7634.19</v>
      </c>
      <c r="I255" t="str">
        <f t="shared" si="12"/>
        <v>順</v>
      </c>
      <c r="J255" t="str">
        <f t="shared" si="13"/>
        <v>順</v>
      </c>
      <c r="K255" t="str">
        <f t="shared" si="14"/>
        <v>無</v>
      </c>
    </row>
    <row r="256" spans="1:11" hidden="1" x14ac:dyDescent="0.15">
      <c r="A256">
        <v>20130108</v>
      </c>
      <c r="B256">
        <v>7721.66</v>
      </c>
      <c r="C256">
        <v>7836.84</v>
      </c>
      <c r="D256">
        <v>7535.52</v>
      </c>
      <c r="E256">
        <v>7836.84</v>
      </c>
      <c r="F256">
        <v>7634.19</v>
      </c>
      <c r="G256">
        <v>7836.84</v>
      </c>
      <c r="H256">
        <v>7634.19</v>
      </c>
      <c r="I256" t="str">
        <f t="shared" si="12"/>
        <v>順</v>
      </c>
      <c r="J256" t="str">
        <f t="shared" si="13"/>
        <v>無</v>
      </c>
      <c r="K256" t="str">
        <f t="shared" si="14"/>
        <v>無</v>
      </c>
    </row>
    <row r="257" spans="1:11" hidden="1" x14ac:dyDescent="0.15">
      <c r="A257">
        <v>20130109</v>
      </c>
      <c r="B257">
        <v>7738.64</v>
      </c>
      <c r="C257">
        <v>7836.84</v>
      </c>
      <c r="D257">
        <v>7634.19</v>
      </c>
      <c r="E257">
        <v>7836.84</v>
      </c>
      <c r="F257">
        <v>7634.19</v>
      </c>
      <c r="G257">
        <v>7836.84</v>
      </c>
      <c r="H257">
        <v>7648.41</v>
      </c>
      <c r="I257" t="str">
        <f t="shared" si="12"/>
        <v>無</v>
      </c>
      <c r="J257" t="str">
        <f t="shared" si="13"/>
        <v>無</v>
      </c>
      <c r="K257" t="str">
        <f t="shared" si="14"/>
        <v>無</v>
      </c>
    </row>
    <row r="258" spans="1:11" hidden="1" x14ac:dyDescent="0.15">
      <c r="A258">
        <v>20130110</v>
      </c>
      <c r="B258">
        <v>7811.64</v>
      </c>
      <c r="C258">
        <v>7836.84</v>
      </c>
      <c r="D258">
        <v>7634.19</v>
      </c>
      <c r="E258">
        <v>7836.84</v>
      </c>
      <c r="F258">
        <v>7648.41</v>
      </c>
      <c r="G258">
        <v>7836.84</v>
      </c>
      <c r="H258">
        <v>7699.5</v>
      </c>
      <c r="I258" t="str">
        <f t="shared" si="12"/>
        <v>無</v>
      </c>
      <c r="J258" t="str">
        <f t="shared" si="13"/>
        <v>無</v>
      </c>
      <c r="K258" t="str">
        <f t="shared" si="14"/>
        <v>盤</v>
      </c>
    </row>
    <row r="259" spans="1:11" hidden="1" x14ac:dyDescent="0.15">
      <c r="A259">
        <v>20130111</v>
      </c>
      <c r="B259">
        <v>7819.15</v>
      </c>
      <c r="C259">
        <v>7836.84</v>
      </c>
      <c r="D259">
        <v>7648.41</v>
      </c>
      <c r="E259">
        <v>7836.84</v>
      </c>
      <c r="F259">
        <v>7699.5</v>
      </c>
      <c r="G259">
        <v>7836.84</v>
      </c>
      <c r="H259">
        <v>7721.66</v>
      </c>
      <c r="I259" t="str">
        <f t="shared" si="12"/>
        <v>無</v>
      </c>
      <c r="J259" t="str">
        <f t="shared" si="13"/>
        <v>盤</v>
      </c>
      <c r="K259" t="str">
        <f t="shared" si="14"/>
        <v>盤</v>
      </c>
    </row>
    <row r="260" spans="1:11" hidden="1" x14ac:dyDescent="0.15">
      <c r="A260">
        <v>20130114</v>
      </c>
      <c r="B260">
        <v>7823.97</v>
      </c>
      <c r="C260">
        <v>7836.84</v>
      </c>
      <c r="D260">
        <v>7699.5</v>
      </c>
      <c r="E260">
        <v>7836.84</v>
      </c>
      <c r="F260">
        <v>7721.66</v>
      </c>
      <c r="G260">
        <v>7836.84</v>
      </c>
      <c r="H260">
        <v>7721.66</v>
      </c>
      <c r="I260" t="str">
        <f t="shared" si="12"/>
        <v>盤</v>
      </c>
      <c r="J260" t="str">
        <f t="shared" si="13"/>
        <v>盤</v>
      </c>
      <c r="K260" t="str">
        <f t="shared" si="14"/>
        <v>盤</v>
      </c>
    </row>
    <row r="261" spans="1:11" hidden="1" x14ac:dyDescent="0.15">
      <c r="A261">
        <v>20130115</v>
      </c>
      <c r="B261">
        <v>7765.02</v>
      </c>
      <c r="C261">
        <v>7836.84</v>
      </c>
      <c r="D261">
        <v>7721.66</v>
      </c>
      <c r="E261">
        <v>7836.84</v>
      </c>
      <c r="F261">
        <v>7721.66</v>
      </c>
      <c r="G261">
        <v>7823.97</v>
      </c>
      <c r="H261">
        <v>7721.66</v>
      </c>
      <c r="I261" t="str">
        <f t="shared" si="12"/>
        <v>盤</v>
      </c>
      <c r="J261" t="str">
        <f t="shared" si="13"/>
        <v>盤</v>
      </c>
      <c r="K261" t="str">
        <f t="shared" si="14"/>
        <v>盤</v>
      </c>
    </row>
    <row r="262" spans="1:11" hidden="1" x14ac:dyDescent="0.15">
      <c r="A262">
        <v>20130116</v>
      </c>
      <c r="B262">
        <v>7700.43</v>
      </c>
      <c r="C262">
        <v>7836.84</v>
      </c>
      <c r="D262">
        <v>7721.66</v>
      </c>
      <c r="E262">
        <v>7823.97</v>
      </c>
      <c r="F262">
        <v>7721.66</v>
      </c>
      <c r="G262">
        <v>7823.97</v>
      </c>
      <c r="H262">
        <v>7700.43</v>
      </c>
      <c r="I262" t="str">
        <f t="shared" si="12"/>
        <v>盤</v>
      </c>
      <c r="J262" t="str">
        <f t="shared" si="13"/>
        <v>盤</v>
      </c>
      <c r="K262" t="str">
        <f t="shared" si="14"/>
        <v>盤</v>
      </c>
    </row>
    <row r="263" spans="1:11" hidden="1" x14ac:dyDescent="0.15">
      <c r="A263">
        <v>20130117</v>
      </c>
      <c r="B263">
        <v>7616.64</v>
      </c>
      <c r="C263">
        <v>7823.97</v>
      </c>
      <c r="D263">
        <v>7721.66</v>
      </c>
      <c r="E263">
        <v>7823.97</v>
      </c>
      <c r="F263">
        <v>7700.43</v>
      </c>
      <c r="G263">
        <v>7823.97</v>
      </c>
      <c r="H263">
        <v>7616.64</v>
      </c>
      <c r="I263" t="str">
        <f t="shared" si="12"/>
        <v>盤</v>
      </c>
      <c r="J263" t="str">
        <f t="shared" si="13"/>
        <v>盤</v>
      </c>
      <c r="K263" t="str">
        <f t="shared" si="14"/>
        <v>無</v>
      </c>
    </row>
    <row r="264" spans="1:11" hidden="1" x14ac:dyDescent="0.15">
      <c r="A264">
        <v>20130118</v>
      </c>
      <c r="B264">
        <v>7732.87</v>
      </c>
      <c r="C264">
        <v>7823.97</v>
      </c>
      <c r="D264">
        <v>7700.43</v>
      </c>
      <c r="E264">
        <v>7823.97</v>
      </c>
      <c r="F264">
        <v>7616.64</v>
      </c>
      <c r="G264">
        <v>7823.97</v>
      </c>
      <c r="H264">
        <v>7616.64</v>
      </c>
      <c r="I264" t="str">
        <f t="shared" si="12"/>
        <v>盤</v>
      </c>
      <c r="J264" t="str">
        <f t="shared" si="13"/>
        <v>無</v>
      </c>
      <c r="K264" t="str">
        <f t="shared" si="14"/>
        <v>無</v>
      </c>
    </row>
    <row r="265" spans="1:11" hidden="1" x14ac:dyDescent="0.15">
      <c r="A265">
        <v>20130121</v>
      </c>
      <c r="B265">
        <v>7724.92</v>
      </c>
      <c r="C265">
        <v>7823.97</v>
      </c>
      <c r="D265">
        <v>7616.64</v>
      </c>
      <c r="E265">
        <v>7823.97</v>
      </c>
      <c r="F265">
        <v>7616.64</v>
      </c>
      <c r="G265">
        <v>7823.97</v>
      </c>
      <c r="H265">
        <v>7616.64</v>
      </c>
      <c r="I265" t="str">
        <f t="shared" si="12"/>
        <v>無</v>
      </c>
      <c r="J265" t="str">
        <f t="shared" si="13"/>
        <v>無</v>
      </c>
      <c r="K265" t="str">
        <f t="shared" si="14"/>
        <v>無</v>
      </c>
    </row>
    <row r="266" spans="1:11" hidden="1" x14ac:dyDescent="0.15">
      <c r="A266">
        <v>20130122</v>
      </c>
      <c r="B266">
        <v>7759.1</v>
      </c>
      <c r="C266">
        <v>7823.97</v>
      </c>
      <c r="D266">
        <v>7616.64</v>
      </c>
      <c r="E266">
        <v>7823.97</v>
      </c>
      <c r="F266">
        <v>7616.64</v>
      </c>
      <c r="G266">
        <v>7823.97</v>
      </c>
      <c r="H266">
        <v>7616.64</v>
      </c>
      <c r="I266" t="str">
        <f t="shared" si="12"/>
        <v>無</v>
      </c>
      <c r="J266" t="str">
        <f t="shared" si="13"/>
        <v>無</v>
      </c>
      <c r="K266" t="str">
        <f t="shared" si="14"/>
        <v>無</v>
      </c>
    </row>
    <row r="267" spans="1:11" hidden="1" x14ac:dyDescent="0.15">
      <c r="A267">
        <v>20130123</v>
      </c>
      <c r="B267">
        <v>7744.18</v>
      </c>
      <c r="C267">
        <v>7823.97</v>
      </c>
      <c r="D267">
        <v>7616.64</v>
      </c>
      <c r="E267">
        <v>7823.97</v>
      </c>
      <c r="F267">
        <v>7616.64</v>
      </c>
      <c r="G267">
        <v>7823.97</v>
      </c>
      <c r="H267">
        <v>7616.64</v>
      </c>
      <c r="I267" t="str">
        <f t="shared" si="12"/>
        <v>無</v>
      </c>
      <c r="J267" t="str">
        <f t="shared" si="13"/>
        <v>無</v>
      </c>
      <c r="K267" t="str">
        <f t="shared" si="14"/>
        <v>無</v>
      </c>
    </row>
    <row r="268" spans="1:11" hidden="1" x14ac:dyDescent="0.15">
      <c r="A268">
        <v>20130124</v>
      </c>
      <c r="B268">
        <v>7695.99</v>
      </c>
      <c r="C268">
        <v>7823.97</v>
      </c>
      <c r="D268">
        <v>7616.64</v>
      </c>
      <c r="E268">
        <v>7823.97</v>
      </c>
      <c r="F268">
        <v>7616.64</v>
      </c>
      <c r="G268">
        <v>7765.02</v>
      </c>
      <c r="H268">
        <v>7616.64</v>
      </c>
      <c r="I268" t="str">
        <f t="shared" si="12"/>
        <v>無</v>
      </c>
      <c r="J268" t="str">
        <f t="shared" si="13"/>
        <v>無</v>
      </c>
      <c r="K268" t="str">
        <f t="shared" si="14"/>
        <v>盤</v>
      </c>
    </row>
    <row r="269" spans="1:11" hidden="1" x14ac:dyDescent="0.15">
      <c r="A269">
        <v>20130125</v>
      </c>
      <c r="B269">
        <v>7672.58</v>
      </c>
      <c r="C269">
        <v>7823.97</v>
      </c>
      <c r="D269">
        <v>7616.64</v>
      </c>
      <c r="E269">
        <v>7765.02</v>
      </c>
      <c r="F269">
        <v>7616.64</v>
      </c>
      <c r="G269">
        <v>7759.1</v>
      </c>
      <c r="H269">
        <v>7616.64</v>
      </c>
      <c r="I269" t="str">
        <f t="shared" si="12"/>
        <v>無</v>
      </c>
      <c r="J269" t="str">
        <f t="shared" si="13"/>
        <v>盤</v>
      </c>
      <c r="K269" t="str">
        <f t="shared" si="14"/>
        <v>盤</v>
      </c>
    </row>
    <row r="270" spans="1:11" hidden="1" x14ac:dyDescent="0.15">
      <c r="A270">
        <v>20130128</v>
      </c>
      <c r="B270">
        <v>7714.67</v>
      </c>
      <c r="C270">
        <v>7765.02</v>
      </c>
      <c r="D270">
        <v>7616.64</v>
      </c>
      <c r="E270">
        <v>7759.1</v>
      </c>
      <c r="F270">
        <v>7616.64</v>
      </c>
      <c r="G270">
        <v>7759.1</v>
      </c>
      <c r="H270">
        <v>7616.64</v>
      </c>
      <c r="I270" t="str">
        <f t="shared" si="12"/>
        <v>盤</v>
      </c>
      <c r="J270" t="str">
        <f t="shared" si="13"/>
        <v>盤</v>
      </c>
      <c r="K270" t="str">
        <f t="shared" si="14"/>
        <v>盤</v>
      </c>
    </row>
    <row r="271" spans="1:11" hidden="1" x14ac:dyDescent="0.15">
      <c r="A271">
        <v>20130129</v>
      </c>
      <c r="B271">
        <v>7802</v>
      </c>
      <c r="C271">
        <v>7759.1</v>
      </c>
      <c r="D271">
        <v>7616.64</v>
      </c>
      <c r="E271">
        <v>7759.1</v>
      </c>
      <c r="F271">
        <v>7616.64</v>
      </c>
      <c r="G271">
        <v>7802</v>
      </c>
      <c r="H271">
        <v>7672.58</v>
      </c>
      <c r="I271" t="str">
        <f t="shared" si="12"/>
        <v>盤</v>
      </c>
      <c r="J271" t="str">
        <f t="shared" si="13"/>
        <v>盤</v>
      </c>
      <c r="K271" t="str">
        <f t="shared" si="14"/>
        <v>盤</v>
      </c>
    </row>
    <row r="272" spans="1:11" hidden="1" x14ac:dyDescent="0.15">
      <c r="A272">
        <v>20130130</v>
      </c>
      <c r="B272">
        <v>7832.98</v>
      </c>
      <c r="C272">
        <v>7759.1</v>
      </c>
      <c r="D272">
        <v>7616.64</v>
      </c>
      <c r="E272">
        <v>7802</v>
      </c>
      <c r="F272">
        <v>7672.58</v>
      </c>
      <c r="G272">
        <v>7832.98</v>
      </c>
      <c r="H272">
        <v>7672.58</v>
      </c>
      <c r="I272" t="str">
        <f t="shared" si="12"/>
        <v>盤</v>
      </c>
      <c r="J272" t="str">
        <f t="shared" si="13"/>
        <v>盤</v>
      </c>
      <c r="K272" t="str">
        <f t="shared" si="14"/>
        <v>盤</v>
      </c>
    </row>
    <row r="273" spans="1:11" hidden="1" x14ac:dyDescent="0.15">
      <c r="A273">
        <v>20130131</v>
      </c>
      <c r="B273">
        <v>7850.02</v>
      </c>
      <c r="C273">
        <v>7802</v>
      </c>
      <c r="D273">
        <v>7672.58</v>
      </c>
      <c r="E273">
        <v>7832.98</v>
      </c>
      <c r="F273">
        <v>7672.58</v>
      </c>
      <c r="G273">
        <v>7850.02</v>
      </c>
      <c r="H273">
        <v>7672.58</v>
      </c>
      <c r="I273" t="str">
        <f t="shared" si="12"/>
        <v>盤</v>
      </c>
      <c r="J273" t="str">
        <f t="shared" si="13"/>
        <v>盤</v>
      </c>
      <c r="K273" t="str">
        <f t="shared" si="14"/>
        <v>盤</v>
      </c>
    </row>
    <row r="274" spans="1:11" hidden="1" x14ac:dyDescent="0.15">
      <c r="A274">
        <v>20130201</v>
      </c>
      <c r="B274">
        <v>7855.97</v>
      </c>
      <c r="C274">
        <v>7832.98</v>
      </c>
      <c r="D274">
        <v>7672.58</v>
      </c>
      <c r="E274">
        <v>7850.02</v>
      </c>
      <c r="F274">
        <v>7672.58</v>
      </c>
      <c r="G274">
        <v>7855.97</v>
      </c>
      <c r="H274">
        <v>7672.58</v>
      </c>
      <c r="I274" t="str">
        <f t="shared" si="12"/>
        <v>盤</v>
      </c>
      <c r="J274" t="str">
        <f t="shared" si="13"/>
        <v>盤</v>
      </c>
      <c r="K274" t="str">
        <f t="shared" si="14"/>
        <v>無</v>
      </c>
    </row>
    <row r="275" spans="1:11" hidden="1" x14ac:dyDescent="0.15">
      <c r="A275">
        <v>20130204</v>
      </c>
      <c r="B275">
        <v>7923.16</v>
      </c>
      <c r="C275">
        <v>7850.02</v>
      </c>
      <c r="D275">
        <v>7672.58</v>
      </c>
      <c r="E275">
        <v>7855.97</v>
      </c>
      <c r="F275">
        <v>7672.58</v>
      </c>
      <c r="G275">
        <v>7923.16</v>
      </c>
      <c r="H275">
        <v>7672.58</v>
      </c>
      <c r="I275" t="str">
        <f t="shared" si="12"/>
        <v>盤</v>
      </c>
      <c r="J275" t="str">
        <f t="shared" si="13"/>
        <v>無</v>
      </c>
      <c r="K275" t="str">
        <f t="shared" si="14"/>
        <v>順</v>
      </c>
    </row>
    <row r="276" spans="1:11" hidden="1" x14ac:dyDescent="0.15">
      <c r="A276">
        <v>20130205</v>
      </c>
      <c r="B276">
        <v>7886.94</v>
      </c>
      <c r="C276">
        <v>7855.97</v>
      </c>
      <c r="D276">
        <v>7672.58</v>
      </c>
      <c r="E276">
        <v>7923.16</v>
      </c>
      <c r="F276">
        <v>7672.58</v>
      </c>
      <c r="G276">
        <v>7923.16</v>
      </c>
      <c r="H276">
        <v>7672.58</v>
      </c>
      <c r="I276" t="str">
        <f t="shared" si="12"/>
        <v>無</v>
      </c>
      <c r="J276" t="str">
        <f t="shared" si="13"/>
        <v>順</v>
      </c>
      <c r="K276" t="str">
        <f t="shared" si="14"/>
        <v>順</v>
      </c>
    </row>
    <row r="277" spans="1:11" hidden="1" x14ac:dyDescent="0.15">
      <c r="A277">
        <v>20130206</v>
      </c>
      <c r="B277">
        <v>7906.65</v>
      </c>
      <c r="C277">
        <v>7923.16</v>
      </c>
      <c r="D277">
        <v>7672.58</v>
      </c>
      <c r="E277">
        <v>7923.16</v>
      </c>
      <c r="F277">
        <v>7672.58</v>
      </c>
      <c r="G277">
        <v>7923.16</v>
      </c>
      <c r="H277">
        <v>7714.67</v>
      </c>
      <c r="I277" t="str">
        <f t="shared" si="12"/>
        <v>順</v>
      </c>
      <c r="J277" t="str">
        <f t="shared" si="13"/>
        <v>順</v>
      </c>
      <c r="K277" t="str">
        <f t="shared" si="14"/>
        <v>無</v>
      </c>
    </row>
    <row r="278" spans="1:11" hidden="1" x14ac:dyDescent="0.15">
      <c r="A278">
        <v>20130218</v>
      </c>
      <c r="B278">
        <v>7943.53</v>
      </c>
      <c r="C278">
        <v>7923.16</v>
      </c>
      <c r="D278">
        <v>7672.58</v>
      </c>
      <c r="E278">
        <v>7923.16</v>
      </c>
      <c r="F278">
        <v>7714.67</v>
      </c>
      <c r="G278">
        <v>7943.53</v>
      </c>
      <c r="H278">
        <v>7802</v>
      </c>
      <c r="I278" t="str">
        <f t="shared" si="12"/>
        <v>順</v>
      </c>
      <c r="J278" t="str">
        <f t="shared" si="13"/>
        <v>無</v>
      </c>
      <c r="K278" t="str">
        <f t="shared" si="14"/>
        <v>盤</v>
      </c>
    </row>
    <row r="279" spans="1:11" hidden="1" x14ac:dyDescent="0.15">
      <c r="A279">
        <v>20130219</v>
      </c>
      <c r="B279">
        <v>7960.88</v>
      </c>
      <c r="C279">
        <v>7923.16</v>
      </c>
      <c r="D279">
        <v>7714.67</v>
      </c>
      <c r="E279">
        <v>7943.53</v>
      </c>
      <c r="F279">
        <v>7802</v>
      </c>
      <c r="G279">
        <v>7960.88</v>
      </c>
      <c r="H279">
        <v>7832.98</v>
      </c>
      <c r="I279" t="str">
        <f t="shared" si="12"/>
        <v>無</v>
      </c>
      <c r="J279" t="str">
        <f t="shared" si="13"/>
        <v>盤</v>
      </c>
      <c r="K279" t="str">
        <f t="shared" si="14"/>
        <v>盤</v>
      </c>
    </row>
    <row r="280" spans="1:11" hidden="1" x14ac:dyDescent="0.15">
      <c r="A280">
        <v>20130220</v>
      </c>
      <c r="B280">
        <v>8029.1</v>
      </c>
      <c r="C280">
        <v>7943.53</v>
      </c>
      <c r="D280">
        <v>7802</v>
      </c>
      <c r="E280">
        <v>7960.88</v>
      </c>
      <c r="F280">
        <v>7832.98</v>
      </c>
      <c r="G280">
        <v>8029.1</v>
      </c>
      <c r="H280">
        <v>7850.02</v>
      </c>
      <c r="I280" t="str">
        <f t="shared" si="12"/>
        <v>盤</v>
      </c>
      <c r="J280" t="str">
        <f t="shared" si="13"/>
        <v>盤</v>
      </c>
      <c r="K280" t="str">
        <f t="shared" si="14"/>
        <v>盤</v>
      </c>
    </row>
    <row r="281" spans="1:11" hidden="1" x14ac:dyDescent="0.15">
      <c r="A281">
        <v>20130221</v>
      </c>
      <c r="B281">
        <v>7957.46</v>
      </c>
      <c r="C281">
        <v>7960.88</v>
      </c>
      <c r="D281">
        <v>7832.98</v>
      </c>
      <c r="E281">
        <v>8029.1</v>
      </c>
      <c r="F281">
        <v>7850.02</v>
      </c>
      <c r="G281">
        <v>8029.1</v>
      </c>
      <c r="H281">
        <v>7855.97</v>
      </c>
      <c r="I281" t="str">
        <f t="shared" si="12"/>
        <v>盤</v>
      </c>
      <c r="J281" t="str">
        <f t="shared" si="13"/>
        <v>盤</v>
      </c>
      <c r="K281" t="str">
        <f t="shared" si="14"/>
        <v>盤</v>
      </c>
    </row>
    <row r="282" spans="1:11" hidden="1" x14ac:dyDescent="0.15">
      <c r="A282">
        <v>20130222</v>
      </c>
      <c r="B282">
        <v>7947.72</v>
      </c>
      <c r="C282">
        <v>8029.1</v>
      </c>
      <c r="D282">
        <v>7850.02</v>
      </c>
      <c r="E282">
        <v>8029.1</v>
      </c>
      <c r="F282">
        <v>7855.97</v>
      </c>
      <c r="G282">
        <v>8029.1</v>
      </c>
      <c r="H282">
        <v>7886.94</v>
      </c>
      <c r="I282" t="str">
        <f t="shared" si="12"/>
        <v>盤</v>
      </c>
      <c r="J282" t="str">
        <f t="shared" si="13"/>
        <v>盤</v>
      </c>
      <c r="K282" t="str">
        <f t="shared" si="14"/>
        <v>盤</v>
      </c>
    </row>
    <row r="283" spans="1:11" hidden="1" x14ac:dyDescent="0.15">
      <c r="A283">
        <v>20130223</v>
      </c>
      <c r="B283">
        <v>7986.89</v>
      </c>
      <c r="C283">
        <v>8029.1</v>
      </c>
      <c r="D283">
        <v>7855.97</v>
      </c>
      <c r="E283">
        <v>8029.1</v>
      </c>
      <c r="F283">
        <v>7886.94</v>
      </c>
      <c r="G283">
        <v>8029.1</v>
      </c>
      <c r="H283">
        <v>7886.94</v>
      </c>
      <c r="I283" t="str">
        <f t="shared" si="12"/>
        <v>盤</v>
      </c>
      <c r="J283" t="str">
        <f t="shared" si="13"/>
        <v>盤</v>
      </c>
      <c r="K283" t="str">
        <f t="shared" si="14"/>
        <v>盤</v>
      </c>
    </row>
    <row r="284" spans="1:11" hidden="1" x14ac:dyDescent="0.15">
      <c r="A284">
        <v>20130225</v>
      </c>
      <c r="B284">
        <v>7947.68</v>
      </c>
      <c r="C284">
        <v>8029.1</v>
      </c>
      <c r="D284">
        <v>7886.94</v>
      </c>
      <c r="E284">
        <v>8029.1</v>
      </c>
      <c r="F284">
        <v>7886.94</v>
      </c>
      <c r="G284">
        <v>8029.1</v>
      </c>
      <c r="H284">
        <v>7906.65</v>
      </c>
      <c r="I284" t="str">
        <f t="shared" si="12"/>
        <v>盤</v>
      </c>
      <c r="J284" t="str">
        <f t="shared" si="13"/>
        <v>盤</v>
      </c>
      <c r="K284" t="str">
        <f t="shared" si="14"/>
        <v>盤</v>
      </c>
    </row>
    <row r="285" spans="1:11" hidden="1" x14ac:dyDescent="0.15">
      <c r="A285">
        <v>20130226</v>
      </c>
      <c r="B285">
        <v>7880.9</v>
      </c>
      <c r="C285">
        <v>8029.1</v>
      </c>
      <c r="D285">
        <v>7886.94</v>
      </c>
      <c r="E285">
        <v>8029.1</v>
      </c>
      <c r="F285">
        <v>7906.65</v>
      </c>
      <c r="G285">
        <v>8029.1</v>
      </c>
      <c r="H285">
        <v>7880.9</v>
      </c>
      <c r="I285" t="str">
        <f t="shared" si="12"/>
        <v>盤</v>
      </c>
      <c r="J285" t="str">
        <f t="shared" si="13"/>
        <v>盤</v>
      </c>
      <c r="K285" t="str">
        <f t="shared" si="14"/>
        <v>盤</v>
      </c>
    </row>
    <row r="286" spans="1:11" hidden="1" x14ac:dyDescent="0.15">
      <c r="A286">
        <v>20130227</v>
      </c>
      <c r="B286">
        <v>7897.98</v>
      </c>
      <c r="C286">
        <v>8029.1</v>
      </c>
      <c r="D286">
        <v>7906.65</v>
      </c>
      <c r="E286">
        <v>8029.1</v>
      </c>
      <c r="F286">
        <v>7880.9</v>
      </c>
      <c r="G286">
        <v>8029.1</v>
      </c>
      <c r="H286">
        <v>7880.9</v>
      </c>
      <c r="I286" t="str">
        <f t="shared" si="12"/>
        <v>盤</v>
      </c>
      <c r="J286" t="str">
        <f t="shared" si="13"/>
        <v>盤</v>
      </c>
      <c r="K286" t="str">
        <f t="shared" si="14"/>
        <v>盤</v>
      </c>
    </row>
    <row r="287" spans="1:11" hidden="1" x14ac:dyDescent="0.15">
      <c r="A287">
        <v>20130301</v>
      </c>
      <c r="B287">
        <v>7964.63</v>
      </c>
      <c r="C287">
        <v>8029.1</v>
      </c>
      <c r="D287">
        <v>7880.9</v>
      </c>
      <c r="E287">
        <v>8029.1</v>
      </c>
      <c r="F287">
        <v>7880.9</v>
      </c>
      <c r="G287">
        <v>8029.1</v>
      </c>
      <c r="H287">
        <v>7880.9</v>
      </c>
      <c r="I287" t="str">
        <f t="shared" si="12"/>
        <v>盤</v>
      </c>
      <c r="J287" t="str">
        <f t="shared" si="13"/>
        <v>盤</v>
      </c>
      <c r="K287" t="str">
        <f t="shared" si="14"/>
        <v>盤</v>
      </c>
    </row>
    <row r="288" spans="1:11" hidden="1" x14ac:dyDescent="0.15">
      <c r="A288">
        <v>20130304</v>
      </c>
      <c r="B288">
        <v>7867.34</v>
      </c>
      <c r="C288">
        <v>8029.1</v>
      </c>
      <c r="D288">
        <v>7880.9</v>
      </c>
      <c r="E288">
        <v>8029.1</v>
      </c>
      <c r="F288">
        <v>7880.9</v>
      </c>
      <c r="G288">
        <v>7986.89</v>
      </c>
      <c r="H288">
        <v>7867.34</v>
      </c>
      <c r="I288" t="str">
        <f t="shared" si="12"/>
        <v>盤</v>
      </c>
      <c r="J288" t="str">
        <f t="shared" si="13"/>
        <v>盤</v>
      </c>
      <c r="K288" t="str">
        <f t="shared" si="14"/>
        <v>盤</v>
      </c>
    </row>
    <row r="289" spans="1:11" hidden="1" x14ac:dyDescent="0.15">
      <c r="A289">
        <v>20130305</v>
      </c>
      <c r="B289">
        <v>7932.71</v>
      </c>
      <c r="C289">
        <v>8029.1</v>
      </c>
      <c r="D289">
        <v>7880.9</v>
      </c>
      <c r="E289">
        <v>7986.89</v>
      </c>
      <c r="F289">
        <v>7867.34</v>
      </c>
      <c r="G289">
        <v>7986.89</v>
      </c>
      <c r="H289">
        <v>7867.34</v>
      </c>
      <c r="I289" t="str">
        <f t="shared" si="12"/>
        <v>盤</v>
      </c>
      <c r="J289" t="str">
        <f t="shared" si="13"/>
        <v>盤</v>
      </c>
      <c r="K289" t="str">
        <f t="shared" si="14"/>
        <v>盤</v>
      </c>
    </row>
    <row r="290" spans="1:11" hidden="1" x14ac:dyDescent="0.15">
      <c r="A290">
        <v>20130306</v>
      </c>
      <c r="B290">
        <v>7950.3</v>
      </c>
      <c r="C290">
        <v>7986.89</v>
      </c>
      <c r="D290">
        <v>7867.34</v>
      </c>
      <c r="E290">
        <v>7986.89</v>
      </c>
      <c r="F290">
        <v>7867.34</v>
      </c>
      <c r="G290">
        <v>7986.89</v>
      </c>
      <c r="H290">
        <v>7867.34</v>
      </c>
      <c r="I290" t="str">
        <f t="shared" si="12"/>
        <v>盤</v>
      </c>
      <c r="J290" t="str">
        <f t="shared" si="13"/>
        <v>盤</v>
      </c>
      <c r="K290" t="str">
        <f t="shared" si="14"/>
        <v>盤</v>
      </c>
    </row>
    <row r="291" spans="1:11" hidden="1" x14ac:dyDescent="0.15">
      <c r="A291">
        <v>20130307</v>
      </c>
      <c r="B291">
        <v>7960.51</v>
      </c>
      <c r="C291">
        <v>7986.89</v>
      </c>
      <c r="D291">
        <v>7867.34</v>
      </c>
      <c r="E291">
        <v>7986.89</v>
      </c>
      <c r="F291">
        <v>7867.34</v>
      </c>
      <c r="G291">
        <v>7964.63</v>
      </c>
      <c r="H291">
        <v>7867.34</v>
      </c>
      <c r="I291" t="str">
        <f t="shared" si="12"/>
        <v>盤</v>
      </c>
      <c r="J291" t="str">
        <f t="shared" si="13"/>
        <v>盤</v>
      </c>
      <c r="K291" t="str">
        <f t="shared" si="14"/>
        <v>盤</v>
      </c>
    </row>
    <row r="292" spans="1:11" hidden="1" x14ac:dyDescent="0.15">
      <c r="A292">
        <v>20130308</v>
      </c>
      <c r="B292">
        <v>8015.14</v>
      </c>
      <c r="C292">
        <v>7986.89</v>
      </c>
      <c r="D292">
        <v>7867.34</v>
      </c>
      <c r="E292">
        <v>7964.63</v>
      </c>
      <c r="F292">
        <v>7867.34</v>
      </c>
      <c r="G292">
        <v>8015.14</v>
      </c>
      <c r="H292">
        <v>7867.34</v>
      </c>
      <c r="I292" t="str">
        <f t="shared" si="12"/>
        <v>盤</v>
      </c>
      <c r="J292" t="str">
        <f t="shared" si="13"/>
        <v>盤</v>
      </c>
      <c r="K292" t="str">
        <f t="shared" si="14"/>
        <v>盤</v>
      </c>
    </row>
    <row r="293" spans="1:11" hidden="1" x14ac:dyDescent="0.15">
      <c r="A293">
        <v>20130311</v>
      </c>
      <c r="B293">
        <v>8038.72</v>
      </c>
      <c r="C293">
        <v>7964.63</v>
      </c>
      <c r="D293">
        <v>7867.34</v>
      </c>
      <c r="E293">
        <v>8015.14</v>
      </c>
      <c r="F293">
        <v>7867.34</v>
      </c>
      <c r="G293">
        <v>8038.72</v>
      </c>
      <c r="H293">
        <v>7867.34</v>
      </c>
      <c r="I293" t="str">
        <f t="shared" si="12"/>
        <v>盤</v>
      </c>
      <c r="J293" t="str">
        <f t="shared" si="13"/>
        <v>盤</v>
      </c>
      <c r="K293" t="str">
        <f t="shared" si="14"/>
        <v>盤</v>
      </c>
    </row>
    <row r="294" spans="1:11" hidden="1" x14ac:dyDescent="0.15">
      <c r="A294">
        <v>20130312</v>
      </c>
      <c r="B294">
        <v>7994.71</v>
      </c>
      <c r="C294">
        <v>8015.14</v>
      </c>
      <c r="D294">
        <v>7867.34</v>
      </c>
      <c r="E294">
        <v>8038.72</v>
      </c>
      <c r="F294">
        <v>7867.34</v>
      </c>
      <c r="G294">
        <v>8038.72</v>
      </c>
      <c r="H294">
        <v>7867.34</v>
      </c>
      <c r="I294" t="str">
        <f t="shared" si="12"/>
        <v>盤</v>
      </c>
      <c r="J294" t="str">
        <f t="shared" si="13"/>
        <v>盤</v>
      </c>
      <c r="K294" t="str">
        <f t="shared" si="14"/>
        <v>盤</v>
      </c>
    </row>
    <row r="295" spans="1:11" hidden="1" x14ac:dyDescent="0.15">
      <c r="A295">
        <v>20130313</v>
      </c>
      <c r="B295">
        <v>7995.51</v>
      </c>
      <c r="C295">
        <v>8038.72</v>
      </c>
      <c r="D295">
        <v>7867.34</v>
      </c>
      <c r="E295">
        <v>8038.72</v>
      </c>
      <c r="F295">
        <v>7867.34</v>
      </c>
      <c r="G295">
        <v>8038.72</v>
      </c>
      <c r="H295">
        <v>7867.34</v>
      </c>
      <c r="I295" t="str">
        <f t="shared" si="12"/>
        <v>盤</v>
      </c>
      <c r="J295" t="str">
        <f t="shared" si="13"/>
        <v>盤</v>
      </c>
      <c r="K295" t="str">
        <f t="shared" si="14"/>
        <v>盤</v>
      </c>
    </row>
    <row r="296" spans="1:11" hidden="1" x14ac:dyDescent="0.15">
      <c r="A296">
        <v>20130314</v>
      </c>
      <c r="B296">
        <v>7951.76</v>
      </c>
      <c r="C296">
        <v>8038.72</v>
      </c>
      <c r="D296">
        <v>7867.34</v>
      </c>
      <c r="E296">
        <v>8038.72</v>
      </c>
      <c r="F296">
        <v>7867.34</v>
      </c>
      <c r="G296">
        <v>8038.72</v>
      </c>
      <c r="H296">
        <v>7932.71</v>
      </c>
      <c r="I296" t="str">
        <f t="shared" si="12"/>
        <v>盤</v>
      </c>
      <c r="J296" t="str">
        <f t="shared" si="13"/>
        <v>盤</v>
      </c>
      <c r="K296" t="str">
        <f t="shared" si="14"/>
        <v>盤</v>
      </c>
    </row>
    <row r="297" spans="1:11" hidden="1" x14ac:dyDescent="0.15">
      <c r="A297">
        <v>20130315</v>
      </c>
      <c r="B297">
        <v>7927.49</v>
      </c>
      <c r="C297">
        <v>8038.72</v>
      </c>
      <c r="D297">
        <v>7867.34</v>
      </c>
      <c r="E297">
        <v>8038.72</v>
      </c>
      <c r="F297">
        <v>7932.71</v>
      </c>
      <c r="G297">
        <v>8038.72</v>
      </c>
      <c r="H297">
        <v>7927.49</v>
      </c>
      <c r="I297" t="str">
        <f t="shared" si="12"/>
        <v>盤</v>
      </c>
      <c r="J297" t="str">
        <f t="shared" si="13"/>
        <v>盤</v>
      </c>
      <c r="K297" t="str">
        <f t="shared" si="14"/>
        <v>盤</v>
      </c>
    </row>
    <row r="298" spans="1:11" hidden="1" x14ac:dyDescent="0.15">
      <c r="A298">
        <v>20130318</v>
      </c>
      <c r="B298">
        <v>7811.34</v>
      </c>
      <c r="C298">
        <v>8038.72</v>
      </c>
      <c r="D298">
        <v>7932.71</v>
      </c>
      <c r="E298">
        <v>8038.72</v>
      </c>
      <c r="F298">
        <v>7927.49</v>
      </c>
      <c r="G298">
        <v>8038.72</v>
      </c>
      <c r="H298">
        <v>7811.34</v>
      </c>
      <c r="I298" t="str">
        <f t="shared" si="12"/>
        <v>盤</v>
      </c>
      <c r="J298" t="str">
        <f t="shared" si="13"/>
        <v>盤</v>
      </c>
      <c r="K298" t="str">
        <f t="shared" si="14"/>
        <v>無</v>
      </c>
    </row>
    <row r="299" spans="1:11" hidden="1" x14ac:dyDescent="0.15">
      <c r="A299">
        <v>20130319</v>
      </c>
      <c r="B299">
        <v>7838.47</v>
      </c>
      <c r="C299">
        <v>8038.72</v>
      </c>
      <c r="D299">
        <v>7927.49</v>
      </c>
      <c r="E299">
        <v>8038.72</v>
      </c>
      <c r="F299">
        <v>7811.34</v>
      </c>
      <c r="G299">
        <v>8038.72</v>
      </c>
      <c r="H299">
        <v>7811.34</v>
      </c>
      <c r="I299" t="str">
        <f t="shared" si="12"/>
        <v>盤</v>
      </c>
      <c r="J299" t="str">
        <f t="shared" si="13"/>
        <v>無</v>
      </c>
      <c r="K299" t="str">
        <f t="shared" si="14"/>
        <v>無</v>
      </c>
    </row>
    <row r="300" spans="1:11" hidden="1" x14ac:dyDescent="0.15">
      <c r="A300">
        <v>20130320</v>
      </c>
      <c r="B300">
        <v>7798.03</v>
      </c>
      <c r="C300">
        <v>8038.72</v>
      </c>
      <c r="D300">
        <v>7811.34</v>
      </c>
      <c r="E300">
        <v>8038.72</v>
      </c>
      <c r="F300">
        <v>7811.34</v>
      </c>
      <c r="G300">
        <v>8038.72</v>
      </c>
      <c r="H300">
        <v>7798.03</v>
      </c>
      <c r="I300" t="str">
        <f t="shared" si="12"/>
        <v>無</v>
      </c>
      <c r="J300" t="str">
        <f t="shared" si="13"/>
        <v>無</v>
      </c>
      <c r="K300" t="str">
        <f t="shared" si="14"/>
        <v>順</v>
      </c>
    </row>
    <row r="301" spans="1:11" hidden="1" x14ac:dyDescent="0.15">
      <c r="A301">
        <v>20130321</v>
      </c>
      <c r="B301">
        <v>7811.84</v>
      </c>
      <c r="C301">
        <v>8038.72</v>
      </c>
      <c r="D301">
        <v>7811.34</v>
      </c>
      <c r="E301">
        <v>8038.72</v>
      </c>
      <c r="F301">
        <v>7798.03</v>
      </c>
      <c r="G301">
        <v>7995.51</v>
      </c>
      <c r="H301">
        <v>7798.03</v>
      </c>
      <c r="I301" t="str">
        <f t="shared" si="12"/>
        <v>無</v>
      </c>
      <c r="J301" t="str">
        <f t="shared" si="13"/>
        <v>順</v>
      </c>
      <c r="K301" t="str">
        <f t="shared" si="14"/>
        <v>無</v>
      </c>
    </row>
    <row r="302" spans="1:11" hidden="1" x14ac:dyDescent="0.15">
      <c r="A302">
        <v>20130322</v>
      </c>
      <c r="B302">
        <v>7796.22</v>
      </c>
      <c r="C302">
        <v>8038.72</v>
      </c>
      <c r="D302">
        <v>7798.03</v>
      </c>
      <c r="E302">
        <v>7995.51</v>
      </c>
      <c r="F302">
        <v>7798.03</v>
      </c>
      <c r="G302">
        <v>7995.51</v>
      </c>
      <c r="H302">
        <v>7796.22</v>
      </c>
      <c r="I302" t="str">
        <f t="shared" si="12"/>
        <v>順</v>
      </c>
      <c r="J302" t="str">
        <f t="shared" si="13"/>
        <v>無</v>
      </c>
      <c r="K302" t="str">
        <f t="shared" si="14"/>
        <v>無</v>
      </c>
    </row>
    <row r="303" spans="1:11" hidden="1" x14ac:dyDescent="0.15">
      <c r="A303">
        <v>20130325</v>
      </c>
      <c r="B303">
        <v>7856.12</v>
      </c>
      <c r="C303">
        <v>7995.51</v>
      </c>
      <c r="D303">
        <v>7798.03</v>
      </c>
      <c r="E303">
        <v>7995.51</v>
      </c>
      <c r="F303">
        <v>7796.22</v>
      </c>
      <c r="G303">
        <v>7951.76</v>
      </c>
      <c r="H303">
        <v>7796.22</v>
      </c>
      <c r="I303" t="str">
        <f t="shared" si="12"/>
        <v>無</v>
      </c>
      <c r="J303" t="str">
        <f t="shared" si="13"/>
        <v>無</v>
      </c>
      <c r="K303" t="str">
        <f t="shared" si="14"/>
        <v>盤</v>
      </c>
    </row>
    <row r="304" spans="1:11" hidden="1" x14ac:dyDescent="0.15">
      <c r="A304">
        <v>20130326</v>
      </c>
      <c r="B304">
        <v>7856.36</v>
      </c>
      <c r="C304">
        <v>7995.51</v>
      </c>
      <c r="D304">
        <v>7796.22</v>
      </c>
      <c r="E304">
        <v>7951.76</v>
      </c>
      <c r="F304">
        <v>7796.22</v>
      </c>
      <c r="G304">
        <v>7927.49</v>
      </c>
      <c r="H304">
        <v>7796.22</v>
      </c>
      <c r="I304" t="str">
        <f t="shared" si="12"/>
        <v>無</v>
      </c>
      <c r="J304" t="str">
        <f t="shared" si="13"/>
        <v>盤</v>
      </c>
      <c r="K304" t="str">
        <f t="shared" si="14"/>
        <v>盤</v>
      </c>
    </row>
    <row r="305" spans="1:11" hidden="1" x14ac:dyDescent="0.15">
      <c r="A305">
        <v>20130327</v>
      </c>
      <c r="B305">
        <v>7894.12</v>
      </c>
      <c r="C305">
        <v>7951.76</v>
      </c>
      <c r="D305">
        <v>7796.22</v>
      </c>
      <c r="E305">
        <v>7927.49</v>
      </c>
      <c r="F305">
        <v>7796.22</v>
      </c>
      <c r="G305">
        <v>7894.12</v>
      </c>
      <c r="H305">
        <v>7796.22</v>
      </c>
      <c r="I305" t="str">
        <f t="shared" si="12"/>
        <v>盤</v>
      </c>
      <c r="J305" t="str">
        <f t="shared" si="13"/>
        <v>盤</v>
      </c>
      <c r="K305" t="str">
        <f t="shared" si="14"/>
        <v>盤</v>
      </c>
    </row>
    <row r="306" spans="1:11" hidden="1" x14ac:dyDescent="0.15">
      <c r="A306">
        <v>20130328</v>
      </c>
      <c r="B306">
        <v>7866.88</v>
      </c>
      <c r="C306">
        <v>7927.49</v>
      </c>
      <c r="D306">
        <v>7796.22</v>
      </c>
      <c r="E306">
        <v>7894.12</v>
      </c>
      <c r="F306">
        <v>7796.22</v>
      </c>
      <c r="G306">
        <v>7894.12</v>
      </c>
      <c r="H306">
        <v>7796.22</v>
      </c>
      <c r="I306" t="str">
        <f t="shared" si="12"/>
        <v>盤</v>
      </c>
      <c r="J306" t="str">
        <f t="shared" si="13"/>
        <v>盤</v>
      </c>
      <c r="K306" t="str">
        <f t="shared" si="14"/>
        <v>盤</v>
      </c>
    </row>
    <row r="307" spans="1:11" hidden="1" x14ac:dyDescent="0.15">
      <c r="A307">
        <v>20130329</v>
      </c>
      <c r="B307">
        <v>7918.61</v>
      </c>
      <c r="C307">
        <v>7894.12</v>
      </c>
      <c r="D307">
        <v>7796.22</v>
      </c>
      <c r="E307">
        <v>7894.12</v>
      </c>
      <c r="F307">
        <v>7796.22</v>
      </c>
      <c r="G307">
        <v>7918.61</v>
      </c>
      <c r="H307">
        <v>7796.22</v>
      </c>
      <c r="I307" t="str">
        <f t="shared" si="12"/>
        <v>盤</v>
      </c>
      <c r="J307" t="str">
        <f t="shared" si="13"/>
        <v>盤</v>
      </c>
      <c r="K307" t="str">
        <f t="shared" si="14"/>
        <v>盤</v>
      </c>
    </row>
    <row r="308" spans="1:11" hidden="1" x14ac:dyDescent="0.15">
      <c r="A308">
        <v>20130401</v>
      </c>
      <c r="B308">
        <v>7899.24</v>
      </c>
      <c r="C308">
        <v>7894.12</v>
      </c>
      <c r="D308">
        <v>7796.22</v>
      </c>
      <c r="E308">
        <v>7918.61</v>
      </c>
      <c r="F308">
        <v>7796.22</v>
      </c>
      <c r="G308">
        <v>7918.61</v>
      </c>
      <c r="H308">
        <v>7796.22</v>
      </c>
      <c r="I308" t="str">
        <f t="shared" si="12"/>
        <v>盤</v>
      </c>
      <c r="J308" t="str">
        <f t="shared" si="13"/>
        <v>盤</v>
      </c>
      <c r="K308" t="str">
        <f t="shared" si="14"/>
        <v>盤</v>
      </c>
    </row>
    <row r="309" spans="1:11" hidden="1" x14ac:dyDescent="0.15">
      <c r="A309">
        <v>20130402</v>
      </c>
      <c r="B309">
        <v>7913.18</v>
      </c>
      <c r="C309">
        <v>7918.61</v>
      </c>
      <c r="D309">
        <v>7796.22</v>
      </c>
      <c r="E309">
        <v>7918.61</v>
      </c>
      <c r="F309">
        <v>7796.22</v>
      </c>
      <c r="G309">
        <v>7918.61</v>
      </c>
      <c r="H309">
        <v>7796.22</v>
      </c>
      <c r="I309" t="str">
        <f t="shared" si="12"/>
        <v>盤</v>
      </c>
      <c r="J309" t="str">
        <f t="shared" si="13"/>
        <v>盤</v>
      </c>
      <c r="K309" t="str">
        <f t="shared" si="14"/>
        <v>盤</v>
      </c>
    </row>
    <row r="310" spans="1:11" hidden="1" x14ac:dyDescent="0.15">
      <c r="A310">
        <v>20130403</v>
      </c>
      <c r="B310">
        <v>7942.35</v>
      </c>
      <c r="C310">
        <v>7918.61</v>
      </c>
      <c r="D310">
        <v>7796.22</v>
      </c>
      <c r="E310">
        <v>7918.61</v>
      </c>
      <c r="F310">
        <v>7796.22</v>
      </c>
      <c r="G310">
        <v>7942.35</v>
      </c>
      <c r="H310">
        <v>7856.12</v>
      </c>
      <c r="I310" t="str">
        <f t="shared" si="12"/>
        <v>盤</v>
      </c>
      <c r="J310" t="str">
        <f t="shared" si="13"/>
        <v>盤</v>
      </c>
      <c r="K310" t="str">
        <f t="shared" si="14"/>
        <v>盤</v>
      </c>
    </row>
    <row r="311" spans="1:11" hidden="1" x14ac:dyDescent="0.15">
      <c r="A311">
        <v>20130408</v>
      </c>
      <c r="B311">
        <v>7752.79</v>
      </c>
      <c r="C311">
        <v>7918.61</v>
      </c>
      <c r="D311">
        <v>7796.22</v>
      </c>
      <c r="E311">
        <v>7942.35</v>
      </c>
      <c r="F311">
        <v>7856.12</v>
      </c>
      <c r="G311">
        <v>7942.35</v>
      </c>
      <c r="H311">
        <v>7752.79</v>
      </c>
      <c r="I311" t="str">
        <f t="shared" si="12"/>
        <v>盤</v>
      </c>
      <c r="J311" t="str">
        <f t="shared" si="13"/>
        <v>盤</v>
      </c>
      <c r="K311" t="str">
        <f t="shared" si="14"/>
        <v>無</v>
      </c>
    </row>
    <row r="312" spans="1:11" hidden="1" x14ac:dyDescent="0.15">
      <c r="A312">
        <v>20130409</v>
      </c>
      <c r="B312">
        <v>7728.54</v>
      </c>
      <c r="C312">
        <v>7942.35</v>
      </c>
      <c r="D312">
        <v>7856.12</v>
      </c>
      <c r="E312">
        <v>7942.35</v>
      </c>
      <c r="F312">
        <v>7752.79</v>
      </c>
      <c r="G312">
        <v>7942.35</v>
      </c>
      <c r="H312">
        <v>7728.54</v>
      </c>
      <c r="I312" t="str">
        <f t="shared" si="12"/>
        <v>盤</v>
      </c>
      <c r="J312" t="str">
        <f t="shared" si="13"/>
        <v>無</v>
      </c>
      <c r="K312" t="str">
        <f t="shared" si="14"/>
        <v>無</v>
      </c>
    </row>
    <row r="313" spans="1:11" hidden="1" x14ac:dyDescent="0.15">
      <c r="A313">
        <v>20130410</v>
      </c>
      <c r="B313">
        <v>7752.8</v>
      </c>
      <c r="C313">
        <v>7942.35</v>
      </c>
      <c r="D313">
        <v>7752.79</v>
      </c>
      <c r="E313">
        <v>7942.35</v>
      </c>
      <c r="F313">
        <v>7728.54</v>
      </c>
      <c r="G313">
        <v>7942.35</v>
      </c>
      <c r="H313">
        <v>7728.54</v>
      </c>
      <c r="I313" t="str">
        <f t="shared" si="12"/>
        <v>無</v>
      </c>
      <c r="J313" t="str">
        <f t="shared" si="13"/>
        <v>無</v>
      </c>
      <c r="K313" t="str">
        <f t="shared" si="14"/>
        <v>無</v>
      </c>
    </row>
    <row r="314" spans="1:11" hidden="1" x14ac:dyDescent="0.15">
      <c r="A314">
        <v>20130411</v>
      </c>
      <c r="B314">
        <v>7857.98</v>
      </c>
      <c r="C314">
        <v>7942.35</v>
      </c>
      <c r="D314">
        <v>7728.54</v>
      </c>
      <c r="E314">
        <v>7942.35</v>
      </c>
      <c r="F314">
        <v>7728.54</v>
      </c>
      <c r="G314">
        <v>7942.35</v>
      </c>
      <c r="H314">
        <v>7728.54</v>
      </c>
      <c r="I314" t="str">
        <f t="shared" si="12"/>
        <v>無</v>
      </c>
      <c r="J314" t="str">
        <f t="shared" si="13"/>
        <v>無</v>
      </c>
      <c r="K314" t="str">
        <f t="shared" si="14"/>
        <v>無</v>
      </c>
    </row>
    <row r="315" spans="1:11" hidden="1" x14ac:dyDescent="0.15">
      <c r="A315">
        <v>20130412</v>
      </c>
      <c r="B315">
        <v>7821.63</v>
      </c>
      <c r="C315">
        <v>7942.35</v>
      </c>
      <c r="D315">
        <v>7728.54</v>
      </c>
      <c r="E315">
        <v>7942.35</v>
      </c>
      <c r="F315">
        <v>7728.54</v>
      </c>
      <c r="G315">
        <v>7942.35</v>
      </c>
      <c r="H315">
        <v>7728.54</v>
      </c>
      <c r="I315" t="str">
        <f t="shared" si="12"/>
        <v>無</v>
      </c>
      <c r="J315" t="str">
        <f t="shared" si="13"/>
        <v>無</v>
      </c>
      <c r="K315" t="str">
        <f t="shared" si="14"/>
        <v>無</v>
      </c>
    </row>
    <row r="316" spans="1:11" hidden="1" x14ac:dyDescent="0.15">
      <c r="A316">
        <v>20130415</v>
      </c>
      <c r="B316">
        <v>7763.53</v>
      </c>
      <c r="C316">
        <v>7942.35</v>
      </c>
      <c r="D316">
        <v>7728.54</v>
      </c>
      <c r="E316">
        <v>7942.35</v>
      </c>
      <c r="F316">
        <v>7728.54</v>
      </c>
      <c r="G316">
        <v>7942.35</v>
      </c>
      <c r="H316">
        <v>7728.54</v>
      </c>
      <c r="I316" t="str">
        <f t="shared" si="12"/>
        <v>無</v>
      </c>
      <c r="J316" t="str">
        <f t="shared" si="13"/>
        <v>無</v>
      </c>
      <c r="K316" t="str">
        <f t="shared" si="14"/>
        <v>無</v>
      </c>
    </row>
    <row r="317" spans="1:11" hidden="1" x14ac:dyDescent="0.15">
      <c r="A317">
        <v>20130416</v>
      </c>
      <c r="B317">
        <v>7801.05</v>
      </c>
      <c r="C317">
        <v>7942.35</v>
      </c>
      <c r="D317">
        <v>7728.54</v>
      </c>
      <c r="E317">
        <v>7942.35</v>
      </c>
      <c r="F317">
        <v>7728.54</v>
      </c>
      <c r="G317">
        <v>7942.35</v>
      </c>
      <c r="H317">
        <v>7728.54</v>
      </c>
      <c r="I317" t="str">
        <f t="shared" ref="I317:I380" si="15">IF(C317-D317&lt;=180,"盤",IF(C317-D317&lt;=240,"無","順"))</f>
        <v>無</v>
      </c>
      <c r="J317" t="str">
        <f t="shared" ref="J317:J380" si="16">IF(E317-F317&lt;=180,"盤",IF(E317-F317&lt;=240,"無","順"))</f>
        <v>無</v>
      </c>
      <c r="K317" t="str">
        <f t="shared" ref="K317:K380" si="17">IF(G317-H317&lt;=180,"盤",IF(G317-H317&lt;=240,"無","順"))</f>
        <v>無</v>
      </c>
    </row>
    <row r="318" spans="1:11" hidden="1" x14ac:dyDescent="0.15">
      <c r="A318">
        <v>20130417</v>
      </c>
      <c r="B318">
        <v>7809.07</v>
      </c>
      <c r="C318">
        <v>7942.35</v>
      </c>
      <c r="D318">
        <v>7728.54</v>
      </c>
      <c r="E318">
        <v>7942.35</v>
      </c>
      <c r="F318">
        <v>7728.54</v>
      </c>
      <c r="G318">
        <v>7857.98</v>
      </c>
      <c r="H318">
        <v>7728.54</v>
      </c>
      <c r="I318" t="str">
        <f t="shared" si="15"/>
        <v>無</v>
      </c>
      <c r="J318" t="str">
        <f t="shared" si="16"/>
        <v>無</v>
      </c>
      <c r="K318" t="str">
        <f t="shared" si="17"/>
        <v>盤</v>
      </c>
    </row>
    <row r="319" spans="1:11" hidden="1" x14ac:dyDescent="0.15">
      <c r="A319">
        <v>20130418</v>
      </c>
      <c r="B319">
        <v>7791.35</v>
      </c>
      <c r="C319">
        <v>7942.35</v>
      </c>
      <c r="D319">
        <v>7728.54</v>
      </c>
      <c r="E319">
        <v>7857.98</v>
      </c>
      <c r="F319">
        <v>7728.54</v>
      </c>
      <c r="G319">
        <v>7857.98</v>
      </c>
      <c r="H319">
        <v>7728.54</v>
      </c>
      <c r="I319" t="str">
        <f t="shared" si="15"/>
        <v>無</v>
      </c>
      <c r="J319" t="str">
        <f t="shared" si="16"/>
        <v>盤</v>
      </c>
      <c r="K319" t="str">
        <f t="shared" si="17"/>
        <v>盤</v>
      </c>
    </row>
    <row r="320" spans="1:11" hidden="1" x14ac:dyDescent="0.15">
      <c r="A320">
        <v>20130419</v>
      </c>
      <c r="B320">
        <v>7930.8</v>
      </c>
      <c r="C320">
        <v>7857.98</v>
      </c>
      <c r="D320">
        <v>7728.54</v>
      </c>
      <c r="E320">
        <v>7857.98</v>
      </c>
      <c r="F320">
        <v>7728.54</v>
      </c>
      <c r="G320">
        <v>7930.8</v>
      </c>
      <c r="H320">
        <v>7752.8</v>
      </c>
      <c r="I320" t="str">
        <f t="shared" si="15"/>
        <v>盤</v>
      </c>
      <c r="J320" t="str">
        <f t="shared" si="16"/>
        <v>盤</v>
      </c>
      <c r="K320" t="str">
        <f t="shared" si="17"/>
        <v>盤</v>
      </c>
    </row>
    <row r="321" spans="1:11" hidden="1" x14ac:dyDescent="0.15">
      <c r="A321">
        <v>20130422</v>
      </c>
      <c r="B321">
        <v>7970.38</v>
      </c>
      <c r="C321">
        <v>7857.98</v>
      </c>
      <c r="D321">
        <v>7728.54</v>
      </c>
      <c r="E321">
        <v>7930.8</v>
      </c>
      <c r="F321">
        <v>7752.8</v>
      </c>
      <c r="G321">
        <v>7970.38</v>
      </c>
      <c r="H321">
        <v>7763.53</v>
      </c>
      <c r="I321" t="str">
        <f t="shared" si="15"/>
        <v>盤</v>
      </c>
      <c r="J321" t="str">
        <f t="shared" si="16"/>
        <v>盤</v>
      </c>
      <c r="K321" t="str">
        <f t="shared" si="17"/>
        <v>無</v>
      </c>
    </row>
    <row r="322" spans="1:11" hidden="1" x14ac:dyDescent="0.15">
      <c r="A322">
        <v>20130423</v>
      </c>
      <c r="B322">
        <v>7942.77</v>
      </c>
      <c r="C322">
        <v>7930.8</v>
      </c>
      <c r="D322">
        <v>7752.8</v>
      </c>
      <c r="E322">
        <v>7970.38</v>
      </c>
      <c r="F322">
        <v>7763.53</v>
      </c>
      <c r="G322">
        <v>7970.38</v>
      </c>
      <c r="H322">
        <v>7763.53</v>
      </c>
      <c r="I322" t="str">
        <f t="shared" si="15"/>
        <v>盤</v>
      </c>
      <c r="J322" t="str">
        <f t="shared" si="16"/>
        <v>無</v>
      </c>
      <c r="K322" t="str">
        <f t="shared" si="17"/>
        <v>無</v>
      </c>
    </row>
    <row r="323" spans="1:11" hidden="1" x14ac:dyDescent="0.15">
      <c r="A323">
        <v>20130424</v>
      </c>
      <c r="B323">
        <v>8023.71</v>
      </c>
      <c r="C323">
        <v>7970.38</v>
      </c>
      <c r="D323">
        <v>7763.53</v>
      </c>
      <c r="E323">
        <v>7970.38</v>
      </c>
      <c r="F323">
        <v>7763.53</v>
      </c>
      <c r="G323">
        <v>8023.71</v>
      </c>
      <c r="H323">
        <v>7763.53</v>
      </c>
      <c r="I323" t="str">
        <f t="shared" si="15"/>
        <v>無</v>
      </c>
      <c r="J323" t="str">
        <f t="shared" si="16"/>
        <v>無</v>
      </c>
      <c r="K323" t="str">
        <f t="shared" si="17"/>
        <v>順</v>
      </c>
    </row>
    <row r="324" spans="1:11" hidden="1" x14ac:dyDescent="0.15">
      <c r="A324">
        <v>20130425</v>
      </c>
      <c r="B324">
        <v>8021.75</v>
      </c>
      <c r="C324">
        <v>7970.38</v>
      </c>
      <c r="D324">
        <v>7763.53</v>
      </c>
      <c r="E324">
        <v>8023.71</v>
      </c>
      <c r="F324">
        <v>7763.53</v>
      </c>
      <c r="G324">
        <v>8023.71</v>
      </c>
      <c r="H324">
        <v>7791.35</v>
      </c>
      <c r="I324" t="str">
        <f t="shared" si="15"/>
        <v>無</v>
      </c>
      <c r="J324" t="str">
        <f t="shared" si="16"/>
        <v>順</v>
      </c>
      <c r="K324" t="str">
        <f t="shared" si="17"/>
        <v>無</v>
      </c>
    </row>
    <row r="325" spans="1:11" hidden="1" x14ac:dyDescent="0.15">
      <c r="A325">
        <v>20130426</v>
      </c>
      <c r="B325">
        <v>8022.06</v>
      </c>
      <c r="C325">
        <v>8023.71</v>
      </c>
      <c r="D325">
        <v>7763.53</v>
      </c>
      <c r="E325">
        <v>8023.71</v>
      </c>
      <c r="F325">
        <v>7791.35</v>
      </c>
      <c r="G325">
        <v>8023.71</v>
      </c>
      <c r="H325">
        <v>7791.35</v>
      </c>
      <c r="I325" t="str">
        <f t="shared" si="15"/>
        <v>順</v>
      </c>
      <c r="J325" t="str">
        <f t="shared" si="16"/>
        <v>無</v>
      </c>
      <c r="K325" t="str">
        <f t="shared" si="17"/>
        <v>無</v>
      </c>
    </row>
    <row r="326" spans="1:11" hidden="1" x14ac:dyDescent="0.15">
      <c r="A326">
        <v>20130429</v>
      </c>
      <c r="B326">
        <v>8029.74</v>
      </c>
      <c r="C326">
        <v>8023.71</v>
      </c>
      <c r="D326">
        <v>7791.35</v>
      </c>
      <c r="E326">
        <v>8023.71</v>
      </c>
      <c r="F326">
        <v>7791.35</v>
      </c>
      <c r="G326">
        <v>8029.74</v>
      </c>
      <c r="H326">
        <v>7791.35</v>
      </c>
      <c r="I326" t="str">
        <f t="shared" si="15"/>
        <v>無</v>
      </c>
      <c r="J326" t="str">
        <f t="shared" si="16"/>
        <v>無</v>
      </c>
      <c r="K326" t="str">
        <f t="shared" si="17"/>
        <v>無</v>
      </c>
    </row>
    <row r="327" spans="1:11" hidden="1" x14ac:dyDescent="0.15">
      <c r="A327">
        <v>20130430</v>
      </c>
      <c r="B327">
        <v>8093.66</v>
      </c>
      <c r="C327">
        <v>8023.71</v>
      </c>
      <c r="D327">
        <v>7791.35</v>
      </c>
      <c r="E327">
        <v>8029.74</v>
      </c>
      <c r="F327">
        <v>7791.35</v>
      </c>
      <c r="G327">
        <v>8093.66</v>
      </c>
      <c r="H327">
        <v>7930.8</v>
      </c>
      <c r="I327" t="str">
        <f t="shared" si="15"/>
        <v>無</v>
      </c>
      <c r="J327" t="str">
        <f t="shared" si="16"/>
        <v>無</v>
      </c>
      <c r="K327" t="str">
        <f t="shared" si="17"/>
        <v>盤</v>
      </c>
    </row>
    <row r="328" spans="1:11" hidden="1" x14ac:dyDescent="0.15">
      <c r="A328">
        <v>20130502</v>
      </c>
      <c r="B328">
        <v>8128.51</v>
      </c>
      <c r="C328">
        <v>8029.74</v>
      </c>
      <c r="D328">
        <v>7791.35</v>
      </c>
      <c r="E328">
        <v>8093.66</v>
      </c>
      <c r="F328">
        <v>7930.8</v>
      </c>
      <c r="G328">
        <v>8128.51</v>
      </c>
      <c r="H328">
        <v>7942.77</v>
      </c>
      <c r="I328" t="str">
        <f t="shared" si="15"/>
        <v>無</v>
      </c>
      <c r="J328" t="str">
        <f t="shared" si="16"/>
        <v>盤</v>
      </c>
      <c r="K328" t="str">
        <f t="shared" si="17"/>
        <v>無</v>
      </c>
    </row>
    <row r="329" spans="1:11" hidden="1" x14ac:dyDescent="0.15">
      <c r="A329">
        <v>20130503</v>
      </c>
      <c r="B329">
        <v>8135.03</v>
      </c>
      <c r="C329">
        <v>8093.66</v>
      </c>
      <c r="D329">
        <v>7930.8</v>
      </c>
      <c r="E329">
        <v>8128.51</v>
      </c>
      <c r="F329">
        <v>7942.77</v>
      </c>
      <c r="G329">
        <v>8135.03</v>
      </c>
      <c r="H329">
        <v>7942.77</v>
      </c>
      <c r="I329" t="str">
        <f t="shared" si="15"/>
        <v>盤</v>
      </c>
      <c r="J329" t="str">
        <f t="shared" si="16"/>
        <v>無</v>
      </c>
      <c r="K329" t="str">
        <f t="shared" si="17"/>
        <v>無</v>
      </c>
    </row>
    <row r="330" spans="1:11" hidden="1" x14ac:dyDescent="0.15">
      <c r="A330">
        <v>20130506</v>
      </c>
      <c r="B330">
        <v>8169.05</v>
      </c>
      <c r="C330">
        <v>8128.51</v>
      </c>
      <c r="D330">
        <v>7942.77</v>
      </c>
      <c r="E330">
        <v>8135.03</v>
      </c>
      <c r="F330">
        <v>7942.77</v>
      </c>
      <c r="G330">
        <v>8169.05</v>
      </c>
      <c r="H330">
        <v>8021.75</v>
      </c>
      <c r="I330" t="str">
        <f t="shared" si="15"/>
        <v>無</v>
      </c>
      <c r="J330" t="str">
        <f t="shared" si="16"/>
        <v>無</v>
      </c>
      <c r="K330" t="str">
        <f t="shared" si="17"/>
        <v>盤</v>
      </c>
    </row>
    <row r="331" spans="1:11" hidden="1" x14ac:dyDescent="0.15">
      <c r="A331">
        <v>20130507</v>
      </c>
      <c r="B331">
        <v>8163.06</v>
      </c>
      <c r="C331">
        <v>8135.03</v>
      </c>
      <c r="D331">
        <v>7942.77</v>
      </c>
      <c r="E331">
        <v>8169.05</v>
      </c>
      <c r="F331">
        <v>8021.75</v>
      </c>
      <c r="G331">
        <v>8169.05</v>
      </c>
      <c r="H331">
        <v>8021.75</v>
      </c>
      <c r="I331" t="str">
        <f t="shared" si="15"/>
        <v>無</v>
      </c>
      <c r="J331" t="str">
        <f t="shared" si="16"/>
        <v>盤</v>
      </c>
      <c r="K331" t="str">
        <f t="shared" si="17"/>
        <v>盤</v>
      </c>
    </row>
    <row r="332" spans="1:11" hidden="1" x14ac:dyDescent="0.15">
      <c r="A332">
        <v>20130508</v>
      </c>
      <c r="B332">
        <v>8267.09</v>
      </c>
      <c r="C332">
        <v>8169.05</v>
      </c>
      <c r="D332">
        <v>8021.75</v>
      </c>
      <c r="E332">
        <v>8169.05</v>
      </c>
      <c r="F332">
        <v>8021.75</v>
      </c>
      <c r="G332">
        <v>8267.09</v>
      </c>
      <c r="H332">
        <v>8022.06</v>
      </c>
      <c r="I332" t="str">
        <f t="shared" si="15"/>
        <v>盤</v>
      </c>
      <c r="J332" t="str">
        <f t="shared" si="16"/>
        <v>盤</v>
      </c>
      <c r="K332" t="str">
        <f t="shared" si="17"/>
        <v>順</v>
      </c>
    </row>
    <row r="333" spans="1:11" hidden="1" x14ac:dyDescent="0.15">
      <c r="A333">
        <v>20130509</v>
      </c>
      <c r="B333">
        <v>8285.89</v>
      </c>
      <c r="C333">
        <v>8169.05</v>
      </c>
      <c r="D333">
        <v>8021.75</v>
      </c>
      <c r="E333">
        <v>8267.09</v>
      </c>
      <c r="F333">
        <v>8022.06</v>
      </c>
      <c r="G333">
        <v>8285.89</v>
      </c>
      <c r="H333">
        <v>8029.74</v>
      </c>
      <c r="I333" t="str">
        <f t="shared" si="15"/>
        <v>盤</v>
      </c>
      <c r="J333" t="str">
        <f t="shared" si="16"/>
        <v>順</v>
      </c>
      <c r="K333" t="str">
        <f t="shared" si="17"/>
        <v>順</v>
      </c>
    </row>
    <row r="334" spans="1:11" hidden="1" x14ac:dyDescent="0.15">
      <c r="A334">
        <v>20130510</v>
      </c>
      <c r="B334">
        <v>8280.26</v>
      </c>
      <c r="C334">
        <v>8267.09</v>
      </c>
      <c r="D334">
        <v>8022.06</v>
      </c>
      <c r="E334">
        <v>8285.89</v>
      </c>
      <c r="F334">
        <v>8029.74</v>
      </c>
      <c r="G334">
        <v>8285.89</v>
      </c>
      <c r="H334">
        <v>8093.66</v>
      </c>
      <c r="I334" t="str">
        <f t="shared" si="15"/>
        <v>順</v>
      </c>
      <c r="J334" t="str">
        <f t="shared" si="16"/>
        <v>順</v>
      </c>
      <c r="K334" t="str">
        <f t="shared" si="17"/>
        <v>無</v>
      </c>
    </row>
    <row r="335" spans="1:11" hidden="1" x14ac:dyDescent="0.15">
      <c r="A335">
        <v>20130513</v>
      </c>
      <c r="B335">
        <v>8248.32</v>
      </c>
      <c r="C335">
        <v>8285.89</v>
      </c>
      <c r="D335">
        <v>8029.74</v>
      </c>
      <c r="E335">
        <v>8285.89</v>
      </c>
      <c r="F335">
        <v>8093.66</v>
      </c>
      <c r="G335">
        <v>8285.89</v>
      </c>
      <c r="H335">
        <v>8128.51</v>
      </c>
      <c r="I335" t="str">
        <f t="shared" si="15"/>
        <v>順</v>
      </c>
      <c r="J335" t="str">
        <f t="shared" si="16"/>
        <v>無</v>
      </c>
      <c r="K335" t="str">
        <f t="shared" si="17"/>
        <v>盤</v>
      </c>
    </row>
    <row r="336" spans="1:11" hidden="1" x14ac:dyDescent="0.15">
      <c r="A336">
        <v>20130514</v>
      </c>
      <c r="B336">
        <v>8251.82</v>
      </c>
      <c r="C336">
        <v>8285.89</v>
      </c>
      <c r="D336">
        <v>8093.66</v>
      </c>
      <c r="E336">
        <v>8285.89</v>
      </c>
      <c r="F336">
        <v>8128.51</v>
      </c>
      <c r="G336">
        <v>8285.89</v>
      </c>
      <c r="H336">
        <v>8135.03</v>
      </c>
      <c r="I336" t="str">
        <f t="shared" si="15"/>
        <v>無</v>
      </c>
      <c r="J336" t="str">
        <f t="shared" si="16"/>
        <v>盤</v>
      </c>
      <c r="K336" t="str">
        <f t="shared" si="17"/>
        <v>盤</v>
      </c>
    </row>
    <row r="337" spans="1:11" hidden="1" x14ac:dyDescent="0.15">
      <c r="A337">
        <v>20130515</v>
      </c>
      <c r="B337">
        <v>8318.59</v>
      </c>
      <c r="C337">
        <v>8285.89</v>
      </c>
      <c r="D337">
        <v>8128.51</v>
      </c>
      <c r="E337">
        <v>8285.89</v>
      </c>
      <c r="F337">
        <v>8135.03</v>
      </c>
      <c r="G337">
        <v>8318.59</v>
      </c>
      <c r="H337">
        <v>8163.06</v>
      </c>
      <c r="I337" t="str">
        <f t="shared" si="15"/>
        <v>盤</v>
      </c>
      <c r="J337" t="str">
        <f t="shared" si="16"/>
        <v>盤</v>
      </c>
      <c r="K337" t="str">
        <f t="shared" si="17"/>
        <v>盤</v>
      </c>
    </row>
    <row r="338" spans="1:11" hidden="1" x14ac:dyDescent="0.15">
      <c r="A338">
        <v>20130516</v>
      </c>
      <c r="B338">
        <v>8390.0499999999993</v>
      </c>
      <c r="C338">
        <v>8285.89</v>
      </c>
      <c r="D338">
        <v>8135.03</v>
      </c>
      <c r="E338">
        <v>8318.59</v>
      </c>
      <c r="F338">
        <v>8163.06</v>
      </c>
      <c r="G338">
        <v>8390.0499999999993</v>
      </c>
      <c r="H338">
        <v>8163.06</v>
      </c>
      <c r="I338" t="str">
        <f t="shared" si="15"/>
        <v>盤</v>
      </c>
      <c r="J338" t="str">
        <f t="shared" si="16"/>
        <v>盤</v>
      </c>
      <c r="K338" t="str">
        <f t="shared" si="17"/>
        <v>無</v>
      </c>
    </row>
    <row r="339" spans="1:11" hidden="1" x14ac:dyDescent="0.15">
      <c r="A339">
        <v>20130517</v>
      </c>
      <c r="B339">
        <v>8368.19</v>
      </c>
      <c r="C339">
        <v>8318.59</v>
      </c>
      <c r="D339">
        <v>8163.06</v>
      </c>
      <c r="E339">
        <v>8390.0499999999993</v>
      </c>
      <c r="F339">
        <v>8163.06</v>
      </c>
      <c r="G339">
        <v>8390.0499999999993</v>
      </c>
      <c r="H339">
        <v>8248.32</v>
      </c>
      <c r="I339" t="str">
        <f t="shared" si="15"/>
        <v>盤</v>
      </c>
      <c r="J339" t="str">
        <f t="shared" si="16"/>
        <v>無</v>
      </c>
      <c r="K339" t="str">
        <f t="shared" si="17"/>
        <v>盤</v>
      </c>
    </row>
    <row r="340" spans="1:11" hidden="1" x14ac:dyDescent="0.15">
      <c r="A340">
        <v>20130520</v>
      </c>
      <c r="B340">
        <v>8377.0499999999993</v>
      </c>
      <c r="C340">
        <v>8390.0499999999993</v>
      </c>
      <c r="D340">
        <v>8163.06</v>
      </c>
      <c r="E340">
        <v>8390.0499999999993</v>
      </c>
      <c r="F340">
        <v>8248.32</v>
      </c>
      <c r="G340">
        <v>8390.0499999999993</v>
      </c>
      <c r="H340">
        <v>8248.32</v>
      </c>
      <c r="I340" t="str">
        <f t="shared" si="15"/>
        <v>無</v>
      </c>
      <c r="J340" t="str">
        <f t="shared" si="16"/>
        <v>盤</v>
      </c>
      <c r="K340" t="str">
        <f t="shared" si="17"/>
        <v>盤</v>
      </c>
    </row>
    <row r="341" spans="1:11" hidden="1" x14ac:dyDescent="0.15">
      <c r="A341">
        <v>20130521</v>
      </c>
      <c r="B341">
        <v>8383.0499999999993</v>
      </c>
      <c r="C341">
        <v>8390.0499999999993</v>
      </c>
      <c r="D341">
        <v>8248.32</v>
      </c>
      <c r="E341">
        <v>8390.0499999999993</v>
      </c>
      <c r="F341">
        <v>8248.32</v>
      </c>
      <c r="G341">
        <v>8390.0499999999993</v>
      </c>
      <c r="H341">
        <v>8248.32</v>
      </c>
      <c r="I341" t="str">
        <f t="shared" si="15"/>
        <v>盤</v>
      </c>
      <c r="J341" t="str">
        <f t="shared" si="16"/>
        <v>盤</v>
      </c>
      <c r="K341" t="str">
        <f t="shared" si="17"/>
        <v>盤</v>
      </c>
    </row>
    <row r="342" spans="1:11" hidden="1" x14ac:dyDescent="0.15">
      <c r="A342">
        <v>20130522</v>
      </c>
      <c r="B342">
        <v>8398.84</v>
      </c>
      <c r="C342">
        <v>8390.0499999999993</v>
      </c>
      <c r="D342">
        <v>8248.32</v>
      </c>
      <c r="E342">
        <v>8390.0499999999993</v>
      </c>
      <c r="F342">
        <v>8248.32</v>
      </c>
      <c r="G342">
        <v>8398.84</v>
      </c>
      <c r="H342">
        <v>8248.32</v>
      </c>
      <c r="I342" t="str">
        <f t="shared" si="15"/>
        <v>盤</v>
      </c>
      <c r="J342" t="str">
        <f t="shared" si="16"/>
        <v>盤</v>
      </c>
      <c r="K342" t="str">
        <f t="shared" si="17"/>
        <v>盤</v>
      </c>
    </row>
    <row r="343" spans="1:11" hidden="1" x14ac:dyDescent="0.15">
      <c r="A343">
        <v>20130523</v>
      </c>
      <c r="B343">
        <v>8237.83</v>
      </c>
      <c r="C343">
        <v>8390.0499999999993</v>
      </c>
      <c r="D343">
        <v>8248.32</v>
      </c>
      <c r="E343">
        <v>8398.84</v>
      </c>
      <c r="F343">
        <v>8248.32</v>
      </c>
      <c r="G343">
        <v>8398.84</v>
      </c>
      <c r="H343">
        <v>8237.83</v>
      </c>
      <c r="I343" t="str">
        <f t="shared" si="15"/>
        <v>盤</v>
      </c>
      <c r="J343" t="str">
        <f t="shared" si="16"/>
        <v>盤</v>
      </c>
      <c r="K343" t="str">
        <f t="shared" si="17"/>
        <v>盤</v>
      </c>
    </row>
    <row r="344" spans="1:11" hidden="1" x14ac:dyDescent="0.15">
      <c r="A344">
        <v>20130524</v>
      </c>
      <c r="B344">
        <v>8209.7800000000007</v>
      </c>
      <c r="C344">
        <v>8398.84</v>
      </c>
      <c r="D344">
        <v>8248.32</v>
      </c>
      <c r="E344">
        <v>8398.84</v>
      </c>
      <c r="F344">
        <v>8237.83</v>
      </c>
      <c r="G344">
        <v>8398.84</v>
      </c>
      <c r="H344">
        <v>8209.7800000000007</v>
      </c>
      <c r="I344" t="str">
        <f t="shared" si="15"/>
        <v>盤</v>
      </c>
      <c r="J344" t="str">
        <f t="shared" si="16"/>
        <v>盤</v>
      </c>
      <c r="K344" t="str">
        <f t="shared" si="17"/>
        <v>無</v>
      </c>
    </row>
    <row r="345" spans="1:11" hidden="1" x14ac:dyDescent="0.15">
      <c r="A345">
        <v>20130527</v>
      </c>
      <c r="B345">
        <v>8280.1</v>
      </c>
      <c r="C345">
        <v>8398.84</v>
      </c>
      <c r="D345">
        <v>8237.83</v>
      </c>
      <c r="E345">
        <v>8398.84</v>
      </c>
      <c r="F345">
        <v>8209.7800000000007</v>
      </c>
      <c r="G345">
        <v>8398.84</v>
      </c>
      <c r="H345">
        <v>8209.7800000000007</v>
      </c>
      <c r="I345" t="str">
        <f t="shared" si="15"/>
        <v>盤</v>
      </c>
      <c r="J345" t="str">
        <f t="shared" si="16"/>
        <v>無</v>
      </c>
      <c r="K345" t="str">
        <f t="shared" si="17"/>
        <v>無</v>
      </c>
    </row>
    <row r="346" spans="1:11" hidden="1" x14ac:dyDescent="0.15">
      <c r="A346">
        <v>20130528</v>
      </c>
      <c r="B346">
        <v>8263.0499999999993</v>
      </c>
      <c r="C346">
        <v>8398.84</v>
      </c>
      <c r="D346">
        <v>8209.7800000000007</v>
      </c>
      <c r="E346">
        <v>8398.84</v>
      </c>
      <c r="F346">
        <v>8209.7800000000007</v>
      </c>
      <c r="G346">
        <v>8398.84</v>
      </c>
      <c r="H346">
        <v>8209.7800000000007</v>
      </c>
      <c r="I346" t="str">
        <f t="shared" si="15"/>
        <v>無</v>
      </c>
      <c r="J346" t="str">
        <f t="shared" si="16"/>
        <v>無</v>
      </c>
      <c r="K346" t="str">
        <f t="shared" si="17"/>
        <v>無</v>
      </c>
    </row>
    <row r="347" spans="1:11" hidden="1" x14ac:dyDescent="0.15">
      <c r="A347">
        <v>20130529</v>
      </c>
      <c r="B347">
        <v>8337.9</v>
      </c>
      <c r="C347">
        <v>8398.84</v>
      </c>
      <c r="D347">
        <v>8209.7800000000007</v>
      </c>
      <c r="E347">
        <v>8398.84</v>
      </c>
      <c r="F347">
        <v>8209.7800000000007</v>
      </c>
      <c r="G347">
        <v>8398.84</v>
      </c>
      <c r="H347">
        <v>8209.7800000000007</v>
      </c>
      <c r="I347" t="str">
        <f t="shared" si="15"/>
        <v>無</v>
      </c>
      <c r="J347" t="str">
        <f t="shared" si="16"/>
        <v>無</v>
      </c>
      <c r="K347" t="str">
        <f t="shared" si="17"/>
        <v>無</v>
      </c>
    </row>
    <row r="348" spans="1:11" hidden="1" x14ac:dyDescent="0.15">
      <c r="A348">
        <v>20130530</v>
      </c>
      <c r="B348">
        <v>8243.2900000000009</v>
      </c>
      <c r="C348">
        <v>8398.84</v>
      </c>
      <c r="D348">
        <v>8209.7800000000007</v>
      </c>
      <c r="E348">
        <v>8398.84</v>
      </c>
      <c r="F348">
        <v>8209.7800000000007</v>
      </c>
      <c r="G348">
        <v>8398.84</v>
      </c>
      <c r="H348">
        <v>8209.7800000000007</v>
      </c>
      <c r="I348" t="str">
        <f t="shared" si="15"/>
        <v>無</v>
      </c>
      <c r="J348" t="str">
        <f t="shared" si="16"/>
        <v>無</v>
      </c>
      <c r="K348" t="str">
        <f t="shared" si="17"/>
        <v>無</v>
      </c>
    </row>
    <row r="349" spans="1:11" hidden="1" x14ac:dyDescent="0.15">
      <c r="A349">
        <v>20130531</v>
      </c>
      <c r="B349">
        <v>8254.7999999999993</v>
      </c>
      <c r="C349">
        <v>8398.84</v>
      </c>
      <c r="D349">
        <v>8209.7800000000007</v>
      </c>
      <c r="E349">
        <v>8398.84</v>
      </c>
      <c r="F349">
        <v>8209.7800000000007</v>
      </c>
      <c r="G349">
        <v>8398.84</v>
      </c>
      <c r="H349">
        <v>8209.7800000000007</v>
      </c>
      <c r="I349" t="str">
        <f t="shared" si="15"/>
        <v>無</v>
      </c>
      <c r="J349" t="str">
        <f t="shared" si="16"/>
        <v>無</v>
      </c>
      <c r="K349" t="str">
        <f t="shared" si="17"/>
        <v>無</v>
      </c>
    </row>
    <row r="350" spans="1:11" hidden="1" x14ac:dyDescent="0.15">
      <c r="A350">
        <v>20130603</v>
      </c>
      <c r="B350">
        <v>8201.02</v>
      </c>
      <c r="C350">
        <v>8398.84</v>
      </c>
      <c r="D350">
        <v>8209.7800000000007</v>
      </c>
      <c r="E350">
        <v>8398.84</v>
      </c>
      <c r="F350">
        <v>8209.7800000000007</v>
      </c>
      <c r="G350">
        <v>8337.9</v>
      </c>
      <c r="H350">
        <v>8201.02</v>
      </c>
      <c r="I350" t="str">
        <f t="shared" si="15"/>
        <v>無</v>
      </c>
      <c r="J350" t="str">
        <f t="shared" si="16"/>
        <v>無</v>
      </c>
      <c r="K350" t="str">
        <f t="shared" si="17"/>
        <v>盤</v>
      </c>
    </row>
    <row r="351" spans="1:11" hidden="1" x14ac:dyDescent="0.15">
      <c r="A351">
        <v>20130604</v>
      </c>
      <c r="B351">
        <v>8191.22</v>
      </c>
      <c r="C351">
        <v>8398.84</v>
      </c>
      <c r="D351">
        <v>8209.7800000000007</v>
      </c>
      <c r="E351">
        <v>8337.9</v>
      </c>
      <c r="F351">
        <v>8201.02</v>
      </c>
      <c r="G351">
        <v>8337.9</v>
      </c>
      <c r="H351">
        <v>8191.22</v>
      </c>
      <c r="I351" t="str">
        <f t="shared" si="15"/>
        <v>無</v>
      </c>
      <c r="J351" t="str">
        <f t="shared" si="16"/>
        <v>盤</v>
      </c>
      <c r="K351" t="str">
        <f t="shared" si="17"/>
        <v>盤</v>
      </c>
    </row>
    <row r="352" spans="1:11" hidden="1" x14ac:dyDescent="0.15">
      <c r="A352">
        <v>20130605</v>
      </c>
      <c r="B352">
        <v>8181.91</v>
      </c>
      <c r="C352">
        <v>8337.9</v>
      </c>
      <c r="D352">
        <v>8201.02</v>
      </c>
      <c r="E352">
        <v>8337.9</v>
      </c>
      <c r="F352">
        <v>8191.22</v>
      </c>
      <c r="G352">
        <v>8337.9</v>
      </c>
      <c r="H352">
        <v>8181.91</v>
      </c>
      <c r="I352" t="str">
        <f t="shared" si="15"/>
        <v>盤</v>
      </c>
      <c r="J352" t="str">
        <f t="shared" si="16"/>
        <v>盤</v>
      </c>
      <c r="K352" t="str">
        <f t="shared" si="17"/>
        <v>盤</v>
      </c>
    </row>
    <row r="353" spans="1:11" hidden="1" x14ac:dyDescent="0.15">
      <c r="A353">
        <v>20130606</v>
      </c>
      <c r="B353">
        <v>8096.14</v>
      </c>
      <c r="C353">
        <v>8337.9</v>
      </c>
      <c r="D353">
        <v>8191.22</v>
      </c>
      <c r="E353">
        <v>8337.9</v>
      </c>
      <c r="F353">
        <v>8181.91</v>
      </c>
      <c r="G353">
        <v>8337.9</v>
      </c>
      <c r="H353">
        <v>8096.14</v>
      </c>
      <c r="I353" t="str">
        <f t="shared" si="15"/>
        <v>盤</v>
      </c>
      <c r="J353" t="str">
        <f t="shared" si="16"/>
        <v>盤</v>
      </c>
      <c r="K353" t="str">
        <f t="shared" si="17"/>
        <v>順</v>
      </c>
    </row>
    <row r="354" spans="1:11" hidden="1" x14ac:dyDescent="0.15">
      <c r="A354">
        <v>20130607</v>
      </c>
      <c r="B354">
        <v>8095.2</v>
      </c>
      <c r="C354">
        <v>8337.9</v>
      </c>
      <c r="D354">
        <v>8181.91</v>
      </c>
      <c r="E354">
        <v>8337.9</v>
      </c>
      <c r="F354">
        <v>8096.14</v>
      </c>
      <c r="G354">
        <v>8337.9</v>
      </c>
      <c r="H354">
        <v>8095.2</v>
      </c>
      <c r="I354" t="str">
        <f t="shared" si="15"/>
        <v>盤</v>
      </c>
      <c r="J354" t="str">
        <f t="shared" si="16"/>
        <v>順</v>
      </c>
      <c r="K354" t="str">
        <f t="shared" si="17"/>
        <v>順</v>
      </c>
    </row>
    <row r="355" spans="1:11" hidden="1" x14ac:dyDescent="0.15">
      <c r="A355">
        <v>20130610</v>
      </c>
      <c r="B355">
        <v>8160.55</v>
      </c>
      <c r="C355">
        <v>8337.9</v>
      </c>
      <c r="D355">
        <v>8096.14</v>
      </c>
      <c r="E355">
        <v>8337.9</v>
      </c>
      <c r="F355">
        <v>8095.2</v>
      </c>
      <c r="G355">
        <v>8254.7999999999993</v>
      </c>
      <c r="H355">
        <v>8095.2</v>
      </c>
      <c r="I355" t="str">
        <f t="shared" si="15"/>
        <v>順</v>
      </c>
      <c r="J355" t="str">
        <f t="shared" si="16"/>
        <v>順</v>
      </c>
      <c r="K355" t="str">
        <f t="shared" si="17"/>
        <v>盤</v>
      </c>
    </row>
    <row r="356" spans="1:11" hidden="1" x14ac:dyDescent="0.15">
      <c r="A356">
        <v>20130611</v>
      </c>
      <c r="B356">
        <v>8116.15</v>
      </c>
      <c r="C356">
        <v>8337.9</v>
      </c>
      <c r="D356">
        <v>8095.2</v>
      </c>
      <c r="E356">
        <v>8254.7999999999993</v>
      </c>
      <c r="F356">
        <v>8095.2</v>
      </c>
      <c r="G356">
        <v>8254.7999999999993</v>
      </c>
      <c r="H356">
        <v>8095.2</v>
      </c>
      <c r="I356" t="str">
        <f t="shared" si="15"/>
        <v>順</v>
      </c>
      <c r="J356" t="str">
        <f t="shared" si="16"/>
        <v>盤</v>
      </c>
      <c r="K356" t="str">
        <f t="shared" si="17"/>
        <v>盤</v>
      </c>
    </row>
    <row r="357" spans="1:11" hidden="1" x14ac:dyDescent="0.15">
      <c r="A357">
        <v>20130613</v>
      </c>
      <c r="B357">
        <v>7951.66</v>
      </c>
      <c r="C357">
        <v>8254.7999999999993</v>
      </c>
      <c r="D357">
        <v>8095.2</v>
      </c>
      <c r="E357">
        <v>8254.7999999999993</v>
      </c>
      <c r="F357">
        <v>8095.2</v>
      </c>
      <c r="G357">
        <v>8201.02</v>
      </c>
      <c r="H357">
        <v>7951.66</v>
      </c>
      <c r="I357" t="str">
        <f t="shared" si="15"/>
        <v>盤</v>
      </c>
      <c r="J357" t="str">
        <f t="shared" si="16"/>
        <v>盤</v>
      </c>
      <c r="K357" t="str">
        <f t="shared" si="17"/>
        <v>順</v>
      </c>
    </row>
    <row r="358" spans="1:11" hidden="1" x14ac:dyDescent="0.15">
      <c r="A358">
        <v>20130614</v>
      </c>
      <c r="B358">
        <v>7937.74</v>
      </c>
      <c r="C358">
        <v>8254.7999999999993</v>
      </c>
      <c r="D358">
        <v>8095.2</v>
      </c>
      <c r="E358">
        <v>8201.02</v>
      </c>
      <c r="F358">
        <v>7951.66</v>
      </c>
      <c r="G358">
        <v>8191.22</v>
      </c>
      <c r="H358">
        <v>7937.74</v>
      </c>
      <c r="I358" t="str">
        <f t="shared" si="15"/>
        <v>盤</v>
      </c>
      <c r="J358" t="str">
        <f t="shared" si="16"/>
        <v>順</v>
      </c>
      <c r="K358" t="str">
        <f t="shared" si="17"/>
        <v>順</v>
      </c>
    </row>
    <row r="359" spans="1:11" x14ac:dyDescent="0.15">
      <c r="A359">
        <v>20130617</v>
      </c>
      <c r="B359">
        <v>7992.89</v>
      </c>
      <c r="C359">
        <v>8201.02</v>
      </c>
      <c r="D359">
        <v>7951.66</v>
      </c>
      <c r="E359">
        <v>8191.22</v>
      </c>
      <c r="F359">
        <v>7937.74</v>
      </c>
      <c r="G359">
        <v>8181.91</v>
      </c>
      <c r="H359">
        <v>7937.74</v>
      </c>
      <c r="I359" t="str">
        <f t="shared" si="15"/>
        <v>順</v>
      </c>
      <c r="J359" t="str">
        <f t="shared" si="16"/>
        <v>順</v>
      </c>
      <c r="K359" t="str">
        <f t="shared" si="17"/>
        <v>順</v>
      </c>
    </row>
    <row r="360" spans="1:11" hidden="1" x14ac:dyDescent="0.15">
      <c r="A360">
        <v>20130618</v>
      </c>
      <c r="B360">
        <v>8011.02</v>
      </c>
      <c r="C360">
        <v>8191.22</v>
      </c>
      <c r="D360">
        <v>7937.74</v>
      </c>
      <c r="E360">
        <v>8181.91</v>
      </c>
      <c r="F360">
        <v>7937.74</v>
      </c>
      <c r="G360">
        <v>8160.55</v>
      </c>
      <c r="H360">
        <v>7937.74</v>
      </c>
      <c r="I360" t="str">
        <f t="shared" si="15"/>
        <v>順</v>
      </c>
      <c r="J360" t="str">
        <f t="shared" si="16"/>
        <v>順</v>
      </c>
      <c r="K360" t="str">
        <f t="shared" si="17"/>
        <v>無</v>
      </c>
    </row>
    <row r="361" spans="1:11" hidden="1" x14ac:dyDescent="0.15">
      <c r="A361">
        <v>20130619</v>
      </c>
      <c r="B361">
        <v>8007.39</v>
      </c>
      <c r="C361">
        <v>8181.91</v>
      </c>
      <c r="D361">
        <v>7937.74</v>
      </c>
      <c r="E361">
        <v>8160.55</v>
      </c>
      <c r="F361">
        <v>7937.74</v>
      </c>
      <c r="G361">
        <v>8160.55</v>
      </c>
      <c r="H361">
        <v>7937.74</v>
      </c>
      <c r="I361" t="str">
        <f t="shared" si="15"/>
        <v>順</v>
      </c>
      <c r="J361" t="str">
        <f t="shared" si="16"/>
        <v>無</v>
      </c>
      <c r="K361" t="str">
        <f t="shared" si="17"/>
        <v>無</v>
      </c>
    </row>
    <row r="362" spans="1:11" hidden="1" x14ac:dyDescent="0.15">
      <c r="A362">
        <v>20130620</v>
      </c>
      <c r="B362">
        <v>7898.91</v>
      </c>
      <c r="C362">
        <v>8160.55</v>
      </c>
      <c r="D362">
        <v>7937.74</v>
      </c>
      <c r="E362">
        <v>8160.55</v>
      </c>
      <c r="F362">
        <v>7937.74</v>
      </c>
      <c r="G362">
        <v>8160.55</v>
      </c>
      <c r="H362">
        <v>7898.91</v>
      </c>
      <c r="I362" t="str">
        <f t="shared" si="15"/>
        <v>無</v>
      </c>
      <c r="J362" t="str">
        <f t="shared" si="16"/>
        <v>無</v>
      </c>
      <c r="K362" t="str">
        <f t="shared" si="17"/>
        <v>順</v>
      </c>
    </row>
    <row r="363" spans="1:11" hidden="1" x14ac:dyDescent="0.15">
      <c r="A363">
        <v>20130621</v>
      </c>
      <c r="B363">
        <v>7793.31</v>
      </c>
      <c r="C363">
        <v>8160.55</v>
      </c>
      <c r="D363">
        <v>7937.74</v>
      </c>
      <c r="E363">
        <v>8160.55</v>
      </c>
      <c r="F363">
        <v>7898.91</v>
      </c>
      <c r="G363">
        <v>8116.15</v>
      </c>
      <c r="H363">
        <v>7793.31</v>
      </c>
      <c r="I363" t="str">
        <f t="shared" si="15"/>
        <v>無</v>
      </c>
      <c r="J363" t="str">
        <f t="shared" si="16"/>
        <v>順</v>
      </c>
      <c r="K363" t="str">
        <f t="shared" si="17"/>
        <v>順</v>
      </c>
    </row>
    <row r="364" spans="1:11" x14ac:dyDescent="0.15">
      <c r="A364">
        <v>20130624</v>
      </c>
      <c r="B364">
        <v>7758.03</v>
      </c>
      <c r="C364">
        <v>8160.55</v>
      </c>
      <c r="D364">
        <v>7898.91</v>
      </c>
      <c r="E364">
        <v>8116.15</v>
      </c>
      <c r="F364">
        <v>7793.31</v>
      </c>
      <c r="G364">
        <v>8011.02</v>
      </c>
      <c r="H364">
        <v>7758.03</v>
      </c>
      <c r="I364" t="str">
        <f t="shared" si="15"/>
        <v>順</v>
      </c>
      <c r="J364" t="str">
        <f t="shared" si="16"/>
        <v>順</v>
      </c>
      <c r="K364" t="str">
        <f t="shared" si="17"/>
        <v>順</v>
      </c>
    </row>
    <row r="365" spans="1:11" x14ac:dyDescent="0.15">
      <c r="A365">
        <v>20130625</v>
      </c>
      <c r="B365">
        <v>7663.23</v>
      </c>
      <c r="C365">
        <v>8116.15</v>
      </c>
      <c r="D365">
        <v>7793.31</v>
      </c>
      <c r="E365">
        <v>8011.02</v>
      </c>
      <c r="F365">
        <v>7758.03</v>
      </c>
      <c r="G365">
        <v>8011.02</v>
      </c>
      <c r="H365">
        <v>7663.23</v>
      </c>
      <c r="I365" t="str">
        <f t="shared" si="15"/>
        <v>順</v>
      </c>
      <c r="J365" t="str">
        <f t="shared" si="16"/>
        <v>順</v>
      </c>
      <c r="K365" t="str">
        <f t="shared" si="17"/>
        <v>順</v>
      </c>
    </row>
    <row r="366" spans="1:11" x14ac:dyDescent="0.15">
      <c r="A366">
        <v>20130626</v>
      </c>
      <c r="B366">
        <v>7784.8</v>
      </c>
      <c r="C366">
        <v>8011.02</v>
      </c>
      <c r="D366">
        <v>7758.03</v>
      </c>
      <c r="E366">
        <v>8011.02</v>
      </c>
      <c r="F366">
        <v>7663.23</v>
      </c>
      <c r="G366">
        <v>8011.02</v>
      </c>
      <c r="H366">
        <v>7663.23</v>
      </c>
      <c r="I366" t="str">
        <f t="shared" si="15"/>
        <v>順</v>
      </c>
      <c r="J366" t="str">
        <f t="shared" si="16"/>
        <v>順</v>
      </c>
      <c r="K366" t="str">
        <f t="shared" si="17"/>
        <v>順</v>
      </c>
    </row>
    <row r="367" spans="1:11" x14ac:dyDescent="0.15">
      <c r="A367">
        <v>20130627</v>
      </c>
      <c r="B367">
        <v>7883.9</v>
      </c>
      <c r="C367">
        <v>8011.02</v>
      </c>
      <c r="D367">
        <v>7663.23</v>
      </c>
      <c r="E367">
        <v>8011.02</v>
      </c>
      <c r="F367">
        <v>7663.23</v>
      </c>
      <c r="G367">
        <v>8011.02</v>
      </c>
      <c r="H367">
        <v>7663.23</v>
      </c>
      <c r="I367" t="str">
        <f t="shared" si="15"/>
        <v>順</v>
      </c>
      <c r="J367" t="str">
        <f t="shared" si="16"/>
        <v>順</v>
      </c>
      <c r="K367" t="str">
        <f t="shared" si="17"/>
        <v>順</v>
      </c>
    </row>
    <row r="368" spans="1:11" x14ac:dyDescent="0.15">
      <c r="A368">
        <v>20130628</v>
      </c>
      <c r="B368">
        <v>8062.21</v>
      </c>
      <c r="C368">
        <v>8011.02</v>
      </c>
      <c r="D368">
        <v>7663.23</v>
      </c>
      <c r="E368">
        <v>8011.02</v>
      </c>
      <c r="F368">
        <v>7663.23</v>
      </c>
      <c r="G368">
        <v>8062.21</v>
      </c>
      <c r="H368">
        <v>7663.23</v>
      </c>
      <c r="I368" t="str">
        <f t="shared" si="15"/>
        <v>順</v>
      </c>
      <c r="J368" t="str">
        <f t="shared" si="16"/>
        <v>順</v>
      </c>
      <c r="K368" t="str">
        <f t="shared" si="17"/>
        <v>順</v>
      </c>
    </row>
    <row r="369" spans="1:11" x14ac:dyDescent="0.15">
      <c r="A369">
        <v>20130701</v>
      </c>
      <c r="B369">
        <v>8036</v>
      </c>
      <c r="C369">
        <v>8011.02</v>
      </c>
      <c r="D369">
        <v>7663.23</v>
      </c>
      <c r="E369">
        <v>8062.21</v>
      </c>
      <c r="F369">
        <v>7663.23</v>
      </c>
      <c r="G369">
        <v>8062.21</v>
      </c>
      <c r="H369">
        <v>7663.23</v>
      </c>
      <c r="I369" t="str">
        <f t="shared" si="15"/>
        <v>順</v>
      </c>
      <c r="J369" t="str">
        <f t="shared" si="16"/>
        <v>順</v>
      </c>
      <c r="K369" t="str">
        <f t="shared" si="17"/>
        <v>順</v>
      </c>
    </row>
    <row r="370" spans="1:11" x14ac:dyDescent="0.15">
      <c r="A370">
        <v>20130702</v>
      </c>
      <c r="B370">
        <v>8015.86</v>
      </c>
      <c r="C370">
        <v>8062.21</v>
      </c>
      <c r="D370">
        <v>7663.23</v>
      </c>
      <c r="E370">
        <v>8062.21</v>
      </c>
      <c r="F370">
        <v>7663.23</v>
      </c>
      <c r="G370">
        <v>8062.21</v>
      </c>
      <c r="H370">
        <v>7663.23</v>
      </c>
      <c r="I370" t="str">
        <f t="shared" si="15"/>
        <v>順</v>
      </c>
      <c r="J370" t="str">
        <f t="shared" si="16"/>
        <v>順</v>
      </c>
      <c r="K370" t="str">
        <f t="shared" si="17"/>
        <v>順</v>
      </c>
    </row>
    <row r="371" spans="1:11" x14ac:dyDescent="0.15">
      <c r="A371">
        <v>20130703</v>
      </c>
      <c r="B371">
        <v>7911.42</v>
      </c>
      <c r="C371">
        <v>8062.21</v>
      </c>
      <c r="D371">
        <v>7663.23</v>
      </c>
      <c r="E371">
        <v>8062.21</v>
      </c>
      <c r="F371">
        <v>7663.23</v>
      </c>
      <c r="G371">
        <v>8062.21</v>
      </c>
      <c r="H371">
        <v>7663.23</v>
      </c>
      <c r="I371" t="str">
        <f t="shared" si="15"/>
        <v>順</v>
      </c>
      <c r="J371" t="str">
        <f t="shared" si="16"/>
        <v>順</v>
      </c>
      <c r="K371" t="str">
        <f t="shared" si="17"/>
        <v>順</v>
      </c>
    </row>
    <row r="372" spans="1:11" x14ac:dyDescent="0.15">
      <c r="A372">
        <v>20130704</v>
      </c>
      <c r="B372">
        <v>7893.72</v>
      </c>
      <c r="C372">
        <v>8062.21</v>
      </c>
      <c r="D372">
        <v>7663.23</v>
      </c>
      <c r="E372">
        <v>8062.21</v>
      </c>
      <c r="F372">
        <v>7663.23</v>
      </c>
      <c r="G372">
        <v>8062.21</v>
      </c>
      <c r="H372">
        <v>7663.23</v>
      </c>
      <c r="I372" t="str">
        <f t="shared" si="15"/>
        <v>順</v>
      </c>
      <c r="J372" t="str">
        <f t="shared" si="16"/>
        <v>順</v>
      </c>
      <c r="K372" t="str">
        <f t="shared" si="17"/>
        <v>順</v>
      </c>
    </row>
    <row r="373" spans="1:11" x14ac:dyDescent="0.15">
      <c r="A373">
        <v>20130705</v>
      </c>
      <c r="B373">
        <v>8001.82</v>
      </c>
      <c r="C373">
        <v>8062.21</v>
      </c>
      <c r="D373">
        <v>7663.23</v>
      </c>
      <c r="E373">
        <v>8062.21</v>
      </c>
      <c r="F373">
        <v>7663.23</v>
      </c>
      <c r="G373">
        <v>8062.21</v>
      </c>
      <c r="H373">
        <v>7784.8</v>
      </c>
      <c r="I373" t="str">
        <f t="shared" si="15"/>
        <v>順</v>
      </c>
      <c r="J373" t="str">
        <f t="shared" si="16"/>
        <v>順</v>
      </c>
      <c r="K373" t="str">
        <f t="shared" si="17"/>
        <v>順</v>
      </c>
    </row>
    <row r="374" spans="1:11" hidden="1" x14ac:dyDescent="0.15">
      <c r="A374">
        <v>20130708</v>
      </c>
      <c r="B374">
        <v>7886.34</v>
      </c>
      <c r="C374">
        <v>8062.21</v>
      </c>
      <c r="D374">
        <v>7663.23</v>
      </c>
      <c r="E374">
        <v>8062.21</v>
      </c>
      <c r="F374">
        <v>7784.8</v>
      </c>
      <c r="G374">
        <v>8062.21</v>
      </c>
      <c r="H374">
        <v>7883.9</v>
      </c>
      <c r="I374" t="str">
        <f t="shared" si="15"/>
        <v>順</v>
      </c>
      <c r="J374" t="str">
        <f t="shared" si="16"/>
        <v>順</v>
      </c>
      <c r="K374" t="str">
        <f t="shared" si="17"/>
        <v>盤</v>
      </c>
    </row>
    <row r="375" spans="1:11" hidden="1" x14ac:dyDescent="0.15">
      <c r="A375">
        <v>20130709</v>
      </c>
      <c r="B375">
        <v>7971.18</v>
      </c>
      <c r="C375">
        <v>8062.21</v>
      </c>
      <c r="D375">
        <v>7784.8</v>
      </c>
      <c r="E375">
        <v>8062.21</v>
      </c>
      <c r="F375">
        <v>7883.9</v>
      </c>
      <c r="G375">
        <v>8062.21</v>
      </c>
      <c r="H375">
        <v>7886.34</v>
      </c>
      <c r="I375" t="str">
        <f t="shared" si="15"/>
        <v>順</v>
      </c>
      <c r="J375" t="str">
        <f t="shared" si="16"/>
        <v>盤</v>
      </c>
      <c r="K375" t="str">
        <f t="shared" si="17"/>
        <v>盤</v>
      </c>
    </row>
    <row r="376" spans="1:11" hidden="1" x14ac:dyDescent="0.15">
      <c r="A376">
        <v>20130710</v>
      </c>
      <c r="B376">
        <v>8011.69</v>
      </c>
      <c r="C376">
        <v>8062.21</v>
      </c>
      <c r="D376">
        <v>7883.9</v>
      </c>
      <c r="E376">
        <v>8062.21</v>
      </c>
      <c r="F376">
        <v>7886.34</v>
      </c>
      <c r="G376">
        <v>8036</v>
      </c>
      <c r="H376">
        <v>7886.34</v>
      </c>
      <c r="I376" t="str">
        <f t="shared" si="15"/>
        <v>盤</v>
      </c>
      <c r="J376" t="str">
        <f t="shared" si="16"/>
        <v>盤</v>
      </c>
      <c r="K376" t="str">
        <f t="shared" si="17"/>
        <v>盤</v>
      </c>
    </row>
    <row r="377" spans="1:11" hidden="1" x14ac:dyDescent="0.15">
      <c r="A377">
        <v>20130711</v>
      </c>
      <c r="B377">
        <v>8179.54</v>
      </c>
      <c r="C377">
        <v>8062.21</v>
      </c>
      <c r="D377">
        <v>7886.34</v>
      </c>
      <c r="E377">
        <v>8036</v>
      </c>
      <c r="F377">
        <v>7886.34</v>
      </c>
      <c r="G377">
        <v>8179.54</v>
      </c>
      <c r="H377">
        <v>7886.34</v>
      </c>
      <c r="I377" t="str">
        <f t="shared" si="15"/>
        <v>盤</v>
      </c>
      <c r="J377" t="str">
        <f t="shared" si="16"/>
        <v>盤</v>
      </c>
      <c r="K377" t="str">
        <f t="shared" si="17"/>
        <v>順</v>
      </c>
    </row>
    <row r="378" spans="1:11" hidden="1" x14ac:dyDescent="0.15">
      <c r="A378">
        <v>20130712</v>
      </c>
      <c r="B378">
        <v>8220.49</v>
      </c>
      <c r="C378">
        <v>8036</v>
      </c>
      <c r="D378">
        <v>7886.34</v>
      </c>
      <c r="E378">
        <v>8179.54</v>
      </c>
      <c r="F378">
        <v>7886.34</v>
      </c>
      <c r="G378">
        <v>8220.49</v>
      </c>
      <c r="H378">
        <v>7886.34</v>
      </c>
      <c r="I378" t="str">
        <f t="shared" si="15"/>
        <v>盤</v>
      </c>
      <c r="J378" t="str">
        <f t="shared" si="16"/>
        <v>順</v>
      </c>
      <c r="K378" t="str">
        <f t="shared" si="17"/>
        <v>順</v>
      </c>
    </row>
    <row r="379" spans="1:11" x14ac:dyDescent="0.15">
      <c r="A379">
        <v>20130715</v>
      </c>
      <c r="B379">
        <v>8254.68</v>
      </c>
      <c r="C379">
        <v>8179.54</v>
      </c>
      <c r="D379">
        <v>7886.34</v>
      </c>
      <c r="E379">
        <v>8220.49</v>
      </c>
      <c r="F379">
        <v>7886.34</v>
      </c>
      <c r="G379">
        <v>8254.68</v>
      </c>
      <c r="H379">
        <v>7886.34</v>
      </c>
      <c r="I379" t="str">
        <f t="shared" si="15"/>
        <v>順</v>
      </c>
      <c r="J379" t="str">
        <f t="shared" si="16"/>
        <v>順</v>
      </c>
      <c r="K379" t="str">
        <f t="shared" si="17"/>
        <v>順</v>
      </c>
    </row>
    <row r="380" spans="1:11" x14ac:dyDescent="0.15">
      <c r="A380">
        <v>20130716</v>
      </c>
      <c r="B380">
        <v>8260.11</v>
      </c>
      <c r="C380">
        <v>8220.49</v>
      </c>
      <c r="D380">
        <v>7886.34</v>
      </c>
      <c r="E380">
        <v>8254.68</v>
      </c>
      <c r="F380">
        <v>7886.34</v>
      </c>
      <c r="G380">
        <v>8260.11</v>
      </c>
      <c r="H380">
        <v>7886.34</v>
      </c>
      <c r="I380" t="str">
        <f t="shared" si="15"/>
        <v>順</v>
      </c>
      <c r="J380" t="str">
        <f t="shared" si="16"/>
        <v>順</v>
      </c>
      <c r="K380" t="str">
        <f t="shared" si="17"/>
        <v>順</v>
      </c>
    </row>
    <row r="381" spans="1:11" x14ac:dyDescent="0.15">
      <c r="A381">
        <v>20130717</v>
      </c>
      <c r="B381">
        <v>8258.9500000000007</v>
      </c>
      <c r="C381">
        <v>8254.68</v>
      </c>
      <c r="D381">
        <v>7886.34</v>
      </c>
      <c r="E381">
        <v>8260.11</v>
      </c>
      <c r="F381">
        <v>7886.34</v>
      </c>
      <c r="G381">
        <v>8260.11</v>
      </c>
      <c r="H381">
        <v>7886.34</v>
      </c>
      <c r="I381" t="str">
        <f t="shared" ref="I381:I444" si="18">IF(C381-D381&lt;=180,"盤",IF(C381-D381&lt;=240,"無","順"))</f>
        <v>順</v>
      </c>
      <c r="J381" t="str">
        <f t="shared" ref="J381:J444" si="19">IF(E381-F381&lt;=180,"盤",IF(E381-F381&lt;=240,"無","順"))</f>
        <v>順</v>
      </c>
      <c r="K381" t="str">
        <f t="shared" ref="K381:K444" si="20">IF(G381-H381&lt;=180,"盤",IF(G381-H381&lt;=240,"無","順"))</f>
        <v>順</v>
      </c>
    </row>
    <row r="382" spans="1:11" x14ac:dyDescent="0.15">
      <c r="A382">
        <v>20130718</v>
      </c>
      <c r="B382">
        <v>8194.8799999999992</v>
      </c>
      <c r="C382">
        <v>8260.11</v>
      </c>
      <c r="D382">
        <v>7886.34</v>
      </c>
      <c r="E382">
        <v>8260.11</v>
      </c>
      <c r="F382">
        <v>7886.34</v>
      </c>
      <c r="G382">
        <v>8260.11</v>
      </c>
      <c r="H382">
        <v>7971.18</v>
      </c>
      <c r="I382" t="str">
        <f t="shared" si="18"/>
        <v>順</v>
      </c>
      <c r="J382" t="str">
        <f t="shared" si="19"/>
        <v>順</v>
      </c>
      <c r="K382" t="str">
        <f t="shared" si="20"/>
        <v>順</v>
      </c>
    </row>
    <row r="383" spans="1:11" x14ac:dyDescent="0.15">
      <c r="A383">
        <v>20130719</v>
      </c>
      <c r="B383">
        <v>8062.03</v>
      </c>
      <c r="C383">
        <v>8260.11</v>
      </c>
      <c r="D383">
        <v>7886.34</v>
      </c>
      <c r="E383">
        <v>8260.11</v>
      </c>
      <c r="F383">
        <v>7971.18</v>
      </c>
      <c r="G383">
        <v>8260.11</v>
      </c>
      <c r="H383">
        <v>8011.69</v>
      </c>
      <c r="I383" t="str">
        <f t="shared" si="18"/>
        <v>順</v>
      </c>
      <c r="J383" t="str">
        <f t="shared" si="19"/>
        <v>順</v>
      </c>
      <c r="K383" t="str">
        <f t="shared" si="20"/>
        <v>順</v>
      </c>
    </row>
    <row r="384" spans="1:11" hidden="1" x14ac:dyDescent="0.15">
      <c r="A384">
        <v>20130722</v>
      </c>
      <c r="B384">
        <v>8105.45</v>
      </c>
      <c r="C384">
        <v>8260.11</v>
      </c>
      <c r="D384">
        <v>7971.18</v>
      </c>
      <c r="E384">
        <v>8260.11</v>
      </c>
      <c r="F384">
        <v>8011.69</v>
      </c>
      <c r="G384">
        <v>8260.11</v>
      </c>
      <c r="H384">
        <v>8062.03</v>
      </c>
      <c r="I384" t="str">
        <f t="shared" si="18"/>
        <v>順</v>
      </c>
      <c r="J384" t="str">
        <f t="shared" si="19"/>
        <v>順</v>
      </c>
      <c r="K384" t="str">
        <f t="shared" si="20"/>
        <v>無</v>
      </c>
    </row>
    <row r="385" spans="1:11" hidden="1" x14ac:dyDescent="0.15">
      <c r="A385">
        <v>20130723</v>
      </c>
      <c r="B385">
        <v>8214.65</v>
      </c>
      <c r="C385">
        <v>8260.11</v>
      </c>
      <c r="D385">
        <v>8011.69</v>
      </c>
      <c r="E385">
        <v>8260.11</v>
      </c>
      <c r="F385">
        <v>8062.03</v>
      </c>
      <c r="G385">
        <v>8260.11</v>
      </c>
      <c r="H385">
        <v>8062.03</v>
      </c>
      <c r="I385" t="str">
        <f t="shared" si="18"/>
        <v>順</v>
      </c>
      <c r="J385" t="str">
        <f t="shared" si="19"/>
        <v>無</v>
      </c>
      <c r="K385" t="str">
        <f t="shared" si="20"/>
        <v>無</v>
      </c>
    </row>
    <row r="386" spans="1:11" hidden="1" x14ac:dyDescent="0.15">
      <c r="A386">
        <v>20130724</v>
      </c>
      <c r="B386">
        <v>8196.19</v>
      </c>
      <c r="C386">
        <v>8260.11</v>
      </c>
      <c r="D386">
        <v>8062.03</v>
      </c>
      <c r="E386">
        <v>8260.11</v>
      </c>
      <c r="F386">
        <v>8062.03</v>
      </c>
      <c r="G386">
        <v>8260.11</v>
      </c>
      <c r="H386">
        <v>8062.03</v>
      </c>
      <c r="I386" t="str">
        <f t="shared" si="18"/>
        <v>無</v>
      </c>
      <c r="J386" t="str">
        <f t="shared" si="19"/>
        <v>無</v>
      </c>
      <c r="K386" t="str">
        <f t="shared" si="20"/>
        <v>無</v>
      </c>
    </row>
    <row r="387" spans="1:11" hidden="1" x14ac:dyDescent="0.15">
      <c r="A387">
        <v>20130725</v>
      </c>
      <c r="B387">
        <v>8163.58</v>
      </c>
      <c r="C387">
        <v>8260.11</v>
      </c>
      <c r="D387">
        <v>8062.03</v>
      </c>
      <c r="E387">
        <v>8260.11</v>
      </c>
      <c r="F387">
        <v>8062.03</v>
      </c>
      <c r="G387">
        <v>8260.11</v>
      </c>
      <c r="H387">
        <v>8062.03</v>
      </c>
      <c r="I387" t="str">
        <f t="shared" si="18"/>
        <v>無</v>
      </c>
      <c r="J387" t="str">
        <f t="shared" si="19"/>
        <v>無</v>
      </c>
      <c r="K387" t="str">
        <f t="shared" si="20"/>
        <v>無</v>
      </c>
    </row>
    <row r="388" spans="1:11" hidden="1" x14ac:dyDescent="0.15">
      <c r="A388">
        <v>20130726</v>
      </c>
      <c r="B388">
        <v>8149.4</v>
      </c>
      <c r="C388">
        <v>8260.11</v>
      </c>
      <c r="D388">
        <v>8062.03</v>
      </c>
      <c r="E388">
        <v>8260.11</v>
      </c>
      <c r="F388">
        <v>8062.03</v>
      </c>
      <c r="G388">
        <v>8258.9500000000007</v>
      </c>
      <c r="H388">
        <v>8062.03</v>
      </c>
      <c r="I388" t="str">
        <f t="shared" si="18"/>
        <v>無</v>
      </c>
      <c r="J388" t="str">
        <f t="shared" si="19"/>
        <v>無</v>
      </c>
      <c r="K388" t="str">
        <f t="shared" si="20"/>
        <v>無</v>
      </c>
    </row>
    <row r="389" spans="1:11" hidden="1" x14ac:dyDescent="0.15">
      <c r="A389">
        <v>20130729</v>
      </c>
      <c r="B389">
        <v>8084.5</v>
      </c>
      <c r="C389">
        <v>8260.11</v>
      </c>
      <c r="D389">
        <v>8062.03</v>
      </c>
      <c r="E389">
        <v>8258.9500000000007</v>
      </c>
      <c r="F389">
        <v>8062.03</v>
      </c>
      <c r="G389">
        <v>8214.65</v>
      </c>
      <c r="H389">
        <v>8062.03</v>
      </c>
      <c r="I389" t="str">
        <f t="shared" si="18"/>
        <v>無</v>
      </c>
      <c r="J389" t="str">
        <f t="shared" si="19"/>
        <v>無</v>
      </c>
      <c r="K389" t="str">
        <f t="shared" si="20"/>
        <v>盤</v>
      </c>
    </row>
    <row r="390" spans="1:11" hidden="1" x14ac:dyDescent="0.15">
      <c r="A390">
        <v>20130730</v>
      </c>
      <c r="B390">
        <v>8163.55</v>
      </c>
      <c r="C390">
        <v>8258.9500000000007</v>
      </c>
      <c r="D390">
        <v>8062.03</v>
      </c>
      <c r="E390">
        <v>8214.65</v>
      </c>
      <c r="F390">
        <v>8062.03</v>
      </c>
      <c r="G390">
        <v>8214.65</v>
      </c>
      <c r="H390">
        <v>8062.03</v>
      </c>
      <c r="I390" t="str">
        <f t="shared" si="18"/>
        <v>無</v>
      </c>
      <c r="J390" t="str">
        <f t="shared" si="19"/>
        <v>盤</v>
      </c>
      <c r="K390" t="str">
        <f t="shared" si="20"/>
        <v>盤</v>
      </c>
    </row>
    <row r="391" spans="1:11" hidden="1" x14ac:dyDescent="0.15">
      <c r="A391">
        <v>20130731</v>
      </c>
      <c r="B391">
        <v>8107.94</v>
      </c>
      <c r="C391">
        <v>8214.65</v>
      </c>
      <c r="D391">
        <v>8062.03</v>
      </c>
      <c r="E391">
        <v>8214.65</v>
      </c>
      <c r="F391">
        <v>8062.03</v>
      </c>
      <c r="G391">
        <v>8214.65</v>
      </c>
      <c r="H391">
        <v>8084.5</v>
      </c>
      <c r="I391" t="str">
        <f t="shared" si="18"/>
        <v>盤</v>
      </c>
      <c r="J391" t="str">
        <f t="shared" si="19"/>
        <v>盤</v>
      </c>
      <c r="K391" t="str">
        <f t="shared" si="20"/>
        <v>盤</v>
      </c>
    </row>
    <row r="392" spans="1:11" hidden="1" x14ac:dyDescent="0.15">
      <c r="A392">
        <v>20130801</v>
      </c>
      <c r="B392">
        <v>8056.22</v>
      </c>
      <c r="C392">
        <v>8214.65</v>
      </c>
      <c r="D392">
        <v>8062.03</v>
      </c>
      <c r="E392">
        <v>8214.65</v>
      </c>
      <c r="F392">
        <v>8084.5</v>
      </c>
      <c r="G392">
        <v>8214.65</v>
      </c>
      <c r="H392">
        <v>8056.22</v>
      </c>
      <c r="I392" t="str">
        <f t="shared" si="18"/>
        <v>盤</v>
      </c>
      <c r="J392" t="str">
        <f t="shared" si="19"/>
        <v>盤</v>
      </c>
      <c r="K392" t="str">
        <f t="shared" si="20"/>
        <v>盤</v>
      </c>
    </row>
    <row r="393" spans="1:11" hidden="1" x14ac:dyDescent="0.15">
      <c r="A393">
        <v>20130802</v>
      </c>
      <c r="B393">
        <v>8099.88</v>
      </c>
      <c r="C393">
        <v>8214.65</v>
      </c>
      <c r="D393">
        <v>8084.5</v>
      </c>
      <c r="E393">
        <v>8214.65</v>
      </c>
      <c r="F393">
        <v>8056.22</v>
      </c>
      <c r="G393">
        <v>8196.19</v>
      </c>
      <c r="H393">
        <v>8056.22</v>
      </c>
      <c r="I393" t="str">
        <f t="shared" si="18"/>
        <v>盤</v>
      </c>
      <c r="J393" t="str">
        <f t="shared" si="19"/>
        <v>盤</v>
      </c>
      <c r="K393" t="str">
        <f t="shared" si="20"/>
        <v>盤</v>
      </c>
    </row>
    <row r="394" spans="1:11" hidden="1" x14ac:dyDescent="0.15">
      <c r="A394">
        <v>20130805</v>
      </c>
      <c r="B394">
        <v>8138.63</v>
      </c>
      <c r="C394">
        <v>8214.65</v>
      </c>
      <c r="D394">
        <v>8056.22</v>
      </c>
      <c r="E394">
        <v>8196.19</v>
      </c>
      <c r="F394">
        <v>8056.22</v>
      </c>
      <c r="G394">
        <v>8163.58</v>
      </c>
      <c r="H394">
        <v>8056.22</v>
      </c>
      <c r="I394" t="str">
        <f t="shared" si="18"/>
        <v>盤</v>
      </c>
      <c r="J394" t="str">
        <f t="shared" si="19"/>
        <v>盤</v>
      </c>
      <c r="K394" t="str">
        <f t="shared" si="20"/>
        <v>盤</v>
      </c>
    </row>
    <row r="395" spans="1:11" hidden="1" x14ac:dyDescent="0.15">
      <c r="A395">
        <v>20130806</v>
      </c>
      <c r="B395">
        <v>8038.91</v>
      </c>
      <c r="C395">
        <v>8196.19</v>
      </c>
      <c r="D395">
        <v>8056.22</v>
      </c>
      <c r="E395">
        <v>8163.58</v>
      </c>
      <c r="F395">
        <v>8056.22</v>
      </c>
      <c r="G395">
        <v>8163.55</v>
      </c>
      <c r="H395">
        <v>8038.91</v>
      </c>
      <c r="I395" t="str">
        <f t="shared" si="18"/>
        <v>盤</v>
      </c>
      <c r="J395" t="str">
        <f t="shared" si="19"/>
        <v>盤</v>
      </c>
      <c r="K395" t="str">
        <f t="shared" si="20"/>
        <v>盤</v>
      </c>
    </row>
    <row r="396" spans="1:11" hidden="1" x14ac:dyDescent="0.15">
      <c r="A396">
        <v>20130807</v>
      </c>
      <c r="B396">
        <v>7921.29</v>
      </c>
      <c r="C396">
        <v>8163.58</v>
      </c>
      <c r="D396">
        <v>8056.22</v>
      </c>
      <c r="E396">
        <v>8163.55</v>
      </c>
      <c r="F396">
        <v>8038.91</v>
      </c>
      <c r="G396">
        <v>8163.55</v>
      </c>
      <c r="H396">
        <v>7921.29</v>
      </c>
      <c r="I396" t="str">
        <f t="shared" si="18"/>
        <v>盤</v>
      </c>
      <c r="J396" t="str">
        <f t="shared" si="19"/>
        <v>盤</v>
      </c>
      <c r="K396" t="str">
        <f t="shared" si="20"/>
        <v>順</v>
      </c>
    </row>
    <row r="397" spans="1:11" hidden="1" x14ac:dyDescent="0.15">
      <c r="A397">
        <v>20130808</v>
      </c>
      <c r="B397">
        <v>7907.67</v>
      </c>
      <c r="C397">
        <v>8163.55</v>
      </c>
      <c r="D397">
        <v>8038.91</v>
      </c>
      <c r="E397">
        <v>8163.55</v>
      </c>
      <c r="F397">
        <v>7921.29</v>
      </c>
      <c r="G397">
        <v>8163.55</v>
      </c>
      <c r="H397">
        <v>7907.67</v>
      </c>
      <c r="I397" t="str">
        <f t="shared" si="18"/>
        <v>盤</v>
      </c>
      <c r="J397" t="str">
        <f t="shared" si="19"/>
        <v>順</v>
      </c>
      <c r="K397" t="str">
        <f t="shared" si="20"/>
        <v>順</v>
      </c>
    </row>
    <row r="398" spans="1:11" x14ac:dyDescent="0.15">
      <c r="A398">
        <v>20130809</v>
      </c>
      <c r="B398">
        <v>7856.14</v>
      </c>
      <c r="C398">
        <v>8163.55</v>
      </c>
      <c r="D398">
        <v>7921.29</v>
      </c>
      <c r="E398">
        <v>8163.55</v>
      </c>
      <c r="F398">
        <v>7907.67</v>
      </c>
      <c r="G398">
        <v>8138.63</v>
      </c>
      <c r="H398">
        <v>7856.14</v>
      </c>
      <c r="I398" t="str">
        <f t="shared" si="18"/>
        <v>順</v>
      </c>
      <c r="J398" t="str">
        <f t="shared" si="19"/>
        <v>順</v>
      </c>
      <c r="K398" t="str">
        <f t="shared" si="20"/>
        <v>順</v>
      </c>
    </row>
    <row r="399" spans="1:11" x14ac:dyDescent="0.15">
      <c r="A399">
        <v>20130812</v>
      </c>
      <c r="B399">
        <v>7903.38</v>
      </c>
      <c r="C399">
        <v>8163.55</v>
      </c>
      <c r="D399">
        <v>7907.67</v>
      </c>
      <c r="E399">
        <v>8138.63</v>
      </c>
      <c r="F399">
        <v>7856.14</v>
      </c>
      <c r="G399">
        <v>8138.63</v>
      </c>
      <c r="H399">
        <v>7856.14</v>
      </c>
      <c r="I399" t="str">
        <f t="shared" si="18"/>
        <v>順</v>
      </c>
      <c r="J399" t="str">
        <f t="shared" si="19"/>
        <v>順</v>
      </c>
      <c r="K399" t="str">
        <f t="shared" si="20"/>
        <v>順</v>
      </c>
    </row>
    <row r="400" spans="1:11" x14ac:dyDescent="0.15">
      <c r="A400">
        <v>20130813</v>
      </c>
      <c r="B400">
        <v>7986.27</v>
      </c>
      <c r="C400">
        <v>8138.63</v>
      </c>
      <c r="D400">
        <v>7856.14</v>
      </c>
      <c r="E400">
        <v>8138.63</v>
      </c>
      <c r="F400">
        <v>7856.14</v>
      </c>
      <c r="G400">
        <v>8138.63</v>
      </c>
      <c r="H400">
        <v>7856.14</v>
      </c>
      <c r="I400" t="str">
        <f t="shared" si="18"/>
        <v>順</v>
      </c>
      <c r="J400" t="str">
        <f t="shared" si="19"/>
        <v>順</v>
      </c>
      <c r="K400" t="str">
        <f t="shared" si="20"/>
        <v>順</v>
      </c>
    </row>
    <row r="401" spans="1:11" x14ac:dyDescent="0.15">
      <c r="A401">
        <v>20130814</v>
      </c>
      <c r="B401">
        <v>7951.33</v>
      </c>
      <c r="C401">
        <v>8138.63</v>
      </c>
      <c r="D401">
        <v>7856.14</v>
      </c>
      <c r="E401">
        <v>8138.63</v>
      </c>
      <c r="F401">
        <v>7856.14</v>
      </c>
      <c r="G401">
        <v>8138.63</v>
      </c>
      <c r="H401">
        <v>7856.14</v>
      </c>
      <c r="I401" t="str">
        <f t="shared" si="18"/>
        <v>順</v>
      </c>
      <c r="J401" t="str">
        <f t="shared" si="19"/>
        <v>順</v>
      </c>
      <c r="K401" t="str">
        <f t="shared" si="20"/>
        <v>順</v>
      </c>
    </row>
    <row r="402" spans="1:11" hidden="1" x14ac:dyDescent="0.15">
      <c r="A402">
        <v>20130815</v>
      </c>
      <c r="B402">
        <v>7887.26</v>
      </c>
      <c r="C402">
        <v>8138.63</v>
      </c>
      <c r="D402">
        <v>7856.14</v>
      </c>
      <c r="E402">
        <v>8138.63</v>
      </c>
      <c r="F402">
        <v>7856.14</v>
      </c>
      <c r="G402">
        <v>8038.91</v>
      </c>
      <c r="H402">
        <v>7856.14</v>
      </c>
      <c r="I402" t="str">
        <f t="shared" si="18"/>
        <v>順</v>
      </c>
      <c r="J402" t="str">
        <f t="shared" si="19"/>
        <v>順</v>
      </c>
      <c r="K402" t="str">
        <f t="shared" si="20"/>
        <v>無</v>
      </c>
    </row>
    <row r="403" spans="1:11" hidden="1" x14ac:dyDescent="0.15">
      <c r="A403">
        <v>20130816</v>
      </c>
      <c r="B403">
        <v>7925</v>
      </c>
      <c r="C403">
        <v>8138.63</v>
      </c>
      <c r="D403">
        <v>7856.14</v>
      </c>
      <c r="E403">
        <v>8038.91</v>
      </c>
      <c r="F403">
        <v>7856.14</v>
      </c>
      <c r="G403">
        <v>7986.27</v>
      </c>
      <c r="H403">
        <v>7856.14</v>
      </c>
      <c r="I403" t="str">
        <f t="shared" si="18"/>
        <v>順</v>
      </c>
      <c r="J403" t="str">
        <f t="shared" si="19"/>
        <v>無</v>
      </c>
      <c r="K403" t="str">
        <f t="shared" si="20"/>
        <v>盤</v>
      </c>
    </row>
    <row r="404" spans="1:11" hidden="1" x14ac:dyDescent="0.15">
      <c r="A404">
        <v>20130819</v>
      </c>
      <c r="B404">
        <v>7900.21</v>
      </c>
      <c r="C404">
        <v>8038.91</v>
      </c>
      <c r="D404">
        <v>7856.14</v>
      </c>
      <c r="E404">
        <v>7986.27</v>
      </c>
      <c r="F404">
        <v>7856.14</v>
      </c>
      <c r="G404">
        <v>7986.27</v>
      </c>
      <c r="H404">
        <v>7856.14</v>
      </c>
      <c r="I404" t="str">
        <f t="shared" si="18"/>
        <v>無</v>
      </c>
      <c r="J404" t="str">
        <f t="shared" si="19"/>
        <v>盤</v>
      </c>
      <c r="K404" t="str">
        <f t="shared" si="20"/>
        <v>盤</v>
      </c>
    </row>
    <row r="405" spans="1:11" hidden="1" x14ac:dyDescent="0.15">
      <c r="A405">
        <v>20130820</v>
      </c>
      <c r="B405">
        <v>7832.65</v>
      </c>
      <c r="C405">
        <v>7986.27</v>
      </c>
      <c r="D405">
        <v>7856.14</v>
      </c>
      <c r="E405">
        <v>7986.27</v>
      </c>
      <c r="F405">
        <v>7856.14</v>
      </c>
      <c r="G405">
        <v>7986.27</v>
      </c>
      <c r="H405">
        <v>7832.65</v>
      </c>
      <c r="I405" t="str">
        <f t="shared" si="18"/>
        <v>盤</v>
      </c>
      <c r="J405" t="str">
        <f t="shared" si="19"/>
        <v>盤</v>
      </c>
      <c r="K405" t="str">
        <f t="shared" si="20"/>
        <v>盤</v>
      </c>
    </row>
    <row r="406" spans="1:11" hidden="1" x14ac:dyDescent="0.15">
      <c r="A406">
        <v>20130822</v>
      </c>
      <c r="B406">
        <v>7814.38</v>
      </c>
      <c r="C406">
        <v>7986.27</v>
      </c>
      <c r="D406">
        <v>7856.14</v>
      </c>
      <c r="E406">
        <v>7986.27</v>
      </c>
      <c r="F406">
        <v>7832.65</v>
      </c>
      <c r="G406">
        <v>7986.27</v>
      </c>
      <c r="H406">
        <v>7814.38</v>
      </c>
      <c r="I406" t="str">
        <f t="shared" si="18"/>
        <v>盤</v>
      </c>
      <c r="J406" t="str">
        <f t="shared" si="19"/>
        <v>盤</v>
      </c>
      <c r="K406" t="str">
        <f t="shared" si="20"/>
        <v>盤</v>
      </c>
    </row>
    <row r="407" spans="1:11" hidden="1" x14ac:dyDescent="0.15">
      <c r="A407">
        <v>20130823</v>
      </c>
      <c r="B407">
        <v>7873.31</v>
      </c>
      <c r="C407">
        <v>7986.27</v>
      </c>
      <c r="D407">
        <v>7832.65</v>
      </c>
      <c r="E407">
        <v>7986.27</v>
      </c>
      <c r="F407">
        <v>7814.38</v>
      </c>
      <c r="G407">
        <v>7986.27</v>
      </c>
      <c r="H407">
        <v>7814.38</v>
      </c>
      <c r="I407" t="str">
        <f t="shared" si="18"/>
        <v>盤</v>
      </c>
      <c r="J407" t="str">
        <f t="shared" si="19"/>
        <v>盤</v>
      </c>
      <c r="K407" t="str">
        <f t="shared" si="20"/>
        <v>盤</v>
      </c>
    </row>
    <row r="408" spans="1:11" hidden="1" x14ac:dyDescent="0.15">
      <c r="A408">
        <v>20130826</v>
      </c>
      <c r="B408">
        <v>7894.97</v>
      </c>
      <c r="C408">
        <v>7986.27</v>
      </c>
      <c r="D408">
        <v>7814.38</v>
      </c>
      <c r="E408">
        <v>7986.27</v>
      </c>
      <c r="F408">
        <v>7814.38</v>
      </c>
      <c r="G408">
        <v>7951.33</v>
      </c>
      <c r="H408">
        <v>7814.38</v>
      </c>
      <c r="I408" t="str">
        <f t="shared" si="18"/>
        <v>盤</v>
      </c>
      <c r="J408" t="str">
        <f t="shared" si="19"/>
        <v>盤</v>
      </c>
      <c r="K408" t="str">
        <f t="shared" si="20"/>
        <v>盤</v>
      </c>
    </row>
    <row r="409" spans="1:11" hidden="1" x14ac:dyDescent="0.15">
      <c r="A409">
        <v>20130827</v>
      </c>
      <c r="B409">
        <v>7820.84</v>
      </c>
      <c r="C409">
        <v>7986.27</v>
      </c>
      <c r="D409">
        <v>7814.38</v>
      </c>
      <c r="E409">
        <v>7951.33</v>
      </c>
      <c r="F409">
        <v>7814.38</v>
      </c>
      <c r="G409">
        <v>7925</v>
      </c>
      <c r="H409">
        <v>7814.38</v>
      </c>
      <c r="I409" t="str">
        <f t="shared" si="18"/>
        <v>盤</v>
      </c>
      <c r="J409" t="str">
        <f t="shared" si="19"/>
        <v>盤</v>
      </c>
      <c r="K409" t="str">
        <f t="shared" si="20"/>
        <v>盤</v>
      </c>
    </row>
    <row r="410" spans="1:11" hidden="1" x14ac:dyDescent="0.15">
      <c r="A410">
        <v>20130828</v>
      </c>
      <c r="B410">
        <v>7824.54</v>
      </c>
      <c r="C410">
        <v>7951.33</v>
      </c>
      <c r="D410">
        <v>7814.38</v>
      </c>
      <c r="E410">
        <v>7925</v>
      </c>
      <c r="F410">
        <v>7814.38</v>
      </c>
      <c r="G410">
        <v>7925</v>
      </c>
      <c r="H410">
        <v>7814.38</v>
      </c>
      <c r="I410" t="str">
        <f t="shared" si="18"/>
        <v>盤</v>
      </c>
      <c r="J410" t="str">
        <f t="shared" si="19"/>
        <v>盤</v>
      </c>
      <c r="K410" t="str">
        <f t="shared" si="20"/>
        <v>盤</v>
      </c>
    </row>
    <row r="411" spans="1:11" hidden="1" x14ac:dyDescent="0.15">
      <c r="A411">
        <v>20130829</v>
      </c>
      <c r="B411">
        <v>7917.66</v>
      </c>
      <c r="C411">
        <v>7925</v>
      </c>
      <c r="D411">
        <v>7814.38</v>
      </c>
      <c r="E411">
        <v>7925</v>
      </c>
      <c r="F411">
        <v>7814.38</v>
      </c>
      <c r="G411">
        <v>7917.66</v>
      </c>
      <c r="H411">
        <v>7814.38</v>
      </c>
      <c r="I411" t="str">
        <f t="shared" si="18"/>
        <v>盤</v>
      </c>
      <c r="J411" t="str">
        <f t="shared" si="19"/>
        <v>盤</v>
      </c>
      <c r="K411" t="str">
        <f t="shared" si="20"/>
        <v>盤</v>
      </c>
    </row>
    <row r="412" spans="1:11" hidden="1" x14ac:dyDescent="0.15">
      <c r="A412">
        <v>20130830</v>
      </c>
      <c r="B412">
        <v>8021.89</v>
      </c>
      <c r="C412">
        <v>7925</v>
      </c>
      <c r="D412">
        <v>7814.38</v>
      </c>
      <c r="E412">
        <v>7917.66</v>
      </c>
      <c r="F412">
        <v>7814.38</v>
      </c>
      <c r="G412">
        <v>8021.89</v>
      </c>
      <c r="H412">
        <v>7814.38</v>
      </c>
      <c r="I412" t="str">
        <f t="shared" si="18"/>
        <v>盤</v>
      </c>
      <c r="J412" t="str">
        <f t="shared" si="19"/>
        <v>盤</v>
      </c>
      <c r="K412" t="str">
        <f t="shared" si="20"/>
        <v>無</v>
      </c>
    </row>
    <row r="413" spans="1:11" hidden="1" x14ac:dyDescent="0.15">
      <c r="A413">
        <v>20130902</v>
      </c>
      <c r="B413">
        <v>8038.86</v>
      </c>
      <c r="C413">
        <v>7917.66</v>
      </c>
      <c r="D413">
        <v>7814.38</v>
      </c>
      <c r="E413">
        <v>8021.89</v>
      </c>
      <c r="F413">
        <v>7814.38</v>
      </c>
      <c r="G413">
        <v>8038.86</v>
      </c>
      <c r="H413">
        <v>7814.38</v>
      </c>
      <c r="I413" t="str">
        <f t="shared" si="18"/>
        <v>盤</v>
      </c>
      <c r="J413" t="str">
        <f t="shared" si="19"/>
        <v>無</v>
      </c>
      <c r="K413" t="str">
        <f t="shared" si="20"/>
        <v>無</v>
      </c>
    </row>
    <row r="414" spans="1:11" hidden="1" x14ac:dyDescent="0.15">
      <c r="A414">
        <v>20130903</v>
      </c>
      <c r="B414">
        <v>8088.37</v>
      </c>
      <c r="C414">
        <v>8021.89</v>
      </c>
      <c r="D414">
        <v>7814.38</v>
      </c>
      <c r="E414">
        <v>8038.86</v>
      </c>
      <c r="F414">
        <v>7814.38</v>
      </c>
      <c r="G414">
        <v>8088.37</v>
      </c>
      <c r="H414">
        <v>7820.84</v>
      </c>
      <c r="I414" t="str">
        <f t="shared" si="18"/>
        <v>無</v>
      </c>
      <c r="J414" t="str">
        <f t="shared" si="19"/>
        <v>無</v>
      </c>
      <c r="K414" t="str">
        <f t="shared" si="20"/>
        <v>順</v>
      </c>
    </row>
    <row r="415" spans="1:11" hidden="1" x14ac:dyDescent="0.15">
      <c r="A415">
        <v>20130904</v>
      </c>
      <c r="B415">
        <v>8083.44</v>
      </c>
      <c r="C415">
        <v>8038.86</v>
      </c>
      <c r="D415">
        <v>7814.38</v>
      </c>
      <c r="E415">
        <v>8088.37</v>
      </c>
      <c r="F415">
        <v>7820.84</v>
      </c>
      <c r="G415">
        <v>8088.37</v>
      </c>
      <c r="H415">
        <v>7820.84</v>
      </c>
      <c r="I415" t="str">
        <f t="shared" si="18"/>
        <v>無</v>
      </c>
      <c r="J415" t="str">
        <f t="shared" si="19"/>
        <v>順</v>
      </c>
      <c r="K415" t="str">
        <f t="shared" si="20"/>
        <v>順</v>
      </c>
    </row>
    <row r="416" spans="1:11" x14ac:dyDescent="0.15">
      <c r="A416">
        <v>20130905</v>
      </c>
      <c r="B416">
        <v>8169.1</v>
      </c>
      <c r="C416">
        <v>8088.37</v>
      </c>
      <c r="D416">
        <v>7820.84</v>
      </c>
      <c r="E416">
        <v>8088.37</v>
      </c>
      <c r="F416">
        <v>7820.84</v>
      </c>
      <c r="G416">
        <v>8169.1</v>
      </c>
      <c r="H416">
        <v>7820.84</v>
      </c>
      <c r="I416" t="str">
        <f t="shared" si="18"/>
        <v>順</v>
      </c>
      <c r="J416" t="str">
        <f t="shared" si="19"/>
        <v>順</v>
      </c>
      <c r="K416" t="str">
        <f t="shared" si="20"/>
        <v>順</v>
      </c>
    </row>
    <row r="417" spans="1:11" x14ac:dyDescent="0.15">
      <c r="A417">
        <v>20130906</v>
      </c>
      <c r="B417">
        <v>8164.2</v>
      </c>
      <c r="C417">
        <v>8088.37</v>
      </c>
      <c r="D417">
        <v>7820.84</v>
      </c>
      <c r="E417">
        <v>8169.1</v>
      </c>
      <c r="F417">
        <v>7820.84</v>
      </c>
      <c r="G417">
        <v>8169.1</v>
      </c>
      <c r="H417">
        <v>7824.54</v>
      </c>
      <c r="I417" t="str">
        <f t="shared" si="18"/>
        <v>順</v>
      </c>
      <c r="J417" t="str">
        <f t="shared" si="19"/>
        <v>順</v>
      </c>
      <c r="K417" t="str">
        <f t="shared" si="20"/>
        <v>順</v>
      </c>
    </row>
    <row r="418" spans="1:11" x14ac:dyDescent="0.15">
      <c r="A418">
        <v>20130909</v>
      </c>
      <c r="B418">
        <v>8192.11</v>
      </c>
      <c r="C418">
        <v>8169.1</v>
      </c>
      <c r="D418">
        <v>7820.84</v>
      </c>
      <c r="E418">
        <v>8169.1</v>
      </c>
      <c r="F418">
        <v>7824.54</v>
      </c>
      <c r="G418">
        <v>8192.11</v>
      </c>
      <c r="H418">
        <v>7917.66</v>
      </c>
      <c r="I418" t="str">
        <f t="shared" si="18"/>
        <v>順</v>
      </c>
      <c r="J418" t="str">
        <f t="shared" si="19"/>
        <v>順</v>
      </c>
      <c r="K418" t="str">
        <f t="shared" si="20"/>
        <v>順</v>
      </c>
    </row>
    <row r="419" spans="1:11" hidden="1" x14ac:dyDescent="0.15">
      <c r="A419">
        <v>20130910</v>
      </c>
      <c r="B419">
        <v>8208.77</v>
      </c>
      <c r="C419">
        <v>8169.1</v>
      </c>
      <c r="D419">
        <v>7824.54</v>
      </c>
      <c r="E419">
        <v>8192.11</v>
      </c>
      <c r="F419">
        <v>7917.66</v>
      </c>
      <c r="G419">
        <v>8208.77</v>
      </c>
      <c r="H419">
        <v>8021.89</v>
      </c>
      <c r="I419" t="str">
        <f t="shared" si="18"/>
        <v>順</v>
      </c>
      <c r="J419" t="str">
        <f t="shared" si="19"/>
        <v>順</v>
      </c>
      <c r="K419" t="str">
        <f t="shared" si="20"/>
        <v>無</v>
      </c>
    </row>
    <row r="420" spans="1:11" hidden="1" x14ac:dyDescent="0.15">
      <c r="A420">
        <v>20130911</v>
      </c>
      <c r="B420">
        <v>8208.99</v>
      </c>
      <c r="C420">
        <v>8192.11</v>
      </c>
      <c r="D420">
        <v>7917.66</v>
      </c>
      <c r="E420">
        <v>8208.77</v>
      </c>
      <c r="F420">
        <v>8021.89</v>
      </c>
      <c r="G420">
        <v>8208.99</v>
      </c>
      <c r="H420">
        <v>8038.86</v>
      </c>
      <c r="I420" t="str">
        <f t="shared" si="18"/>
        <v>順</v>
      </c>
      <c r="J420" t="str">
        <f t="shared" si="19"/>
        <v>無</v>
      </c>
      <c r="K420" t="str">
        <f t="shared" si="20"/>
        <v>盤</v>
      </c>
    </row>
    <row r="421" spans="1:11" hidden="1" x14ac:dyDescent="0.15">
      <c r="A421">
        <v>20130912</v>
      </c>
      <c r="B421">
        <v>8225.36</v>
      </c>
      <c r="C421">
        <v>8208.77</v>
      </c>
      <c r="D421">
        <v>8021.89</v>
      </c>
      <c r="E421">
        <v>8208.99</v>
      </c>
      <c r="F421">
        <v>8038.86</v>
      </c>
      <c r="G421">
        <v>8225.36</v>
      </c>
      <c r="H421">
        <v>8083.44</v>
      </c>
      <c r="I421" t="str">
        <f t="shared" si="18"/>
        <v>無</v>
      </c>
      <c r="J421" t="str">
        <f t="shared" si="19"/>
        <v>盤</v>
      </c>
      <c r="K421" t="str">
        <f t="shared" si="20"/>
        <v>盤</v>
      </c>
    </row>
    <row r="422" spans="1:11" hidden="1" x14ac:dyDescent="0.15">
      <c r="A422">
        <v>20130913</v>
      </c>
      <c r="B422">
        <v>8168.2</v>
      </c>
      <c r="C422">
        <v>8208.99</v>
      </c>
      <c r="D422">
        <v>8038.86</v>
      </c>
      <c r="E422">
        <v>8225.36</v>
      </c>
      <c r="F422">
        <v>8083.44</v>
      </c>
      <c r="G422">
        <v>8225.36</v>
      </c>
      <c r="H422">
        <v>8083.44</v>
      </c>
      <c r="I422" t="str">
        <f t="shared" si="18"/>
        <v>盤</v>
      </c>
      <c r="J422" t="str">
        <f t="shared" si="19"/>
        <v>盤</v>
      </c>
      <c r="K422" t="str">
        <f t="shared" si="20"/>
        <v>盤</v>
      </c>
    </row>
    <row r="423" spans="1:11" hidden="1" x14ac:dyDescent="0.15">
      <c r="A423">
        <v>20130914</v>
      </c>
      <c r="B423">
        <v>8142.48</v>
      </c>
      <c r="C423">
        <v>8225.36</v>
      </c>
      <c r="D423">
        <v>8083.44</v>
      </c>
      <c r="E423">
        <v>8225.36</v>
      </c>
      <c r="F423">
        <v>8083.44</v>
      </c>
      <c r="G423">
        <v>8225.36</v>
      </c>
      <c r="H423">
        <v>8142.48</v>
      </c>
      <c r="I423" t="str">
        <f t="shared" si="18"/>
        <v>盤</v>
      </c>
      <c r="J423" t="str">
        <f t="shared" si="19"/>
        <v>盤</v>
      </c>
      <c r="K423" t="str">
        <f t="shared" si="20"/>
        <v>盤</v>
      </c>
    </row>
    <row r="424" spans="1:11" hidden="1" x14ac:dyDescent="0.15">
      <c r="A424">
        <v>20130916</v>
      </c>
      <c r="B424">
        <v>8255.34</v>
      </c>
      <c r="C424">
        <v>8225.36</v>
      </c>
      <c r="D424">
        <v>8083.44</v>
      </c>
      <c r="E424">
        <v>8225.36</v>
      </c>
      <c r="F424">
        <v>8142.48</v>
      </c>
      <c r="G424">
        <v>8255.34</v>
      </c>
      <c r="H424">
        <v>8142.48</v>
      </c>
      <c r="I424" t="str">
        <f t="shared" si="18"/>
        <v>盤</v>
      </c>
      <c r="J424" t="str">
        <f t="shared" si="19"/>
        <v>盤</v>
      </c>
      <c r="K424" t="str">
        <f t="shared" si="20"/>
        <v>盤</v>
      </c>
    </row>
    <row r="425" spans="1:11" hidden="1" x14ac:dyDescent="0.15">
      <c r="A425">
        <v>20130917</v>
      </c>
      <c r="B425">
        <v>8249.7800000000007</v>
      </c>
      <c r="C425">
        <v>8225.36</v>
      </c>
      <c r="D425">
        <v>8142.48</v>
      </c>
      <c r="E425">
        <v>8255.34</v>
      </c>
      <c r="F425">
        <v>8142.48</v>
      </c>
      <c r="G425">
        <v>8255.34</v>
      </c>
      <c r="H425">
        <v>8142.48</v>
      </c>
      <c r="I425" t="str">
        <f t="shared" si="18"/>
        <v>盤</v>
      </c>
      <c r="J425" t="str">
        <f t="shared" si="19"/>
        <v>盤</v>
      </c>
      <c r="K425" t="str">
        <f t="shared" si="20"/>
        <v>盤</v>
      </c>
    </row>
    <row r="426" spans="1:11" hidden="1" x14ac:dyDescent="0.15">
      <c r="A426">
        <v>20130918</v>
      </c>
      <c r="B426">
        <v>8209.18</v>
      </c>
      <c r="C426">
        <v>8255.34</v>
      </c>
      <c r="D426">
        <v>8142.48</v>
      </c>
      <c r="E426">
        <v>8255.34</v>
      </c>
      <c r="F426">
        <v>8142.48</v>
      </c>
      <c r="G426">
        <v>8255.34</v>
      </c>
      <c r="H426">
        <v>8142.48</v>
      </c>
      <c r="I426" t="str">
        <f t="shared" si="18"/>
        <v>盤</v>
      </c>
      <c r="J426" t="str">
        <f t="shared" si="19"/>
        <v>盤</v>
      </c>
      <c r="K426" t="str">
        <f t="shared" si="20"/>
        <v>盤</v>
      </c>
    </row>
    <row r="427" spans="1:11" hidden="1" x14ac:dyDescent="0.15">
      <c r="A427">
        <v>20130923</v>
      </c>
      <c r="B427">
        <v>8292.83</v>
      </c>
      <c r="C427">
        <v>8255.34</v>
      </c>
      <c r="D427">
        <v>8142.48</v>
      </c>
      <c r="E427">
        <v>8255.34</v>
      </c>
      <c r="F427">
        <v>8142.48</v>
      </c>
      <c r="G427">
        <v>8292.83</v>
      </c>
      <c r="H427">
        <v>8142.48</v>
      </c>
      <c r="I427" t="str">
        <f t="shared" si="18"/>
        <v>盤</v>
      </c>
      <c r="J427" t="str">
        <f t="shared" si="19"/>
        <v>盤</v>
      </c>
      <c r="K427" t="str">
        <f t="shared" si="20"/>
        <v>盤</v>
      </c>
    </row>
    <row r="428" spans="1:11" hidden="1" x14ac:dyDescent="0.15">
      <c r="A428">
        <v>20130924</v>
      </c>
      <c r="B428">
        <v>8299.1200000000008</v>
      </c>
      <c r="C428">
        <v>8255.34</v>
      </c>
      <c r="D428">
        <v>8142.48</v>
      </c>
      <c r="E428">
        <v>8292.83</v>
      </c>
      <c r="F428">
        <v>8142.48</v>
      </c>
      <c r="G428">
        <v>8299.1200000000008</v>
      </c>
      <c r="H428">
        <v>8142.48</v>
      </c>
      <c r="I428" t="str">
        <f t="shared" si="18"/>
        <v>盤</v>
      </c>
      <c r="J428" t="str">
        <f t="shared" si="19"/>
        <v>盤</v>
      </c>
      <c r="K428" t="str">
        <f t="shared" si="20"/>
        <v>盤</v>
      </c>
    </row>
    <row r="429" spans="1:11" hidden="1" x14ac:dyDescent="0.15">
      <c r="A429">
        <v>20130925</v>
      </c>
      <c r="B429">
        <v>8283.9</v>
      </c>
      <c r="C429">
        <v>8292.83</v>
      </c>
      <c r="D429">
        <v>8142.48</v>
      </c>
      <c r="E429">
        <v>8299.1200000000008</v>
      </c>
      <c r="F429">
        <v>8142.48</v>
      </c>
      <c r="G429">
        <v>8299.1200000000008</v>
      </c>
      <c r="H429">
        <v>8142.48</v>
      </c>
      <c r="I429" t="str">
        <f t="shared" si="18"/>
        <v>盤</v>
      </c>
      <c r="J429" t="str">
        <f t="shared" si="19"/>
        <v>盤</v>
      </c>
      <c r="K429" t="str">
        <f t="shared" si="20"/>
        <v>盤</v>
      </c>
    </row>
    <row r="430" spans="1:11" hidden="1" x14ac:dyDescent="0.15">
      <c r="A430">
        <v>20130926</v>
      </c>
      <c r="B430">
        <v>8184.68</v>
      </c>
      <c r="C430">
        <v>8299.1200000000008</v>
      </c>
      <c r="D430">
        <v>8142.48</v>
      </c>
      <c r="E430">
        <v>8299.1200000000008</v>
      </c>
      <c r="F430">
        <v>8142.48</v>
      </c>
      <c r="G430">
        <v>8299.1200000000008</v>
      </c>
      <c r="H430">
        <v>8142.48</v>
      </c>
      <c r="I430" t="str">
        <f t="shared" si="18"/>
        <v>盤</v>
      </c>
      <c r="J430" t="str">
        <f t="shared" si="19"/>
        <v>盤</v>
      </c>
      <c r="K430" t="str">
        <f t="shared" si="20"/>
        <v>盤</v>
      </c>
    </row>
    <row r="431" spans="1:11" hidden="1" x14ac:dyDescent="0.15">
      <c r="A431">
        <v>20130927</v>
      </c>
      <c r="B431">
        <v>8230.68</v>
      </c>
      <c r="C431">
        <v>8299.1200000000008</v>
      </c>
      <c r="D431">
        <v>8142.48</v>
      </c>
      <c r="E431">
        <v>8299.1200000000008</v>
      </c>
      <c r="F431">
        <v>8142.48</v>
      </c>
      <c r="G431">
        <v>8299.1200000000008</v>
      </c>
      <c r="H431">
        <v>8184.68</v>
      </c>
      <c r="I431" t="str">
        <f t="shared" si="18"/>
        <v>盤</v>
      </c>
      <c r="J431" t="str">
        <f t="shared" si="19"/>
        <v>盤</v>
      </c>
      <c r="K431" t="str">
        <f t="shared" si="20"/>
        <v>盤</v>
      </c>
    </row>
    <row r="432" spans="1:11" hidden="1" x14ac:dyDescent="0.15">
      <c r="A432">
        <v>20130930</v>
      </c>
      <c r="B432">
        <v>8173.87</v>
      </c>
      <c r="C432">
        <v>8299.1200000000008</v>
      </c>
      <c r="D432">
        <v>8142.48</v>
      </c>
      <c r="E432">
        <v>8299.1200000000008</v>
      </c>
      <c r="F432">
        <v>8184.68</v>
      </c>
      <c r="G432">
        <v>8299.1200000000008</v>
      </c>
      <c r="H432">
        <v>8173.87</v>
      </c>
      <c r="I432" t="str">
        <f t="shared" si="18"/>
        <v>盤</v>
      </c>
      <c r="J432" t="str">
        <f t="shared" si="19"/>
        <v>盤</v>
      </c>
      <c r="K432" t="str">
        <f t="shared" si="20"/>
        <v>盤</v>
      </c>
    </row>
    <row r="433" spans="1:11" hidden="1" x14ac:dyDescent="0.15">
      <c r="A433">
        <v>20131001</v>
      </c>
      <c r="B433">
        <v>8187.02</v>
      </c>
      <c r="C433">
        <v>8299.1200000000008</v>
      </c>
      <c r="D433">
        <v>8184.68</v>
      </c>
      <c r="E433">
        <v>8299.1200000000008</v>
      </c>
      <c r="F433">
        <v>8173.87</v>
      </c>
      <c r="G433">
        <v>8299.1200000000008</v>
      </c>
      <c r="H433">
        <v>8173.87</v>
      </c>
      <c r="I433" t="str">
        <f t="shared" si="18"/>
        <v>盤</v>
      </c>
      <c r="J433" t="str">
        <f t="shared" si="19"/>
        <v>盤</v>
      </c>
      <c r="K433" t="str">
        <f t="shared" si="20"/>
        <v>盤</v>
      </c>
    </row>
    <row r="434" spans="1:11" hidden="1" x14ac:dyDescent="0.15">
      <c r="A434">
        <v>20131002</v>
      </c>
      <c r="B434">
        <v>8216.52</v>
      </c>
      <c r="C434">
        <v>8299.1200000000008</v>
      </c>
      <c r="D434">
        <v>8173.87</v>
      </c>
      <c r="E434">
        <v>8299.1200000000008</v>
      </c>
      <c r="F434">
        <v>8173.87</v>
      </c>
      <c r="G434">
        <v>8299.1200000000008</v>
      </c>
      <c r="H434">
        <v>8173.87</v>
      </c>
      <c r="I434" t="str">
        <f t="shared" si="18"/>
        <v>盤</v>
      </c>
      <c r="J434" t="str">
        <f t="shared" si="19"/>
        <v>盤</v>
      </c>
      <c r="K434" t="str">
        <f t="shared" si="20"/>
        <v>盤</v>
      </c>
    </row>
    <row r="435" spans="1:11" hidden="1" x14ac:dyDescent="0.15">
      <c r="A435">
        <v>20131003</v>
      </c>
      <c r="B435">
        <v>8359.02</v>
      </c>
      <c r="C435">
        <v>8299.1200000000008</v>
      </c>
      <c r="D435">
        <v>8173.87</v>
      </c>
      <c r="E435">
        <v>8299.1200000000008</v>
      </c>
      <c r="F435">
        <v>8173.87</v>
      </c>
      <c r="G435">
        <v>8359.02</v>
      </c>
      <c r="H435">
        <v>8173.87</v>
      </c>
      <c r="I435" t="str">
        <f t="shared" si="18"/>
        <v>盤</v>
      </c>
      <c r="J435" t="str">
        <f t="shared" si="19"/>
        <v>盤</v>
      </c>
      <c r="K435" t="str">
        <f t="shared" si="20"/>
        <v>無</v>
      </c>
    </row>
    <row r="436" spans="1:11" hidden="1" x14ac:dyDescent="0.15">
      <c r="A436">
        <v>20131004</v>
      </c>
      <c r="B436">
        <v>8364.5499999999993</v>
      </c>
      <c r="C436">
        <v>8299.1200000000008</v>
      </c>
      <c r="D436">
        <v>8173.87</v>
      </c>
      <c r="E436">
        <v>8359.02</v>
      </c>
      <c r="F436">
        <v>8173.87</v>
      </c>
      <c r="G436">
        <v>8364.5499999999993</v>
      </c>
      <c r="H436">
        <v>8173.87</v>
      </c>
      <c r="I436" t="str">
        <f t="shared" si="18"/>
        <v>盤</v>
      </c>
      <c r="J436" t="str">
        <f t="shared" si="19"/>
        <v>無</v>
      </c>
      <c r="K436" t="str">
        <f t="shared" si="20"/>
        <v>無</v>
      </c>
    </row>
    <row r="437" spans="1:11" hidden="1" x14ac:dyDescent="0.15">
      <c r="A437">
        <v>20131007</v>
      </c>
      <c r="B437">
        <v>8333.66</v>
      </c>
      <c r="C437">
        <v>8359.02</v>
      </c>
      <c r="D437">
        <v>8173.87</v>
      </c>
      <c r="E437">
        <v>8364.5499999999993</v>
      </c>
      <c r="F437">
        <v>8173.87</v>
      </c>
      <c r="G437">
        <v>8364.5499999999993</v>
      </c>
      <c r="H437">
        <v>8173.87</v>
      </c>
      <c r="I437" t="str">
        <f t="shared" si="18"/>
        <v>無</v>
      </c>
      <c r="J437" t="str">
        <f t="shared" si="19"/>
        <v>無</v>
      </c>
      <c r="K437" t="str">
        <f t="shared" si="20"/>
        <v>無</v>
      </c>
    </row>
    <row r="438" spans="1:11" hidden="1" x14ac:dyDescent="0.15">
      <c r="A438">
        <v>20131008</v>
      </c>
      <c r="B438">
        <v>8375.65</v>
      </c>
      <c r="C438">
        <v>8364.5499999999993</v>
      </c>
      <c r="D438">
        <v>8173.87</v>
      </c>
      <c r="E438">
        <v>8364.5499999999993</v>
      </c>
      <c r="F438">
        <v>8173.87</v>
      </c>
      <c r="G438">
        <v>8375.65</v>
      </c>
      <c r="H438">
        <v>8173.87</v>
      </c>
      <c r="I438" t="str">
        <f t="shared" si="18"/>
        <v>無</v>
      </c>
      <c r="J438" t="str">
        <f t="shared" si="19"/>
        <v>無</v>
      </c>
      <c r="K438" t="str">
        <f t="shared" si="20"/>
        <v>無</v>
      </c>
    </row>
    <row r="439" spans="1:11" hidden="1" x14ac:dyDescent="0.15">
      <c r="A439">
        <v>20131009</v>
      </c>
      <c r="B439">
        <v>8344.73</v>
      </c>
      <c r="C439">
        <v>8364.5499999999993</v>
      </c>
      <c r="D439">
        <v>8173.87</v>
      </c>
      <c r="E439">
        <v>8375.65</v>
      </c>
      <c r="F439">
        <v>8173.87</v>
      </c>
      <c r="G439">
        <v>8375.65</v>
      </c>
      <c r="H439">
        <v>8173.87</v>
      </c>
      <c r="I439" t="str">
        <f t="shared" si="18"/>
        <v>無</v>
      </c>
      <c r="J439" t="str">
        <f t="shared" si="19"/>
        <v>無</v>
      </c>
      <c r="K439" t="str">
        <f t="shared" si="20"/>
        <v>無</v>
      </c>
    </row>
    <row r="440" spans="1:11" hidden="1" x14ac:dyDescent="0.15">
      <c r="A440">
        <v>20131011</v>
      </c>
      <c r="B440">
        <v>8349.3700000000008</v>
      </c>
      <c r="C440">
        <v>8375.65</v>
      </c>
      <c r="D440">
        <v>8173.87</v>
      </c>
      <c r="E440">
        <v>8375.65</v>
      </c>
      <c r="F440">
        <v>8173.87</v>
      </c>
      <c r="G440">
        <v>8375.65</v>
      </c>
      <c r="H440">
        <v>8187.02</v>
      </c>
      <c r="I440" t="str">
        <f t="shared" si="18"/>
        <v>無</v>
      </c>
      <c r="J440" t="str">
        <f t="shared" si="19"/>
        <v>無</v>
      </c>
      <c r="K440" t="str">
        <f t="shared" si="20"/>
        <v>無</v>
      </c>
    </row>
    <row r="441" spans="1:11" hidden="1" x14ac:dyDescent="0.15">
      <c r="A441">
        <v>20131014</v>
      </c>
      <c r="B441">
        <v>8273.9599999999991</v>
      </c>
      <c r="C441">
        <v>8375.65</v>
      </c>
      <c r="D441">
        <v>8173.87</v>
      </c>
      <c r="E441">
        <v>8375.65</v>
      </c>
      <c r="F441">
        <v>8187.02</v>
      </c>
      <c r="G441">
        <v>8375.65</v>
      </c>
      <c r="H441">
        <v>8216.52</v>
      </c>
      <c r="I441" t="str">
        <f t="shared" si="18"/>
        <v>無</v>
      </c>
      <c r="J441" t="str">
        <f t="shared" si="19"/>
        <v>無</v>
      </c>
      <c r="K441" t="str">
        <f t="shared" si="20"/>
        <v>盤</v>
      </c>
    </row>
    <row r="442" spans="1:11" hidden="1" x14ac:dyDescent="0.15">
      <c r="A442">
        <v>20131015</v>
      </c>
      <c r="B442">
        <v>8367.8799999999992</v>
      </c>
      <c r="C442">
        <v>8375.65</v>
      </c>
      <c r="D442">
        <v>8187.02</v>
      </c>
      <c r="E442">
        <v>8375.65</v>
      </c>
      <c r="F442">
        <v>8216.52</v>
      </c>
      <c r="G442">
        <v>8375.65</v>
      </c>
      <c r="H442">
        <v>8273.9599999999991</v>
      </c>
      <c r="I442" t="str">
        <f t="shared" si="18"/>
        <v>無</v>
      </c>
      <c r="J442" t="str">
        <f t="shared" si="19"/>
        <v>盤</v>
      </c>
      <c r="K442" t="str">
        <f t="shared" si="20"/>
        <v>盤</v>
      </c>
    </row>
    <row r="443" spans="1:11" hidden="1" x14ac:dyDescent="0.15">
      <c r="A443">
        <v>20131016</v>
      </c>
      <c r="B443">
        <v>8332.18</v>
      </c>
      <c r="C443">
        <v>8375.65</v>
      </c>
      <c r="D443">
        <v>8216.52</v>
      </c>
      <c r="E443">
        <v>8375.65</v>
      </c>
      <c r="F443">
        <v>8273.9599999999991</v>
      </c>
      <c r="G443">
        <v>8375.65</v>
      </c>
      <c r="H443">
        <v>8273.9599999999991</v>
      </c>
      <c r="I443" t="str">
        <f t="shared" si="18"/>
        <v>盤</v>
      </c>
      <c r="J443" t="str">
        <f t="shared" si="19"/>
        <v>盤</v>
      </c>
      <c r="K443" t="str">
        <f t="shared" si="20"/>
        <v>盤</v>
      </c>
    </row>
    <row r="444" spans="1:11" hidden="1" x14ac:dyDescent="0.15">
      <c r="A444">
        <v>20131017</v>
      </c>
      <c r="B444">
        <v>8374.68</v>
      </c>
      <c r="C444">
        <v>8375.65</v>
      </c>
      <c r="D444">
        <v>8273.9599999999991</v>
      </c>
      <c r="E444">
        <v>8375.65</v>
      </c>
      <c r="F444">
        <v>8273.9599999999991</v>
      </c>
      <c r="G444">
        <v>8375.65</v>
      </c>
      <c r="H444">
        <v>8273.9599999999991</v>
      </c>
      <c r="I444" t="str">
        <f t="shared" si="18"/>
        <v>盤</v>
      </c>
      <c r="J444" t="str">
        <f t="shared" si="19"/>
        <v>盤</v>
      </c>
      <c r="K444" t="str">
        <f t="shared" si="20"/>
        <v>盤</v>
      </c>
    </row>
    <row r="445" spans="1:11" hidden="1" x14ac:dyDescent="0.15">
      <c r="A445">
        <v>20131018</v>
      </c>
      <c r="B445">
        <v>8441.19</v>
      </c>
      <c r="C445">
        <v>8375.65</v>
      </c>
      <c r="D445">
        <v>8273.9599999999991</v>
      </c>
      <c r="E445">
        <v>8375.65</v>
      </c>
      <c r="F445">
        <v>8273.9599999999991</v>
      </c>
      <c r="G445">
        <v>8441.19</v>
      </c>
      <c r="H445">
        <v>8273.9599999999991</v>
      </c>
      <c r="I445" t="str">
        <f t="shared" ref="I445:I508" si="21">IF(C445-D445&lt;=180,"盤",IF(C445-D445&lt;=240,"無","順"))</f>
        <v>盤</v>
      </c>
      <c r="J445" t="str">
        <f t="shared" ref="J445:J508" si="22">IF(E445-F445&lt;=180,"盤",IF(E445-F445&lt;=240,"無","順"))</f>
        <v>盤</v>
      </c>
      <c r="K445" t="str">
        <f t="shared" ref="K445:K508" si="23">IF(G445-H445&lt;=180,"盤",IF(G445-H445&lt;=240,"無","順"))</f>
        <v>盤</v>
      </c>
    </row>
    <row r="446" spans="1:11" hidden="1" x14ac:dyDescent="0.15">
      <c r="A446">
        <v>20131021</v>
      </c>
      <c r="B446">
        <v>8419.32</v>
      </c>
      <c r="C446">
        <v>8375.65</v>
      </c>
      <c r="D446">
        <v>8273.9599999999991</v>
      </c>
      <c r="E446">
        <v>8441.19</v>
      </c>
      <c r="F446">
        <v>8273.9599999999991</v>
      </c>
      <c r="G446">
        <v>8441.19</v>
      </c>
      <c r="H446">
        <v>8273.9599999999991</v>
      </c>
      <c r="I446" t="str">
        <f t="shared" si="21"/>
        <v>盤</v>
      </c>
      <c r="J446" t="str">
        <f t="shared" si="22"/>
        <v>盤</v>
      </c>
      <c r="K446" t="str">
        <f t="shared" si="23"/>
        <v>盤</v>
      </c>
    </row>
    <row r="447" spans="1:11" hidden="1" x14ac:dyDescent="0.15">
      <c r="A447">
        <v>20131022</v>
      </c>
      <c r="B447">
        <v>8418.27</v>
      </c>
      <c r="C447">
        <v>8441.19</v>
      </c>
      <c r="D447">
        <v>8273.9599999999991</v>
      </c>
      <c r="E447">
        <v>8441.19</v>
      </c>
      <c r="F447">
        <v>8273.9599999999991</v>
      </c>
      <c r="G447">
        <v>8441.19</v>
      </c>
      <c r="H447">
        <v>8273.9599999999991</v>
      </c>
      <c r="I447" t="str">
        <f t="shared" si="21"/>
        <v>盤</v>
      </c>
      <c r="J447" t="str">
        <f t="shared" si="22"/>
        <v>盤</v>
      </c>
      <c r="K447" t="str">
        <f t="shared" si="23"/>
        <v>盤</v>
      </c>
    </row>
    <row r="448" spans="1:11" hidden="1" x14ac:dyDescent="0.15">
      <c r="A448">
        <v>20131023</v>
      </c>
      <c r="B448">
        <v>8393.6200000000008</v>
      </c>
      <c r="C448">
        <v>8441.19</v>
      </c>
      <c r="D448">
        <v>8273.9599999999991</v>
      </c>
      <c r="E448">
        <v>8441.19</v>
      </c>
      <c r="F448">
        <v>8273.9599999999991</v>
      </c>
      <c r="G448">
        <v>8441.19</v>
      </c>
      <c r="H448">
        <v>8273.9599999999991</v>
      </c>
      <c r="I448" t="str">
        <f t="shared" si="21"/>
        <v>盤</v>
      </c>
      <c r="J448" t="str">
        <f t="shared" si="22"/>
        <v>盤</v>
      </c>
      <c r="K448" t="str">
        <f t="shared" si="23"/>
        <v>盤</v>
      </c>
    </row>
    <row r="449" spans="1:11" hidden="1" x14ac:dyDescent="0.15">
      <c r="A449">
        <v>20131024</v>
      </c>
      <c r="B449">
        <v>8413.7199999999993</v>
      </c>
      <c r="C449">
        <v>8441.19</v>
      </c>
      <c r="D449">
        <v>8273.9599999999991</v>
      </c>
      <c r="E449">
        <v>8441.19</v>
      </c>
      <c r="F449">
        <v>8273.9599999999991</v>
      </c>
      <c r="G449">
        <v>8441.19</v>
      </c>
      <c r="H449">
        <v>8332.18</v>
      </c>
      <c r="I449" t="str">
        <f t="shared" si="21"/>
        <v>盤</v>
      </c>
      <c r="J449" t="str">
        <f t="shared" si="22"/>
        <v>盤</v>
      </c>
      <c r="K449" t="str">
        <f t="shared" si="23"/>
        <v>盤</v>
      </c>
    </row>
    <row r="450" spans="1:11" hidden="1" x14ac:dyDescent="0.15">
      <c r="A450">
        <v>20131025</v>
      </c>
      <c r="B450">
        <v>8346.6200000000008</v>
      </c>
      <c r="C450">
        <v>8441.19</v>
      </c>
      <c r="D450">
        <v>8273.9599999999991</v>
      </c>
      <c r="E450">
        <v>8441.19</v>
      </c>
      <c r="F450">
        <v>8332.18</v>
      </c>
      <c r="G450">
        <v>8441.19</v>
      </c>
      <c r="H450">
        <v>8332.18</v>
      </c>
      <c r="I450" t="str">
        <f t="shared" si="21"/>
        <v>盤</v>
      </c>
      <c r="J450" t="str">
        <f t="shared" si="22"/>
        <v>盤</v>
      </c>
      <c r="K450" t="str">
        <f t="shared" si="23"/>
        <v>盤</v>
      </c>
    </row>
    <row r="451" spans="1:11" hidden="1" x14ac:dyDescent="0.15">
      <c r="A451">
        <v>20131028</v>
      </c>
      <c r="B451">
        <v>8407.83</v>
      </c>
      <c r="C451">
        <v>8441.19</v>
      </c>
      <c r="D451">
        <v>8332.18</v>
      </c>
      <c r="E451">
        <v>8441.19</v>
      </c>
      <c r="F451">
        <v>8332.18</v>
      </c>
      <c r="G451">
        <v>8441.19</v>
      </c>
      <c r="H451">
        <v>8346.6200000000008</v>
      </c>
      <c r="I451" t="str">
        <f t="shared" si="21"/>
        <v>盤</v>
      </c>
      <c r="J451" t="str">
        <f t="shared" si="22"/>
        <v>盤</v>
      </c>
      <c r="K451" t="str">
        <f t="shared" si="23"/>
        <v>盤</v>
      </c>
    </row>
    <row r="452" spans="1:11" hidden="1" x14ac:dyDescent="0.15">
      <c r="A452">
        <v>20131029</v>
      </c>
      <c r="B452">
        <v>8420.98</v>
      </c>
      <c r="C452">
        <v>8441.19</v>
      </c>
      <c r="D452">
        <v>8332.18</v>
      </c>
      <c r="E452">
        <v>8441.19</v>
      </c>
      <c r="F452">
        <v>8346.6200000000008</v>
      </c>
      <c r="G452">
        <v>8441.19</v>
      </c>
      <c r="H452">
        <v>8346.6200000000008</v>
      </c>
      <c r="I452" t="str">
        <f t="shared" si="21"/>
        <v>盤</v>
      </c>
      <c r="J452" t="str">
        <f t="shared" si="22"/>
        <v>盤</v>
      </c>
      <c r="K452" t="str">
        <f t="shared" si="23"/>
        <v>盤</v>
      </c>
    </row>
    <row r="453" spans="1:11" hidden="1" x14ac:dyDescent="0.15">
      <c r="A453">
        <v>20131030</v>
      </c>
      <c r="B453">
        <v>8465.06</v>
      </c>
      <c r="C453">
        <v>8441.19</v>
      </c>
      <c r="D453">
        <v>8346.6200000000008</v>
      </c>
      <c r="E453">
        <v>8441.19</v>
      </c>
      <c r="F453">
        <v>8346.6200000000008</v>
      </c>
      <c r="G453">
        <v>8465.06</v>
      </c>
      <c r="H453">
        <v>8346.6200000000008</v>
      </c>
      <c r="I453" t="str">
        <f t="shared" si="21"/>
        <v>盤</v>
      </c>
      <c r="J453" t="str">
        <f t="shared" si="22"/>
        <v>盤</v>
      </c>
      <c r="K453" t="str">
        <f t="shared" si="23"/>
        <v>盤</v>
      </c>
    </row>
    <row r="454" spans="1:11" hidden="1" x14ac:dyDescent="0.15">
      <c r="A454">
        <v>20131031</v>
      </c>
      <c r="B454">
        <v>8450.06</v>
      </c>
      <c r="C454">
        <v>8441.19</v>
      </c>
      <c r="D454">
        <v>8346.6200000000008</v>
      </c>
      <c r="E454">
        <v>8465.06</v>
      </c>
      <c r="F454">
        <v>8346.6200000000008</v>
      </c>
      <c r="G454">
        <v>8465.06</v>
      </c>
      <c r="H454">
        <v>8346.6200000000008</v>
      </c>
      <c r="I454" t="str">
        <f t="shared" si="21"/>
        <v>盤</v>
      </c>
      <c r="J454" t="str">
        <f t="shared" si="22"/>
        <v>盤</v>
      </c>
      <c r="K454" t="str">
        <f t="shared" si="23"/>
        <v>盤</v>
      </c>
    </row>
    <row r="455" spans="1:11" hidden="1" x14ac:dyDescent="0.15">
      <c r="A455">
        <v>20131101</v>
      </c>
      <c r="B455">
        <v>8388.18</v>
      </c>
      <c r="C455">
        <v>8465.06</v>
      </c>
      <c r="D455">
        <v>8346.6200000000008</v>
      </c>
      <c r="E455">
        <v>8465.06</v>
      </c>
      <c r="F455">
        <v>8346.6200000000008</v>
      </c>
      <c r="G455">
        <v>8465.06</v>
      </c>
      <c r="H455">
        <v>8346.6200000000008</v>
      </c>
      <c r="I455" t="str">
        <f t="shared" si="21"/>
        <v>盤</v>
      </c>
      <c r="J455" t="str">
        <f t="shared" si="22"/>
        <v>盤</v>
      </c>
      <c r="K455" t="str">
        <f t="shared" si="23"/>
        <v>盤</v>
      </c>
    </row>
    <row r="456" spans="1:11" hidden="1" x14ac:dyDescent="0.15">
      <c r="A456">
        <v>20131104</v>
      </c>
      <c r="B456">
        <v>8354.14</v>
      </c>
      <c r="C456">
        <v>8465.06</v>
      </c>
      <c r="D456">
        <v>8346.6200000000008</v>
      </c>
      <c r="E456">
        <v>8465.06</v>
      </c>
      <c r="F456">
        <v>8346.6200000000008</v>
      </c>
      <c r="G456">
        <v>8465.06</v>
      </c>
      <c r="H456">
        <v>8346.6200000000008</v>
      </c>
      <c r="I456" t="str">
        <f t="shared" si="21"/>
        <v>盤</v>
      </c>
      <c r="J456" t="str">
        <f t="shared" si="22"/>
        <v>盤</v>
      </c>
      <c r="K456" t="str">
        <f t="shared" si="23"/>
        <v>盤</v>
      </c>
    </row>
    <row r="457" spans="1:11" hidden="1" x14ac:dyDescent="0.15">
      <c r="A457">
        <v>20131105</v>
      </c>
      <c r="B457">
        <v>8262.2000000000007</v>
      </c>
      <c r="C457">
        <v>8465.06</v>
      </c>
      <c r="D457">
        <v>8346.6200000000008</v>
      </c>
      <c r="E457">
        <v>8465.06</v>
      </c>
      <c r="F457">
        <v>8346.6200000000008</v>
      </c>
      <c r="G457">
        <v>8465.06</v>
      </c>
      <c r="H457">
        <v>8262.2000000000007</v>
      </c>
      <c r="I457" t="str">
        <f t="shared" si="21"/>
        <v>盤</v>
      </c>
      <c r="J457" t="str">
        <f t="shared" si="22"/>
        <v>盤</v>
      </c>
      <c r="K457" t="str">
        <f t="shared" si="23"/>
        <v>無</v>
      </c>
    </row>
    <row r="458" spans="1:11" hidden="1" x14ac:dyDescent="0.15">
      <c r="A458">
        <v>20131106</v>
      </c>
      <c r="B458">
        <v>8281.9699999999993</v>
      </c>
      <c r="C458">
        <v>8465.06</v>
      </c>
      <c r="D458">
        <v>8346.6200000000008</v>
      </c>
      <c r="E458">
        <v>8465.06</v>
      </c>
      <c r="F458">
        <v>8262.2000000000007</v>
      </c>
      <c r="G458">
        <v>8465.06</v>
      </c>
      <c r="H458">
        <v>8262.2000000000007</v>
      </c>
      <c r="I458" t="str">
        <f t="shared" si="21"/>
        <v>盤</v>
      </c>
      <c r="J458" t="str">
        <f t="shared" si="22"/>
        <v>無</v>
      </c>
      <c r="K458" t="str">
        <f t="shared" si="23"/>
        <v>無</v>
      </c>
    </row>
    <row r="459" spans="1:11" hidden="1" x14ac:dyDescent="0.15">
      <c r="A459">
        <v>20131107</v>
      </c>
      <c r="B459">
        <v>8283.7099999999991</v>
      </c>
      <c r="C459">
        <v>8465.06</v>
      </c>
      <c r="D459">
        <v>8262.2000000000007</v>
      </c>
      <c r="E459">
        <v>8465.06</v>
      </c>
      <c r="F459">
        <v>8262.2000000000007</v>
      </c>
      <c r="G459">
        <v>8465.06</v>
      </c>
      <c r="H459">
        <v>8262.2000000000007</v>
      </c>
      <c r="I459" t="str">
        <f t="shared" si="21"/>
        <v>無</v>
      </c>
      <c r="J459" t="str">
        <f t="shared" si="22"/>
        <v>無</v>
      </c>
      <c r="K459" t="str">
        <f t="shared" si="23"/>
        <v>無</v>
      </c>
    </row>
    <row r="460" spans="1:11" hidden="1" x14ac:dyDescent="0.15">
      <c r="A460">
        <v>20131108</v>
      </c>
      <c r="B460">
        <v>8229.59</v>
      </c>
      <c r="C460">
        <v>8465.06</v>
      </c>
      <c r="D460">
        <v>8262.2000000000007</v>
      </c>
      <c r="E460">
        <v>8465.06</v>
      </c>
      <c r="F460">
        <v>8262.2000000000007</v>
      </c>
      <c r="G460">
        <v>8465.06</v>
      </c>
      <c r="H460">
        <v>8229.59</v>
      </c>
      <c r="I460" t="str">
        <f t="shared" si="21"/>
        <v>無</v>
      </c>
      <c r="J460" t="str">
        <f t="shared" si="22"/>
        <v>無</v>
      </c>
      <c r="K460" t="str">
        <f t="shared" si="23"/>
        <v>無</v>
      </c>
    </row>
    <row r="461" spans="1:11" hidden="1" x14ac:dyDescent="0.15">
      <c r="A461">
        <v>20131111</v>
      </c>
      <c r="B461">
        <v>8182.56</v>
      </c>
      <c r="C461">
        <v>8465.06</v>
      </c>
      <c r="D461">
        <v>8262.2000000000007</v>
      </c>
      <c r="E461">
        <v>8465.06</v>
      </c>
      <c r="F461">
        <v>8229.59</v>
      </c>
      <c r="G461">
        <v>8450.06</v>
      </c>
      <c r="H461">
        <v>8182.56</v>
      </c>
      <c r="I461" t="str">
        <f t="shared" si="21"/>
        <v>無</v>
      </c>
      <c r="J461" t="str">
        <f t="shared" si="22"/>
        <v>無</v>
      </c>
      <c r="K461" t="str">
        <f t="shared" si="23"/>
        <v>順</v>
      </c>
    </row>
    <row r="462" spans="1:11" hidden="1" x14ac:dyDescent="0.15">
      <c r="A462">
        <v>20131112</v>
      </c>
      <c r="B462">
        <v>8195.26</v>
      </c>
      <c r="C462">
        <v>8465.06</v>
      </c>
      <c r="D462">
        <v>8229.59</v>
      </c>
      <c r="E462">
        <v>8450.06</v>
      </c>
      <c r="F462">
        <v>8182.56</v>
      </c>
      <c r="G462">
        <v>8388.18</v>
      </c>
      <c r="H462">
        <v>8182.56</v>
      </c>
      <c r="I462" t="str">
        <f t="shared" si="21"/>
        <v>無</v>
      </c>
      <c r="J462" t="str">
        <f t="shared" si="22"/>
        <v>順</v>
      </c>
      <c r="K462" t="str">
        <f t="shared" si="23"/>
        <v>無</v>
      </c>
    </row>
    <row r="463" spans="1:11" hidden="1" x14ac:dyDescent="0.15">
      <c r="A463">
        <v>20131113</v>
      </c>
      <c r="B463">
        <v>8104.26</v>
      </c>
      <c r="C463">
        <v>8450.06</v>
      </c>
      <c r="D463">
        <v>8182.56</v>
      </c>
      <c r="E463">
        <v>8388.18</v>
      </c>
      <c r="F463">
        <v>8182.56</v>
      </c>
      <c r="G463">
        <v>8354.14</v>
      </c>
      <c r="H463">
        <v>8104.26</v>
      </c>
      <c r="I463" t="str">
        <f t="shared" si="21"/>
        <v>順</v>
      </c>
      <c r="J463" t="str">
        <f t="shared" si="22"/>
        <v>無</v>
      </c>
      <c r="K463" t="str">
        <f t="shared" si="23"/>
        <v>順</v>
      </c>
    </row>
    <row r="464" spans="1:11" hidden="1" x14ac:dyDescent="0.15">
      <c r="A464">
        <v>20131114</v>
      </c>
      <c r="B464">
        <v>8134.91</v>
      </c>
      <c r="C464">
        <v>8388.18</v>
      </c>
      <c r="D464">
        <v>8182.56</v>
      </c>
      <c r="E464">
        <v>8354.14</v>
      </c>
      <c r="F464">
        <v>8104.26</v>
      </c>
      <c r="G464">
        <v>8283.7099999999991</v>
      </c>
      <c r="H464">
        <v>8104.26</v>
      </c>
      <c r="I464" t="str">
        <f t="shared" si="21"/>
        <v>無</v>
      </c>
      <c r="J464" t="str">
        <f t="shared" si="22"/>
        <v>順</v>
      </c>
      <c r="K464" t="str">
        <f t="shared" si="23"/>
        <v>盤</v>
      </c>
    </row>
    <row r="465" spans="1:11" hidden="1" x14ac:dyDescent="0.15">
      <c r="A465">
        <v>20131115</v>
      </c>
      <c r="B465">
        <v>8177.12</v>
      </c>
      <c r="C465">
        <v>8354.14</v>
      </c>
      <c r="D465">
        <v>8104.26</v>
      </c>
      <c r="E465">
        <v>8283.7099999999991</v>
      </c>
      <c r="F465">
        <v>8104.26</v>
      </c>
      <c r="G465">
        <v>8283.7099999999991</v>
      </c>
      <c r="H465">
        <v>8104.26</v>
      </c>
      <c r="I465" t="str">
        <f t="shared" si="21"/>
        <v>順</v>
      </c>
      <c r="J465" t="str">
        <f t="shared" si="22"/>
        <v>盤</v>
      </c>
      <c r="K465" t="str">
        <f t="shared" si="23"/>
        <v>盤</v>
      </c>
    </row>
    <row r="466" spans="1:11" hidden="1" x14ac:dyDescent="0.15">
      <c r="A466">
        <v>20131118</v>
      </c>
      <c r="B466">
        <v>8191.46</v>
      </c>
      <c r="C466">
        <v>8283.7099999999991</v>
      </c>
      <c r="D466">
        <v>8104.26</v>
      </c>
      <c r="E466">
        <v>8283.7099999999991</v>
      </c>
      <c r="F466">
        <v>8104.26</v>
      </c>
      <c r="G466">
        <v>8283.7099999999991</v>
      </c>
      <c r="H466">
        <v>8104.26</v>
      </c>
      <c r="I466" t="str">
        <f t="shared" si="21"/>
        <v>盤</v>
      </c>
      <c r="J466" t="str">
        <f t="shared" si="22"/>
        <v>盤</v>
      </c>
      <c r="K466" t="str">
        <f t="shared" si="23"/>
        <v>盤</v>
      </c>
    </row>
    <row r="467" spans="1:11" hidden="1" x14ac:dyDescent="0.15">
      <c r="A467">
        <v>20131119</v>
      </c>
      <c r="B467">
        <v>8260.2099999999991</v>
      </c>
      <c r="C467">
        <v>8283.7099999999991</v>
      </c>
      <c r="D467">
        <v>8104.26</v>
      </c>
      <c r="E467">
        <v>8283.7099999999991</v>
      </c>
      <c r="F467">
        <v>8104.26</v>
      </c>
      <c r="G467">
        <v>8260.2099999999991</v>
      </c>
      <c r="H467">
        <v>8104.26</v>
      </c>
      <c r="I467" t="str">
        <f t="shared" si="21"/>
        <v>盤</v>
      </c>
      <c r="J467" t="str">
        <f t="shared" si="22"/>
        <v>盤</v>
      </c>
      <c r="K467" t="str">
        <f t="shared" si="23"/>
        <v>盤</v>
      </c>
    </row>
    <row r="468" spans="1:11" hidden="1" x14ac:dyDescent="0.15">
      <c r="A468">
        <v>20131120</v>
      </c>
      <c r="B468">
        <v>8204.4599999999991</v>
      </c>
      <c r="C468">
        <v>8283.7099999999991</v>
      </c>
      <c r="D468">
        <v>8104.26</v>
      </c>
      <c r="E468">
        <v>8260.2099999999991</v>
      </c>
      <c r="F468">
        <v>8104.26</v>
      </c>
      <c r="G468">
        <v>8260.2099999999991</v>
      </c>
      <c r="H468">
        <v>8104.26</v>
      </c>
      <c r="I468" t="str">
        <f t="shared" si="21"/>
        <v>盤</v>
      </c>
      <c r="J468" t="str">
        <f t="shared" si="22"/>
        <v>盤</v>
      </c>
      <c r="K468" t="str">
        <f t="shared" si="23"/>
        <v>盤</v>
      </c>
    </row>
    <row r="469" spans="1:11" hidden="1" x14ac:dyDescent="0.15">
      <c r="A469">
        <v>20131121</v>
      </c>
      <c r="B469">
        <v>8099.45</v>
      </c>
      <c r="C469">
        <v>8260.2099999999991</v>
      </c>
      <c r="D469">
        <v>8104.26</v>
      </c>
      <c r="E469">
        <v>8260.2099999999991</v>
      </c>
      <c r="F469">
        <v>8104.26</v>
      </c>
      <c r="G469">
        <v>8260.2099999999991</v>
      </c>
      <c r="H469">
        <v>8099.45</v>
      </c>
      <c r="I469" t="str">
        <f t="shared" si="21"/>
        <v>盤</v>
      </c>
      <c r="J469" t="str">
        <f t="shared" si="22"/>
        <v>盤</v>
      </c>
      <c r="K469" t="str">
        <f t="shared" si="23"/>
        <v>盤</v>
      </c>
    </row>
    <row r="470" spans="1:11" hidden="1" x14ac:dyDescent="0.15">
      <c r="A470">
        <v>20131122</v>
      </c>
      <c r="B470">
        <v>8116.78</v>
      </c>
      <c r="C470">
        <v>8260.2099999999991</v>
      </c>
      <c r="D470">
        <v>8104.26</v>
      </c>
      <c r="E470">
        <v>8260.2099999999991</v>
      </c>
      <c r="F470">
        <v>8099.45</v>
      </c>
      <c r="G470">
        <v>8260.2099999999991</v>
      </c>
      <c r="H470">
        <v>8099.45</v>
      </c>
      <c r="I470" t="str">
        <f t="shared" si="21"/>
        <v>盤</v>
      </c>
      <c r="J470" t="str">
        <f t="shared" si="22"/>
        <v>盤</v>
      </c>
      <c r="K470" t="str">
        <f t="shared" si="23"/>
        <v>盤</v>
      </c>
    </row>
    <row r="471" spans="1:11" hidden="1" x14ac:dyDescent="0.15">
      <c r="A471">
        <v>20131125</v>
      </c>
      <c r="B471">
        <v>8187.51</v>
      </c>
      <c r="C471">
        <v>8260.2099999999991</v>
      </c>
      <c r="D471">
        <v>8099.45</v>
      </c>
      <c r="E471">
        <v>8260.2099999999991</v>
      </c>
      <c r="F471">
        <v>8099.45</v>
      </c>
      <c r="G471">
        <v>8260.2099999999991</v>
      </c>
      <c r="H471">
        <v>8099.45</v>
      </c>
      <c r="I471" t="str">
        <f t="shared" si="21"/>
        <v>盤</v>
      </c>
      <c r="J471" t="str">
        <f t="shared" si="22"/>
        <v>盤</v>
      </c>
      <c r="K471" t="str">
        <f t="shared" si="23"/>
        <v>盤</v>
      </c>
    </row>
    <row r="472" spans="1:11" hidden="1" x14ac:dyDescent="0.15">
      <c r="A472">
        <v>20131126</v>
      </c>
      <c r="B472">
        <v>8248.02</v>
      </c>
      <c r="C472">
        <v>8260.2099999999991</v>
      </c>
      <c r="D472">
        <v>8099.45</v>
      </c>
      <c r="E472">
        <v>8260.2099999999991</v>
      </c>
      <c r="F472">
        <v>8099.45</v>
      </c>
      <c r="G472">
        <v>8260.2099999999991</v>
      </c>
      <c r="H472">
        <v>8099.45</v>
      </c>
      <c r="I472" t="str">
        <f t="shared" si="21"/>
        <v>盤</v>
      </c>
      <c r="J472" t="str">
        <f t="shared" si="22"/>
        <v>盤</v>
      </c>
      <c r="K472" t="str">
        <f t="shared" si="23"/>
        <v>盤</v>
      </c>
    </row>
    <row r="473" spans="1:11" hidden="1" x14ac:dyDescent="0.15">
      <c r="A473">
        <v>20131127</v>
      </c>
      <c r="B473">
        <v>8295.8799999999992</v>
      </c>
      <c r="C473">
        <v>8260.2099999999991</v>
      </c>
      <c r="D473">
        <v>8099.45</v>
      </c>
      <c r="E473">
        <v>8260.2099999999991</v>
      </c>
      <c r="F473">
        <v>8099.45</v>
      </c>
      <c r="G473">
        <v>8295.8799999999992</v>
      </c>
      <c r="H473">
        <v>8099.45</v>
      </c>
      <c r="I473" t="str">
        <f t="shared" si="21"/>
        <v>盤</v>
      </c>
      <c r="J473" t="str">
        <f t="shared" si="22"/>
        <v>盤</v>
      </c>
      <c r="K473" t="str">
        <f t="shared" si="23"/>
        <v>無</v>
      </c>
    </row>
    <row r="474" spans="1:11" hidden="1" x14ac:dyDescent="0.15">
      <c r="A474">
        <v>20131128</v>
      </c>
      <c r="B474">
        <v>8362.43</v>
      </c>
      <c r="C474">
        <v>8260.2099999999991</v>
      </c>
      <c r="D474">
        <v>8099.45</v>
      </c>
      <c r="E474">
        <v>8295.8799999999992</v>
      </c>
      <c r="F474">
        <v>8099.45</v>
      </c>
      <c r="G474">
        <v>8362.43</v>
      </c>
      <c r="H474">
        <v>8099.45</v>
      </c>
      <c r="I474" t="str">
        <f t="shared" si="21"/>
        <v>盤</v>
      </c>
      <c r="J474" t="str">
        <f t="shared" si="22"/>
        <v>無</v>
      </c>
      <c r="K474" t="str">
        <f t="shared" si="23"/>
        <v>順</v>
      </c>
    </row>
    <row r="475" spans="1:11" hidden="1" x14ac:dyDescent="0.15">
      <c r="A475">
        <v>20131129</v>
      </c>
      <c r="B475">
        <v>8406.83</v>
      </c>
      <c r="C475">
        <v>8295.8799999999992</v>
      </c>
      <c r="D475">
        <v>8099.45</v>
      </c>
      <c r="E475">
        <v>8362.43</v>
      </c>
      <c r="F475">
        <v>8099.45</v>
      </c>
      <c r="G475">
        <v>8406.83</v>
      </c>
      <c r="H475">
        <v>8099.45</v>
      </c>
      <c r="I475" t="str">
        <f t="shared" si="21"/>
        <v>無</v>
      </c>
      <c r="J475" t="str">
        <f t="shared" si="22"/>
        <v>順</v>
      </c>
      <c r="K475" t="str">
        <f t="shared" si="23"/>
        <v>順</v>
      </c>
    </row>
    <row r="476" spans="1:11" x14ac:dyDescent="0.15">
      <c r="A476">
        <v>20131202</v>
      </c>
      <c r="B476">
        <v>8414.61</v>
      </c>
      <c r="C476">
        <v>8362.43</v>
      </c>
      <c r="D476">
        <v>8099.45</v>
      </c>
      <c r="E476">
        <v>8406.83</v>
      </c>
      <c r="F476">
        <v>8099.45</v>
      </c>
      <c r="G476">
        <v>8414.61</v>
      </c>
      <c r="H476">
        <v>8099.45</v>
      </c>
      <c r="I476" t="str">
        <f t="shared" si="21"/>
        <v>順</v>
      </c>
      <c r="J476" t="str">
        <f t="shared" si="22"/>
        <v>順</v>
      </c>
      <c r="K476" t="str">
        <f t="shared" si="23"/>
        <v>順</v>
      </c>
    </row>
    <row r="477" spans="1:11" x14ac:dyDescent="0.15">
      <c r="A477">
        <v>20131203</v>
      </c>
      <c r="B477">
        <v>8392.5499999999993</v>
      </c>
      <c r="C477">
        <v>8406.83</v>
      </c>
      <c r="D477">
        <v>8099.45</v>
      </c>
      <c r="E477">
        <v>8414.61</v>
      </c>
      <c r="F477">
        <v>8099.45</v>
      </c>
      <c r="G477">
        <v>8414.61</v>
      </c>
      <c r="H477">
        <v>8116.78</v>
      </c>
      <c r="I477" t="str">
        <f t="shared" si="21"/>
        <v>順</v>
      </c>
      <c r="J477" t="str">
        <f t="shared" si="22"/>
        <v>順</v>
      </c>
      <c r="K477" t="str">
        <f t="shared" si="23"/>
        <v>順</v>
      </c>
    </row>
    <row r="478" spans="1:11" hidden="1" x14ac:dyDescent="0.15">
      <c r="A478">
        <v>20131204</v>
      </c>
      <c r="B478">
        <v>8418</v>
      </c>
      <c r="C478">
        <v>8414.61</v>
      </c>
      <c r="D478">
        <v>8099.45</v>
      </c>
      <c r="E478">
        <v>8414.61</v>
      </c>
      <c r="F478">
        <v>8116.78</v>
      </c>
      <c r="G478">
        <v>8418</v>
      </c>
      <c r="H478">
        <v>8187.51</v>
      </c>
      <c r="I478" t="str">
        <f t="shared" si="21"/>
        <v>順</v>
      </c>
      <c r="J478" t="str">
        <f t="shared" si="22"/>
        <v>順</v>
      </c>
      <c r="K478" t="str">
        <f t="shared" si="23"/>
        <v>無</v>
      </c>
    </row>
    <row r="479" spans="1:11" hidden="1" x14ac:dyDescent="0.15">
      <c r="A479">
        <v>20131205</v>
      </c>
      <c r="B479">
        <v>8375.5400000000009</v>
      </c>
      <c r="C479">
        <v>8414.61</v>
      </c>
      <c r="D479">
        <v>8116.78</v>
      </c>
      <c r="E479">
        <v>8418</v>
      </c>
      <c r="F479">
        <v>8187.51</v>
      </c>
      <c r="G479">
        <v>8418</v>
      </c>
      <c r="H479">
        <v>8248.02</v>
      </c>
      <c r="I479" t="str">
        <f t="shared" si="21"/>
        <v>順</v>
      </c>
      <c r="J479" t="str">
        <f t="shared" si="22"/>
        <v>無</v>
      </c>
      <c r="K479" t="str">
        <f t="shared" si="23"/>
        <v>盤</v>
      </c>
    </row>
    <row r="480" spans="1:11" hidden="1" x14ac:dyDescent="0.15">
      <c r="A480">
        <v>20131206</v>
      </c>
      <c r="B480">
        <v>8367.7199999999993</v>
      </c>
      <c r="C480">
        <v>8418</v>
      </c>
      <c r="D480">
        <v>8187.51</v>
      </c>
      <c r="E480">
        <v>8418</v>
      </c>
      <c r="F480">
        <v>8248.02</v>
      </c>
      <c r="G480">
        <v>8418</v>
      </c>
      <c r="H480">
        <v>8295.8799999999992</v>
      </c>
      <c r="I480" t="str">
        <f t="shared" si="21"/>
        <v>無</v>
      </c>
      <c r="J480" t="str">
        <f t="shared" si="22"/>
        <v>盤</v>
      </c>
      <c r="K480" t="str">
        <f t="shared" si="23"/>
        <v>盤</v>
      </c>
    </row>
    <row r="481" spans="1:11" hidden="1" x14ac:dyDescent="0.15">
      <c r="A481">
        <v>20131209</v>
      </c>
      <c r="B481">
        <v>8444.6200000000008</v>
      </c>
      <c r="C481">
        <v>8418</v>
      </c>
      <c r="D481">
        <v>8248.02</v>
      </c>
      <c r="E481">
        <v>8418</v>
      </c>
      <c r="F481">
        <v>8295.8799999999992</v>
      </c>
      <c r="G481">
        <v>8444.6200000000008</v>
      </c>
      <c r="H481">
        <v>8362.43</v>
      </c>
      <c r="I481" t="str">
        <f t="shared" si="21"/>
        <v>盤</v>
      </c>
      <c r="J481" t="str">
        <f t="shared" si="22"/>
        <v>盤</v>
      </c>
      <c r="K481" t="str">
        <f t="shared" si="23"/>
        <v>盤</v>
      </c>
    </row>
    <row r="482" spans="1:11" hidden="1" x14ac:dyDescent="0.15">
      <c r="A482">
        <v>20131210</v>
      </c>
      <c r="B482">
        <v>8443.39</v>
      </c>
      <c r="C482">
        <v>8418</v>
      </c>
      <c r="D482">
        <v>8295.8799999999992</v>
      </c>
      <c r="E482">
        <v>8444.6200000000008</v>
      </c>
      <c r="F482">
        <v>8362.43</v>
      </c>
      <c r="G482">
        <v>8444.6200000000008</v>
      </c>
      <c r="H482">
        <v>8367.7199999999993</v>
      </c>
      <c r="I482" t="str">
        <f t="shared" si="21"/>
        <v>盤</v>
      </c>
      <c r="J482" t="str">
        <f t="shared" si="22"/>
        <v>盤</v>
      </c>
      <c r="K482" t="str">
        <f t="shared" si="23"/>
        <v>盤</v>
      </c>
    </row>
    <row r="483" spans="1:11" hidden="1" x14ac:dyDescent="0.15">
      <c r="A483">
        <v>20131211</v>
      </c>
      <c r="B483">
        <v>8433.77</v>
      </c>
      <c r="C483">
        <v>8444.6200000000008</v>
      </c>
      <c r="D483">
        <v>8362.43</v>
      </c>
      <c r="E483">
        <v>8444.6200000000008</v>
      </c>
      <c r="F483">
        <v>8367.7199999999993</v>
      </c>
      <c r="G483">
        <v>8444.6200000000008</v>
      </c>
      <c r="H483">
        <v>8367.7199999999993</v>
      </c>
      <c r="I483" t="str">
        <f t="shared" si="21"/>
        <v>盤</v>
      </c>
      <c r="J483" t="str">
        <f t="shared" si="22"/>
        <v>盤</v>
      </c>
      <c r="K483" t="str">
        <f t="shared" si="23"/>
        <v>盤</v>
      </c>
    </row>
    <row r="484" spans="1:11" hidden="1" x14ac:dyDescent="0.15">
      <c r="A484">
        <v>20131212</v>
      </c>
      <c r="B484">
        <v>8361.33</v>
      </c>
      <c r="C484">
        <v>8444.6200000000008</v>
      </c>
      <c r="D484">
        <v>8367.7199999999993</v>
      </c>
      <c r="E484">
        <v>8444.6200000000008</v>
      </c>
      <c r="F484">
        <v>8367.7199999999993</v>
      </c>
      <c r="G484">
        <v>8444.6200000000008</v>
      </c>
      <c r="H484">
        <v>8361.33</v>
      </c>
      <c r="I484" t="str">
        <f t="shared" si="21"/>
        <v>盤</v>
      </c>
      <c r="J484" t="str">
        <f t="shared" si="22"/>
        <v>盤</v>
      </c>
      <c r="K484" t="str">
        <f t="shared" si="23"/>
        <v>盤</v>
      </c>
    </row>
    <row r="485" spans="1:11" hidden="1" x14ac:dyDescent="0.15">
      <c r="A485">
        <v>20131213</v>
      </c>
      <c r="B485">
        <v>8376.94</v>
      </c>
      <c r="C485">
        <v>8444.6200000000008</v>
      </c>
      <c r="D485">
        <v>8367.7199999999993</v>
      </c>
      <c r="E485">
        <v>8444.6200000000008</v>
      </c>
      <c r="F485">
        <v>8361.33</v>
      </c>
      <c r="G485">
        <v>8444.6200000000008</v>
      </c>
      <c r="H485">
        <v>8361.33</v>
      </c>
      <c r="I485" t="str">
        <f t="shared" si="21"/>
        <v>盤</v>
      </c>
      <c r="J485" t="str">
        <f t="shared" si="22"/>
        <v>盤</v>
      </c>
      <c r="K485" t="str">
        <f t="shared" si="23"/>
        <v>盤</v>
      </c>
    </row>
    <row r="486" spans="1:11" hidden="1" x14ac:dyDescent="0.15">
      <c r="A486">
        <v>20131216</v>
      </c>
      <c r="B486">
        <v>8313.8700000000008</v>
      </c>
      <c r="C486">
        <v>8444.6200000000008</v>
      </c>
      <c r="D486">
        <v>8361.33</v>
      </c>
      <c r="E486">
        <v>8444.6200000000008</v>
      </c>
      <c r="F486">
        <v>8361.33</v>
      </c>
      <c r="G486">
        <v>8444.6200000000008</v>
      </c>
      <c r="H486">
        <v>8313.8700000000008</v>
      </c>
      <c r="I486" t="str">
        <f t="shared" si="21"/>
        <v>盤</v>
      </c>
      <c r="J486" t="str">
        <f t="shared" si="22"/>
        <v>盤</v>
      </c>
      <c r="K486" t="str">
        <f t="shared" si="23"/>
        <v>盤</v>
      </c>
    </row>
    <row r="487" spans="1:11" hidden="1" x14ac:dyDescent="0.15">
      <c r="A487">
        <v>20131217</v>
      </c>
      <c r="B487">
        <v>8352.93</v>
      </c>
      <c r="C487">
        <v>8444.6200000000008</v>
      </c>
      <c r="D487">
        <v>8361.33</v>
      </c>
      <c r="E487">
        <v>8444.6200000000008</v>
      </c>
      <c r="F487">
        <v>8313.8700000000008</v>
      </c>
      <c r="G487">
        <v>8444.6200000000008</v>
      </c>
      <c r="H487">
        <v>8313.8700000000008</v>
      </c>
      <c r="I487" t="str">
        <f t="shared" si="21"/>
        <v>盤</v>
      </c>
      <c r="J487" t="str">
        <f t="shared" si="22"/>
        <v>盤</v>
      </c>
      <c r="K487" t="str">
        <f t="shared" si="23"/>
        <v>盤</v>
      </c>
    </row>
    <row r="488" spans="1:11" hidden="1" x14ac:dyDescent="0.15">
      <c r="A488">
        <v>20131218</v>
      </c>
      <c r="B488">
        <v>8349.0400000000009</v>
      </c>
      <c r="C488">
        <v>8444.6200000000008</v>
      </c>
      <c r="D488">
        <v>8313.8700000000008</v>
      </c>
      <c r="E488">
        <v>8444.6200000000008</v>
      </c>
      <c r="F488">
        <v>8313.8700000000008</v>
      </c>
      <c r="G488">
        <v>8444.6200000000008</v>
      </c>
      <c r="H488">
        <v>8313.8700000000008</v>
      </c>
      <c r="I488" t="str">
        <f t="shared" si="21"/>
        <v>盤</v>
      </c>
      <c r="J488" t="str">
        <f t="shared" si="22"/>
        <v>盤</v>
      </c>
      <c r="K488" t="str">
        <f t="shared" si="23"/>
        <v>盤</v>
      </c>
    </row>
    <row r="489" spans="1:11" hidden="1" x14ac:dyDescent="0.15">
      <c r="A489">
        <v>20131219</v>
      </c>
      <c r="B489">
        <v>8407.4</v>
      </c>
      <c r="C489">
        <v>8444.6200000000008</v>
      </c>
      <c r="D489">
        <v>8313.8700000000008</v>
      </c>
      <c r="E489">
        <v>8444.6200000000008</v>
      </c>
      <c r="F489">
        <v>8313.8700000000008</v>
      </c>
      <c r="G489">
        <v>8443.39</v>
      </c>
      <c r="H489">
        <v>8313.8700000000008</v>
      </c>
      <c r="I489" t="str">
        <f t="shared" si="21"/>
        <v>盤</v>
      </c>
      <c r="J489" t="str">
        <f t="shared" si="22"/>
        <v>盤</v>
      </c>
      <c r="K489" t="str">
        <f t="shared" si="23"/>
        <v>盤</v>
      </c>
    </row>
    <row r="490" spans="1:11" hidden="1" x14ac:dyDescent="0.15">
      <c r="A490">
        <v>20131220</v>
      </c>
      <c r="B490">
        <v>8408.5300000000007</v>
      </c>
      <c r="C490">
        <v>8444.6200000000008</v>
      </c>
      <c r="D490">
        <v>8313.8700000000008</v>
      </c>
      <c r="E490">
        <v>8443.39</v>
      </c>
      <c r="F490">
        <v>8313.8700000000008</v>
      </c>
      <c r="G490">
        <v>8433.77</v>
      </c>
      <c r="H490">
        <v>8313.8700000000008</v>
      </c>
      <c r="I490" t="str">
        <f t="shared" si="21"/>
        <v>盤</v>
      </c>
      <c r="J490" t="str">
        <f t="shared" si="22"/>
        <v>盤</v>
      </c>
      <c r="K490" t="str">
        <f t="shared" si="23"/>
        <v>盤</v>
      </c>
    </row>
    <row r="491" spans="1:11" hidden="1" x14ac:dyDescent="0.15">
      <c r="A491">
        <v>20131223</v>
      </c>
      <c r="B491">
        <v>8456.4599999999991</v>
      </c>
      <c r="C491">
        <v>8443.39</v>
      </c>
      <c r="D491">
        <v>8313.8700000000008</v>
      </c>
      <c r="E491">
        <v>8433.77</v>
      </c>
      <c r="F491">
        <v>8313.8700000000008</v>
      </c>
      <c r="G491">
        <v>8456.4599999999991</v>
      </c>
      <c r="H491">
        <v>8313.8700000000008</v>
      </c>
      <c r="I491" t="str">
        <f t="shared" si="21"/>
        <v>盤</v>
      </c>
      <c r="J491" t="str">
        <f t="shared" si="22"/>
        <v>盤</v>
      </c>
      <c r="K491" t="str">
        <f t="shared" si="23"/>
        <v>盤</v>
      </c>
    </row>
    <row r="492" spans="1:11" hidden="1" x14ac:dyDescent="0.15">
      <c r="A492">
        <v>20131224</v>
      </c>
      <c r="B492">
        <v>8450.49</v>
      </c>
      <c r="C492">
        <v>8433.77</v>
      </c>
      <c r="D492">
        <v>8313.8700000000008</v>
      </c>
      <c r="E492">
        <v>8456.4599999999991</v>
      </c>
      <c r="F492">
        <v>8313.8700000000008</v>
      </c>
      <c r="G492">
        <v>8456.4599999999991</v>
      </c>
      <c r="H492">
        <v>8313.8700000000008</v>
      </c>
      <c r="I492" t="str">
        <f t="shared" si="21"/>
        <v>盤</v>
      </c>
      <c r="J492" t="str">
        <f t="shared" si="22"/>
        <v>盤</v>
      </c>
      <c r="K492" t="str">
        <f t="shared" si="23"/>
        <v>盤</v>
      </c>
    </row>
    <row r="493" spans="1:11" hidden="1" x14ac:dyDescent="0.15">
      <c r="A493">
        <v>20131225</v>
      </c>
      <c r="B493">
        <v>8467.76</v>
      </c>
      <c r="C493">
        <v>8456.4599999999991</v>
      </c>
      <c r="D493">
        <v>8313.8700000000008</v>
      </c>
      <c r="E493">
        <v>8456.4599999999991</v>
      </c>
      <c r="F493">
        <v>8313.8700000000008</v>
      </c>
      <c r="G493">
        <v>8467.76</v>
      </c>
      <c r="H493">
        <v>8313.8700000000008</v>
      </c>
      <c r="I493" t="str">
        <f t="shared" si="21"/>
        <v>盤</v>
      </c>
      <c r="J493" t="str">
        <f t="shared" si="22"/>
        <v>盤</v>
      </c>
      <c r="K493" t="str">
        <f t="shared" si="23"/>
        <v>盤</v>
      </c>
    </row>
    <row r="494" spans="1:11" hidden="1" x14ac:dyDescent="0.15">
      <c r="A494">
        <v>20131226</v>
      </c>
      <c r="B494">
        <v>8485.89</v>
      </c>
      <c r="C494">
        <v>8456.4599999999991</v>
      </c>
      <c r="D494">
        <v>8313.8700000000008</v>
      </c>
      <c r="E494">
        <v>8467.76</v>
      </c>
      <c r="F494">
        <v>8313.8700000000008</v>
      </c>
      <c r="G494">
        <v>8485.89</v>
      </c>
      <c r="H494">
        <v>8349.0400000000009</v>
      </c>
      <c r="I494" t="str">
        <f t="shared" si="21"/>
        <v>盤</v>
      </c>
      <c r="J494" t="str">
        <f t="shared" si="22"/>
        <v>盤</v>
      </c>
      <c r="K494" t="str">
        <f t="shared" si="23"/>
        <v>盤</v>
      </c>
    </row>
    <row r="495" spans="1:11" hidden="1" x14ac:dyDescent="0.15">
      <c r="A495">
        <v>20131227</v>
      </c>
      <c r="B495">
        <v>8535.0400000000009</v>
      </c>
      <c r="C495">
        <v>8467.76</v>
      </c>
      <c r="D495">
        <v>8313.8700000000008</v>
      </c>
      <c r="E495">
        <v>8485.89</v>
      </c>
      <c r="F495">
        <v>8349.0400000000009</v>
      </c>
      <c r="G495">
        <v>8535.0400000000009</v>
      </c>
      <c r="H495">
        <v>8349.0400000000009</v>
      </c>
      <c r="I495" t="str">
        <f t="shared" si="21"/>
        <v>盤</v>
      </c>
      <c r="J495" t="str">
        <f t="shared" si="22"/>
        <v>盤</v>
      </c>
      <c r="K495" t="str">
        <f t="shared" si="23"/>
        <v>無</v>
      </c>
    </row>
    <row r="496" spans="1:11" hidden="1" x14ac:dyDescent="0.15">
      <c r="A496">
        <v>20131230</v>
      </c>
      <c r="B496">
        <v>8623.43</v>
      </c>
      <c r="C496">
        <v>8485.89</v>
      </c>
      <c r="D496">
        <v>8349.0400000000009</v>
      </c>
      <c r="E496">
        <v>8535.0400000000009</v>
      </c>
      <c r="F496">
        <v>8349.0400000000009</v>
      </c>
      <c r="G496">
        <v>8623.43</v>
      </c>
      <c r="H496">
        <v>8407.4</v>
      </c>
      <c r="I496" t="str">
        <f t="shared" si="21"/>
        <v>盤</v>
      </c>
      <c r="J496" t="str">
        <f t="shared" si="22"/>
        <v>無</v>
      </c>
      <c r="K496" t="str">
        <f t="shared" si="23"/>
        <v>無</v>
      </c>
    </row>
    <row r="497" spans="1:11" hidden="1" x14ac:dyDescent="0.15">
      <c r="A497">
        <v>20131231</v>
      </c>
      <c r="B497">
        <v>8611.51</v>
      </c>
      <c r="C497">
        <v>8535.0400000000009</v>
      </c>
      <c r="D497">
        <v>8349.0400000000009</v>
      </c>
      <c r="E497">
        <v>8623.43</v>
      </c>
      <c r="F497">
        <v>8407.4</v>
      </c>
      <c r="G497">
        <v>8623.43</v>
      </c>
      <c r="H497">
        <v>8408.5300000000007</v>
      </c>
      <c r="I497" t="str">
        <f t="shared" si="21"/>
        <v>無</v>
      </c>
      <c r="J497" t="str">
        <f t="shared" si="22"/>
        <v>無</v>
      </c>
      <c r="K497" t="str">
        <f t="shared" si="23"/>
        <v>無</v>
      </c>
    </row>
    <row r="498" spans="1:11" hidden="1" x14ac:dyDescent="0.15">
      <c r="A498">
        <v>20140102</v>
      </c>
      <c r="B498">
        <v>8612.5400000000009</v>
      </c>
      <c r="C498">
        <v>8623.43</v>
      </c>
      <c r="D498">
        <v>8407.4</v>
      </c>
      <c r="E498">
        <v>8623.43</v>
      </c>
      <c r="F498">
        <v>8408.5300000000007</v>
      </c>
      <c r="G498">
        <v>8623.43</v>
      </c>
      <c r="H498">
        <v>8450.49</v>
      </c>
      <c r="I498" t="str">
        <f t="shared" si="21"/>
        <v>無</v>
      </c>
      <c r="J498" t="str">
        <f t="shared" si="22"/>
        <v>無</v>
      </c>
      <c r="K498" t="str">
        <f t="shared" si="23"/>
        <v>盤</v>
      </c>
    </row>
    <row r="499" spans="1:11" hidden="1" x14ac:dyDescent="0.15">
      <c r="A499">
        <v>20140103</v>
      </c>
      <c r="B499">
        <v>8546.5400000000009</v>
      </c>
      <c r="C499">
        <v>8623.43</v>
      </c>
      <c r="D499">
        <v>8408.5300000000007</v>
      </c>
      <c r="E499">
        <v>8623.43</v>
      </c>
      <c r="F499">
        <v>8450.49</v>
      </c>
      <c r="G499">
        <v>8623.43</v>
      </c>
      <c r="H499">
        <v>8450.49</v>
      </c>
      <c r="I499" t="str">
        <f t="shared" si="21"/>
        <v>無</v>
      </c>
      <c r="J499" t="str">
        <f t="shared" si="22"/>
        <v>盤</v>
      </c>
      <c r="K499" t="str">
        <f t="shared" si="23"/>
        <v>盤</v>
      </c>
    </row>
    <row r="500" spans="1:11" hidden="1" x14ac:dyDescent="0.15">
      <c r="A500">
        <v>20140106</v>
      </c>
      <c r="B500">
        <v>8500.01</v>
      </c>
      <c r="C500">
        <v>8623.43</v>
      </c>
      <c r="D500">
        <v>8450.49</v>
      </c>
      <c r="E500">
        <v>8623.43</v>
      </c>
      <c r="F500">
        <v>8450.49</v>
      </c>
      <c r="G500">
        <v>8623.43</v>
      </c>
      <c r="H500">
        <v>8467.76</v>
      </c>
      <c r="I500" t="str">
        <f t="shared" si="21"/>
        <v>盤</v>
      </c>
      <c r="J500" t="str">
        <f t="shared" si="22"/>
        <v>盤</v>
      </c>
      <c r="K500" t="str">
        <f t="shared" si="23"/>
        <v>盤</v>
      </c>
    </row>
    <row r="501" spans="1:11" hidden="1" x14ac:dyDescent="0.15">
      <c r="A501">
        <v>20140107</v>
      </c>
      <c r="B501">
        <v>8512.2999999999993</v>
      </c>
      <c r="C501">
        <v>8623.43</v>
      </c>
      <c r="D501">
        <v>8450.49</v>
      </c>
      <c r="E501">
        <v>8623.43</v>
      </c>
      <c r="F501">
        <v>8467.76</v>
      </c>
      <c r="G501">
        <v>8623.43</v>
      </c>
      <c r="H501">
        <v>8485.89</v>
      </c>
      <c r="I501" t="str">
        <f t="shared" si="21"/>
        <v>盤</v>
      </c>
      <c r="J501" t="str">
        <f t="shared" si="22"/>
        <v>盤</v>
      </c>
      <c r="K501" t="str">
        <f t="shared" si="23"/>
        <v>盤</v>
      </c>
    </row>
    <row r="502" spans="1:11" hidden="1" x14ac:dyDescent="0.15">
      <c r="A502">
        <v>20140108</v>
      </c>
      <c r="B502">
        <v>8556.01</v>
      </c>
      <c r="C502">
        <v>8623.43</v>
      </c>
      <c r="D502">
        <v>8467.76</v>
      </c>
      <c r="E502">
        <v>8623.43</v>
      </c>
      <c r="F502">
        <v>8485.89</v>
      </c>
      <c r="G502">
        <v>8623.43</v>
      </c>
      <c r="H502">
        <v>8500.01</v>
      </c>
      <c r="I502" t="str">
        <f t="shared" si="21"/>
        <v>盤</v>
      </c>
      <c r="J502" t="str">
        <f t="shared" si="22"/>
        <v>盤</v>
      </c>
      <c r="K502" t="str">
        <f t="shared" si="23"/>
        <v>盤</v>
      </c>
    </row>
    <row r="503" spans="1:11" hidden="1" x14ac:dyDescent="0.15">
      <c r="A503">
        <v>20140109</v>
      </c>
      <c r="B503">
        <v>8514.68</v>
      </c>
      <c r="C503">
        <v>8623.43</v>
      </c>
      <c r="D503">
        <v>8485.89</v>
      </c>
      <c r="E503">
        <v>8623.43</v>
      </c>
      <c r="F503">
        <v>8500.01</v>
      </c>
      <c r="G503">
        <v>8623.43</v>
      </c>
      <c r="H503">
        <v>8500.01</v>
      </c>
      <c r="I503" t="str">
        <f t="shared" si="21"/>
        <v>盤</v>
      </c>
      <c r="J503" t="str">
        <f t="shared" si="22"/>
        <v>盤</v>
      </c>
      <c r="K503" t="str">
        <f t="shared" si="23"/>
        <v>盤</v>
      </c>
    </row>
    <row r="504" spans="1:11" hidden="1" x14ac:dyDescent="0.15">
      <c r="A504">
        <v>20140110</v>
      </c>
      <c r="B504">
        <v>8529.35</v>
      </c>
      <c r="C504">
        <v>8623.43</v>
      </c>
      <c r="D504">
        <v>8500.01</v>
      </c>
      <c r="E504">
        <v>8623.43</v>
      </c>
      <c r="F504">
        <v>8500.01</v>
      </c>
      <c r="G504">
        <v>8612.5400000000009</v>
      </c>
      <c r="H504">
        <v>8500.01</v>
      </c>
      <c r="I504" t="str">
        <f t="shared" si="21"/>
        <v>盤</v>
      </c>
      <c r="J504" t="str">
        <f t="shared" si="22"/>
        <v>盤</v>
      </c>
      <c r="K504" t="str">
        <f t="shared" si="23"/>
        <v>盤</v>
      </c>
    </row>
    <row r="505" spans="1:11" hidden="1" x14ac:dyDescent="0.15">
      <c r="A505">
        <v>20140113</v>
      </c>
      <c r="B505">
        <v>8566.2000000000007</v>
      </c>
      <c r="C505">
        <v>8623.43</v>
      </c>
      <c r="D505">
        <v>8500.01</v>
      </c>
      <c r="E505">
        <v>8612.5400000000009</v>
      </c>
      <c r="F505">
        <v>8500.01</v>
      </c>
      <c r="G505">
        <v>8612.5400000000009</v>
      </c>
      <c r="H505">
        <v>8500.01</v>
      </c>
      <c r="I505" t="str">
        <f t="shared" si="21"/>
        <v>盤</v>
      </c>
      <c r="J505" t="str">
        <f t="shared" si="22"/>
        <v>盤</v>
      </c>
      <c r="K505" t="str">
        <f t="shared" si="23"/>
        <v>盤</v>
      </c>
    </row>
    <row r="506" spans="1:11" hidden="1" x14ac:dyDescent="0.15">
      <c r="A506">
        <v>20140114</v>
      </c>
      <c r="B506">
        <v>8548.14</v>
      </c>
      <c r="C506">
        <v>8612.5400000000009</v>
      </c>
      <c r="D506">
        <v>8500.01</v>
      </c>
      <c r="E506">
        <v>8612.5400000000009</v>
      </c>
      <c r="F506">
        <v>8500.01</v>
      </c>
      <c r="G506">
        <v>8566.2000000000007</v>
      </c>
      <c r="H506">
        <v>8500.01</v>
      </c>
      <c r="I506" t="str">
        <f t="shared" si="21"/>
        <v>盤</v>
      </c>
      <c r="J506" t="str">
        <f t="shared" si="22"/>
        <v>盤</v>
      </c>
      <c r="K506" t="str">
        <f t="shared" si="23"/>
        <v>盤</v>
      </c>
    </row>
    <row r="507" spans="1:11" hidden="1" x14ac:dyDescent="0.15">
      <c r="A507">
        <v>20140115</v>
      </c>
      <c r="B507">
        <v>8602.5499999999993</v>
      </c>
      <c r="C507">
        <v>8612.5400000000009</v>
      </c>
      <c r="D507">
        <v>8500.01</v>
      </c>
      <c r="E507">
        <v>8566.2000000000007</v>
      </c>
      <c r="F507">
        <v>8500.01</v>
      </c>
      <c r="G507">
        <v>8602.5499999999993</v>
      </c>
      <c r="H507">
        <v>8500.01</v>
      </c>
      <c r="I507" t="str">
        <f t="shared" si="21"/>
        <v>盤</v>
      </c>
      <c r="J507" t="str">
        <f t="shared" si="22"/>
        <v>盤</v>
      </c>
      <c r="K507" t="str">
        <f t="shared" si="23"/>
        <v>盤</v>
      </c>
    </row>
    <row r="508" spans="1:11" hidden="1" x14ac:dyDescent="0.15">
      <c r="A508">
        <v>20140116</v>
      </c>
      <c r="B508">
        <v>8612.11</v>
      </c>
      <c r="C508">
        <v>8566.2000000000007</v>
      </c>
      <c r="D508">
        <v>8500.01</v>
      </c>
      <c r="E508">
        <v>8602.5499999999993</v>
      </c>
      <c r="F508">
        <v>8500.01</v>
      </c>
      <c r="G508">
        <v>8612.11</v>
      </c>
      <c r="H508">
        <v>8512.2999999999993</v>
      </c>
      <c r="I508" t="str">
        <f t="shared" si="21"/>
        <v>盤</v>
      </c>
      <c r="J508" t="str">
        <f t="shared" si="22"/>
        <v>盤</v>
      </c>
      <c r="K508" t="str">
        <f t="shared" si="23"/>
        <v>盤</v>
      </c>
    </row>
    <row r="509" spans="1:11" hidden="1" x14ac:dyDescent="0.15">
      <c r="A509">
        <v>20140117</v>
      </c>
      <c r="B509">
        <v>8596</v>
      </c>
      <c r="C509">
        <v>8602.5499999999993</v>
      </c>
      <c r="D509">
        <v>8500.01</v>
      </c>
      <c r="E509">
        <v>8612.11</v>
      </c>
      <c r="F509">
        <v>8512.2999999999993</v>
      </c>
      <c r="G509">
        <v>8612.11</v>
      </c>
      <c r="H509">
        <v>8514.68</v>
      </c>
      <c r="I509" t="str">
        <f t="shared" ref="I509:I572" si="24">IF(C509-D509&lt;=180,"盤",IF(C509-D509&lt;=240,"無","順"))</f>
        <v>盤</v>
      </c>
      <c r="J509" t="str">
        <f t="shared" ref="J509:J572" si="25">IF(E509-F509&lt;=180,"盤",IF(E509-F509&lt;=240,"無","順"))</f>
        <v>盤</v>
      </c>
      <c r="K509" t="str">
        <f t="shared" ref="K509:K572" si="26">IF(G509-H509&lt;=180,"盤",IF(G509-H509&lt;=240,"無","順"))</f>
        <v>盤</v>
      </c>
    </row>
    <row r="510" spans="1:11" hidden="1" x14ac:dyDescent="0.15">
      <c r="A510">
        <v>20140120</v>
      </c>
      <c r="B510">
        <v>8621.56</v>
      </c>
      <c r="C510">
        <v>8612.11</v>
      </c>
      <c r="D510">
        <v>8512.2999999999993</v>
      </c>
      <c r="E510">
        <v>8612.11</v>
      </c>
      <c r="F510">
        <v>8514.68</v>
      </c>
      <c r="G510">
        <v>8621.56</v>
      </c>
      <c r="H510">
        <v>8514.68</v>
      </c>
      <c r="I510" t="str">
        <f t="shared" si="24"/>
        <v>盤</v>
      </c>
      <c r="J510" t="str">
        <f t="shared" si="25"/>
        <v>盤</v>
      </c>
      <c r="K510" t="str">
        <f t="shared" si="26"/>
        <v>盤</v>
      </c>
    </row>
    <row r="511" spans="1:11" hidden="1" x14ac:dyDescent="0.15">
      <c r="A511">
        <v>20140121</v>
      </c>
      <c r="B511">
        <v>8599.9</v>
      </c>
      <c r="C511">
        <v>8612.11</v>
      </c>
      <c r="D511">
        <v>8514.68</v>
      </c>
      <c r="E511">
        <v>8621.56</v>
      </c>
      <c r="F511">
        <v>8514.68</v>
      </c>
      <c r="G511">
        <v>8621.56</v>
      </c>
      <c r="H511">
        <v>8529.35</v>
      </c>
      <c r="I511" t="str">
        <f t="shared" si="24"/>
        <v>盤</v>
      </c>
      <c r="J511" t="str">
        <f t="shared" si="25"/>
        <v>盤</v>
      </c>
      <c r="K511" t="str">
        <f t="shared" si="26"/>
        <v>盤</v>
      </c>
    </row>
    <row r="512" spans="1:11" hidden="1" x14ac:dyDescent="0.15">
      <c r="A512">
        <v>20140122</v>
      </c>
      <c r="B512">
        <v>8625.2999999999993</v>
      </c>
      <c r="C512">
        <v>8621.56</v>
      </c>
      <c r="D512">
        <v>8514.68</v>
      </c>
      <c r="E512">
        <v>8621.56</v>
      </c>
      <c r="F512">
        <v>8529.35</v>
      </c>
      <c r="G512">
        <v>8625.2999999999993</v>
      </c>
      <c r="H512">
        <v>8548.14</v>
      </c>
      <c r="I512" t="str">
        <f t="shared" si="24"/>
        <v>盤</v>
      </c>
      <c r="J512" t="str">
        <f t="shared" si="25"/>
        <v>盤</v>
      </c>
      <c r="K512" t="str">
        <f t="shared" si="26"/>
        <v>盤</v>
      </c>
    </row>
    <row r="513" spans="1:11" hidden="1" x14ac:dyDescent="0.15">
      <c r="A513">
        <v>20140123</v>
      </c>
      <c r="B513">
        <v>8595.1</v>
      </c>
      <c r="C513">
        <v>8621.56</v>
      </c>
      <c r="D513">
        <v>8529.35</v>
      </c>
      <c r="E513">
        <v>8625.2999999999993</v>
      </c>
      <c r="F513">
        <v>8548.14</v>
      </c>
      <c r="G513">
        <v>8625.2999999999993</v>
      </c>
      <c r="H513">
        <v>8548.14</v>
      </c>
      <c r="I513" t="str">
        <f t="shared" si="24"/>
        <v>盤</v>
      </c>
      <c r="J513" t="str">
        <f t="shared" si="25"/>
        <v>盤</v>
      </c>
      <c r="K513" t="str">
        <f t="shared" si="26"/>
        <v>盤</v>
      </c>
    </row>
    <row r="514" spans="1:11" hidden="1" x14ac:dyDescent="0.15">
      <c r="A514">
        <v>20140124</v>
      </c>
      <c r="B514">
        <v>8598.31</v>
      </c>
      <c r="C514">
        <v>8625.2999999999993</v>
      </c>
      <c r="D514">
        <v>8548.14</v>
      </c>
      <c r="E514">
        <v>8625.2999999999993</v>
      </c>
      <c r="F514">
        <v>8548.14</v>
      </c>
      <c r="G514">
        <v>8625.2999999999993</v>
      </c>
      <c r="H514">
        <v>8595.1</v>
      </c>
      <c r="I514" t="str">
        <f t="shared" si="24"/>
        <v>盤</v>
      </c>
      <c r="J514" t="str">
        <f t="shared" si="25"/>
        <v>盤</v>
      </c>
      <c r="K514" t="str">
        <f t="shared" si="26"/>
        <v>盤</v>
      </c>
    </row>
    <row r="515" spans="1:11" hidden="1" x14ac:dyDescent="0.15">
      <c r="A515">
        <v>20140127</v>
      </c>
      <c r="B515">
        <v>8462.57</v>
      </c>
      <c r="C515">
        <v>8625.2999999999993</v>
      </c>
      <c r="D515">
        <v>8548.14</v>
      </c>
      <c r="E515">
        <v>8625.2999999999993</v>
      </c>
      <c r="F515">
        <v>8595.1</v>
      </c>
      <c r="G515">
        <v>8625.2999999999993</v>
      </c>
      <c r="H515">
        <v>8462.57</v>
      </c>
      <c r="I515" t="str">
        <f t="shared" si="24"/>
        <v>盤</v>
      </c>
      <c r="J515" t="str">
        <f t="shared" si="25"/>
        <v>盤</v>
      </c>
      <c r="K515" t="str">
        <f t="shared" si="26"/>
        <v>盤</v>
      </c>
    </row>
    <row r="516" spans="1:11" hidden="1" x14ac:dyDescent="0.15">
      <c r="A516">
        <v>20140205</v>
      </c>
      <c r="B516">
        <v>8264.48</v>
      </c>
      <c r="C516">
        <v>8625.2999999999993</v>
      </c>
      <c r="D516">
        <v>8595.1</v>
      </c>
      <c r="E516">
        <v>8625.2999999999993</v>
      </c>
      <c r="F516">
        <v>8462.57</v>
      </c>
      <c r="G516">
        <v>8625.2999999999993</v>
      </c>
      <c r="H516">
        <v>8264.48</v>
      </c>
      <c r="I516" t="str">
        <f t="shared" si="24"/>
        <v>盤</v>
      </c>
      <c r="J516" t="str">
        <f t="shared" si="25"/>
        <v>盤</v>
      </c>
      <c r="K516" t="str">
        <f t="shared" si="26"/>
        <v>順</v>
      </c>
    </row>
    <row r="517" spans="1:11" hidden="1" x14ac:dyDescent="0.15">
      <c r="A517">
        <v>20140206</v>
      </c>
      <c r="B517">
        <v>8311.01</v>
      </c>
      <c r="C517">
        <v>8625.2999999999993</v>
      </c>
      <c r="D517">
        <v>8462.57</v>
      </c>
      <c r="E517">
        <v>8625.2999999999993</v>
      </c>
      <c r="F517">
        <v>8264.48</v>
      </c>
      <c r="G517">
        <v>8625.2999999999993</v>
      </c>
      <c r="H517">
        <v>8264.48</v>
      </c>
      <c r="I517" t="str">
        <f t="shared" si="24"/>
        <v>盤</v>
      </c>
      <c r="J517" t="str">
        <f t="shared" si="25"/>
        <v>順</v>
      </c>
      <c r="K517" t="str">
        <f t="shared" si="26"/>
        <v>順</v>
      </c>
    </row>
    <row r="518" spans="1:11" x14ac:dyDescent="0.15">
      <c r="A518">
        <v>20140207</v>
      </c>
      <c r="B518">
        <v>8387.35</v>
      </c>
      <c r="C518">
        <v>8625.2999999999993</v>
      </c>
      <c r="D518">
        <v>8264.48</v>
      </c>
      <c r="E518">
        <v>8625.2999999999993</v>
      </c>
      <c r="F518">
        <v>8264.48</v>
      </c>
      <c r="G518">
        <v>8625.2999999999993</v>
      </c>
      <c r="H518">
        <v>8264.48</v>
      </c>
      <c r="I518" t="str">
        <f t="shared" si="24"/>
        <v>順</v>
      </c>
      <c r="J518" t="str">
        <f t="shared" si="25"/>
        <v>順</v>
      </c>
      <c r="K518" t="str">
        <f t="shared" si="26"/>
        <v>順</v>
      </c>
    </row>
    <row r="519" spans="1:11" x14ac:dyDescent="0.15">
      <c r="A519">
        <v>20140210</v>
      </c>
      <c r="B519">
        <v>8391.9500000000007</v>
      </c>
      <c r="C519">
        <v>8625.2999999999993</v>
      </c>
      <c r="D519">
        <v>8264.48</v>
      </c>
      <c r="E519">
        <v>8625.2999999999993</v>
      </c>
      <c r="F519">
        <v>8264.48</v>
      </c>
      <c r="G519">
        <v>8625.2999999999993</v>
      </c>
      <c r="H519">
        <v>8264.48</v>
      </c>
      <c r="I519" t="str">
        <f t="shared" si="24"/>
        <v>順</v>
      </c>
      <c r="J519" t="str">
        <f t="shared" si="25"/>
        <v>順</v>
      </c>
      <c r="K519" t="str">
        <f t="shared" si="26"/>
        <v>順</v>
      </c>
    </row>
    <row r="520" spans="1:11" x14ac:dyDescent="0.15">
      <c r="A520">
        <v>20140211</v>
      </c>
      <c r="B520">
        <v>8430.56</v>
      </c>
      <c r="C520">
        <v>8625.2999999999993</v>
      </c>
      <c r="D520">
        <v>8264.48</v>
      </c>
      <c r="E520">
        <v>8625.2999999999993</v>
      </c>
      <c r="F520">
        <v>8264.48</v>
      </c>
      <c r="G520">
        <v>8598.31</v>
      </c>
      <c r="H520">
        <v>8264.48</v>
      </c>
      <c r="I520" t="str">
        <f t="shared" si="24"/>
        <v>順</v>
      </c>
      <c r="J520" t="str">
        <f t="shared" si="25"/>
        <v>順</v>
      </c>
      <c r="K520" t="str">
        <f t="shared" si="26"/>
        <v>順</v>
      </c>
    </row>
    <row r="521" spans="1:11" x14ac:dyDescent="0.15">
      <c r="A521">
        <v>20140212</v>
      </c>
      <c r="B521">
        <v>8510.8700000000008</v>
      </c>
      <c r="C521">
        <v>8625.2999999999993</v>
      </c>
      <c r="D521">
        <v>8264.48</v>
      </c>
      <c r="E521">
        <v>8598.31</v>
      </c>
      <c r="F521">
        <v>8264.48</v>
      </c>
      <c r="G521">
        <v>8598.31</v>
      </c>
      <c r="H521">
        <v>8264.48</v>
      </c>
      <c r="I521" t="str">
        <f t="shared" si="24"/>
        <v>順</v>
      </c>
      <c r="J521" t="str">
        <f t="shared" si="25"/>
        <v>順</v>
      </c>
      <c r="K521" t="str">
        <f t="shared" si="26"/>
        <v>順</v>
      </c>
    </row>
    <row r="522" spans="1:11" x14ac:dyDescent="0.15">
      <c r="A522">
        <v>20140213</v>
      </c>
      <c r="B522">
        <v>8467.7000000000007</v>
      </c>
      <c r="C522">
        <v>8598.31</v>
      </c>
      <c r="D522">
        <v>8264.48</v>
      </c>
      <c r="E522">
        <v>8598.31</v>
      </c>
      <c r="F522">
        <v>8264.48</v>
      </c>
      <c r="G522">
        <v>8510.8700000000008</v>
      </c>
      <c r="H522">
        <v>8264.48</v>
      </c>
      <c r="I522" t="str">
        <f t="shared" si="24"/>
        <v>順</v>
      </c>
      <c r="J522" t="str">
        <f t="shared" si="25"/>
        <v>順</v>
      </c>
      <c r="K522" t="str">
        <f t="shared" si="26"/>
        <v>順</v>
      </c>
    </row>
    <row r="523" spans="1:11" x14ac:dyDescent="0.15">
      <c r="A523">
        <v>20140214</v>
      </c>
      <c r="B523">
        <v>8513.68</v>
      </c>
      <c r="C523">
        <v>8598.31</v>
      </c>
      <c r="D523">
        <v>8264.48</v>
      </c>
      <c r="E523">
        <v>8510.8700000000008</v>
      </c>
      <c r="F523">
        <v>8264.48</v>
      </c>
      <c r="G523">
        <v>8513.68</v>
      </c>
      <c r="H523">
        <v>8264.48</v>
      </c>
      <c r="I523" t="str">
        <f t="shared" si="24"/>
        <v>順</v>
      </c>
      <c r="J523" t="str">
        <f t="shared" si="25"/>
        <v>順</v>
      </c>
      <c r="K523" t="str">
        <f t="shared" si="26"/>
        <v>順</v>
      </c>
    </row>
    <row r="524" spans="1:11" hidden="1" x14ac:dyDescent="0.15">
      <c r="A524">
        <v>20140217</v>
      </c>
      <c r="B524">
        <v>8519.5499999999993</v>
      </c>
      <c r="C524">
        <v>8510.8700000000008</v>
      </c>
      <c r="D524">
        <v>8264.48</v>
      </c>
      <c r="E524">
        <v>8513.68</v>
      </c>
      <c r="F524">
        <v>8264.48</v>
      </c>
      <c r="G524">
        <v>8519.5499999999993</v>
      </c>
      <c r="H524">
        <v>8311.01</v>
      </c>
      <c r="I524" t="str">
        <f t="shared" si="24"/>
        <v>順</v>
      </c>
      <c r="J524" t="str">
        <f t="shared" si="25"/>
        <v>順</v>
      </c>
      <c r="K524" t="str">
        <f t="shared" si="26"/>
        <v>無</v>
      </c>
    </row>
    <row r="525" spans="1:11" hidden="1" x14ac:dyDescent="0.15">
      <c r="A525">
        <v>20140218</v>
      </c>
      <c r="B525">
        <v>8556.23</v>
      </c>
      <c r="C525">
        <v>8513.68</v>
      </c>
      <c r="D525">
        <v>8264.48</v>
      </c>
      <c r="E525">
        <v>8519.5499999999993</v>
      </c>
      <c r="F525">
        <v>8311.01</v>
      </c>
      <c r="G525">
        <v>8556.23</v>
      </c>
      <c r="H525">
        <v>8387.35</v>
      </c>
      <c r="I525" t="str">
        <f t="shared" si="24"/>
        <v>順</v>
      </c>
      <c r="J525" t="str">
        <f t="shared" si="25"/>
        <v>無</v>
      </c>
      <c r="K525" t="str">
        <f t="shared" si="26"/>
        <v>盤</v>
      </c>
    </row>
    <row r="526" spans="1:11" hidden="1" x14ac:dyDescent="0.15">
      <c r="A526">
        <v>20140219</v>
      </c>
      <c r="B526">
        <v>8577.01</v>
      </c>
      <c r="C526">
        <v>8519.5499999999993</v>
      </c>
      <c r="D526">
        <v>8311.01</v>
      </c>
      <c r="E526">
        <v>8556.23</v>
      </c>
      <c r="F526">
        <v>8387.35</v>
      </c>
      <c r="G526">
        <v>8577.01</v>
      </c>
      <c r="H526">
        <v>8391.9500000000007</v>
      </c>
      <c r="I526" t="str">
        <f t="shared" si="24"/>
        <v>無</v>
      </c>
      <c r="J526" t="str">
        <f t="shared" si="25"/>
        <v>盤</v>
      </c>
      <c r="K526" t="str">
        <f t="shared" si="26"/>
        <v>無</v>
      </c>
    </row>
    <row r="527" spans="1:11" hidden="1" x14ac:dyDescent="0.15">
      <c r="A527">
        <v>20140220</v>
      </c>
      <c r="B527">
        <v>8524.6200000000008</v>
      </c>
      <c r="C527">
        <v>8556.23</v>
      </c>
      <c r="D527">
        <v>8387.35</v>
      </c>
      <c r="E527">
        <v>8577.01</v>
      </c>
      <c r="F527">
        <v>8391.9500000000007</v>
      </c>
      <c r="G527">
        <v>8577.01</v>
      </c>
      <c r="H527">
        <v>8430.56</v>
      </c>
      <c r="I527" t="str">
        <f t="shared" si="24"/>
        <v>盤</v>
      </c>
      <c r="J527" t="str">
        <f t="shared" si="25"/>
        <v>無</v>
      </c>
      <c r="K527" t="str">
        <f t="shared" si="26"/>
        <v>盤</v>
      </c>
    </row>
    <row r="528" spans="1:11" hidden="1" x14ac:dyDescent="0.15">
      <c r="A528">
        <v>20140221</v>
      </c>
      <c r="B528">
        <v>8601.86</v>
      </c>
      <c r="C528">
        <v>8577.01</v>
      </c>
      <c r="D528">
        <v>8391.9500000000007</v>
      </c>
      <c r="E528">
        <v>8577.01</v>
      </c>
      <c r="F528">
        <v>8430.56</v>
      </c>
      <c r="G528">
        <v>8601.86</v>
      </c>
      <c r="H528">
        <v>8467.7000000000007</v>
      </c>
      <c r="I528" t="str">
        <f t="shared" si="24"/>
        <v>無</v>
      </c>
      <c r="J528" t="str">
        <f t="shared" si="25"/>
        <v>盤</v>
      </c>
      <c r="K528" t="str">
        <f t="shared" si="26"/>
        <v>盤</v>
      </c>
    </row>
    <row r="529" spans="1:11" hidden="1" x14ac:dyDescent="0.15">
      <c r="A529">
        <v>20140224</v>
      </c>
      <c r="B529">
        <v>8560.61</v>
      </c>
      <c r="C529">
        <v>8577.01</v>
      </c>
      <c r="D529">
        <v>8430.56</v>
      </c>
      <c r="E529">
        <v>8601.86</v>
      </c>
      <c r="F529">
        <v>8467.7000000000007</v>
      </c>
      <c r="G529">
        <v>8601.86</v>
      </c>
      <c r="H529">
        <v>8467.7000000000007</v>
      </c>
      <c r="I529" t="str">
        <f t="shared" si="24"/>
        <v>盤</v>
      </c>
      <c r="J529" t="str">
        <f t="shared" si="25"/>
        <v>盤</v>
      </c>
      <c r="K529" t="str">
        <f t="shared" si="26"/>
        <v>盤</v>
      </c>
    </row>
    <row r="530" spans="1:11" hidden="1" x14ac:dyDescent="0.15">
      <c r="A530">
        <v>20140225</v>
      </c>
      <c r="B530">
        <v>8575.6200000000008</v>
      </c>
      <c r="C530">
        <v>8601.86</v>
      </c>
      <c r="D530">
        <v>8467.7000000000007</v>
      </c>
      <c r="E530">
        <v>8601.86</v>
      </c>
      <c r="F530">
        <v>8467.7000000000007</v>
      </c>
      <c r="G530">
        <v>8601.86</v>
      </c>
      <c r="H530">
        <v>8513.68</v>
      </c>
      <c r="I530" t="str">
        <f t="shared" si="24"/>
        <v>盤</v>
      </c>
      <c r="J530" t="str">
        <f t="shared" si="25"/>
        <v>盤</v>
      </c>
      <c r="K530" t="str">
        <f t="shared" si="26"/>
        <v>盤</v>
      </c>
    </row>
    <row r="531" spans="1:11" hidden="1" x14ac:dyDescent="0.15">
      <c r="A531">
        <v>20140226</v>
      </c>
      <c r="B531">
        <v>8600.86</v>
      </c>
      <c r="C531">
        <v>8601.86</v>
      </c>
      <c r="D531">
        <v>8467.7000000000007</v>
      </c>
      <c r="E531">
        <v>8601.86</v>
      </c>
      <c r="F531">
        <v>8513.68</v>
      </c>
      <c r="G531">
        <v>8601.86</v>
      </c>
      <c r="H531">
        <v>8519.5499999999993</v>
      </c>
      <c r="I531" t="str">
        <f t="shared" si="24"/>
        <v>盤</v>
      </c>
      <c r="J531" t="str">
        <f t="shared" si="25"/>
        <v>盤</v>
      </c>
      <c r="K531" t="str">
        <f t="shared" si="26"/>
        <v>盤</v>
      </c>
    </row>
    <row r="532" spans="1:11" hidden="1" x14ac:dyDescent="0.15">
      <c r="A532">
        <v>20140227</v>
      </c>
      <c r="B532">
        <v>8639.58</v>
      </c>
      <c r="C532">
        <v>8601.86</v>
      </c>
      <c r="D532">
        <v>8513.68</v>
      </c>
      <c r="E532">
        <v>8601.86</v>
      </c>
      <c r="F532">
        <v>8519.5499999999993</v>
      </c>
      <c r="G532">
        <v>8639.58</v>
      </c>
      <c r="H532">
        <v>8524.6200000000008</v>
      </c>
      <c r="I532" t="str">
        <f t="shared" si="24"/>
        <v>盤</v>
      </c>
      <c r="J532" t="str">
        <f t="shared" si="25"/>
        <v>盤</v>
      </c>
      <c r="K532" t="str">
        <f t="shared" si="26"/>
        <v>盤</v>
      </c>
    </row>
    <row r="533" spans="1:11" hidden="1" x14ac:dyDescent="0.15">
      <c r="A533">
        <v>20140303</v>
      </c>
      <c r="B533">
        <v>8601.98</v>
      </c>
      <c r="C533">
        <v>8601.86</v>
      </c>
      <c r="D533">
        <v>8519.5499999999993</v>
      </c>
      <c r="E533">
        <v>8639.58</v>
      </c>
      <c r="F533">
        <v>8524.6200000000008</v>
      </c>
      <c r="G533">
        <v>8639.58</v>
      </c>
      <c r="H533">
        <v>8524.6200000000008</v>
      </c>
      <c r="I533" t="str">
        <f t="shared" si="24"/>
        <v>盤</v>
      </c>
      <c r="J533" t="str">
        <f t="shared" si="25"/>
        <v>盤</v>
      </c>
      <c r="K533" t="str">
        <f t="shared" si="26"/>
        <v>盤</v>
      </c>
    </row>
    <row r="534" spans="1:11" hidden="1" x14ac:dyDescent="0.15">
      <c r="A534">
        <v>20140304</v>
      </c>
      <c r="B534">
        <v>8554.5400000000009</v>
      </c>
      <c r="C534">
        <v>8639.58</v>
      </c>
      <c r="D534">
        <v>8524.6200000000008</v>
      </c>
      <c r="E534">
        <v>8639.58</v>
      </c>
      <c r="F534">
        <v>8524.6200000000008</v>
      </c>
      <c r="G534">
        <v>8639.58</v>
      </c>
      <c r="H534">
        <v>8524.6200000000008</v>
      </c>
      <c r="I534" t="str">
        <f t="shared" si="24"/>
        <v>盤</v>
      </c>
      <c r="J534" t="str">
        <f t="shared" si="25"/>
        <v>盤</v>
      </c>
      <c r="K534" t="str">
        <f t="shared" si="26"/>
        <v>盤</v>
      </c>
    </row>
    <row r="535" spans="1:11" hidden="1" x14ac:dyDescent="0.15">
      <c r="A535">
        <v>20140305</v>
      </c>
      <c r="B535">
        <v>8632.93</v>
      </c>
      <c r="C535">
        <v>8639.58</v>
      </c>
      <c r="D535">
        <v>8524.6200000000008</v>
      </c>
      <c r="E535">
        <v>8639.58</v>
      </c>
      <c r="F535">
        <v>8524.6200000000008</v>
      </c>
      <c r="G535">
        <v>8639.58</v>
      </c>
      <c r="H535">
        <v>8554.5400000000009</v>
      </c>
      <c r="I535" t="str">
        <f t="shared" si="24"/>
        <v>盤</v>
      </c>
      <c r="J535" t="str">
        <f t="shared" si="25"/>
        <v>盤</v>
      </c>
      <c r="K535" t="str">
        <f t="shared" si="26"/>
        <v>盤</v>
      </c>
    </row>
    <row r="536" spans="1:11" hidden="1" x14ac:dyDescent="0.15">
      <c r="A536">
        <v>20140306</v>
      </c>
      <c r="B536">
        <v>8713.7900000000009</v>
      </c>
      <c r="C536">
        <v>8639.58</v>
      </c>
      <c r="D536">
        <v>8524.6200000000008</v>
      </c>
      <c r="E536">
        <v>8639.58</v>
      </c>
      <c r="F536">
        <v>8554.5400000000009</v>
      </c>
      <c r="G536">
        <v>8713.7900000000009</v>
      </c>
      <c r="H536">
        <v>8554.5400000000009</v>
      </c>
      <c r="I536" t="str">
        <f t="shared" si="24"/>
        <v>盤</v>
      </c>
      <c r="J536" t="str">
        <f t="shared" si="25"/>
        <v>盤</v>
      </c>
      <c r="K536" t="str">
        <f t="shared" si="26"/>
        <v>盤</v>
      </c>
    </row>
    <row r="537" spans="1:11" hidden="1" x14ac:dyDescent="0.15">
      <c r="A537">
        <v>20140307</v>
      </c>
      <c r="B537">
        <v>8713.9599999999991</v>
      </c>
      <c r="C537">
        <v>8639.58</v>
      </c>
      <c r="D537">
        <v>8554.5400000000009</v>
      </c>
      <c r="E537">
        <v>8713.7900000000009</v>
      </c>
      <c r="F537">
        <v>8554.5400000000009</v>
      </c>
      <c r="G537">
        <v>8713.9599999999991</v>
      </c>
      <c r="H537">
        <v>8554.5400000000009</v>
      </c>
      <c r="I537" t="str">
        <f t="shared" si="24"/>
        <v>盤</v>
      </c>
      <c r="J537" t="str">
        <f t="shared" si="25"/>
        <v>盤</v>
      </c>
      <c r="K537" t="str">
        <f t="shared" si="26"/>
        <v>盤</v>
      </c>
    </row>
    <row r="538" spans="1:11" hidden="1" x14ac:dyDescent="0.15">
      <c r="A538">
        <v>20140310</v>
      </c>
      <c r="B538">
        <v>8665.24</v>
      </c>
      <c r="C538">
        <v>8713.7900000000009</v>
      </c>
      <c r="D538">
        <v>8554.5400000000009</v>
      </c>
      <c r="E538">
        <v>8713.9599999999991</v>
      </c>
      <c r="F538">
        <v>8554.5400000000009</v>
      </c>
      <c r="G538">
        <v>8713.9599999999991</v>
      </c>
      <c r="H538">
        <v>8554.5400000000009</v>
      </c>
      <c r="I538" t="str">
        <f t="shared" si="24"/>
        <v>盤</v>
      </c>
      <c r="J538" t="str">
        <f t="shared" si="25"/>
        <v>盤</v>
      </c>
      <c r="K538" t="str">
        <f t="shared" si="26"/>
        <v>盤</v>
      </c>
    </row>
    <row r="539" spans="1:11" hidden="1" x14ac:dyDescent="0.15">
      <c r="A539">
        <v>20140311</v>
      </c>
      <c r="B539">
        <v>8702.33</v>
      </c>
      <c r="C539">
        <v>8713.9599999999991</v>
      </c>
      <c r="D539">
        <v>8554.5400000000009</v>
      </c>
      <c r="E539">
        <v>8713.9599999999991</v>
      </c>
      <c r="F539">
        <v>8554.5400000000009</v>
      </c>
      <c r="G539">
        <v>8713.9599999999991</v>
      </c>
      <c r="H539">
        <v>8554.5400000000009</v>
      </c>
      <c r="I539" t="str">
        <f t="shared" si="24"/>
        <v>盤</v>
      </c>
      <c r="J539" t="str">
        <f t="shared" si="25"/>
        <v>盤</v>
      </c>
      <c r="K539" t="str">
        <f t="shared" si="26"/>
        <v>盤</v>
      </c>
    </row>
    <row r="540" spans="1:11" hidden="1" x14ac:dyDescent="0.15">
      <c r="A540">
        <v>20140312</v>
      </c>
      <c r="B540">
        <v>8684.73</v>
      </c>
      <c r="C540">
        <v>8713.9599999999991</v>
      </c>
      <c r="D540">
        <v>8554.5400000000009</v>
      </c>
      <c r="E540">
        <v>8713.9599999999991</v>
      </c>
      <c r="F540">
        <v>8554.5400000000009</v>
      </c>
      <c r="G540">
        <v>8713.9599999999991</v>
      </c>
      <c r="H540">
        <v>8554.5400000000009</v>
      </c>
      <c r="I540" t="str">
        <f t="shared" si="24"/>
        <v>盤</v>
      </c>
      <c r="J540" t="str">
        <f t="shared" si="25"/>
        <v>盤</v>
      </c>
      <c r="K540" t="str">
        <f t="shared" si="26"/>
        <v>盤</v>
      </c>
    </row>
    <row r="541" spans="1:11" hidden="1" x14ac:dyDescent="0.15">
      <c r="A541">
        <v>20140313</v>
      </c>
      <c r="B541">
        <v>8747.7900000000009</v>
      </c>
      <c r="C541">
        <v>8713.9599999999991</v>
      </c>
      <c r="D541">
        <v>8554.5400000000009</v>
      </c>
      <c r="E541">
        <v>8713.9599999999991</v>
      </c>
      <c r="F541">
        <v>8554.5400000000009</v>
      </c>
      <c r="G541">
        <v>8747.7900000000009</v>
      </c>
      <c r="H541">
        <v>8554.5400000000009</v>
      </c>
      <c r="I541" t="str">
        <f t="shared" si="24"/>
        <v>盤</v>
      </c>
      <c r="J541" t="str">
        <f t="shared" si="25"/>
        <v>盤</v>
      </c>
      <c r="K541" t="str">
        <f t="shared" si="26"/>
        <v>無</v>
      </c>
    </row>
    <row r="542" spans="1:11" hidden="1" x14ac:dyDescent="0.15">
      <c r="A542">
        <v>20140314</v>
      </c>
      <c r="B542">
        <v>8687.6299999999992</v>
      </c>
      <c r="C542">
        <v>8713.9599999999991</v>
      </c>
      <c r="D542">
        <v>8554.5400000000009</v>
      </c>
      <c r="E542">
        <v>8747.7900000000009</v>
      </c>
      <c r="F542">
        <v>8554.5400000000009</v>
      </c>
      <c r="G542">
        <v>8747.7900000000009</v>
      </c>
      <c r="H542">
        <v>8632.93</v>
      </c>
      <c r="I542" t="str">
        <f t="shared" si="24"/>
        <v>盤</v>
      </c>
      <c r="J542" t="str">
        <f t="shared" si="25"/>
        <v>無</v>
      </c>
      <c r="K542" t="str">
        <f t="shared" si="26"/>
        <v>盤</v>
      </c>
    </row>
    <row r="543" spans="1:11" hidden="1" x14ac:dyDescent="0.15">
      <c r="A543">
        <v>20140317</v>
      </c>
      <c r="B543">
        <v>8700.1</v>
      </c>
      <c r="C543">
        <v>8747.7900000000009</v>
      </c>
      <c r="D543">
        <v>8554.5400000000009</v>
      </c>
      <c r="E543">
        <v>8747.7900000000009</v>
      </c>
      <c r="F543">
        <v>8632.93</v>
      </c>
      <c r="G543">
        <v>8747.7900000000009</v>
      </c>
      <c r="H543">
        <v>8665.24</v>
      </c>
      <c r="I543" t="str">
        <f t="shared" si="24"/>
        <v>無</v>
      </c>
      <c r="J543" t="str">
        <f t="shared" si="25"/>
        <v>盤</v>
      </c>
      <c r="K543" t="str">
        <f t="shared" si="26"/>
        <v>盤</v>
      </c>
    </row>
    <row r="544" spans="1:11" hidden="1" x14ac:dyDescent="0.15">
      <c r="A544">
        <v>20140318</v>
      </c>
      <c r="B544">
        <v>8731.94</v>
      </c>
      <c r="C544">
        <v>8747.7900000000009</v>
      </c>
      <c r="D544">
        <v>8632.93</v>
      </c>
      <c r="E544">
        <v>8747.7900000000009</v>
      </c>
      <c r="F544">
        <v>8665.24</v>
      </c>
      <c r="G544">
        <v>8747.7900000000009</v>
      </c>
      <c r="H544">
        <v>8665.24</v>
      </c>
      <c r="I544" t="str">
        <f t="shared" si="24"/>
        <v>盤</v>
      </c>
      <c r="J544" t="str">
        <f t="shared" si="25"/>
        <v>盤</v>
      </c>
      <c r="K544" t="str">
        <f t="shared" si="26"/>
        <v>盤</v>
      </c>
    </row>
    <row r="545" spans="1:11" hidden="1" x14ac:dyDescent="0.15">
      <c r="A545">
        <v>20140319</v>
      </c>
      <c r="B545">
        <v>8689.4599999999991</v>
      </c>
      <c r="C545">
        <v>8747.7900000000009</v>
      </c>
      <c r="D545">
        <v>8665.24</v>
      </c>
      <c r="E545">
        <v>8747.7900000000009</v>
      </c>
      <c r="F545">
        <v>8665.24</v>
      </c>
      <c r="G545">
        <v>8747.7900000000009</v>
      </c>
      <c r="H545">
        <v>8665.24</v>
      </c>
      <c r="I545" t="str">
        <f t="shared" si="24"/>
        <v>盤</v>
      </c>
      <c r="J545" t="str">
        <f t="shared" si="25"/>
        <v>盤</v>
      </c>
      <c r="K545" t="str">
        <f t="shared" si="26"/>
        <v>盤</v>
      </c>
    </row>
    <row r="546" spans="1:11" hidden="1" x14ac:dyDescent="0.15">
      <c r="A546">
        <v>20140320</v>
      </c>
      <c r="B546">
        <v>8597.33</v>
      </c>
      <c r="C546">
        <v>8747.7900000000009</v>
      </c>
      <c r="D546">
        <v>8665.24</v>
      </c>
      <c r="E546">
        <v>8747.7900000000009</v>
      </c>
      <c r="F546">
        <v>8665.24</v>
      </c>
      <c r="G546">
        <v>8747.7900000000009</v>
      </c>
      <c r="H546">
        <v>8597.33</v>
      </c>
      <c r="I546" t="str">
        <f t="shared" si="24"/>
        <v>盤</v>
      </c>
      <c r="J546" t="str">
        <f t="shared" si="25"/>
        <v>盤</v>
      </c>
      <c r="K546" t="str">
        <f t="shared" si="26"/>
        <v>盤</v>
      </c>
    </row>
    <row r="547" spans="1:11" hidden="1" x14ac:dyDescent="0.15">
      <c r="A547">
        <v>20140321</v>
      </c>
      <c r="B547">
        <v>8577.17</v>
      </c>
      <c r="C547">
        <v>8747.7900000000009</v>
      </c>
      <c r="D547">
        <v>8665.24</v>
      </c>
      <c r="E547">
        <v>8747.7900000000009</v>
      </c>
      <c r="F547">
        <v>8597.33</v>
      </c>
      <c r="G547">
        <v>8747.7900000000009</v>
      </c>
      <c r="H547">
        <v>8577.17</v>
      </c>
      <c r="I547" t="str">
        <f t="shared" si="24"/>
        <v>盤</v>
      </c>
      <c r="J547" t="str">
        <f t="shared" si="25"/>
        <v>盤</v>
      </c>
      <c r="K547" t="str">
        <f t="shared" si="26"/>
        <v>盤</v>
      </c>
    </row>
    <row r="548" spans="1:11" hidden="1" x14ac:dyDescent="0.15">
      <c r="A548">
        <v>20140324</v>
      </c>
      <c r="B548">
        <v>8605.3799999999992</v>
      </c>
      <c r="C548">
        <v>8747.7900000000009</v>
      </c>
      <c r="D548">
        <v>8597.33</v>
      </c>
      <c r="E548">
        <v>8747.7900000000009</v>
      </c>
      <c r="F548">
        <v>8577.17</v>
      </c>
      <c r="G548">
        <v>8747.7900000000009</v>
      </c>
      <c r="H548">
        <v>8577.17</v>
      </c>
      <c r="I548" t="str">
        <f t="shared" si="24"/>
        <v>盤</v>
      </c>
      <c r="J548" t="str">
        <f t="shared" si="25"/>
        <v>盤</v>
      </c>
      <c r="K548" t="str">
        <f t="shared" si="26"/>
        <v>盤</v>
      </c>
    </row>
    <row r="549" spans="1:11" hidden="1" x14ac:dyDescent="0.15">
      <c r="A549">
        <v>20140325</v>
      </c>
      <c r="B549">
        <v>8689.2999999999993</v>
      </c>
      <c r="C549">
        <v>8747.7900000000009</v>
      </c>
      <c r="D549">
        <v>8577.17</v>
      </c>
      <c r="E549">
        <v>8747.7900000000009</v>
      </c>
      <c r="F549">
        <v>8577.17</v>
      </c>
      <c r="G549">
        <v>8731.94</v>
      </c>
      <c r="H549">
        <v>8577.17</v>
      </c>
      <c r="I549" t="str">
        <f t="shared" si="24"/>
        <v>盤</v>
      </c>
      <c r="J549" t="str">
        <f t="shared" si="25"/>
        <v>盤</v>
      </c>
      <c r="K549" t="str">
        <f t="shared" si="26"/>
        <v>盤</v>
      </c>
    </row>
    <row r="550" spans="1:11" hidden="1" x14ac:dyDescent="0.15">
      <c r="A550">
        <v>20140326</v>
      </c>
      <c r="B550">
        <v>8737.27</v>
      </c>
      <c r="C550">
        <v>8747.7900000000009</v>
      </c>
      <c r="D550">
        <v>8577.17</v>
      </c>
      <c r="E550">
        <v>8731.94</v>
      </c>
      <c r="F550">
        <v>8577.17</v>
      </c>
      <c r="G550">
        <v>8737.27</v>
      </c>
      <c r="H550">
        <v>8577.17</v>
      </c>
      <c r="I550" t="str">
        <f t="shared" si="24"/>
        <v>盤</v>
      </c>
      <c r="J550" t="str">
        <f t="shared" si="25"/>
        <v>盤</v>
      </c>
      <c r="K550" t="str">
        <f t="shared" si="26"/>
        <v>盤</v>
      </c>
    </row>
    <row r="551" spans="1:11" hidden="1" x14ac:dyDescent="0.15">
      <c r="A551">
        <v>20140327</v>
      </c>
      <c r="B551">
        <v>8779.57</v>
      </c>
      <c r="C551">
        <v>8731.94</v>
      </c>
      <c r="D551">
        <v>8577.17</v>
      </c>
      <c r="E551">
        <v>8737.27</v>
      </c>
      <c r="F551">
        <v>8577.17</v>
      </c>
      <c r="G551">
        <v>8779.57</v>
      </c>
      <c r="H551">
        <v>8577.17</v>
      </c>
      <c r="I551" t="str">
        <f t="shared" si="24"/>
        <v>盤</v>
      </c>
      <c r="J551" t="str">
        <f t="shared" si="25"/>
        <v>盤</v>
      </c>
      <c r="K551" t="str">
        <f t="shared" si="26"/>
        <v>無</v>
      </c>
    </row>
    <row r="552" spans="1:11" hidden="1" x14ac:dyDescent="0.15">
      <c r="A552">
        <v>20140328</v>
      </c>
      <c r="B552">
        <v>8774.64</v>
      </c>
      <c r="C552">
        <v>8737.27</v>
      </c>
      <c r="D552">
        <v>8577.17</v>
      </c>
      <c r="E552">
        <v>8779.57</v>
      </c>
      <c r="F552">
        <v>8577.17</v>
      </c>
      <c r="G552">
        <v>8779.57</v>
      </c>
      <c r="H552">
        <v>8577.17</v>
      </c>
      <c r="I552" t="str">
        <f t="shared" si="24"/>
        <v>盤</v>
      </c>
      <c r="J552" t="str">
        <f t="shared" si="25"/>
        <v>無</v>
      </c>
      <c r="K552" t="str">
        <f t="shared" si="26"/>
        <v>無</v>
      </c>
    </row>
    <row r="553" spans="1:11" hidden="1" x14ac:dyDescent="0.15">
      <c r="A553">
        <v>20140331</v>
      </c>
      <c r="B553">
        <v>8849.2800000000007</v>
      </c>
      <c r="C553">
        <v>8779.57</v>
      </c>
      <c r="D553">
        <v>8577.17</v>
      </c>
      <c r="E553">
        <v>8779.57</v>
      </c>
      <c r="F553">
        <v>8577.17</v>
      </c>
      <c r="G553">
        <v>8849.2800000000007</v>
      </c>
      <c r="H553">
        <v>8577.17</v>
      </c>
      <c r="I553" t="str">
        <f t="shared" si="24"/>
        <v>無</v>
      </c>
      <c r="J553" t="str">
        <f t="shared" si="25"/>
        <v>無</v>
      </c>
      <c r="K553" t="str">
        <f t="shared" si="26"/>
        <v>順</v>
      </c>
    </row>
    <row r="554" spans="1:11" hidden="1" x14ac:dyDescent="0.15">
      <c r="A554">
        <v>20140401</v>
      </c>
      <c r="B554">
        <v>8873.15</v>
      </c>
      <c r="C554">
        <v>8779.57</v>
      </c>
      <c r="D554">
        <v>8577.17</v>
      </c>
      <c r="E554">
        <v>8849.2800000000007</v>
      </c>
      <c r="F554">
        <v>8577.17</v>
      </c>
      <c r="G554">
        <v>8873.15</v>
      </c>
      <c r="H554">
        <v>8577.17</v>
      </c>
      <c r="I554" t="str">
        <f t="shared" si="24"/>
        <v>無</v>
      </c>
      <c r="J554" t="str">
        <f t="shared" si="25"/>
        <v>順</v>
      </c>
      <c r="K554" t="str">
        <f t="shared" si="26"/>
        <v>順</v>
      </c>
    </row>
    <row r="555" spans="1:11" x14ac:dyDescent="0.15">
      <c r="A555">
        <v>20140402</v>
      </c>
      <c r="B555">
        <v>8905.4500000000007</v>
      </c>
      <c r="C555">
        <v>8849.2800000000007</v>
      </c>
      <c r="D555">
        <v>8577.17</v>
      </c>
      <c r="E555">
        <v>8873.15</v>
      </c>
      <c r="F555">
        <v>8577.17</v>
      </c>
      <c r="G555">
        <v>8905.4500000000007</v>
      </c>
      <c r="H555">
        <v>8605.3799999999992</v>
      </c>
      <c r="I555" t="str">
        <f t="shared" si="24"/>
        <v>順</v>
      </c>
      <c r="J555" t="str">
        <f t="shared" si="25"/>
        <v>順</v>
      </c>
      <c r="K555" t="str">
        <f t="shared" si="26"/>
        <v>順</v>
      </c>
    </row>
    <row r="556" spans="1:11" hidden="1" x14ac:dyDescent="0.15">
      <c r="A556">
        <v>20140403</v>
      </c>
      <c r="B556">
        <v>8888.5400000000009</v>
      </c>
      <c r="C556">
        <v>8873.15</v>
      </c>
      <c r="D556">
        <v>8577.17</v>
      </c>
      <c r="E556">
        <v>8905.4500000000007</v>
      </c>
      <c r="F556">
        <v>8605.3799999999992</v>
      </c>
      <c r="G556">
        <v>8905.4500000000007</v>
      </c>
      <c r="H556">
        <v>8689.2999999999993</v>
      </c>
      <c r="I556" t="str">
        <f t="shared" si="24"/>
        <v>順</v>
      </c>
      <c r="J556" t="str">
        <f t="shared" si="25"/>
        <v>順</v>
      </c>
      <c r="K556" t="str">
        <f t="shared" si="26"/>
        <v>無</v>
      </c>
    </row>
    <row r="557" spans="1:11" hidden="1" x14ac:dyDescent="0.15">
      <c r="A557">
        <v>20140407</v>
      </c>
      <c r="B557">
        <v>8876.44</v>
      </c>
      <c r="C557">
        <v>8905.4500000000007</v>
      </c>
      <c r="D557">
        <v>8605.3799999999992</v>
      </c>
      <c r="E557">
        <v>8905.4500000000007</v>
      </c>
      <c r="F557">
        <v>8689.2999999999993</v>
      </c>
      <c r="G557">
        <v>8905.4500000000007</v>
      </c>
      <c r="H557">
        <v>8737.27</v>
      </c>
      <c r="I557" t="str">
        <f t="shared" si="24"/>
        <v>順</v>
      </c>
      <c r="J557" t="str">
        <f t="shared" si="25"/>
        <v>無</v>
      </c>
      <c r="K557" t="str">
        <f t="shared" si="26"/>
        <v>盤</v>
      </c>
    </row>
    <row r="558" spans="1:11" hidden="1" x14ac:dyDescent="0.15">
      <c r="A558">
        <v>20140408</v>
      </c>
      <c r="B558">
        <v>8888.25</v>
      </c>
      <c r="C558">
        <v>8905.4500000000007</v>
      </c>
      <c r="D558">
        <v>8689.2999999999993</v>
      </c>
      <c r="E558">
        <v>8905.4500000000007</v>
      </c>
      <c r="F558">
        <v>8737.27</v>
      </c>
      <c r="G558">
        <v>8905.4500000000007</v>
      </c>
      <c r="H558">
        <v>8774.64</v>
      </c>
      <c r="I558" t="str">
        <f t="shared" si="24"/>
        <v>無</v>
      </c>
      <c r="J558" t="str">
        <f t="shared" si="25"/>
        <v>盤</v>
      </c>
      <c r="K558" t="str">
        <f t="shared" si="26"/>
        <v>盤</v>
      </c>
    </row>
    <row r="559" spans="1:11" hidden="1" x14ac:dyDescent="0.15">
      <c r="A559">
        <v>20140409</v>
      </c>
      <c r="B559">
        <v>8930.57</v>
      </c>
      <c r="C559">
        <v>8905.4500000000007</v>
      </c>
      <c r="D559">
        <v>8737.27</v>
      </c>
      <c r="E559">
        <v>8905.4500000000007</v>
      </c>
      <c r="F559">
        <v>8774.64</v>
      </c>
      <c r="G559">
        <v>8930.57</v>
      </c>
      <c r="H559">
        <v>8774.64</v>
      </c>
      <c r="I559" t="str">
        <f t="shared" si="24"/>
        <v>盤</v>
      </c>
      <c r="J559" t="str">
        <f t="shared" si="25"/>
        <v>盤</v>
      </c>
      <c r="K559" t="str">
        <f t="shared" si="26"/>
        <v>盤</v>
      </c>
    </row>
    <row r="560" spans="1:11" hidden="1" x14ac:dyDescent="0.15">
      <c r="A560">
        <v>20140410</v>
      </c>
      <c r="B560">
        <v>8948.1</v>
      </c>
      <c r="C560">
        <v>8905.4500000000007</v>
      </c>
      <c r="D560">
        <v>8774.64</v>
      </c>
      <c r="E560">
        <v>8930.57</v>
      </c>
      <c r="F560">
        <v>8774.64</v>
      </c>
      <c r="G560">
        <v>8948.1</v>
      </c>
      <c r="H560">
        <v>8849.2800000000007</v>
      </c>
      <c r="I560" t="str">
        <f t="shared" si="24"/>
        <v>盤</v>
      </c>
      <c r="J560" t="str">
        <f t="shared" si="25"/>
        <v>盤</v>
      </c>
      <c r="K560" t="str">
        <f t="shared" si="26"/>
        <v>盤</v>
      </c>
    </row>
    <row r="561" spans="1:11" hidden="1" x14ac:dyDescent="0.15">
      <c r="A561">
        <v>20140411</v>
      </c>
      <c r="B561">
        <v>8908.0499999999993</v>
      </c>
      <c r="C561">
        <v>8930.57</v>
      </c>
      <c r="D561">
        <v>8774.64</v>
      </c>
      <c r="E561">
        <v>8948.1</v>
      </c>
      <c r="F561">
        <v>8849.2800000000007</v>
      </c>
      <c r="G561">
        <v>8948.1</v>
      </c>
      <c r="H561">
        <v>8873.15</v>
      </c>
      <c r="I561" t="str">
        <f t="shared" si="24"/>
        <v>盤</v>
      </c>
      <c r="J561" t="str">
        <f t="shared" si="25"/>
        <v>盤</v>
      </c>
      <c r="K561" t="str">
        <f t="shared" si="26"/>
        <v>盤</v>
      </c>
    </row>
    <row r="562" spans="1:11" hidden="1" x14ac:dyDescent="0.15">
      <c r="A562">
        <v>20140414</v>
      </c>
      <c r="B562">
        <v>8857.42</v>
      </c>
      <c r="C562">
        <v>8948.1</v>
      </c>
      <c r="D562">
        <v>8849.2800000000007</v>
      </c>
      <c r="E562">
        <v>8948.1</v>
      </c>
      <c r="F562">
        <v>8873.15</v>
      </c>
      <c r="G562">
        <v>8948.1</v>
      </c>
      <c r="H562">
        <v>8857.42</v>
      </c>
      <c r="I562" t="str">
        <f t="shared" si="24"/>
        <v>盤</v>
      </c>
      <c r="J562" t="str">
        <f t="shared" si="25"/>
        <v>盤</v>
      </c>
      <c r="K562" t="str">
        <f t="shared" si="26"/>
        <v>盤</v>
      </c>
    </row>
    <row r="563" spans="1:11" hidden="1" x14ac:dyDescent="0.15">
      <c r="A563">
        <v>20140415</v>
      </c>
      <c r="B563">
        <v>8916.7099999999991</v>
      </c>
      <c r="C563">
        <v>8948.1</v>
      </c>
      <c r="D563">
        <v>8873.15</v>
      </c>
      <c r="E563">
        <v>8948.1</v>
      </c>
      <c r="F563">
        <v>8857.42</v>
      </c>
      <c r="G563">
        <v>8948.1</v>
      </c>
      <c r="H563">
        <v>8857.42</v>
      </c>
      <c r="I563" t="str">
        <f t="shared" si="24"/>
        <v>盤</v>
      </c>
      <c r="J563" t="str">
        <f t="shared" si="25"/>
        <v>盤</v>
      </c>
      <c r="K563" t="str">
        <f t="shared" si="26"/>
        <v>盤</v>
      </c>
    </row>
    <row r="564" spans="1:11" hidden="1" x14ac:dyDescent="0.15">
      <c r="A564">
        <v>20140416</v>
      </c>
      <c r="B564">
        <v>8923.82</v>
      </c>
      <c r="C564">
        <v>8948.1</v>
      </c>
      <c r="D564">
        <v>8857.42</v>
      </c>
      <c r="E564">
        <v>8948.1</v>
      </c>
      <c r="F564">
        <v>8857.42</v>
      </c>
      <c r="G564">
        <v>8948.1</v>
      </c>
      <c r="H564">
        <v>8857.42</v>
      </c>
      <c r="I564" t="str">
        <f t="shared" si="24"/>
        <v>盤</v>
      </c>
      <c r="J564" t="str">
        <f t="shared" si="25"/>
        <v>盤</v>
      </c>
      <c r="K564" t="str">
        <f t="shared" si="26"/>
        <v>盤</v>
      </c>
    </row>
    <row r="565" spans="1:11" hidden="1" x14ac:dyDescent="0.15">
      <c r="A565">
        <v>20140417</v>
      </c>
      <c r="B565">
        <v>8944.16</v>
      </c>
      <c r="C565">
        <v>8948.1</v>
      </c>
      <c r="D565">
        <v>8857.42</v>
      </c>
      <c r="E565">
        <v>8948.1</v>
      </c>
      <c r="F565">
        <v>8857.42</v>
      </c>
      <c r="G565">
        <v>8948.1</v>
      </c>
      <c r="H565">
        <v>8857.42</v>
      </c>
      <c r="I565" t="str">
        <f t="shared" si="24"/>
        <v>盤</v>
      </c>
      <c r="J565" t="str">
        <f t="shared" si="25"/>
        <v>盤</v>
      </c>
      <c r="K565" t="str">
        <f t="shared" si="26"/>
        <v>盤</v>
      </c>
    </row>
    <row r="566" spans="1:11" hidden="1" x14ac:dyDescent="0.15">
      <c r="A566">
        <v>20140418</v>
      </c>
      <c r="B566">
        <v>8966.66</v>
      </c>
      <c r="C566">
        <v>8948.1</v>
      </c>
      <c r="D566">
        <v>8857.42</v>
      </c>
      <c r="E566">
        <v>8948.1</v>
      </c>
      <c r="F566">
        <v>8857.42</v>
      </c>
      <c r="G566">
        <v>8966.66</v>
      </c>
      <c r="H566">
        <v>8857.42</v>
      </c>
      <c r="I566" t="str">
        <f t="shared" si="24"/>
        <v>盤</v>
      </c>
      <c r="J566" t="str">
        <f t="shared" si="25"/>
        <v>盤</v>
      </c>
      <c r="K566" t="str">
        <f t="shared" si="26"/>
        <v>盤</v>
      </c>
    </row>
    <row r="567" spans="1:11" hidden="1" x14ac:dyDescent="0.15">
      <c r="A567">
        <v>20140421</v>
      </c>
      <c r="B567">
        <v>8951.19</v>
      </c>
      <c r="C567">
        <v>8948.1</v>
      </c>
      <c r="D567">
        <v>8857.42</v>
      </c>
      <c r="E567">
        <v>8966.66</v>
      </c>
      <c r="F567">
        <v>8857.42</v>
      </c>
      <c r="G567">
        <v>8966.66</v>
      </c>
      <c r="H567">
        <v>8857.42</v>
      </c>
      <c r="I567" t="str">
        <f t="shared" si="24"/>
        <v>盤</v>
      </c>
      <c r="J567" t="str">
        <f t="shared" si="25"/>
        <v>盤</v>
      </c>
      <c r="K567" t="str">
        <f t="shared" si="26"/>
        <v>盤</v>
      </c>
    </row>
    <row r="568" spans="1:11" hidden="1" x14ac:dyDescent="0.15">
      <c r="A568">
        <v>20140422</v>
      </c>
      <c r="B568">
        <v>8974.7099999999991</v>
      </c>
      <c r="C568">
        <v>8966.66</v>
      </c>
      <c r="D568">
        <v>8857.42</v>
      </c>
      <c r="E568">
        <v>8966.66</v>
      </c>
      <c r="F568">
        <v>8857.42</v>
      </c>
      <c r="G568">
        <v>8974.7099999999991</v>
      </c>
      <c r="H568">
        <v>8857.42</v>
      </c>
      <c r="I568" t="str">
        <f t="shared" si="24"/>
        <v>盤</v>
      </c>
      <c r="J568" t="str">
        <f t="shared" si="25"/>
        <v>盤</v>
      </c>
      <c r="K568" t="str">
        <f t="shared" si="26"/>
        <v>盤</v>
      </c>
    </row>
    <row r="569" spans="1:11" hidden="1" x14ac:dyDescent="0.15">
      <c r="A569">
        <v>20140423</v>
      </c>
      <c r="B569">
        <v>8956.92</v>
      </c>
      <c r="C569">
        <v>8966.66</v>
      </c>
      <c r="D569">
        <v>8857.42</v>
      </c>
      <c r="E569">
        <v>8974.7099999999991</v>
      </c>
      <c r="F569">
        <v>8857.42</v>
      </c>
      <c r="G569">
        <v>8974.7099999999991</v>
      </c>
      <c r="H569">
        <v>8857.42</v>
      </c>
      <c r="I569" t="str">
        <f t="shared" si="24"/>
        <v>盤</v>
      </c>
      <c r="J569" t="str">
        <f t="shared" si="25"/>
        <v>盤</v>
      </c>
      <c r="K569" t="str">
        <f t="shared" si="26"/>
        <v>盤</v>
      </c>
    </row>
    <row r="570" spans="1:11" hidden="1" x14ac:dyDescent="0.15">
      <c r="A570">
        <v>20140424</v>
      </c>
      <c r="B570">
        <v>8945.4500000000007</v>
      </c>
      <c r="C570">
        <v>8974.7099999999991</v>
      </c>
      <c r="D570">
        <v>8857.42</v>
      </c>
      <c r="E570">
        <v>8974.7099999999991</v>
      </c>
      <c r="F570">
        <v>8857.42</v>
      </c>
      <c r="G570">
        <v>8974.7099999999991</v>
      </c>
      <c r="H570">
        <v>8916.7099999999991</v>
      </c>
      <c r="I570" t="str">
        <f t="shared" si="24"/>
        <v>盤</v>
      </c>
      <c r="J570" t="str">
        <f t="shared" si="25"/>
        <v>盤</v>
      </c>
      <c r="K570" t="str">
        <f t="shared" si="26"/>
        <v>盤</v>
      </c>
    </row>
    <row r="571" spans="1:11" hidden="1" x14ac:dyDescent="0.15">
      <c r="A571">
        <v>20140425</v>
      </c>
      <c r="B571">
        <v>8774.1200000000008</v>
      </c>
      <c r="C571">
        <v>8974.7099999999991</v>
      </c>
      <c r="D571">
        <v>8857.42</v>
      </c>
      <c r="E571">
        <v>8974.7099999999991</v>
      </c>
      <c r="F571">
        <v>8916.7099999999991</v>
      </c>
      <c r="G571">
        <v>8974.7099999999991</v>
      </c>
      <c r="H571">
        <v>8774.1200000000008</v>
      </c>
      <c r="I571" t="str">
        <f t="shared" si="24"/>
        <v>盤</v>
      </c>
      <c r="J571" t="str">
        <f t="shared" si="25"/>
        <v>盤</v>
      </c>
      <c r="K571" t="str">
        <f t="shared" si="26"/>
        <v>無</v>
      </c>
    </row>
    <row r="572" spans="1:11" hidden="1" x14ac:dyDescent="0.15">
      <c r="A572">
        <v>20140428</v>
      </c>
      <c r="B572">
        <v>8809.7099999999991</v>
      </c>
      <c r="C572">
        <v>8974.7099999999991</v>
      </c>
      <c r="D572">
        <v>8916.7099999999991</v>
      </c>
      <c r="E572">
        <v>8974.7099999999991</v>
      </c>
      <c r="F572">
        <v>8774.1200000000008</v>
      </c>
      <c r="G572">
        <v>8974.7099999999991</v>
      </c>
      <c r="H572">
        <v>8774.1200000000008</v>
      </c>
      <c r="I572" t="str">
        <f t="shared" si="24"/>
        <v>盤</v>
      </c>
      <c r="J572" t="str">
        <f t="shared" si="25"/>
        <v>無</v>
      </c>
      <c r="K572" t="str">
        <f t="shared" si="26"/>
        <v>無</v>
      </c>
    </row>
    <row r="573" spans="1:11" hidden="1" x14ac:dyDescent="0.15">
      <c r="A573">
        <v>20140429</v>
      </c>
      <c r="B573">
        <v>8872.11</v>
      </c>
      <c r="C573">
        <v>8974.7099999999991</v>
      </c>
      <c r="D573">
        <v>8774.1200000000008</v>
      </c>
      <c r="E573">
        <v>8974.7099999999991</v>
      </c>
      <c r="F573">
        <v>8774.1200000000008</v>
      </c>
      <c r="G573">
        <v>8974.7099999999991</v>
      </c>
      <c r="H573">
        <v>8774.1200000000008</v>
      </c>
      <c r="I573" t="str">
        <f t="shared" ref="I573:I636" si="27">IF(C573-D573&lt;=180,"盤",IF(C573-D573&lt;=240,"無","順"))</f>
        <v>無</v>
      </c>
      <c r="J573" t="str">
        <f t="shared" ref="J573:J636" si="28">IF(E573-F573&lt;=180,"盤",IF(E573-F573&lt;=240,"無","順"))</f>
        <v>無</v>
      </c>
      <c r="K573" t="str">
        <f t="shared" ref="K573:K636" si="29">IF(G573-H573&lt;=180,"盤",IF(G573-H573&lt;=240,"無","順"))</f>
        <v>無</v>
      </c>
    </row>
    <row r="574" spans="1:11" hidden="1" x14ac:dyDescent="0.15">
      <c r="A574">
        <v>20140430</v>
      </c>
      <c r="B574">
        <v>8791.44</v>
      </c>
      <c r="C574">
        <v>8974.7099999999991</v>
      </c>
      <c r="D574">
        <v>8774.1200000000008</v>
      </c>
      <c r="E574">
        <v>8974.7099999999991</v>
      </c>
      <c r="F574">
        <v>8774.1200000000008</v>
      </c>
      <c r="G574">
        <v>8974.7099999999991</v>
      </c>
      <c r="H574">
        <v>8774.1200000000008</v>
      </c>
      <c r="I574" t="str">
        <f t="shared" si="27"/>
        <v>無</v>
      </c>
      <c r="J574" t="str">
        <f t="shared" si="28"/>
        <v>無</v>
      </c>
      <c r="K574" t="str">
        <f t="shared" si="29"/>
        <v>無</v>
      </c>
    </row>
    <row r="575" spans="1:11" hidden="1" x14ac:dyDescent="0.15">
      <c r="A575">
        <v>20140502</v>
      </c>
      <c r="B575">
        <v>8867.32</v>
      </c>
      <c r="C575">
        <v>8974.7099999999991</v>
      </c>
      <c r="D575">
        <v>8774.1200000000008</v>
      </c>
      <c r="E575">
        <v>8974.7099999999991</v>
      </c>
      <c r="F575">
        <v>8774.1200000000008</v>
      </c>
      <c r="G575">
        <v>8974.7099999999991</v>
      </c>
      <c r="H575">
        <v>8774.1200000000008</v>
      </c>
      <c r="I575" t="str">
        <f t="shared" si="27"/>
        <v>無</v>
      </c>
      <c r="J575" t="str">
        <f t="shared" si="28"/>
        <v>無</v>
      </c>
      <c r="K575" t="str">
        <f t="shared" si="29"/>
        <v>無</v>
      </c>
    </row>
    <row r="576" spans="1:11" hidden="1" x14ac:dyDescent="0.15">
      <c r="A576">
        <v>20140505</v>
      </c>
      <c r="B576">
        <v>8870.43</v>
      </c>
      <c r="C576">
        <v>8974.7099999999991</v>
      </c>
      <c r="D576">
        <v>8774.1200000000008</v>
      </c>
      <c r="E576">
        <v>8974.7099999999991</v>
      </c>
      <c r="F576">
        <v>8774.1200000000008</v>
      </c>
      <c r="G576">
        <v>8956.92</v>
      </c>
      <c r="H576">
        <v>8774.1200000000008</v>
      </c>
      <c r="I576" t="str">
        <f t="shared" si="27"/>
        <v>無</v>
      </c>
      <c r="J576" t="str">
        <f t="shared" si="28"/>
        <v>無</v>
      </c>
      <c r="K576" t="str">
        <f t="shared" si="29"/>
        <v>無</v>
      </c>
    </row>
    <row r="577" spans="1:11" hidden="1" x14ac:dyDescent="0.15">
      <c r="A577">
        <v>20140506</v>
      </c>
      <c r="B577">
        <v>8912.39</v>
      </c>
      <c r="C577">
        <v>8974.7099999999991</v>
      </c>
      <c r="D577">
        <v>8774.1200000000008</v>
      </c>
      <c r="E577">
        <v>8956.92</v>
      </c>
      <c r="F577">
        <v>8774.1200000000008</v>
      </c>
      <c r="G577">
        <v>8945.4500000000007</v>
      </c>
      <c r="H577">
        <v>8774.1200000000008</v>
      </c>
      <c r="I577" t="str">
        <f t="shared" si="27"/>
        <v>無</v>
      </c>
      <c r="J577" t="str">
        <f t="shared" si="28"/>
        <v>無</v>
      </c>
      <c r="K577" t="str">
        <f t="shared" si="29"/>
        <v>盤</v>
      </c>
    </row>
    <row r="578" spans="1:11" hidden="1" x14ac:dyDescent="0.15">
      <c r="A578">
        <v>20140507</v>
      </c>
      <c r="B578">
        <v>8893.2199999999993</v>
      </c>
      <c r="C578">
        <v>8956.92</v>
      </c>
      <c r="D578">
        <v>8774.1200000000008</v>
      </c>
      <c r="E578">
        <v>8945.4500000000007</v>
      </c>
      <c r="F578">
        <v>8774.1200000000008</v>
      </c>
      <c r="G578">
        <v>8912.39</v>
      </c>
      <c r="H578">
        <v>8774.1200000000008</v>
      </c>
      <c r="I578" t="str">
        <f t="shared" si="27"/>
        <v>無</v>
      </c>
      <c r="J578" t="str">
        <f t="shared" si="28"/>
        <v>盤</v>
      </c>
      <c r="K578" t="str">
        <f t="shared" si="29"/>
        <v>盤</v>
      </c>
    </row>
    <row r="579" spans="1:11" hidden="1" x14ac:dyDescent="0.15">
      <c r="A579">
        <v>20140508</v>
      </c>
      <c r="B579">
        <v>8930.9</v>
      </c>
      <c r="C579">
        <v>8945.4500000000007</v>
      </c>
      <c r="D579">
        <v>8774.1200000000008</v>
      </c>
      <c r="E579">
        <v>8912.39</v>
      </c>
      <c r="F579">
        <v>8774.1200000000008</v>
      </c>
      <c r="G579">
        <v>8930.9</v>
      </c>
      <c r="H579">
        <v>8791.44</v>
      </c>
      <c r="I579" t="str">
        <f t="shared" si="27"/>
        <v>盤</v>
      </c>
      <c r="J579" t="str">
        <f t="shared" si="28"/>
        <v>盤</v>
      </c>
      <c r="K579" t="str">
        <f t="shared" si="29"/>
        <v>盤</v>
      </c>
    </row>
    <row r="580" spans="1:11" hidden="1" x14ac:dyDescent="0.15">
      <c r="A580">
        <v>20140509</v>
      </c>
      <c r="B580">
        <v>8889.69</v>
      </c>
      <c r="C580">
        <v>8912.39</v>
      </c>
      <c r="D580">
        <v>8774.1200000000008</v>
      </c>
      <c r="E580">
        <v>8930.9</v>
      </c>
      <c r="F580">
        <v>8791.44</v>
      </c>
      <c r="G580">
        <v>8930.9</v>
      </c>
      <c r="H580">
        <v>8791.44</v>
      </c>
      <c r="I580" t="str">
        <f t="shared" si="27"/>
        <v>盤</v>
      </c>
      <c r="J580" t="str">
        <f t="shared" si="28"/>
        <v>盤</v>
      </c>
      <c r="K580" t="str">
        <f t="shared" si="29"/>
        <v>盤</v>
      </c>
    </row>
    <row r="581" spans="1:11" hidden="1" x14ac:dyDescent="0.15">
      <c r="A581">
        <v>20140512</v>
      </c>
      <c r="B581">
        <v>8808.61</v>
      </c>
      <c r="C581">
        <v>8930.9</v>
      </c>
      <c r="D581">
        <v>8791.44</v>
      </c>
      <c r="E581">
        <v>8930.9</v>
      </c>
      <c r="F581">
        <v>8791.44</v>
      </c>
      <c r="G581">
        <v>8930.9</v>
      </c>
      <c r="H581">
        <v>8791.44</v>
      </c>
      <c r="I581" t="str">
        <f t="shared" si="27"/>
        <v>盤</v>
      </c>
      <c r="J581" t="str">
        <f t="shared" si="28"/>
        <v>盤</v>
      </c>
      <c r="K581" t="str">
        <f t="shared" si="29"/>
        <v>盤</v>
      </c>
    </row>
    <row r="582" spans="1:11" hidden="1" x14ac:dyDescent="0.15">
      <c r="A582">
        <v>20140513</v>
      </c>
      <c r="B582">
        <v>8817.94</v>
      </c>
      <c r="C582">
        <v>8930.9</v>
      </c>
      <c r="D582">
        <v>8791.44</v>
      </c>
      <c r="E582">
        <v>8930.9</v>
      </c>
      <c r="F582">
        <v>8791.44</v>
      </c>
      <c r="G582">
        <v>8930.9</v>
      </c>
      <c r="H582">
        <v>8808.61</v>
      </c>
      <c r="I582" t="str">
        <f t="shared" si="27"/>
        <v>盤</v>
      </c>
      <c r="J582" t="str">
        <f t="shared" si="28"/>
        <v>盤</v>
      </c>
      <c r="K582" t="str">
        <f t="shared" si="29"/>
        <v>盤</v>
      </c>
    </row>
    <row r="583" spans="1:11" hidden="1" x14ac:dyDescent="0.15">
      <c r="A583">
        <v>20140514</v>
      </c>
      <c r="B583">
        <v>8875.16</v>
      </c>
      <c r="C583">
        <v>8930.9</v>
      </c>
      <c r="D583">
        <v>8791.44</v>
      </c>
      <c r="E583">
        <v>8930.9</v>
      </c>
      <c r="F583">
        <v>8808.61</v>
      </c>
      <c r="G583">
        <v>8930.9</v>
      </c>
      <c r="H583">
        <v>8808.61</v>
      </c>
      <c r="I583" t="str">
        <f t="shared" si="27"/>
        <v>盤</v>
      </c>
      <c r="J583" t="str">
        <f t="shared" si="28"/>
        <v>盤</v>
      </c>
      <c r="K583" t="str">
        <f t="shared" si="29"/>
        <v>盤</v>
      </c>
    </row>
    <row r="584" spans="1:11" hidden="1" x14ac:dyDescent="0.15">
      <c r="A584">
        <v>20140515</v>
      </c>
      <c r="B584">
        <v>8880.65</v>
      </c>
      <c r="C584">
        <v>8930.9</v>
      </c>
      <c r="D584">
        <v>8808.61</v>
      </c>
      <c r="E584">
        <v>8930.9</v>
      </c>
      <c r="F584">
        <v>8808.61</v>
      </c>
      <c r="G584">
        <v>8930.9</v>
      </c>
      <c r="H584">
        <v>8808.61</v>
      </c>
      <c r="I584" t="str">
        <f t="shared" si="27"/>
        <v>盤</v>
      </c>
      <c r="J584" t="str">
        <f t="shared" si="28"/>
        <v>盤</v>
      </c>
      <c r="K584" t="str">
        <f t="shared" si="29"/>
        <v>盤</v>
      </c>
    </row>
    <row r="585" spans="1:11" hidden="1" x14ac:dyDescent="0.15">
      <c r="A585">
        <v>20140516</v>
      </c>
      <c r="B585">
        <v>8888.4500000000007</v>
      </c>
      <c r="C585">
        <v>8930.9</v>
      </c>
      <c r="D585">
        <v>8808.61</v>
      </c>
      <c r="E585">
        <v>8930.9</v>
      </c>
      <c r="F585">
        <v>8808.61</v>
      </c>
      <c r="G585">
        <v>8930.9</v>
      </c>
      <c r="H585">
        <v>8808.61</v>
      </c>
      <c r="I585" t="str">
        <f t="shared" si="27"/>
        <v>盤</v>
      </c>
      <c r="J585" t="str">
        <f t="shared" si="28"/>
        <v>盤</v>
      </c>
      <c r="K585" t="str">
        <f t="shared" si="29"/>
        <v>盤</v>
      </c>
    </row>
    <row r="586" spans="1:11" hidden="1" x14ac:dyDescent="0.15">
      <c r="A586">
        <v>20140519</v>
      </c>
      <c r="B586">
        <v>8899.9</v>
      </c>
      <c r="C586">
        <v>8930.9</v>
      </c>
      <c r="D586">
        <v>8808.61</v>
      </c>
      <c r="E586">
        <v>8930.9</v>
      </c>
      <c r="F586">
        <v>8808.61</v>
      </c>
      <c r="G586">
        <v>8930.9</v>
      </c>
      <c r="H586">
        <v>8808.61</v>
      </c>
      <c r="I586" t="str">
        <f t="shared" si="27"/>
        <v>盤</v>
      </c>
      <c r="J586" t="str">
        <f t="shared" si="28"/>
        <v>盤</v>
      </c>
      <c r="K586" t="str">
        <f t="shared" si="29"/>
        <v>盤</v>
      </c>
    </row>
    <row r="587" spans="1:11" hidden="1" x14ac:dyDescent="0.15">
      <c r="A587">
        <v>20140520</v>
      </c>
      <c r="B587">
        <v>8887.7900000000009</v>
      </c>
      <c r="C587">
        <v>8930.9</v>
      </c>
      <c r="D587">
        <v>8808.61</v>
      </c>
      <c r="E587">
        <v>8930.9</v>
      </c>
      <c r="F587">
        <v>8808.61</v>
      </c>
      <c r="G587">
        <v>8899.9</v>
      </c>
      <c r="H587">
        <v>8808.61</v>
      </c>
      <c r="I587" t="str">
        <f t="shared" si="27"/>
        <v>盤</v>
      </c>
      <c r="J587" t="str">
        <f t="shared" si="28"/>
        <v>盤</v>
      </c>
      <c r="K587" t="str">
        <f t="shared" si="29"/>
        <v>盤</v>
      </c>
    </row>
    <row r="588" spans="1:11" hidden="1" x14ac:dyDescent="0.15">
      <c r="A588">
        <v>20140521</v>
      </c>
      <c r="B588">
        <v>8862.42</v>
      </c>
      <c r="C588">
        <v>8930.9</v>
      </c>
      <c r="D588">
        <v>8808.61</v>
      </c>
      <c r="E588">
        <v>8899.9</v>
      </c>
      <c r="F588">
        <v>8808.61</v>
      </c>
      <c r="G588">
        <v>8899.9</v>
      </c>
      <c r="H588">
        <v>8808.61</v>
      </c>
      <c r="I588" t="str">
        <f t="shared" si="27"/>
        <v>盤</v>
      </c>
      <c r="J588" t="str">
        <f t="shared" si="28"/>
        <v>盤</v>
      </c>
      <c r="K588" t="str">
        <f t="shared" si="29"/>
        <v>盤</v>
      </c>
    </row>
    <row r="589" spans="1:11" hidden="1" x14ac:dyDescent="0.15">
      <c r="A589">
        <v>20140522</v>
      </c>
      <c r="B589">
        <v>8969.6299999999992</v>
      </c>
      <c r="C589">
        <v>8899.9</v>
      </c>
      <c r="D589">
        <v>8808.61</v>
      </c>
      <c r="E589">
        <v>8899.9</v>
      </c>
      <c r="F589">
        <v>8808.61</v>
      </c>
      <c r="G589">
        <v>8969.6299999999992</v>
      </c>
      <c r="H589">
        <v>8817.94</v>
      </c>
      <c r="I589" t="str">
        <f t="shared" si="27"/>
        <v>盤</v>
      </c>
      <c r="J589" t="str">
        <f t="shared" si="28"/>
        <v>盤</v>
      </c>
      <c r="K589" t="str">
        <f t="shared" si="29"/>
        <v>盤</v>
      </c>
    </row>
    <row r="590" spans="1:11" hidden="1" x14ac:dyDescent="0.15">
      <c r="A590">
        <v>20140523</v>
      </c>
      <c r="B590">
        <v>9008.2199999999993</v>
      </c>
      <c r="C590">
        <v>8899.9</v>
      </c>
      <c r="D590">
        <v>8808.61</v>
      </c>
      <c r="E590">
        <v>8969.6299999999992</v>
      </c>
      <c r="F590">
        <v>8817.94</v>
      </c>
      <c r="G590">
        <v>9008.2199999999993</v>
      </c>
      <c r="H590">
        <v>8862.42</v>
      </c>
      <c r="I590" t="str">
        <f t="shared" si="27"/>
        <v>盤</v>
      </c>
      <c r="J590" t="str">
        <f t="shared" si="28"/>
        <v>盤</v>
      </c>
      <c r="K590" t="str">
        <f t="shared" si="29"/>
        <v>盤</v>
      </c>
    </row>
    <row r="591" spans="1:11" hidden="1" x14ac:dyDescent="0.15">
      <c r="A591">
        <v>20140526</v>
      </c>
      <c r="B591">
        <v>9036.1200000000008</v>
      </c>
      <c r="C591">
        <v>8969.6299999999992</v>
      </c>
      <c r="D591">
        <v>8817.94</v>
      </c>
      <c r="E591">
        <v>9008.2199999999993</v>
      </c>
      <c r="F591">
        <v>8862.42</v>
      </c>
      <c r="G591">
        <v>9036.1200000000008</v>
      </c>
      <c r="H591">
        <v>8862.42</v>
      </c>
      <c r="I591" t="str">
        <f t="shared" si="27"/>
        <v>盤</v>
      </c>
      <c r="J591" t="str">
        <f t="shared" si="28"/>
        <v>盤</v>
      </c>
      <c r="K591" t="str">
        <f t="shared" si="29"/>
        <v>盤</v>
      </c>
    </row>
    <row r="592" spans="1:11" hidden="1" x14ac:dyDescent="0.15">
      <c r="A592">
        <v>20140527</v>
      </c>
      <c r="B592">
        <v>9055.2900000000009</v>
      </c>
      <c r="C592">
        <v>9008.2199999999993</v>
      </c>
      <c r="D592">
        <v>8862.42</v>
      </c>
      <c r="E592">
        <v>9036.1200000000008</v>
      </c>
      <c r="F592">
        <v>8862.42</v>
      </c>
      <c r="G592">
        <v>9055.2900000000009</v>
      </c>
      <c r="H592">
        <v>8862.42</v>
      </c>
      <c r="I592" t="str">
        <f t="shared" si="27"/>
        <v>盤</v>
      </c>
      <c r="J592" t="str">
        <f t="shared" si="28"/>
        <v>盤</v>
      </c>
      <c r="K592" t="str">
        <f t="shared" si="29"/>
        <v>無</v>
      </c>
    </row>
    <row r="593" spans="1:11" hidden="1" x14ac:dyDescent="0.15">
      <c r="A593">
        <v>20140528</v>
      </c>
      <c r="B593">
        <v>9121.7099999999991</v>
      </c>
      <c r="C593">
        <v>9036.1200000000008</v>
      </c>
      <c r="D593">
        <v>8862.42</v>
      </c>
      <c r="E593">
        <v>9055.2900000000009</v>
      </c>
      <c r="F593">
        <v>8862.42</v>
      </c>
      <c r="G593">
        <v>9121.7099999999991</v>
      </c>
      <c r="H593">
        <v>8862.42</v>
      </c>
      <c r="I593" t="str">
        <f t="shared" si="27"/>
        <v>盤</v>
      </c>
      <c r="J593" t="str">
        <f t="shared" si="28"/>
        <v>無</v>
      </c>
      <c r="K593" t="str">
        <f t="shared" si="29"/>
        <v>順</v>
      </c>
    </row>
    <row r="594" spans="1:11" hidden="1" x14ac:dyDescent="0.15">
      <c r="A594">
        <v>20140529</v>
      </c>
      <c r="B594">
        <v>9109</v>
      </c>
      <c r="C594">
        <v>9055.2900000000009</v>
      </c>
      <c r="D594">
        <v>8862.42</v>
      </c>
      <c r="E594">
        <v>9121.7099999999991</v>
      </c>
      <c r="F594">
        <v>8862.42</v>
      </c>
      <c r="G594">
        <v>9121.7099999999991</v>
      </c>
      <c r="H594">
        <v>8862.42</v>
      </c>
      <c r="I594" t="str">
        <f t="shared" si="27"/>
        <v>無</v>
      </c>
      <c r="J594" t="str">
        <f t="shared" si="28"/>
        <v>順</v>
      </c>
      <c r="K594" t="str">
        <f t="shared" si="29"/>
        <v>順</v>
      </c>
    </row>
    <row r="595" spans="1:11" x14ac:dyDescent="0.15">
      <c r="A595">
        <v>20140530</v>
      </c>
      <c r="B595">
        <v>9075.91</v>
      </c>
      <c r="C595">
        <v>9121.7099999999991</v>
      </c>
      <c r="D595">
        <v>8862.42</v>
      </c>
      <c r="E595">
        <v>9121.7099999999991</v>
      </c>
      <c r="F595">
        <v>8862.42</v>
      </c>
      <c r="G595">
        <v>9121.7099999999991</v>
      </c>
      <c r="H595">
        <v>8862.42</v>
      </c>
      <c r="I595" t="str">
        <f t="shared" si="27"/>
        <v>順</v>
      </c>
      <c r="J595" t="str">
        <f t="shared" si="28"/>
        <v>順</v>
      </c>
      <c r="K595" t="str">
        <f t="shared" si="29"/>
        <v>順</v>
      </c>
    </row>
    <row r="596" spans="1:11" hidden="1" x14ac:dyDescent="0.15">
      <c r="A596">
        <v>20140603</v>
      </c>
      <c r="B596">
        <v>9123.4599999999991</v>
      </c>
      <c r="C596">
        <v>9121.7099999999991</v>
      </c>
      <c r="D596">
        <v>8862.42</v>
      </c>
      <c r="E596">
        <v>9121.7099999999991</v>
      </c>
      <c r="F596">
        <v>8862.42</v>
      </c>
      <c r="G596">
        <v>9123.4599999999991</v>
      </c>
      <c r="H596">
        <v>8969.6299999999992</v>
      </c>
      <c r="I596" t="str">
        <f t="shared" si="27"/>
        <v>順</v>
      </c>
      <c r="J596" t="str">
        <f t="shared" si="28"/>
        <v>順</v>
      </c>
      <c r="K596" t="str">
        <f t="shared" si="29"/>
        <v>盤</v>
      </c>
    </row>
    <row r="597" spans="1:11" hidden="1" x14ac:dyDescent="0.15">
      <c r="A597">
        <v>20140604</v>
      </c>
      <c r="B597">
        <v>9119.9599999999991</v>
      </c>
      <c r="C597">
        <v>9121.7099999999991</v>
      </c>
      <c r="D597">
        <v>8862.42</v>
      </c>
      <c r="E597">
        <v>9123.4599999999991</v>
      </c>
      <c r="F597">
        <v>8969.6299999999992</v>
      </c>
      <c r="G597">
        <v>9123.4599999999991</v>
      </c>
      <c r="H597">
        <v>9008.2199999999993</v>
      </c>
      <c r="I597" t="str">
        <f t="shared" si="27"/>
        <v>順</v>
      </c>
      <c r="J597" t="str">
        <f t="shared" si="28"/>
        <v>盤</v>
      </c>
      <c r="K597" t="str">
        <f t="shared" si="29"/>
        <v>盤</v>
      </c>
    </row>
    <row r="598" spans="1:11" hidden="1" x14ac:dyDescent="0.15">
      <c r="A598">
        <v>20140605</v>
      </c>
      <c r="B598">
        <v>9140.7199999999993</v>
      </c>
      <c r="C598">
        <v>9123.4599999999991</v>
      </c>
      <c r="D598">
        <v>8969.6299999999992</v>
      </c>
      <c r="E598">
        <v>9123.4599999999991</v>
      </c>
      <c r="F598">
        <v>9008.2199999999993</v>
      </c>
      <c r="G598">
        <v>9140.7199999999993</v>
      </c>
      <c r="H598">
        <v>9036.1200000000008</v>
      </c>
      <c r="I598" t="str">
        <f t="shared" si="27"/>
        <v>盤</v>
      </c>
      <c r="J598" t="str">
        <f t="shared" si="28"/>
        <v>盤</v>
      </c>
      <c r="K598" t="str">
        <f t="shared" si="29"/>
        <v>盤</v>
      </c>
    </row>
    <row r="599" spans="1:11" hidden="1" x14ac:dyDescent="0.15">
      <c r="A599">
        <v>20140606</v>
      </c>
      <c r="B599">
        <v>9134.4599999999991</v>
      </c>
      <c r="C599">
        <v>9123.4599999999991</v>
      </c>
      <c r="D599">
        <v>9008.2199999999993</v>
      </c>
      <c r="E599">
        <v>9140.7199999999993</v>
      </c>
      <c r="F599">
        <v>9036.1200000000008</v>
      </c>
      <c r="G599">
        <v>9140.7199999999993</v>
      </c>
      <c r="H599">
        <v>9055.2900000000009</v>
      </c>
      <c r="I599" t="str">
        <f t="shared" si="27"/>
        <v>盤</v>
      </c>
      <c r="J599" t="str">
        <f t="shared" si="28"/>
        <v>盤</v>
      </c>
      <c r="K599" t="str">
        <f t="shared" si="29"/>
        <v>盤</v>
      </c>
    </row>
    <row r="600" spans="1:11" hidden="1" x14ac:dyDescent="0.15">
      <c r="A600">
        <v>20140609</v>
      </c>
      <c r="B600">
        <v>9162.74</v>
      </c>
      <c r="C600">
        <v>9140.7199999999993</v>
      </c>
      <c r="D600">
        <v>9036.1200000000008</v>
      </c>
      <c r="E600">
        <v>9140.7199999999993</v>
      </c>
      <c r="F600">
        <v>9055.2900000000009</v>
      </c>
      <c r="G600">
        <v>9162.74</v>
      </c>
      <c r="H600">
        <v>9075.91</v>
      </c>
      <c r="I600" t="str">
        <f t="shared" si="27"/>
        <v>盤</v>
      </c>
      <c r="J600" t="str">
        <f t="shared" si="28"/>
        <v>盤</v>
      </c>
      <c r="K600" t="str">
        <f t="shared" si="29"/>
        <v>盤</v>
      </c>
    </row>
    <row r="601" spans="1:11" hidden="1" x14ac:dyDescent="0.15">
      <c r="A601">
        <v>20140610</v>
      </c>
      <c r="B601">
        <v>9222.3700000000008</v>
      </c>
      <c r="C601">
        <v>9140.7199999999993</v>
      </c>
      <c r="D601">
        <v>9055.2900000000009</v>
      </c>
      <c r="E601">
        <v>9162.74</v>
      </c>
      <c r="F601">
        <v>9075.91</v>
      </c>
      <c r="G601">
        <v>9222.3700000000008</v>
      </c>
      <c r="H601">
        <v>9075.91</v>
      </c>
      <c r="I601" t="str">
        <f t="shared" si="27"/>
        <v>盤</v>
      </c>
      <c r="J601" t="str">
        <f t="shared" si="28"/>
        <v>盤</v>
      </c>
      <c r="K601" t="str">
        <f t="shared" si="29"/>
        <v>盤</v>
      </c>
    </row>
    <row r="602" spans="1:11" hidden="1" x14ac:dyDescent="0.15">
      <c r="A602">
        <v>20140611</v>
      </c>
      <c r="B602">
        <v>9229.7999999999993</v>
      </c>
      <c r="C602">
        <v>9162.74</v>
      </c>
      <c r="D602">
        <v>9075.91</v>
      </c>
      <c r="E602">
        <v>9222.3700000000008</v>
      </c>
      <c r="F602">
        <v>9075.91</v>
      </c>
      <c r="G602">
        <v>9229.7999999999993</v>
      </c>
      <c r="H602">
        <v>9075.91</v>
      </c>
      <c r="I602" t="str">
        <f t="shared" si="27"/>
        <v>盤</v>
      </c>
      <c r="J602" t="str">
        <f t="shared" si="28"/>
        <v>盤</v>
      </c>
      <c r="K602" t="str">
        <f t="shared" si="29"/>
        <v>盤</v>
      </c>
    </row>
    <row r="603" spans="1:11" hidden="1" x14ac:dyDescent="0.15">
      <c r="A603">
        <v>20140612</v>
      </c>
      <c r="B603">
        <v>9204.65</v>
      </c>
      <c r="C603">
        <v>9222.3700000000008</v>
      </c>
      <c r="D603">
        <v>9075.91</v>
      </c>
      <c r="E603">
        <v>9229.7999999999993</v>
      </c>
      <c r="F603">
        <v>9075.91</v>
      </c>
      <c r="G603">
        <v>9229.7999999999993</v>
      </c>
      <c r="H603">
        <v>9119.9599999999991</v>
      </c>
      <c r="I603" t="str">
        <f t="shared" si="27"/>
        <v>盤</v>
      </c>
      <c r="J603" t="str">
        <f t="shared" si="28"/>
        <v>盤</v>
      </c>
      <c r="K603" t="str">
        <f t="shared" si="29"/>
        <v>盤</v>
      </c>
    </row>
    <row r="604" spans="1:11" hidden="1" x14ac:dyDescent="0.15">
      <c r="A604">
        <v>20140613</v>
      </c>
      <c r="B604">
        <v>9196.39</v>
      </c>
      <c r="C604">
        <v>9229.7999999999993</v>
      </c>
      <c r="D604">
        <v>9075.91</v>
      </c>
      <c r="E604">
        <v>9229.7999999999993</v>
      </c>
      <c r="F604">
        <v>9119.9599999999991</v>
      </c>
      <c r="G604">
        <v>9229.7999999999993</v>
      </c>
      <c r="H604">
        <v>9119.9599999999991</v>
      </c>
      <c r="I604" t="str">
        <f t="shared" si="27"/>
        <v>盤</v>
      </c>
      <c r="J604" t="str">
        <f t="shared" si="28"/>
        <v>盤</v>
      </c>
      <c r="K604" t="str">
        <f t="shared" si="29"/>
        <v>盤</v>
      </c>
    </row>
    <row r="605" spans="1:11" hidden="1" x14ac:dyDescent="0.15">
      <c r="A605">
        <v>20140616</v>
      </c>
      <c r="B605">
        <v>9202.93</v>
      </c>
      <c r="C605">
        <v>9229.7999999999993</v>
      </c>
      <c r="D605">
        <v>9119.9599999999991</v>
      </c>
      <c r="E605">
        <v>9229.7999999999993</v>
      </c>
      <c r="F605">
        <v>9119.9599999999991</v>
      </c>
      <c r="G605">
        <v>9229.7999999999993</v>
      </c>
      <c r="H605">
        <v>9134.4599999999991</v>
      </c>
      <c r="I605" t="str">
        <f t="shared" si="27"/>
        <v>盤</v>
      </c>
      <c r="J605" t="str">
        <f t="shared" si="28"/>
        <v>盤</v>
      </c>
      <c r="K605" t="str">
        <f t="shared" si="29"/>
        <v>盤</v>
      </c>
    </row>
    <row r="606" spans="1:11" hidden="1" x14ac:dyDescent="0.15">
      <c r="A606">
        <v>20140617</v>
      </c>
      <c r="B606">
        <v>9240.6</v>
      </c>
      <c r="C606">
        <v>9229.7999999999993</v>
      </c>
      <c r="D606">
        <v>9119.9599999999991</v>
      </c>
      <c r="E606">
        <v>9229.7999999999993</v>
      </c>
      <c r="F606">
        <v>9134.4599999999991</v>
      </c>
      <c r="G606">
        <v>9240.6</v>
      </c>
      <c r="H606">
        <v>9134.4599999999991</v>
      </c>
      <c r="I606" t="str">
        <f t="shared" si="27"/>
        <v>盤</v>
      </c>
      <c r="J606" t="str">
        <f t="shared" si="28"/>
        <v>盤</v>
      </c>
      <c r="K606" t="str">
        <f t="shared" si="29"/>
        <v>盤</v>
      </c>
    </row>
    <row r="607" spans="1:11" hidden="1" x14ac:dyDescent="0.15">
      <c r="A607">
        <v>20140618</v>
      </c>
      <c r="B607">
        <v>9279.93</v>
      </c>
      <c r="C607">
        <v>9229.7999999999993</v>
      </c>
      <c r="D607">
        <v>9134.4599999999991</v>
      </c>
      <c r="E607">
        <v>9240.6</v>
      </c>
      <c r="F607">
        <v>9134.4599999999991</v>
      </c>
      <c r="G607">
        <v>9279.93</v>
      </c>
      <c r="H607">
        <v>9162.74</v>
      </c>
      <c r="I607" t="str">
        <f t="shared" si="27"/>
        <v>盤</v>
      </c>
      <c r="J607" t="str">
        <f t="shared" si="28"/>
        <v>盤</v>
      </c>
      <c r="K607" t="str">
        <f t="shared" si="29"/>
        <v>盤</v>
      </c>
    </row>
    <row r="608" spans="1:11" hidden="1" x14ac:dyDescent="0.15">
      <c r="A608">
        <v>20140619</v>
      </c>
      <c r="B608">
        <v>9316.81</v>
      </c>
      <c r="C608">
        <v>9240.6</v>
      </c>
      <c r="D608">
        <v>9134.4599999999991</v>
      </c>
      <c r="E608">
        <v>9279.93</v>
      </c>
      <c r="F608">
        <v>9162.74</v>
      </c>
      <c r="G608">
        <v>9316.81</v>
      </c>
      <c r="H608">
        <v>9196.39</v>
      </c>
      <c r="I608" t="str">
        <f t="shared" si="27"/>
        <v>盤</v>
      </c>
      <c r="J608" t="str">
        <f t="shared" si="28"/>
        <v>盤</v>
      </c>
      <c r="K608" t="str">
        <f t="shared" si="29"/>
        <v>盤</v>
      </c>
    </row>
    <row r="609" spans="1:11" hidden="1" x14ac:dyDescent="0.15">
      <c r="A609">
        <v>20140620</v>
      </c>
      <c r="B609">
        <v>9273.7900000000009</v>
      </c>
      <c r="C609">
        <v>9279.93</v>
      </c>
      <c r="D609">
        <v>9162.74</v>
      </c>
      <c r="E609">
        <v>9316.81</v>
      </c>
      <c r="F609">
        <v>9196.39</v>
      </c>
      <c r="G609">
        <v>9316.81</v>
      </c>
      <c r="H609">
        <v>9196.39</v>
      </c>
      <c r="I609" t="str">
        <f t="shared" si="27"/>
        <v>盤</v>
      </c>
      <c r="J609" t="str">
        <f t="shared" si="28"/>
        <v>盤</v>
      </c>
      <c r="K609" t="str">
        <f t="shared" si="29"/>
        <v>盤</v>
      </c>
    </row>
    <row r="610" spans="1:11" hidden="1" x14ac:dyDescent="0.15">
      <c r="A610">
        <v>20140623</v>
      </c>
      <c r="B610">
        <v>9228.35</v>
      </c>
      <c r="C610">
        <v>9316.81</v>
      </c>
      <c r="D610">
        <v>9196.39</v>
      </c>
      <c r="E610">
        <v>9316.81</v>
      </c>
      <c r="F610">
        <v>9196.39</v>
      </c>
      <c r="G610">
        <v>9316.81</v>
      </c>
      <c r="H610">
        <v>9196.39</v>
      </c>
      <c r="I610" t="str">
        <f t="shared" si="27"/>
        <v>盤</v>
      </c>
      <c r="J610" t="str">
        <f t="shared" si="28"/>
        <v>盤</v>
      </c>
      <c r="K610" t="str">
        <f t="shared" si="29"/>
        <v>盤</v>
      </c>
    </row>
    <row r="611" spans="1:11" hidden="1" x14ac:dyDescent="0.15">
      <c r="A611">
        <v>20140624</v>
      </c>
      <c r="B611">
        <v>9246.2000000000007</v>
      </c>
      <c r="C611">
        <v>9316.81</v>
      </c>
      <c r="D611">
        <v>9196.39</v>
      </c>
      <c r="E611">
        <v>9316.81</v>
      </c>
      <c r="F611">
        <v>9196.39</v>
      </c>
      <c r="G611">
        <v>9316.81</v>
      </c>
      <c r="H611">
        <v>9196.39</v>
      </c>
      <c r="I611" t="str">
        <f t="shared" si="27"/>
        <v>盤</v>
      </c>
      <c r="J611" t="str">
        <f t="shared" si="28"/>
        <v>盤</v>
      </c>
      <c r="K611" t="str">
        <f t="shared" si="29"/>
        <v>盤</v>
      </c>
    </row>
    <row r="612" spans="1:11" hidden="1" x14ac:dyDescent="0.15">
      <c r="A612">
        <v>20140625</v>
      </c>
      <c r="B612">
        <v>9242.16</v>
      </c>
      <c r="C612">
        <v>9316.81</v>
      </c>
      <c r="D612">
        <v>9196.39</v>
      </c>
      <c r="E612">
        <v>9316.81</v>
      </c>
      <c r="F612">
        <v>9196.39</v>
      </c>
      <c r="G612">
        <v>9316.81</v>
      </c>
      <c r="H612">
        <v>9202.93</v>
      </c>
      <c r="I612" t="str">
        <f t="shared" si="27"/>
        <v>盤</v>
      </c>
      <c r="J612" t="str">
        <f t="shared" si="28"/>
        <v>盤</v>
      </c>
      <c r="K612" t="str">
        <f t="shared" si="29"/>
        <v>盤</v>
      </c>
    </row>
    <row r="613" spans="1:11" hidden="1" x14ac:dyDescent="0.15">
      <c r="A613">
        <v>20140626</v>
      </c>
      <c r="B613">
        <v>9320.94</v>
      </c>
      <c r="C613">
        <v>9316.81</v>
      </c>
      <c r="D613">
        <v>9196.39</v>
      </c>
      <c r="E613">
        <v>9316.81</v>
      </c>
      <c r="F613">
        <v>9202.93</v>
      </c>
      <c r="G613">
        <v>9320.94</v>
      </c>
      <c r="H613">
        <v>9228.35</v>
      </c>
      <c r="I613" t="str">
        <f t="shared" si="27"/>
        <v>盤</v>
      </c>
      <c r="J613" t="str">
        <f t="shared" si="28"/>
        <v>盤</v>
      </c>
      <c r="K613" t="str">
        <f t="shared" si="29"/>
        <v>盤</v>
      </c>
    </row>
    <row r="614" spans="1:11" hidden="1" x14ac:dyDescent="0.15">
      <c r="A614">
        <v>20140627</v>
      </c>
      <c r="B614">
        <v>9306.83</v>
      </c>
      <c r="C614">
        <v>9316.81</v>
      </c>
      <c r="D614">
        <v>9202.93</v>
      </c>
      <c r="E614">
        <v>9320.94</v>
      </c>
      <c r="F614">
        <v>9228.35</v>
      </c>
      <c r="G614">
        <v>9320.94</v>
      </c>
      <c r="H614">
        <v>9228.35</v>
      </c>
      <c r="I614" t="str">
        <f t="shared" si="27"/>
        <v>盤</v>
      </c>
      <c r="J614" t="str">
        <f t="shared" si="28"/>
        <v>盤</v>
      </c>
      <c r="K614" t="str">
        <f t="shared" si="29"/>
        <v>盤</v>
      </c>
    </row>
    <row r="615" spans="1:11" hidden="1" x14ac:dyDescent="0.15">
      <c r="A615">
        <v>20140630</v>
      </c>
      <c r="B615">
        <v>9393.07</v>
      </c>
      <c r="C615">
        <v>9320.94</v>
      </c>
      <c r="D615">
        <v>9228.35</v>
      </c>
      <c r="E615">
        <v>9320.94</v>
      </c>
      <c r="F615">
        <v>9228.35</v>
      </c>
      <c r="G615">
        <v>9393.07</v>
      </c>
      <c r="H615">
        <v>9228.35</v>
      </c>
      <c r="I615" t="str">
        <f t="shared" si="27"/>
        <v>盤</v>
      </c>
      <c r="J615" t="str">
        <f t="shared" si="28"/>
        <v>盤</v>
      </c>
      <c r="K615" t="str">
        <f t="shared" si="29"/>
        <v>盤</v>
      </c>
    </row>
    <row r="616" spans="1:11" hidden="1" x14ac:dyDescent="0.15">
      <c r="A616">
        <v>20140701</v>
      </c>
      <c r="B616">
        <v>9441.92</v>
      </c>
      <c r="C616">
        <v>9320.94</v>
      </c>
      <c r="D616">
        <v>9228.35</v>
      </c>
      <c r="E616">
        <v>9393.07</v>
      </c>
      <c r="F616">
        <v>9228.35</v>
      </c>
      <c r="G616">
        <v>9441.92</v>
      </c>
      <c r="H616">
        <v>9228.35</v>
      </c>
      <c r="I616" t="str">
        <f t="shared" si="27"/>
        <v>盤</v>
      </c>
      <c r="J616" t="str">
        <f t="shared" si="28"/>
        <v>盤</v>
      </c>
      <c r="K616" t="str">
        <f t="shared" si="29"/>
        <v>無</v>
      </c>
    </row>
    <row r="617" spans="1:11" hidden="1" x14ac:dyDescent="0.15">
      <c r="A617">
        <v>20140702</v>
      </c>
      <c r="B617">
        <v>9484.9599999999991</v>
      </c>
      <c r="C617">
        <v>9393.07</v>
      </c>
      <c r="D617">
        <v>9228.35</v>
      </c>
      <c r="E617">
        <v>9441.92</v>
      </c>
      <c r="F617">
        <v>9228.35</v>
      </c>
      <c r="G617">
        <v>9484.9599999999991</v>
      </c>
      <c r="H617">
        <v>9228.35</v>
      </c>
      <c r="I617" t="str">
        <f t="shared" si="27"/>
        <v>盤</v>
      </c>
      <c r="J617" t="str">
        <f t="shared" si="28"/>
        <v>無</v>
      </c>
      <c r="K617" t="str">
        <f t="shared" si="29"/>
        <v>順</v>
      </c>
    </row>
    <row r="618" spans="1:11" hidden="1" x14ac:dyDescent="0.15">
      <c r="A618">
        <v>20140703</v>
      </c>
      <c r="B618">
        <v>9526.23</v>
      </c>
      <c r="C618">
        <v>9441.92</v>
      </c>
      <c r="D618">
        <v>9228.35</v>
      </c>
      <c r="E618">
        <v>9484.9599999999991</v>
      </c>
      <c r="F618">
        <v>9228.35</v>
      </c>
      <c r="G618">
        <v>9526.23</v>
      </c>
      <c r="H618">
        <v>9242.16</v>
      </c>
      <c r="I618" t="str">
        <f t="shared" si="27"/>
        <v>無</v>
      </c>
      <c r="J618" t="str">
        <f t="shared" si="28"/>
        <v>順</v>
      </c>
      <c r="K618" t="str">
        <f t="shared" si="29"/>
        <v>順</v>
      </c>
    </row>
    <row r="619" spans="1:11" x14ac:dyDescent="0.15">
      <c r="A619">
        <v>20140704</v>
      </c>
      <c r="B619">
        <v>9510.0499999999993</v>
      </c>
      <c r="C619">
        <v>9484.9599999999991</v>
      </c>
      <c r="D619">
        <v>9228.35</v>
      </c>
      <c r="E619">
        <v>9526.23</v>
      </c>
      <c r="F619">
        <v>9242.16</v>
      </c>
      <c r="G619">
        <v>9526.23</v>
      </c>
      <c r="H619">
        <v>9242.16</v>
      </c>
      <c r="I619" t="str">
        <f t="shared" si="27"/>
        <v>順</v>
      </c>
      <c r="J619" t="str">
        <f t="shared" si="28"/>
        <v>順</v>
      </c>
      <c r="K619" t="str">
        <f t="shared" si="29"/>
        <v>順</v>
      </c>
    </row>
    <row r="620" spans="1:11" hidden="1" x14ac:dyDescent="0.15">
      <c r="A620">
        <v>20140707</v>
      </c>
      <c r="B620">
        <v>9520.2000000000007</v>
      </c>
      <c r="C620">
        <v>9526.23</v>
      </c>
      <c r="D620">
        <v>9242.16</v>
      </c>
      <c r="E620">
        <v>9526.23</v>
      </c>
      <c r="F620">
        <v>9242.16</v>
      </c>
      <c r="G620">
        <v>9526.23</v>
      </c>
      <c r="H620">
        <v>9306.83</v>
      </c>
      <c r="I620" t="str">
        <f t="shared" si="27"/>
        <v>順</v>
      </c>
      <c r="J620" t="str">
        <f t="shared" si="28"/>
        <v>順</v>
      </c>
      <c r="K620" t="str">
        <f t="shared" si="29"/>
        <v>無</v>
      </c>
    </row>
    <row r="621" spans="1:11" hidden="1" x14ac:dyDescent="0.15">
      <c r="A621">
        <v>20140708</v>
      </c>
      <c r="B621">
        <v>9530.98</v>
      </c>
      <c r="C621">
        <v>9526.23</v>
      </c>
      <c r="D621">
        <v>9242.16</v>
      </c>
      <c r="E621">
        <v>9526.23</v>
      </c>
      <c r="F621">
        <v>9306.83</v>
      </c>
      <c r="G621">
        <v>9530.98</v>
      </c>
      <c r="H621">
        <v>9306.83</v>
      </c>
      <c r="I621" t="str">
        <f t="shared" si="27"/>
        <v>順</v>
      </c>
      <c r="J621" t="str">
        <f t="shared" si="28"/>
        <v>無</v>
      </c>
      <c r="K621" t="str">
        <f t="shared" si="29"/>
        <v>無</v>
      </c>
    </row>
    <row r="622" spans="1:11" hidden="1" x14ac:dyDescent="0.15">
      <c r="A622">
        <v>20140709</v>
      </c>
      <c r="B622">
        <v>9489.98</v>
      </c>
      <c r="C622">
        <v>9526.23</v>
      </c>
      <c r="D622">
        <v>9306.83</v>
      </c>
      <c r="E622">
        <v>9530.98</v>
      </c>
      <c r="F622">
        <v>9306.83</v>
      </c>
      <c r="G622">
        <v>9530.98</v>
      </c>
      <c r="H622">
        <v>9393.07</v>
      </c>
      <c r="I622" t="str">
        <f t="shared" si="27"/>
        <v>無</v>
      </c>
      <c r="J622" t="str">
        <f t="shared" si="28"/>
        <v>無</v>
      </c>
      <c r="K622" t="str">
        <f t="shared" si="29"/>
        <v>盤</v>
      </c>
    </row>
    <row r="623" spans="1:11" hidden="1" x14ac:dyDescent="0.15">
      <c r="A623">
        <v>20140710</v>
      </c>
      <c r="B623">
        <v>9565.1200000000008</v>
      </c>
      <c r="C623">
        <v>9530.98</v>
      </c>
      <c r="D623">
        <v>9306.83</v>
      </c>
      <c r="E623">
        <v>9530.98</v>
      </c>
      <c r="F623">
        <v>9393.07</v>
      </c>
      <c r="G623">
        <v>9565.1200000000008</v>
      </c>
      <c r="H623">
        <v>9441.92</v>
      </c>
      <c r="I623" t="str">
        <f t="shared" si="27"/>
        <v>無</v>
      </c>
      <c r="J623" t="str">
        <f t="shared" si="28"/>
        <v>盤</v>
      </c>
      <c r="K623" t="str">
        <f t="shared" si="29"/>
        <v>盤</v>
      </c>
    </row>
    <row r="624" spans="1:11" hidden="1" x14ac:dyDescent="0.15">
      <c r="A624">
        <v>20140711</v>
      </c>
      <c r="B624">
        <v>9495.84</v>
      </c>
      <c r="C624">
        <v>9530.98</v>
      </c>
      <c r="D624">
        <v>9393.07</v>
      </c>
      <c r="E624">
        <v>9565.1200000000008</v>
      </c>
      <c r="F624">
        <v>9441.92</v>
      </c>
      <c r="G624">
        <v>9565.1200000000008</v>
      </c>
      <c r="H624">
        <v>9484.9599999999991</v>
      </c>
      <c r="I624" t="str">
        <f t="shared" si="27"/>
        <v>盤</v>
      </c>
      <c r="J624" t="str">
        <f t="shared" si="28"/>
        <v>盤</v>
      </c>
      <c r="K624" t="str">
        <f t="shared" si="29"/>
        <v>盤</v>
      </c>
    </row>
    <row r="625" spans="1:11" hidden="1" x14ac:dyDescent="0.15">
      <c r="A625">
        <v>20140714</v>
      </c>
      <c r="B625">
        <v>9520.2999999999993</v>
      </c>
      <c r="C625">
        <v>9565.1200000000008</v>
      </c>
      <c r="D625">
        <v>9441.92</v>
      </c>
      <c r="E625">
        <v>9565.1200000000008</v>
      </c>
      <c r="F625">
        <v>9484.9599999999991</v>
      </c>
      <c r="G625">
        <v>9565.1200000000008</v>
      </c>
      <c r="H625">
        <v>9489.98</v>
      </c>
      <c r="I625" t="str">
        <f t="shared" si="27"/>
        <v>盤</v>
      </c>
      <c r="J625" t="str">
        <f t="shared" si="28"/>
        <v>盤</v>
      </c>
      <c r="K625" t="str">
        <f t="shared" si="29"/>
        <v>盤</v>
      </c>
    </row>
    <row r="626" spans="1:11" hidden="1" x14ac:dyDescent="0.15">
      <c r="A626">
        <v>20140715</v>
      </c>
      <c r="B626">
        <v>9569.17</v>
      </c>
      <c r="C626">
        <v>9565.1200000000008</v>
      </c>
      <c r="D626">
        <v>9484.9599999999991</v>
      </c>
      <c r="E626">
        <v>9565.1200000000008</v>
      </c>
      <c r="F626">
        <v>9489.98</v>
      </c>
      <c r="G626">
        <v>9569.17</v>
      </c>
      <c r="H626">
        <v>9489.98</v>
      </c>
      <c r="I626" t="str">
        <f t="shared" si="27"/>
        <v>盤</v>
      </c>
      <c r="J626" t="str">
        <f t="shared" si="28"/>
        <v>盤</v>
      </c>
      <c r="K626" t="str">
        <f t="shared" si="29"/>
        <v>盤</v>
      </c>
    </row>
    <row r="627" spans="1:11" hidden="1" x14ac:dyDescent="0.15">
      <c r="A627">
        <v>20140716</v>
      </c>
      <c r="B627">
        <v>9484.73</v>
      </c>
      <c r="C627">
        <v>9565.1200000000008</v>
      </c>
      <c r="D627">
        <v>9489.98</v>
      </c>
      <c r="E627">
        <v>9569.17</v>
      </c>
      <c r="F627">
        <v>9489.98</v>
      </c>
      <c r="G627">
        <v>9569.17</v>
      </c>
      <c r="H627">
        <v>9484.73</v>
      </c>
      <c r="I627" t="str">
        <f t="shared" si="27"/>
        <v>盤</v>
      </c>
      <c r="J627" t="str">
        <f t="shared" si="28"/>
        <v>盤</v>
      </c>
      <c r="K627" t="str">
        <f t="shared" si="29"/>
        <v>盤</v>
      </c>
    </row>
    <row r="628" spans="1:11" hidden="1" x14ac:dyDescent="0.15">
      <c r="A628">
        <v>20140717</v>
      </c>
      <c r="B628">
        <v>9408.24</v>
      </c>
      <c r="C628">
        <v>9569.17</v>
      </c>
      <c r="D628">
        <v>9489.98</v>
      </c>
      <c r="E628">
        <v>9569.17</v>
      </c>
      <c r="F628">
        <v>9484.73</v>
      </c>
      <c r="G628">
        <v>9569.17</v>
      </c>
      <c r="H628">
        <v>9408.24</v>
      </c>
      <c r="I628" t="str">
        <f t="shared" si="27"/>
        <v>盤</v>
      </c>
      <c r="J628" t="str">
        <f t="shared" si="28"/>
        <v>盤</v>
      </c>
      <c r="K628" t="str">
        <f t="shared" si="29"/>
        <v>盤</v>
      </c>
    </row>
    <row r="629" spans="1:11" hidden="1" x14ac:dyDescent="0.15">
      <c r="A629">
        <v>20140718</v>
      </c>
      <c r="B629">
        <v>9400.9699999999993</v>
      </c>
      <c r="C629">
        <v>9569.17</v>
      </c>
      <c r="D629">
        <v>9484.73</v>
      </c>
      <c r="E629">
        <v>9569.17</v>
      </c>
      <c r="F629">
        <v>9408.24</v>
      </c>
      <c r="G629">
        <v>9569.17</v>
      </c>
      <c r="H629">
        <v>9400.9699999999993</v>
      </c>
      <c r="I629" t="str">
        <f t="shared" si="27"/>
        <v>盤</v>
      </c>
      <c r="J629" t="str">
        <f t="shared" si="28"/>
        <v>盤</v>
      </c>
      <c r="K629" t="str">
        <f t="shared" si="29"/>
        <v>盤</v>
      </c>
    </row>
    <row r="630" spans="1:11" hidden="1" x14ac:dyDescent="0.15">
      <c r="A630">
        <v>20140721</v>
      </c>
      <c r="B630">
        <v>9440.9699999999993</v>
      </c>
      <c r="C630">
        <v>9569.17</v>
      </c>
      <c r="D630">
        <v>9408.24</v>
      </c>
      <c r="E630">
        <v>9569.17</v>
      </c>
      <c r="F630">
        <v>9400.9699999999993</v>
      </c>
      <c r="G630">
        <v>9569.17</v>
      </c>
      <c r="H630">
        <v>9400.9699999999993</v>
      </c>
      <c r="I630" t="str">
        <f t="shared" si="27"/>
        <v>盤</v>
      </c>
      <c r="J630" t="str">
        <f t="shared" si="28"/>
        <v>盤</v>
      </c>
      <c r="K630" t="str">
        <f t="shared" si="29"/>
        <v>盤</v>
      </c>
    </row>
    <row r="631" spans="1:11" hidden="1" x14ac:dyDescent="0.15">
      <c r="A631">
        <v>20140722</v>
      </c>
      <c r="B631">
        <v>9499.36</v>
      </c>
      <c r="C631">
        <v>9569.17</v>
      </c>
      <c r="D631">
        <v>9400.9699999999993</v>
      </c>
      <c r="E631">
        <v>9569.17</v>
      </c>
      <c r="F631">
        <v>9400.9699999999993</v>
      </c>
      <c r="G631">
        <v>9569.17</v>
      </c>
      <c r="H631">
        <v>9400.9699999999993</v>
      </c>
      <c r="I631" t="str">
        <f t="shared" si="27"/>
        <v>盤</v>
      </c>
      <c r="J631" t="str">
        <f t="shared" si="28"/>
        <v>盤</v>
      </c>
      <c r="K631" t="str">
        <f t="shared" si="29"/>
        <v>盤</v>
      </c>
    </row>
    <row r="632" spans="1:11" hidden="1" x14ac:dyDescent="0.15">
      <c r="A632">
        <v>20140724</v>
      </c>
      <c r="B632">
        <v>9527.5400000000009</v>
      </c>
      <c r="C632">
        <v>9569.17</v>
      </c>
      <c r="D632">
        <v>9400.9699999999993</v>
      </c>
      <c r="E632">
        <v>9569.17</v>
      </c>
      <c r="F632">
        <v>9400.9699999999993</v>
      </c>
      <c r="G632">
        <v>9569.17</v>
      </c>
      <c r="H632">
        <v>9400.9699999999993</v>
      </c>
      <c r="I632" t="str">
        <f t="shared" si="27"/>
        <v>盤</v>
      </c>
      <c r="J632" t="str">
        <f t="shared" si="28"/>
        <v>盤</v>
      </c>
      <c r="K632" t="str">
        <f t="shared" si="29"/>
        <v>盤</v>
      </c>
    </row>
    <row r="633" spans="1:11" hidden="1" x14ac:dyDescent="0.15">
      <c r="A633">
        <v>20140725</v>
      </c>
      <c r="B633">
        <v>9439.2900000000009</v>
      </c>
      <c r="C633">
        <v>9569.17</v>
      </c>
      <c r="D633">
        <v>9400.9699999999993</v>
      </c>
      <c r="E633">
        <v>9569.17</v>
      </c>
      <c r="F633">
        <v>9400.9699999999993</v>
      </c>
      <c r="G633">
        <v>9569.17</v>
      </c>
      <c r="H633">
        <v>9400.9699999999993</v>
      </c>
      <c r="I633" t="str">
        <f t="shared" si="27"/>
        <v>盤</v>
      </c>
      <c r="J633" t="str">
        <f t="shared" si="28"/>
        <v>盤</v>
      </c>
      <c r="K633" t="str">
        <f t="shared" si="29"/>
        <v>盤</v>
      </c>
    </row>
    <row r="634" spans="1:11" hidden="1" x14ac:dyDescent="0.15">
      <c r="A634">
        <v>20140728</v>
      </c>
      <c r="B634">
        <v>9420.18</v>
      </c>
      <c r="C634">
        <v>9569.17</v>
      </c>
      <c r="D634">
        <v>9400.9699999999993</v>
      </c>
      <c r="E634">
        <v>9569.17</v>
      </c>
      <c r="F634">
        <v>9400.9699999999993</v>
      </c>
      <c r="G634">
        <v>9527.5400000000009</v>
      </c>
      <c r="H634">
        <v>9400.9699999999993</v>
      </c>
      <c r="I634" t="str">
        <f t="shared" si="27"/>
        <v>盤</v>
      </c>
      <c r="J634" t="str">
        <f t="shared" si="28"/>
        <v>盤</v>
      </c>
      <c r="K634" t="str">
        <f t="shared" si="29"/>
        <v>盤</v>
      </c>
    </row>
    <row r="635" spans="1:11" hidden="1" x14ac:dyDescent="0.15">
      <c r="A635">
        <v>20140729</v>
      </c>
      <c r="B635">
        <v>9391.8799999999992</v>
      </c>
      <c r="C635">
        <v>9569.17</v>
      </c>
      <c r="D635">
        <v>9400.9699999999993</v>
      </c>
      <c r="E635">
        <v>9527.5400000000009</v>
      </c>
      <c r="F635">
        <v>9400.9699999999993</v>
      </c>
      <c r="G635">
        <v>9527.5400000000009</v>
      </c>
      <c r="H635">
        <v>9391.8799999999992</v>
      </c>
      <c r="I635" t="str">
        <f t="shared" si="27"/>
        <v>盤</v>
      </c>
      <c r="J635" t="str">
        <f t="shared" si="28"/>
        <v>盤</v>
      </c>
      <c r="K635" t="str">
        <f t="shared" si="29"/>
        <v>盤</v>
      </c>
    </row>
    <row r="636" spans="1:11" hidden="1" x14ac:dyDescent="0.15">
      <c r="A636">
        <v>20140730</v>
      </c>
      <c r="B636">
        <v>9447.02</v>
      </c>
      <c r="C636">
        <v>9527.5400000000009</v>
      </c>
      <c r="D636">
        <v>9400.9699999999993</v>
      </c>
      <c r="E636">
        <v>9527.5400000000009</v>
      </c>
      <c r="F636">
        <v>9391.8799999999992</v>
      </c>
      <c r="G636">
        <v>9527.5400000000009</v>
      </c>
      <c r="H636">
        <v>9391.8799999999992</v>
      </c>
      <c r="I636" t="str">
        <f t="shared" si="27"/>
        <v>盤</v>
      </c>
      <c r="J636" t="str">
        <f t="shared" si="28"/>
        <v>盤</v>
      </c>
      <c r="K636" t="str">
        <f t="shared" si="29"/>
        <v>盤</v>
      </c>
    </row>
    <row r="637" spans="1:11" hidden="1" x14ac:dyDescent="0.15">
      <c r="A637">
        <v>20140731</v>
      </c>
      <c r="B637">
        <v>9315.85</v>
      </c>
      <c r="C637">
        <v>9527.5400000000009</v>
      </c>
      <c r="D637">
        <v>9391.8799999999992</v>
      </c>
      <c r="E637">
        <v>9527.5400000000009</v>
      </c>
      <c r="F637">
        <v>9391.8799999999992</v>
      </c>
      <c r="G637">
        <v>9527.5400000000009</v>
      </c>
      <c r="H637">
        <v>9315.85</v>
      </c>
      <c r="I637" t="str">
        <f t="shared" ref="I637:I700" si="30">IF(C637-D637&lt;=180,"盤",IF(C637-D637&lt;=240,"無","順"))</f>
        <v>盤</v>
      </c>
      <c r="J637" t="str">
        <f t="shared" ref="J637:J700" si="31">IF(E637-F637&lt;=180,"盤",IF(E637-F637&lt;=240,"無","順"))</f>
        <v>盤</v>
      </c>
      <c r="K637" t="str">
        <f t="shared" ref="K637:K700" si="32">IF(G637-H637&lt;=180,"盤",IF(G637-H637&lt;=240,"無","順"))</f>
        <v>無</v>
      </c>
    </row>
    <row r="638" spans="1:11" hidden="1" x14ac:dyDescent="0.15">
      <c r="A638">
        <v>20140801</v>
      </c>
      <c r="B638">
        <v>9266.51</v>
      </c>
      <c r="C638">
        <v>9527.5400000000009</v>
      </c>
      <c r="D638">
        <v>9391.8799999999992</v>
      </c>
      <c r="E638">
        <v>9527.5400000000009</v>
      </c>
      <c r="F638">
        <v>9315.85</v>
      </c>
      <c r="G638">
        <v>9527.5400000000009</v>
      </c>
      <c r="H638">
        <v>9266.51</v>
      </c>
      <c r="I638" t="str">
        <f t="shared" si="30"/>
        <v>盤</v>
      </c>
      <c r="J638" t="str">
        <f t="shared" si="31"/>
        <v>無</v>
      </c>
      <c r="K638" t="str">
        <f t="shared" si="32"/>
        <v>順</v>
      </c>
    </row>
    <row r="639" spans="1:11" hidden="1" x14ac:dyDescent="0.15">
      <c r="A639">
        <v>20140804</v>
      </c>
      <c r="B639">
        <v>9330.19</v>
      </c>
      <c r="C639">
        <v>9527.5400000000009</v>
      </c>
      <c r="D639">
        <v>9315.85</v>
      </c>
      <c r="E639">
        <v>9527.5400000000009</v>
      </c>
      <c r="F639">
        <v>9266.51</v>
      </c>
      <c r="G639">
        <v>9527.5400000000009</v>
      </c>
      <c r="H639">
        <v>9266.51</v>
      </c>
      <c r="I639" t="str">
        <f t="shared" si="30"/>
        <v>無</v>
      </c>
      <c r="J639" t="str">
        <f t="shared" si="31"/>
        <v>順</v>
      </c>
      <c r="K639" t="str">
        <f t="shared" si="32"/>
        <v>順</v>
      </c>
    </row>
    <row r="640" spans="1:11" x14ac:dyDescent="0.15">
      <c r="A640">
        <v>20140805</v>
      </c>
      <c r="B640">
        <v>9141.44</v>
      </c>
      <c r="C640">
        <v>9527.5400000000009</v>
      </c>
      <c r="D640">
        <v>9266.51</v>
      </c>
      <c r="E640">
        <v>9527.5400000000009</v>
      </c>
      <c r="F640">
        <v>9266.51</v>
      </c>
      <c r="G640">
        <v>9447.02</v>
      </c>
      <c r="H640">
        <v>9141.44</v>
      </c>
      <c r="I640" t="str">
        <f t="shared" si="30"/>
        <v>順</v>
      </c>
      <c r="J640" t="str">
        <f t="shared" si="31"/>
        <v>順</v>
      </c>
      <c r="K640" t="str">
        <f t="shared" si="32"/>
        <v>順</v>
      </c>
    </row>
    <row r="641" spans="1:11" x14ac:dyDescent="0.15">
      <c r="A641">
        <v>20140806</v>
      </c>
      <c r="B641">
        <v>9143.9699999999993</v>
      </c>
      <c r="C641">
        <v>9527.5400000000009</v>
      </c>
      <c r="D641">
        <v>9266.51</v>
      </c>
      <c r="E641">
        <v>9447.02</v>
      </c>
      <c r="F641">
        <v>9141.44</v>
      </c>
      <c r="G641">
        <v>9447.02</v>
      </c>
      <c r="H641">
        <v>9141.44</v>
      </c>
      <c r="I641" t="str">
        <f t="shared" si="30"/>
        <v>順</v>
      </c>
      <c r="J641" t="str">
        <f t="shared" si="31"/>
        <v>順</v>
      </c>
      <c r="K641" t="str">
        <f t="shared" si="32"/>
        <v>順</v>
      </c>
    </row>
    <row r="642" spans="1:11" x14ac:dyDescent="0.15">
      <c r="A642">
        <v>20140807</v>
      </c>
      <c r="B642">
        <v>9131.44</v>
      </c>
      <c r="C642">
        <v>9447.02</v>
      </c>
      <c r="D642">
        <v>9141.44</v>
      </c>
      <c r="E642">
        <v>9447.02</v>
      </c>
      <c r="F642">
        <v>9141.44</v>
      </c>
      <c r="G642">
        <v>9447.02</v>
      </c>
      <c r="H642">
        <v>9131.44</v>
      </c>
      <c r="I642" t="str">
        <f t="shared" si="30"/>
        <v>順</v>
      </c>
      <c r="J642" t="str">
        <f t="shared" si="31"/>
        <v>順</v>
      </c>
      <c r="K642" t="str">
        <f t="shared" si="32"/>
        <v>順</v>
      </c>
    </row>
    <row r="643" spans="1:11" x14ac:dyDescent="0.15">
      <c r="A643">
        <v>20140808</v>
      </c>
      <c r="B643">
        <v>9085.9599999999991</v>
      </c>
      <c r="C643">
        <v>9447.02</v>
      </c>
      <c r="D643">
        <v>9141.44</v>
      </c>
      <c r="E643">
        <v>9447.02</v>
      </c>
      <c r="F643">
        <v>9131.44</v>
      </c>
      <c r="G643">
        <v>9447.02</v>
      </c>
      <c r="H643">
        <v>9085.9599999999991</v>
      </c>
      <c r="I643" t="str">
        <f t="shared" si="30"/>
        <v>順</v>
      </c>
      <c r="J643" t="str">
        <f t="shared" si="31"/>
        <v>順</v>
      </c>
      <c r="K643" t="str">
        <f t="shared" si="32"/>
        <v>順</v>
      </c>
    </row>
    <row r="644" spans="1:11" x14ac:dyDescent="0.15">
      <c r="A644">
        <v>20140811</v>
      </c>
      <c r="B644">
        <v>9172.91</v>
      </c>
      <c r="C644">
        <v>9447.02</v>
      </c>
      <c r="D644">
        <v>9131.44</v>
      </c>
      <c r="E644">
        <v>9447.02</v>
      </c>
      <c r="F644">
        <v>9085.9599999999991</v>
      </c>
      <c r="G644">
        <v>9330.19</v>
      </c>
      <c r="H644">
        <v>9085.9599999999991</v>
      </c>
      <c r="I644" t="str">
        <f t="shared" si="30"/>
        <v>順</v>
      </c>
      <c r="J644" t="str">
        <f t="shared" si="31"/>
        <v>順</v>
      </c>
      <c r="K644" t="str">
        <f t="shared" si="32"/>
        <v>順</v>
      </c>
    </row>
    <row r="645" spans="1:11" x14ac:dyDescent="0.15">
      <c r="A645">
        <v>20140812</v>
      </c>
      <c r="B645">
        <v>9163.1200000000008</v>
      </c>
      <c r="C645">
        <v>9447.02</v>
      </c>
      <c r="D645">
        <v>9085.9599999999991</v>
      </c>
      <c r="E645">
        <v>9330.19</v>
      </c>
      <c r="F645">
        <v>9085.9599999999991</v>
      </c>
      <c r="G645">
        <v>9330.19</v>
      </c>
      <c r="H645">
        <v>9085.9599999999991</v>
      </c>
      <c r="I645" t="str">
        <f t="shared" si="30"/>
        <v>順</v>
      </c>
      <c r="J645" t="str">
        <f t="shared" si="31"/>
        <v>順</v>
      </c>
      <c r="K645" t="str">
        <f t="shared" si="32"/>
        <v>順</v>
      </c>
    </row>
    <row r="646" spans="1:11" x14ac:dyDescent="0.15">
      <c r="A646">
        <v>20140813</v>
      </c>
      <c r="B646">
        <v>9231.31</v>
      </c>
      <c r="C646">
        <v>9330.19</v>
      </c>
      <c r="D646">
        <v>9085.9599999999991</v>
      </c>
      <c r="E646">
        <v>9330.19</v>
      </c>
      <c r="F646">
        <v>9085.9599999999991</v>
      </c>
      <c r="G646">
        <v>9330.19</v>
      </c>
      <c r="H646">
        <v>9085.9599999999991</v>
      </c>
      <c r="I646" t="str">
        <f t="shared" si="30"/>
        <v>順</v>
      </c>
      <c r="J646" t="str">
        <f t="shared" si="31"/>
        <v>順</v>
      </c>
      <c r="K646" t="str">
        <f t="shared" si="32"/>
        <v>順</v>
      </c>
    </row>
    <row r="647" spans="1:11" hidden="1" x14ac:dyDescent="0.15">
      <c r="A647">
        <v>20140814</v>
      </c>
      <c r="B647">
        <v>9230.61</v>
      </c>
      <c r="C647">
        <v>9330.19</v>
      </c>
      <c r="D647">
        <v>9085.9599999999991</v>
      </c>
      <c r="E647">
        <v>9330.19</v>
      </c>
      <c r="F647">
        <v>9085.9599999999991</v>
      </c>
      <c r="G647">
        <v>9231.31</v>
      </c>
      <c r="H647">
        <v>9085.9599999999991</v>
      </c>
      <c r="I647" t="str">
        <f t="shared" si="30"/>
        <v>順</v>
      </c>
      <c r="J647" t="str">
        <f t="shared" si="31"/>
        <v>順</v>
      </c>
      <c r="K647" t="str">
        <f t="shared" si="32"/>
        <v>盤</v>
      </c>
    </row>
    <row r="648" spans="1:11" hidden="1" x14ac:dyDescent="0.15">
      <c r="A648">
        <v>20140815</v>
      </c>
      <c r="B648">
        <v>9206.81</v>
      </c>
      <c r="C648">
        <v>9330.19</v>
      </c>
      <c r="D648">
        <v>9085.9599999999991</v>
      </c>
      <c r="E648">
        <v>9231.31</v>
      </c>
      <c r="F648">
        <v>9085.9599999999991</v>
      </c>
      <c r="G648">
        <v>9231.31</v>
      </c>
      <c r="H648">
        <v>9085.9599999999991</v>
      </c>
      <c r="I648" t="str">
        <f t="shared" si="30"/>
        <v>順</v>
      </c>
      <c r="J648" t="str">
        <f t="shared" si="31"/>
        <v>盤</v>
      </c>
      <c r="K648" t="str">
        <f t="shared" si="32"/>
        <v>盤</v>
      </c>
    </row>
    <row r="649" spans="1:11" hidden="1" x14ac:dyDescent="0.15">
      <c r="A649">
        <v>20140818</v>
      </c>
      <c r="B649">
        <v>9141.31</v>
      </c>
      <c r="C649">
        <v>9231.31</v>
      </c>
      <c r="D649">
        <v>9085.9599999999991</v>
      </c>
      <c r="E649">
        <v>9231.31</v>
      </c>
      <c r="F649">
        <v>9085.9599999999991</v>
      </c>
      <c r="G649">
        <v>9231.31</v>
      </c>
      <c r="H649">
        <v>9085.9599999999991</v>
      </c>
      <c r="I649" t="str">
        <f t="shared" si="30"/>
        <v>盤</v>
      </c>
      <c r="J649" t="str">
        <f t="shared" si="31"/>
        <v>盤</v>
      </c>
      <c r="K649" t="str">
        <f t="shared" si="32"/>
        <v>盤</v>
      </c>
    </row>
    <row r="650" spans="1:11" hidden="1" x14ac:dyDescent="0.15">
      <c r="A650">
        <v>20140819</v>
      </c>
      <c r="B650">
        <v>9243.7800000000007</v>
      </c>
      <c r="C650">
        <v>9231.31</v>
      </c>
      <c r="D650">
        <v>9085.9599999999991</v>
      </c>
      <c r="E650">
        <v>9231.31</v>
      </c>
      <c r="F650">
        <v>9085.9599999999991</v>
      </c>
      <c r="G650">
        <v>9243.7800000000007</v>
      </c>
      <c r="H650">
        <v>9085.9599999999991</v>
      </c>
      <c r="I650" t="str">
        <f t="shared" si="30"/>
        <v>盤</v>
      </c>
      <c r="J650" t="str">
        <f t="shared" si="31"/>
        <v>盤</v>
      </c>
      <c r="K650" t="str">
        <f t="shared" si="32"/>
        <v>盤</v>
      </c>
    </row>
    <row r="651" spans="1:11" hidden="1" x14ac:dyDescent="0.15">
      <c r="A651">
        <v>20140820</v>
      </c>
      <c r="B651">
        <v>9288.0499999999993</v>
      </c>
      <c r="C651">
        <v>9231.31</v>
      </c>
      <c r="D651">
        <v>9085.9599999999991</v>
      </c>
      <c r="E651">
        <v>9243.7800000000007</v>
      </c>
      <c r="F651">
        <v>9085.9599999999991</v>
      </c>
      <c r="G651">
        <v>9288.0499999999993</v>
      </c>
      <c r="H651">
        <v>9141.31</v>
      </c>
      <c r="I651" t="str">
        <f t="shared" si="30"/>
        <v>盤</v>
      </c>
      <c r="J651" t="str">
        <f t="shared" si="31"/>
        <v>盤</v>
      </c>
      <c r="K651" t="str">
        <f t="shared" si="32"/>
        <v>盤</v>
      </c>
    </row>
    <row r="652" spans="1:11" hidden="1" x14ac:dyDescent="0.15">
      <c r="A652">
        <v>20140821</v>
      </c>
      <c r="B652">
        <v>9253.3799999999992</v>
      </c>
      <c r="C652">
        <v>9243.7800000000007</v>
      </c>
      <c r="D652">
        <v>9085.9599999999991</v>
      </c>
      <c r="E652">
        <v>9288.0499999999993</v>
      </c>
      <c r="F652">
        <v>9141.31</v>
      </c>
      <c r="G652">
        <v>9288.0499999999993</v>
      </c>
      <c r="H652">
        <v>9141.31</v>
      </c>
      <c r="I652" t="str">
        <f t="shared" si="30"/>
        <v>盤</v>
      </c>
      <c r="J652" t="str">
        <f t="shared" si="31"/>
        <v>盤</v>
      </c>
      <c r="K652" t="str">
        <f t="shared" si="32"/>
        <v>盤</v>
      </c>
    </row>
    <row r="653" spans="1:11" hidden="1" x14ac:dyDescent="0.15">
      <c r="A653">
        <v>20140822</v>
      </c>
      <c r="B653">
        <v>9380.1</v>
      </c>
      <c r="C653">
        <v>9288.0499999999993</v>
      </c>
      <c r="D653">
        <v>9141.31</v>
      </c>
      <c r="E653">
        <v>9288.0499999999993</v>
      </c>
      <c r="F653">
        <v>9141.31</v>
      </c>
      <c r="G653">
        <v>9380.1</v>
      </c>
      <c r="H653">
        <v>9141.31</v>
      </c>
      <c r="I653" t="str">
        <f t="shared" si="30"/>
        <v>盤</v>
      </c>
      <c r="J653" t="str">
        <f t="shared" si="31"/>
        <v>盤</v>
      </c>
      <c r="K653" t="str">
        <f t="shared" si="32"/>
        <v>無</v>
      </c>
    </row>
    <row r="654" spans="1:11" hidden="1" x14ac:dyDescent="0.15">
      <c r="A654">
        <v>20140825</v>
      </c>
      <c r="B654">
        <v>9390.6200000000008</v>
      </c>
      <c r="C654">
        <v>9288.0499999999993</v>
      </c>
      <c r="D654">
        <v>9141.31</v>
      </c>
      <c r="E654">
        <v>9380.1</v>
      </c>
      <c r="F654">
        <v>9141.31</v>
      </c>
      <c r="G654">
        <v>9390.6200000000008</v>
      </c>
      <c r="H654">
        <v>9141.31</v>
      </c>
      <c r="I654" t="str">
        <f t="shared" si="30"/>
        <v>盤</v>
      </c>
      <c r="J654" t="str">
        <f t="shared" si="31"/>
        <v>無</v>
      </c>
      <c r="K654" t="str">
        <f t="shared" si="32"/>
        <v>順</v>
      </c>
    </row>
    <row r="655" spans="1:11" hidden="1" x14ac:dyDescent="0.15">
      <c r="A655">
        <v>20140826</v>
      </c>
      <c r="B655">
        <v>9393.9599999999991</v>
      </c>
      <c r="C655">
        <v>9380.1</v>
      </c>
      <c r="D655">
        <v>9141.31</v>
      </c>
      <c r="E655">
        <v>9390.6200000000008</v>
      </c>
      <c r="F655">
        <v>9141.31</v>
      </c>
      <c r="G655">
        <v>9393.9599999999991</v>
      </c>
      <c r="H655">
        <v>9141.31</v>
      </c>
      <c r="I655" t="str">
        <f t="shared" si="30"/>
        <v>無</v>
      </c>
      <c r="J655" t="str">
        <f t="shared" si="31"/>
        <v>順</v>
      </c>
      <c r="K655" t="str">
        <f t="shared" si="32"/>
        <v>順</v>
      </c>
    </row>
    <row r="656" spans="1:11" x14ac:dyDescent="0.15">
      <c r="A656">
        <v>20140827</v>
      </c>
      <c r="B656">
        <v>9485.59</v>
      </c>
      <c r="C656">
        <v>9390.6200000000008</v>
      </c>
      <c r="D656">
        <v>9141.31</v>
      </c>
      <c r="E656">
        <v>9393.9599999999991</v>
      </c>
      <c r="F656">
        <v>9141.31</v>
      </c>
      <c r="G656">
        <v>9485.59</v>
      </c>
      <c r="H656">
        <v>9141.31</v>
      </c>
      <c r="I656" t="str">
        <f t="shared" si="30"/>
        <v>順</v>
      </c>
      <c r="J656" t="str">
        <f t="shared" si="31"/>
        <v>順</v>
      </c>
      <c r="K656" t="str">
        <f t="shared" si="32"/>
        <v>順</v>
      </c>
    </row>
    <row r="657" spans="1:11" x14ac:dyDescent="0.15">
      <c r="A657">
        <v>20140828</v>
      </c>
      <c r="B657">
        <v>9478.3700000000008</v>
      </c>
      <c r="C657">
        <v>9393.9599999999991</v>
      </c>
      <c r="D657">
        <v>9141.31</v>
      </c>
      <c r="E657">
        <v>9485.59</v>
      </c>
      <c r="F657">
        <v>9141.31</v>
      </c>
      <c r="G657">
        <v>9485.59</v>
      </c>
      <c r="H657">
        <v>9243.7800000000007</v>
      </c>
      <c r="I657" t="str">
        <f t="shared" si="30"/>
        <v>順</v>
      </c>
      <c r="J657" t="str">
        <f t="shared" si="31"/>
        <v>順</v>
      </c>
      <c r="K657" t="str">
        <f t="shared" si="32"/>
        <v>順</v>
      </c>
    </row>
    <row r="658" spans="1:11" hidden="1" x14ac:dyDescent="0.15">
      <c r="A658">
        <v>20140829</v>
      </c>
      <c r="B658">
        <v>9436.27</v>
      </c>
      <c r="C658">
        <v>9485.59</v>
      </c>
      <c r="D658">
        <v>9141.31</v>
      </c>
      <c r="E658">
        <v>9485.59</v>
      </c>
      <c r="F658">
        <v>9243.7800000000007</v>
      </c>
      <c r="G658">
        <v>9485.59</v>
      </c>
      <c r="H658">
        <v>9253.3799999999992</v>
      </c>
      <c r="I658" t="str">
        <f t="shared" si="30"/>
        <v>順</v>
      </c>
      <c r="J658" t="str">
        <f t="shared" si="31"/>
        <v>順</v>
      </c>
      <c r="K658" t="str">
        <f t="shared" si="32"/>
        <v>無</v>
      </c>
    </row>
    <row r="659" spans="1:11" hidden="1" x14ac:dyDescent="0.15">
      <c r="A659">
        <v>20140901</v>
      </c>
      <c r="B659">
        <v>9513.06</v>
      </c>
      <c r="C659">
        <v>9485.59</v>
      </c>
      <c r="D659">
        <v>9243.7800000000007</v>
      </c>
      <c r="E659">
        <v>9485.59</v>
      </c>
      <c r="F659">
        <v>9253.3799999999992</v>
      </c>
      <c r="G659">
        <v>9513.06</v>
      </c>
      <c r="H659">
        <v>9253.3799999999992</v>
      </c>
      <c r="I659" t="str">
        <f t="shared" si="30"/>
        <v>順</v>
      </c>
      <c r="J659" t="str">
        <f t="shared" si="31"/>
        <v>無</v>
      </c>
      <c r="K659" t="str">
        <f t="shared" si="32"/>
        <v>順</v>
      </c>
    </row>
    <row r="660" spans="1:11" hidden="1" x14ac:dyDescent="0.15">
      <c r="A660">
        <v>20140902</v>
      </c>
      <c r="B660">
        <v>9399.7199999999993</v>
      </c>
      <c r="C660">
        <v>9485.59</v>
      </c>
      <c r="D660">
        <v>9253.3799999999992</v>
      </c>
      <c r="E660">
        <v>9513.06</v>
      </c>
      <c r="F660">
        <v>9253.3799999999992</v>
      </c>
      <c r="G660">
        <v>9513.06</v>
      </c>
      <c r="H660">
        <v>9380.1</v>
      </c>
      <c r="I660" t="str">
        <f t="shared" si="30"/>
        <v>無</v>
      </c>
      <c r="J660" t="str">
        <f t="shared" si="31"/>
        <v>順</v>
      </c>
      <c r="K660" t="str">
        <f t="shared" si="32"/>
        <v>盤</v>
      </c>
    </row>
    <row r="661" spans="1:11" hidden="1" x14ac:dyDescent="0.15">
      <c r="A661">
        <v>20140903</v>
      </c>
      <c r="B661">
        <v>9450.35</v>
      </c>
      <c r="C661">
        <v>9513.06</v>
      </c>
      <c r="D661">
        <v>9253.3799999999992</v>
      </c>
      <c r="E661">
        <v>9513.06</v>
      </c>
      <c r="F661">
        <v>9380.1</v>
      </c>
      <c r="G661">
        <v>9513.06</v>
      </c>
      <c r="H661">
        <v>9390.6200000000008</v>
      </c>
      <c r="I661" t="str">
        <f t="shared" si="30"/>
        <v>順</v>
      </c>
      <c r="J661" t="str">
        <f t="shared" si="31"/>
        <v>盤</v>
      </c>
      <c r="K661" t="str">
        <f t="shared" si="32"/>
        <v>盤</v>
      </c>
    </row>
    <row r="662" spans="1:11" hidden="1" x14ac:dyDescent="0.15">
      <c r="A662">
        <v>20140904</v>
      </c>
      <c r="B662">
        <v>9428.89</v>
      </c>
      <c r="C662">
        <v>9513.06</v>
      </c>
      <c r="D662">
        <v>9380.1</v>
      </c>
      <c r="E662">
        <v>9513.06</v>
      </c>
      <c r="F662">
        <v>9390.6200000000008</v>
      </c>
      <c r="G662">
        <v>9513.06</v>
      </c>
      <c r="H662">
        <v>9393.9599999999991</v>
      </c>
      <c r="I662" t="str">
        <f t="shared" si="30"/>
        <v>盤</v>
      </c>
      <c r="J662" t="str">
        <f t="shared" si="31"/>
        <v>盤</v>
      </c>
      <c r="K662" t="str">
        <f t="shared" si="32"/>
        <v>盤</v>
      </c>
    </row>
    <row r="663" spans="1:11" hidden="1" x14ac:dyDescent="0.15">
      <c r="A663">
        <v>20140905</v>
      </c>
      <c r="B663">
        <v>9407.94</v>
      </c>
      <c r="C663">
        <v>9513.06</v>
      </c>
      <c r="D663">
        <v>9390.6200000000008</v>
      </c>
      <c r="E663">
        <v>9513.06</v>
      </c>
      <c r="F663">
        <v>9393.9599999999991</v>
      </c>
      <c r="G663">
        <v>9513.06</v>
      </c>
      <c r="H663">
        <v>9399.7199999999993</v>
      </c>
      <c r="I663" t="str">
        <f t="shared" si="30"/>
        <v>盤</v>
      </c>
      <c r="J663" t="str">
        <f t="shared" si="31"/>
        <v>盤</v>
      </c>
      <c r="K663" t="str">
        <f t="shared" si="32"/>
        <v>盤</v>
      </c>
    </row>
    <row r="664" spans="1:11" hidden="1" x14ac:dyDescent="0.15">
      <c r="A664">
        <v>20140909</v>
      </c>
      <c r="B664">
        <v>9434.77</v>
      </c>
      <c r="C664">
        <v>9513.06</v>
      </c>
      <c r="D664">
        <v>9393.9599999999991</v>
      </c>
      <c r="E664">
        <v>9513.06</v>
      </c>
      <c r="F664">
        <v>9399.7199999999993</v>
      </c>
      <c r="G664">
        <v>9513.06</v>
      </c>
      <c r="H664">
        <v>9399.7199999999993</v>
      </c>
      <c r="I664" t="str">
        <f t="shared" si="30"/>
        <v>盤</v>
      </c>
      <c r="J664" t="str">
        <f t="shared" si="31"/>
        <v>盤</v>
      </c>
      <c r="K664" t="str">
        <f t="shared" si="32"/>
        <v>盤</v>
      </c>
    </row>
    <row r="665" spans="1:11" hidden="1" x14ac:dyDescent="0.15">
      <c r="A665">
        <v>20140910</v>
      </c>
      <c r="B665">
        <v>9357.61</v>
      </c>
      <c r="C665">
        <v>9513.06</v>
      </c>
      <c r="D665">
        <v>9399.7199999999993</v>
      </c>
      <c r="E665">
        <v>9513.06</v>
      </c>
      <c r="F665">
        <v>9399.7199999999993</v>
      </c>
      <c r="G665">
        <v>9513.06</v>
      </c>
      <c r="H665">
        <v>9357.61</v>
      </c>
      <c r="I665" t="str">
        <f t="shared" si="30"/>
        <v>盤</v>
      </c>
      <c r="J665" t="str">
        <f t="shared" si="31"/>
        <v>盤</v>
      </c>
      <c r="K665" t="str">
        <f t="shared" si="32"/>
        <v>盤</v>
      </c>
    </row>
    <row r="666" spans="1:11" hidden="1" x14ac:dyDescent="0.15">
      <c r="A666">
        <v>20140911</v>
      </c>
      <c r="B666">
        <v>9322.9500000000007</v>
      </c>
      <c r="C666">
        <v>9513.06</v>
      </c>
      <c r="D666">
        <v>9399.7199999999993</v>
      </c>
      <c r="E666">
        <v>9513.06</v>
      </c>
      <c r="F666">
        <v>9357.61</v>
      </c>
      <c r="G666">
        <v>9513.06</v>
      </c>
      <c r="H666">
        <v>9322.9500000000007</v>
      </c>
      <c r="I666" t="str">
        <f t="shared" si="30"/>
        <v>盤</v>
      </c>
      <c r="J666" t="str">
        <f t="shared" si="31"/>
        <v>盤</v>
      </c>
      <c r="K666" t="str">
        <f t="shared" si="32"/>
        <v>無</v>
      </c>
    </row>
    <row r="667" spans="1:11" hidden="1" x14ac:dyDescent="0.15">
      <c r="A667">
        <v>20140912</v>
      </c>
      <c r="B667">
        <v>9223.18</v>
      </c>
      <c r="C667">
        <v>9513.06</v>
      </c>
      <c r="D667">
        <v>9357.61</v>
      </c>
      <c r="E667">
        <v>9513.06</v>
      </c>
      <c r="F667">
        <v>9322.9500000000007</v>
      </c>
      <c r="G667">
        <v>9450.35</v>
      </c>
      <c r="H667">
        <v>9223.18</v>
      </c>
      <c r="I667" t="str">
        <f t="shared" si="30"/>
        <v>盤</v>
      </c>
      <c r="J667" t="str">
        <f t="shared" si="31"/>
        <v>無</v>
      </c>
      <c r="K667" t="str">
        <f t="shared" si="32"/>
        <v>無</v>
      </c>
    </row>
    <row r="668" spans="1:11" hidden="1" x14ac:dyDescent="0.15">
      <c r="A668">
        <v>20140915</v>
      </c>
      <c r="B668">
        <v>9217.4599999999991</v>
      </c>
      <c r="C668">
        <v>9513.06</v>
      </c>
      <c r="D668">
        <v>9322.9500000000007</v>
      </c>
      <c r="E668">
        <v>9450.35</v>
      </c>
      <c r="F668">
        <v>9223.18</v>
      </c>
      <c r="G668">
        <v>9450.35</v>
      </c>
      <c r="H668">
        <v>9217.4599999999991</v>
      </c>
      <c r="I668" t="str">
        <f t="shared" si="30"/>
        <v>無</v>
      </c>
      <c r="J668" t="str">
        <f t="shared" si="31"/>
        <v>無</v>
      </c>
      <c r="K668" t="str">
        <f t="shared" si="32"/>
        <v>無</v>
      </c>
    </row>
    <row r="669" spans="1:11" hidden="1" x14ac:dyDescent="0.15">
      <c r="A669">
        <v>20140916</v>
      </c>
      <c r="B669">
        <v>9133.4</v>
      </c>
      <c r="C669">
        <v>9450.35</v>
      </c>
      <c r="D669">
        <v>9223.18</v>
      </c>
      <c r="E669">
        <v>9450.35</v>
      </c>
      <c r="F669">
        <v>9217.4599999999991</v>
      </c>
      <c r="G669">
        <v>9434.77</v>
      </c>
      <c r="H669">
        <v>9133.4</v>
      </c>
      <c r="I669" t="str">
        <f t="shared" si="30"/>
        <v>無</v>
      </c>
      <c r="J669" t="str">
        <f t="shared" si="31"/>
        <v>無</v>
      </c>
      <c r="K669" t="str">
        <f t="shared" si="32"/>
        <v>順</v>
      </c>
    </row>
    <row r="670" spans="1:11" hidden="1" x14ac:dyDescent="0.15">
      <c r="A670">
        <v>20140917</v>
      </c>
      <c r="B670">
        <v>9195.17</v>
      </c>
      <c r="C670">
        <v>9450.35</v>
      </c>
      <c r="D670">
        <v>9217.4599999999991</v>
      </c>
      <c r="E670">
        <v>9434.77</v>
      </c>
      <c r="F670">
        <v>9133.4</v>
      </c>
      <c r="G670">
        <v>9434.77</v>
      </c>
      <c r="H670">
        <v>9133.4</v>
      </c>
      <c r="I670" t="str">
        <f t="shared" si="30"/>
        <v>無</v>
      </c>
      <c r="J670" t="str">
        <f t="shared" si="31"/>
        <v>順</v>
      </c>
      <c r="K670" t="str">
        <f t="shared" si="32"/>
        <v>順</v>
      </c>
    </row>
    <row r="671" spans="1:11" x14ac:dyDescent="0.15">
      <c r="A671">
        <v>20140918</v>
      </c>
      <c r="B671">
        <v>9237.0300000000007</v>
      </c>
      <c r="C671">
        <v>9434.77</v>
      </c>
      <c r="D671">
        <v>9133.4</v>
      </c>
      <c r="E671">
        <v>9434.77</v>
      </c>
      <c r="F671">
        <v>9133.4</v>
      </c>
      <c r="G671">
        <v>9434.77</v>
      </c>
      <c r="H671">
        <v>9133.4</v>
      </c>
      <c r="I671" t="str">
        <f t="shared" si="30"/>
        <v>順</v>
      </c>
      <c r="J671" t="str">
        <f t="shared" si="31"/>
        <v>順</v>
      </c>
      <c r="K671" t="str">
        <f t="shared" si="32"/>
        <v>順</v>
      </c>
    </row>
    <row r="672" spans="1:11" hidden="1" x14ac:dyDescent="0.15">
      <c r="A672">
        <v>20140919</v>
      </c>
      <c r="B672">
        <v>9240.4500000000007</v>
      </c>
      <c r="C672">
        <v>9434.77</v>
      </c>
      <c r="D672">
        <v>9133.4</v>
      </c>
      <c r="E672">
        <v>9434.77</v>
      </c>
      <c r="F672">
        <v>9133.4</v>
      </c>
      <c r="G672">
        <v>9357.61</v>
      </c>
      <c r="H672">
        <v>9133.4</v>
      </c>
      <c r="I672" t="str">
        <f t="shared" si="30"/>
        <v>順</v>
      </c>
      <c r="J672" t="str">
        <f t="shared" si="31"/>
        <v>順</v>
      </c>
      <c r="K672" t="str">
        <f t="shared" si="32"/>
        <v>無</v>
      </c>
    </row>
    <row r="673" spans="1:11" hidden="1" x14ac:dyDescent="0.15">
      <c r="A673">
        <v>20140922</v>
      </c>
      <c r="B673">
        <v>9134.65</v>
      </c>
      <c r="C673">
        <v>9434.77</v>
      </c>
      <c r="D673">
        <v>9133.4</v>
      </c>
      <c r="E673">
        <v>9357.61</v>
      </c>
      <c r="F673">
        <v>9133.4</v>
      </c>
      <c r="G673">
        <v>9322.9500000000007</v>
      </c>
      <c r="H673">
        <v>9133.4</v>
      </c>
      <c r="I673" t="str">
        <f t="shared" si="30"/>
        <v>順</v>
      </c>
      <c r="J673" t="str">
        <f t="shared" si="31"/>
        <v>無</v>
      </c>
      <c r="K673" t="str">
        <f t="shared" si="32"/>
        <v>無</v>
      </c>
    </row>
    <row r="674" spans="1:11" hidden="1" x14ac:dyDescent="0.15">
      <c r="A674">
        <v>20140923</v>
      </c>
      <c r="B674">
        <v>9084.9</v>
      </c>
      <c r="C674">
        <v>9357.61</v>
      </c>
      <c r="D674">
        <v>9133.4</v>
      </c>
      <c r="E674">
        <v>9322.9500000000007</v>
      </c>
      <c r="F674">
        <v>9133.4</v>
      </c>
      <c r="G674">
        <v>9240.4500000000007</v>
      </c>
      <c r="H674">
        <v>9084.9</v>
      </c>
      <c r="I674" t="str">
        <f t="shared" si="30"/>
        <v>無</v>
      </c>
      <c r="J674" t="str">
        <f t="shared" si="31"/>
        <v>無</v>
      </c>
      <c r="K674" t="str">
        <f t="shared" si="32"/>
        <v>盤</v>
      </c>
    </row>
    <row r="675" spans="1:11" hidden="1" x14ac:dyDescent="0.15">
      <c r="A675">
        <v>20140924</v>
      </c>
      <c r="B675">
        <v>9098.49</v>
      </c>
      <c r="C675">
        <v>9322.9500000000007</v>
      </c>
      <c r="D675">
        <v>9133.4</v>
      </c>
      <c r="E675">
        <v>9240.4500000000007</v>
      </c>
      <c r="F675">
        <v>9084.9</v>
      </c>
      <c r="G675">
        <v>9240.4500000000007</v>
      </c>
      <c r="H675">
        <v>9084.9</v>
      </c>
      <c r="I675" t="str">
        <f t="shared" si="30"/>
        <v>無</v>
      </c>
      <c r="J675" t="str">
        <f t="shared" si="31"/>
        <v>盤</v>
      </c>
      <c r="K675" t="str">
        <f t="shared" si="32"/>
        <v>盤</v>
      </c>
    </row>
    <row r="676" spans="1:11" hidden="1" x14ac:dyDescent="0.15">
      <c r="A676">
        <v>20140925</v>
      </c>
      <c r="B676">
        <v>9011.59</v>
      </c>
      <c r="C676">
        <v>9240.4500000000007</v>
      </c>
      <c r="D676">
        <v>9084.9</v>
      </c>
      <c r="E676">
        <v>9240.4500000000007</v>
      </c>
      <c r="F676">
        <v>9084.9</v>
      </c>
      <c r="G676">
        <v>9240.4500000000007</v>
      </c>
      <c r="H676">
        <v>9011.59</v>
      </c>
      <c r="I676" t="str">
        <f t="shared" si="30"/>
        <v>盤</v>
      </c>
      <c r="J676" t="str">
        <f t="shared" si="31"/>
        <v>盤</v>
      </c>
      <c r="K676" t="str">
        <f t="shared" si="32"/>
        <v>無</v>
      </c>
    </row>
    <row r="677" spans="1:11" hidden="1" x14ac:dyDescent="0.15">
      <c r="A677">
        <v>20140926</v>
      </c>
      <c r="B677">
        <v>8989.82</v>
      </c>
      <c r="C677">
        <v>9240.4500000000007</v>
      </c>
      <c r="D677">
        <v>9084.9</v>
      </c>
      <c r="E677">
        <v>9240.4500000000007</v>
      </c>
      <c r="F677">
        <v>9011.59</v>
      </c>
      <c r="G677">
        <v>9240.4500000000007</v>
      </c>
      <c r="H677">
        <v>8989.82</v>
      </c>
      <c r="I677" t="str">
        <f t="shared" si="30"/>
        <v>盤</v>
      </c>
      <c r="J677" t="str">
        <f t="shared" si="31"/>
        <v>無</v>
      </c>
      <c r="K677" t="str">
        <f t="shared" si="32"/>
        <v>順</v>
      </c>
    </row>
    <row r="678" spans="1:11" hidden="1" x14ac:dyDescent="0.15">
      <c r="A678">
        <v>20140929</v>
      </c>
      <c r="B678">
        <v>8960.76</v>
      </c>
      <c r="C678">
        <v>9240.4500000000007</v>
      </c>
      <c r="D678">
        <v>9011.59</v>
      </c>
      <c r="E678">
        <v>9240.4500000000007</v>
      </c>
      <c r="F678">
        <v>8989.82</v>
      </c>
      <c r="G678">
        <v>9240.4500000000007</v>
      </c>
      <c r="H678">
        <v>8960.76</v>
      </c>
      <c r="I678" t="str">
        <f t="shared" si="30"/>
        <v>無</v>
      </c>
      <c r="J678" t="str">
        <f t="shared" si="31"/>
        <v>順</v>
      </c>
      <c r="K678" t="str">
        <f t="shared" si="32"/>
        <v>順</v>
      </c>
    </row>
    <row r="679" spans="1:11" x14ac:dyDescent="0.15">
      <c r="A679">
        <v>20140930</v>
      </c>
      <c r="B679">
        <v>8966.92</v>
      </c>
      <c r="C679">
        <v>9240.4500000000007</v>
      </c>
      <c r="D679">
        <v>8989.82</v>
      </c>
      <c r="E679">
        <v>9240.4500000000007</v>
      </c>
      <c r="F679">
        <v>8960.76</v>
      </c>
      <c r="G679">
        <v>9240.4500000000007</v>
      </c>
      <c r="H679">
        <v>8960.76</v>
      </c>
      <c r="I679" t="str">
        <f t="shared" si="30"/>
        <v>順</v>
      </c>
      <c r="J679" t="str">
        <f t="shared" si="31"/>
        <v>順</v>
      </c>
      <c r="K679" t="str">
        <f t="shared" si="32"/>
        <v>順</v>
      </c>
    </row>
    <row r="680" spans="1:11" hidden="1" x14ac:dyDescent="0.15">
      <c r="A680">
        <v>20141001</v>
      </c>
      <c r="B680">
        <v>8990.26</v>
      </c>
      <c r="C680">
        <v>9240.4500000000007</v>
      </c>
      <c r="D680">
        <v>8960.76</v>
      </c>
      <c r="E680">
        <v>9240.4500000000007</v>
      </c>
      <c r="F680">
        <v>8960.76</v>
      </c>
      <c r="G680">
        <v>9134.65</v>
      </c>
      <c r="H680">
        <v>8960.76</v>
      </c>
      <c r="I680" t="str">
        <f t="shared" si="30"/>
        <v>順</v>
      </c>
      <c r="J680" t="str">
        <f t="shared" si="31"/>
        <v>順</v>
      </c>
      <c r="K680" t="str">
        <f t="shared" si="32"/>
        <v>盤</v>
      </c>
    </row>
    <row r="681" spans="1:11" hidden="1" x14ac:dyDescent="0.15">
      <c r="A681">
        <v>20141002</v>
      </c>
      <c r="B681">
        <v>8975.19</v>
      </c>
      <c r="C681">
        <v>9240.4500000000007</v>
      </c>
      <c r="D681">
        <v>8960.76</v>
      </c>
      <c r="E681">
        <v>9134.65</v>
      </c>
      <c r="F681">
        <v>8960.76</v>
      </c>
      <c r="G681">
        <v>9098.49</v>
      </c>
      <c r="H681">
        <v>8960.76</v>
      </c>
      <c r="I681" t="str">
        <f t="shared" si="30"/>
        <v>順</v>
      </c>
      <c r="J681" t="str">
        <f t="shared" si="31"/>
        <v>盤</v>
      </c>
      <c r="K681" t="str">
        <f t="shared" si="32"/>
        <v>盤</v>
      </c>
    </row>
    <row r="682" spans="1:11" hidden="1" x14ac:dyDescent="0.15">
      <c r="A682">
        <v>20141003</v>
      </c>
      <c r="B682">
        <v>9106.2800000000007</v>
      </c>
      <c r="C682">
        <v>9134.65</v>
      </c>
      <c r="D682">
        <v>8960.76</v>
      </c>
      <c r="E682">
        <v>9098.49</v>
      </c>
      <c r="F682">
        <v>8960.76</v>
      </c>
      <c r="G682">
        <v>9106.2800000000007</v>
      </c>
      <c r="H682">
        <v>8960.76</v>
      </c>
      <c r="I682" t="str">
        <f t="shared" si="30"/>
        <v>盤</v>
      </c>
      <c r="J682" t="str">
        <f t="shared" si="31"/>
        <v>盤</v>
      </c>
      <c r="K682" t="str">
        <f t="shared" si="32"/>
        <v>盤</v>
      </c>
    </row>
    <row r="683" spans="1:11" hidden="1" x14ac:dyDescent="0.15">
      <c r="A683">
        <v>20141006</v>
      </c>
      <c r="B683">
        <v>9095.14</v>
      </c>
      <c r="C683">
        <v>9098.49</v>
      </c>
      <c r="D683">
        <v>8960.76</v>
      </c>
      <c r="E683">
        <v>9106.2800000000007</v>
      </c>
      <c r="F683">
        <v>8960.76</v>
      </c>
      <c r="G683">
        <v>9106.2800000000007</v>
      </c>
      <c r="H683">
        <v>8960.76</v>
      </c>
      <c r="I683" t="str">
        <f t="shared" si="30"/>
        <v>盤</v>
      </c>
      <c r="J683" t="str">
        <f t="shared" si="31"/>
        <v>盤</v>
      </c>
      <c r="K683" t="str">
        <f t="shared" si="32"/>
        <v>盤</v>
      </c>
    </row>
    <row r="684" spans="1:11" hidden="1" x14ac:dyDescent="0.15">
      <c r="A684">
        <v>20141007</v>
      </c>
      <c r="B684">
        <v>9040.81</v>
      </c>
      <c r="C684">
        <v>9106.2800000000007</v>
      </c>
      <c r="D684">
        <v>8960.76</v>
      </c>
      <c r="E684">
        <v>9106.2800000000007</v>
      </c>
      <c r="F684">
        <v>8960.76</v>
      </c>
      <c r="G684">
        <v>9106.2800000000007</v>
      </c>
      <c r="H684">
        <v>8960.76</v>
      </c>
      <c r="I684" t="str">
        <f t="shared" si="30"/>
        <v>盤</v>
      </c>
      <c r="J684" t="str">
        <f t="shared" si="31"/>
        <v>盤</v>
      </c>
      <c r="K684" t="str">
        <f t="shared" si="32"/>
        <v>盤</v>
      </c>
    </row>
    <row r="685" spans="1:11" hidden="1" x14ac:dyDescent="0.15">
      <c r="A685">
        <v>20141008</v>
      </c>
      <c r="B685">
        <v>8955.18</v>
      </c>
      <c r="C685">
        <v>9106.2800000000007</v>
      </c>
      <c r="D685">
        <v>8960.76</v>
      </c>
      <c r="E685">
        <v>9106.2800000000007</v>
      </c>
      <c r="F685">
        <v>8960.76</v>
      </c>
      <c r="G685">
        <v>9106.2800000000007</v>
      </c>
      <c r="H685">
        <v>8955.18</v>
      </c>
      <c r="I685" t="str">
        <f t="shared" si="30"/>
        <v>盤</v>
      </c>
      <c r="J685" t="str">
        <f t="shared" si="31"/>
        <v>盤</v>
      </c>
      <c r="K685" t="str">
        <f t="shared" si="32"/>
        <v>盤</v>
      </c>
    </row>
    <row r="686" spans="1:11" hidden="1" x14ac:dyDescent="0.15">
      <c r="A686">
        <v>20141009</v>
      </c>
      <c r="B686">
        <v>8966.44</v>
      </c>
      <c r="C686">
        <v>9106.2800000000007</v>
      </c>
      <c r="D686">
        <v>8960.76</v>
      </c>
      <c r="E686">
        <v>9106.2800000000007</v>
      </c>
      <c r="F686">
        <v>8955.18</v>
      </c>
      <c r="G686">
        <v>9106.2800000000007</v>
      </c>
      <c r="H686">
        <v>8955.18</v>
      </c>
      <c r="I686" t="str">
        <f t="shared" si="30"/>
        <v>盤</v>
      </c>
      <c r="J686" t="str">
        <f t="shared" si="31"/>
        <v>盤</v>
      </c>
      <c r="K686" t="str">
        <f t="shared" si="32"/>
        <v>盤</v>
      </c>
    </row>
    <row r="687" spans="1:11" hidden="1" x14ac:dyDescent="0.15">
      <c r="A687">
        <v>20141013</v>
      </c>
      <c r="B687">
        <v>8711.39</v>
      </c>
      <c r="C687">
        <v>9106.2800000000007</v>
      </c>
      <c r="D687">
        <v>8955.18</v>
      </c>
      <c r="E687">
        <v>9106.2800000000007</v>
      </c>
      <c r="F687">
        <v>8955.18</v>
      </c>
      <c r="G687">
        <v>9106.2800000000007</v>
      </c>
      <c r="H687">
        <v>8711.39</v>
      </c>
      <c r="I687" t="str">
        <f t="shared" si="30"/>
        <v>盤</v>
      </c>
      <c r="J687" t="str">
        <f t="shared" si="31"/>
        <v>盤</v>
      </c>
      <c r="K687" t="str">
        <f t="shared" si="32"/>
        <v>順</v>
      </c>
    </row>
    <row r="688" spans="1:11" hidden="1" x14ac:dyDescent="0.15">
      <c r="A688">
        <v>20141014</v>
      </c>
      <c r="B688">
        <v>8768.39</v>
      </c>
      <c r="C688">
        <v>9106.2800000000007</v>
      </c>
      <c r="D688">
        <v>8955.18</v>
      </c>
      <c r="E688">
        <v>9106.2800000000007</v>
      </c>
      <c r="F688">
        <v>8711.39</v>
      </c>
      <c r="G688">
        <v>9106.2800000000007</v>
      </c>
      <c r="H688">
        <v>8711.39</v>
      </c>
      <c r="I688" t="str">
        <f t="shared" si="30"/>
        <v>盤</v>
      </c>
      <c r="J688" t="str">
        <f t="shared" si="31"/>
        <v>順</v>
      </c>
      <c r="K688" t="str">
        <f t="shared" si="32"/>
        <v>順</v>
      </c>
    </row>
    <row r="689" spans="1:11" x14ac:dyDescent="0.15">
      <c r="A689">
        <v>20141015</v>
      </c>
      <c r="B689">
        <v>8655.51</v>
      </c>
      <c r="C689">
        <v>9106.2800000000007</v>
      </c>
      <c r="D689">
        <v>8711.39</v>
      </c>
      <c r="E689">
        <v>9106.2800000000007</v>
      </c>
      <c r="F689">
        <v>8711.39</v>
      </c>
      <c r="G689">
        <v>9106.2800000000007</v>
      </c>
      <c r="H689">
        <v>8655.51</v>
      </c>
      <c r="I689" t="str">
        <f t="shared" si="30"/>
        <v>順</v>
      </c>
      <c r="J689" t="str">
        <f t="shared" si="31"/>
        <v>順</v>
      </c>
      <c r="K689" t="str">
        <f t="shared" si="32"/>
        <v>順</v>
      </c>
    </row>
    <row r="690" spans="1:11" x14ac:dyDescent="0.15">
      <c r="A690">
        <v>20141016</v>
      </c>
      <c r="B690">
        <v>8633.69</v>
      </c>
      <c r="C690">
        <v>9106.2800000000007</v>
      </c>
      <c r="D690">
        <v>8711.39</v>
      </c>
      <c r="E690">
        <v>9106.2800000000007</v>
      </c>
      <c r="F690">
        <v>8655.51</v>
      </c>
      <c r="G690">
        <v>9095.14</v>
      </c>
      <c r="H690">
        <v>8633.69</v>
      </c>
      <c r="I690" t="str">
        <f t="shared" si="30"/>
        <v>順</v>
      </c>
      <c r="J690" t="str">
        <f t="shared" si="31"/>
        <v>順</v>
      </c>
      <c r="K690" t="str">
        <f t="shared" si="32"/>
        <v>順</v>
      </c>
    </row>
    <row r="691" spans="1:11" x14ac:dyDescent="0.15">
      <c r="A691">
        <v>20141017</v>
      </c>
      <c r="B691">
        <v>8512.8799999999992</v>
      </c>
      <c r="C691">
        <v>9106.2800000000007</v>
      </c>
      <c r="D691">
        <v>8655.51</v>
      </c>
      <c r="E691">
        <v>9095.14</v>
      </c>
      <c r="F691">
        <v>8633.69</v>
      </c>
      <c r="G691">
        <v>9040.81</v>
      </c>
      <c r="H691">
        <v>8512.8799999999992</v>
      </c>
      <c r="I691" t="str">
        <f t="shared" si="30"/>
        <v>順</v>
      </c>
      <c r="J691" t="str">
        <f t="shared" si="31"/>
        <v>順</v>
      </c>
      <c r="K691" t="str">
        <f t="shared" si="32"/>
        <v>順</v>
      </c>
    </row>
    <row r="692" spans="1:11" x14ac:dyDescent="0.15">
      <c r="A692">
        <v>20141020</v>
      </c>
      <c r="B692">
        <v>8663.14</v>
      </c>
      <c r="C692">
        <v>9095.14</v>
      </c>
      <c r="D692">
        <v>8633.69</v>
      </c>
      <c r="E692">
        <v>9040.81</v>
      </c>
      <c r="F692">
        <v>8512.8799999999992</v>
      </c>
      <c r="G692">
        <v>8966.44</v>
      </c>
      <c r="H692">
        <v>8512.8799999999992</v>
      </c>
      <c r="I692" t="str">
        <f t="shared" si="30"/>
        <v>順</v>
      </c>
      <c r="J692" t="str">
        <f t="shared" si="31"/>
        <v>順</v>
      </c>
      <c r="K692" t="str">
        <f t="shared" si="32"/>
        <v>順</v>
      </c>
    </row>
    <row r="693" spans="1:11" x14ac:dyDescent="0.15">
      <c r="A693">
        <v>20141021</v>
      </c>
      <c r="B693">
        <v>8654.64</v>
      </c>
      <c r="C693">
        <v>9040.81</v>
      </c>
      <c r="D693">
        <v>8512.8799999999992</v>
      </c>
      <c r="E693">
        <v>8966.44</v>
      </c>
      <c r="F693">
        <v>8512.8799999999992</v>
      </c>
      <c r="G693">
        <v>8966.44</v>
      </c>
      <c r="H693">
        <v>8512.8799999999992</v>
      </c>
      <c r="I693" t="str">
        <f t="shared" si="30"/>
        <v>順</v>
      </c>
      <c r="J693" t="str">
        <f t="shared" si="31"/>
        <v>順</v>
      </c>
      <c r="K693" t="str">
        <f t="shared" si="32"/>
        <v>順</v>
      </c>
    </row>
    <row r="694" spans="1:11" x14ac:dyDescent="0.15">
      <c r="A694">
        <v>20141022</v>
      </c>
      <c r="B694">
        <v>8748.83</v>
      </c>
      <c r="C694">
        <v>8966.44</v>
      </c>
      <c r="D694">
        <v>8512.8799999999992</v>
      </c>
      <c r="E694">
        <v>8966.44</v>
      </c>
      <c r="F694">
        <v>8512.8799999999992</v>
      </c>
      <c r="G694">
        <v>8768.39</v>
      </c>
      <c r="H694">
        <v>8512.8799999999992</v>
      </c>
      <c r="I694" t="str">
        <f t="shared" si="30"/>
        <v>順</v>
      </c>
      <c r="J694" t="str">
        <f t="shared" si="31"/>
        <v>順</v>
      </c>
      <c r="K694" t="str">
        <f t="shared" si="32"/>
        <v>順</v>
      </c>
    </row>
    <row r="695" spans="1:11" x14ac:dyDescent="0.15">
      <c r="A695">
        <v>20141023</v>
      </c>
      <c r="B695">
        <v>8731.07</v>
      </c>
      <c r="C695">
        <v>8966.44</v>
      </c>
      <c r="D695">
        <v>8512.8799999999992</v>
      </c>
      <c r="E695">
        <v>8768.39</v>
      </c>
      <c r="F695">
        <v>8512.8799999999992</v>
      </c>
      <c r="G695">
        <v>8768.39</v>
      </c>
      <c r="H695">
        <v>8512.8799999999992</v>
      </c>
      <c r="I695" t="str">
        <f t="shared" si="30"/>
        <v>順</v>
      </c>
      <c r="J695" t="str">
        <f t="shared" si="31"/>
        <v>順</v>
      </c>
      <c r="K695" t="str">
        <f t="shared" si="32"/>
        <v>順</v>
      </c>
    </row>
    <row r="696" spans="1:11" hidden="1" x14ac:dyDescent="0.15">
      <c r="A696">
        <v>20141024</v>
      </c>
      <c r="B696">
        <v>8646.01</v>
      </c>
      <c r="C696">
        <v>8768.39</v>
      </c>
      <c r="D696">
        <v>8512.8799999999992</v>
      </c>
      <c r="E696">
        <v>8768.39</v>
      </c>
      <c r="F696">
        <v>8512.8799999999992</v>
      </c>
      <c r="G696">
        <v>8748.83</v>
      </c>
      <c r="H696">
        <v>8512.8799999999992</v>
      </c>
      <c r="I696" t="str">
        <f t="shared" si="30"/>
        <v>順</v>
      </c>
      <c r="J696" t="str">
        <f t="shared" si="31"/>
        <v>順</v>
      </c>
      <c r="K696" t="str">
        <f t="shared" si="32"/>
        <v>無</v>
      </c>
    </row>
    <row r="697" spans="1:11" hidden="1" x14ac:dyDescent="0.15">
      <c r="A697">
        <v>20141027</v>
      </c>
      <c r="B697">
        <v>8627.7800000000007</v>
      </c>
      <c r="C697">
        <v>8768.39</v>
      </c>
      <c r="D697">
        <v>8512.8799999999992</v>
      </c>
      <c r="E697">
        <v>8748.83</v>
      </c>
      <c r="F697">
        <v>8512.8799999999992</v>
      </c>
      <c r="G697">
        <v>8748.83</v>
      </c>
      <c r="H697">
        <v>8512.8799999999992</v>
      </c>
      <c r="I697" t="str">
        <f t="shared" si="30"/>
        <v>順</v>
      </c>
      <c r="J697" t="str">
        <f t="shared" si="31"/>
        <v>無</v>
      </c>
      <c r="K697" t="str">
        <f t="shared" si="32"/>
        <v>無</v>
      </c>
    </row>
    <row r="698" spans="1:11" hidden="1" x14ac:dyDescent="0.15">
      <c r="A698">
        <v>20141028</v>
      </c>
      <c r="B698">
        <v>8773.5499999999993</v>
      </c>
      <c r="C698">
        <v>8748.83</v>
      </c>
      <c r="D698">
        <v>8512.8799999999992</v>
      </c>
      <c r="E698">
        <v>8748.83</v>
      </c>
      <c r="F698">
        <v>8512.8799999999992</v>
      </c>
      <c r="G698">
        <v>8773.5499999999993</v>
      </c>
      <c r="H698">
        <v>8512.8799999999992</v>
      </c>
      <c r="I698" t="str">
        <f t="shared" si="30"/>
        <v>無</v>
      </c>
      <c r="J698" t="str">
        <f t="shared" si="31"/>
        <v>無</v>
      </c>
      <c r="K698" t="str">
        <f t="shared" si="32"/>
        <v>順</v>
      </c>
    </row>
    <row r="699" spans="1:11" hidden="1" x14ac:dyDescent="0.15">
      <c r="A699">
        <v>20141029</v>
      </c>
      <c r="B699">
        <v>8903.68</v>
      </c>
      <c r="C699">
        <v>8748.83</v>
      </c>
      <c r="D699">
        <v>8512.8799999999992</v>
      </c>
      <c r="E699">
        <v>8773.5499999999993</v>
      </c>
      <c r="F699">
        <v>8512.8799999999992</v>
      </c>
      <c r="G699">
        <v>8903.68</v>
      </c>
      <c r="H699">
        <v>8627.7800000000007</v>
      </c>
      <c r="I699" t="str">
        <f t="shared" si="30"/>
        <v>無</v>
      </c>
      <c r="J699" t="str">
        <f t="shared" si="31"/>
        <v>順</v>
      </c>
      <c r="K699" t="str">
        <f t="shared" si="32"/>
        <v>順</v>
      </c>
    </row>
    <row r="700" spans="1:11" x14ac:dyDescent="0.15">
      <c r="A700">
        <v>20141030</v>
      </c>
      <c r="B700">
        <v>8888.07</v>
      </c>
      <c r="C700">
        <v>8773.5499999999993</v>
      </c>
      <c r="D700">
        <v>8512.8799999999992</v>
      </c>
      <c r="E700">
        <v>8903.68</v>
      </c>
      <c r="F700">
        <v>8627.7800000000007</v>
      </c>
      <c r="G700">
        <v>8903.68</v>
      </c>
      <c r="H700">
        <v>8627.7800000000007</v>
      </c>
      <c r="I700" t="str">
        <f t="shared" si="30"/>
        <v>順</v>
      </c>
      <c r="J700" t="str">
        <f t="shared" si="31"/>
        <v>順</v>
      </c>
      <c r="K700" t="str">
        <f t="shared" si="32"/>
        <v>順</v>
      </c>
    </row>
    <row r="701" spans="1:11" x14ac:dyDescent="0.15">
      <c r="A701">
        <v>20141031</v>
      </c>
      <c r="B701">
        <v>8974.76</v>
      </c>
      <c r="C701">
        <v>8903.68</v>
      </c>
      <c r="D701">
        <v>8627.7800000000007</v>
      </c>
      <c r="E701">
        <v>8903.68</v>
      </c>
      <c r="F701">
        <v>8627.7800000000007</v>
      </c>
      <c r="G701">
        <v>8974.76</v>
      </c>
      <c r="H701">
        <v>8627.7800000000007</v>
      </c>
      <c r="I701" t="str">
        <f t="shared" ref="I701:I764" si="33">IF(C701-D701&lt;=180,"盤",IF(C701-D701&lt;=240,"無","順"))</f>
        <v>順</v>
      </c>
      <c r="J701" t="str">
        <f t="shared" ref="J701:J764" si="34">IF(E701-F701&lt;=180,"盤",IF(E701-F701&lt;=240,"無","順"))</f>
        <v>順</v>
      </c>
      <c r="K701" t="str">
        <f t="shared" ref="K701:K764" si="35">IF(G701-H701&lt;=180,"盤",IF(G701-H701&lt;=240,"無","順"))</f>
        <v>順</v>
      </c>
    </row>
    <row r="702" spans="1:11" x14ac:dyDescent="0.15">
      <c r="A702">
        <v>20141103</v>
      </c>
      <c r="B702">
        <v>9004.86</v>
      </c>
      <c r="C702">
        <v>8903.68</v>
      </c>
      <c r="D702">
        <v>8627.7800000000007</v>
      </c>
      <c r="E702">
        <v>8974.76</v>
      </c>
      <c r="F702">
        <v>8627.7800000000007</v>
      </c>
      <c r="G702">
        <v>9004.86</v>
      </c>
      <c r="H702">
        <v>8627.7800000000007</v>
      </c>
      <c r="I702" t="str">
        <f t="shared" si="33"/>
        <v>順</v>
      </c>
      <c r="J702" t="str">
        <f t="shared" si="34"/>
        <v>順</v>
      </c>
      <c r="K702" t="str">
        <f t="shared" si="35"/>
        <v>順</v>
      </c>
    </row>
    <row r="703" spans="1:11" x14ac:dyDescent="0.15">
      <c r="A703">
        <v>20141104</v>
      </c>
      <c r="B703">
        <v>8989.18</v>
      </c>
      <c r="C703">
        <v>8974.76</v>
      </c>
      <c r="D703">
        <v>8627.7800000000007</v>
      </c>
      <c r="E703">
        <v>9004.86</v>
      </c>
      <c r="F703">
        <v>8627.7800000000007</v>
      </c>
      <c r="G703">
        <v>9004.86</v>
      </c>
      <c r="H703">
        <v>8627.7800000000007</v>
      </c>
      <c r="I703" t="str">
        <f t="shared" si="33"/>
        <v>順</v>
      </c>
      <c r="J703" t="str">
        <f t="shared" si="34"/>
        <v>順</v>
      </c>
      <c r="K703" t="str">
        <f t="shared" si="35"/>
        <v>順</v>
      </c>
    </row>
    <row r="704" spans="1:11" x14ac:dyDescent="0.15">
      <c r="A704">
        <v>20141105</v>
      </c>
      <c r="B704">
        <v>8962.6</v>
      </c>
      <c r="C704">
        <v>9004.86</v>
      </c>
      <c r="D704">
        <v>8627.7800000000007</v>
      </c>
      <c r="E704">
        <v>9004.86</v>
      </c>
      <c r="F704">
        <v>8627.7800000000007</v>
      </c>
      <c r="G704">
        <v>9004.86</v>
      </c>
      <c r="H704">
        <v>8627.7800000000007</v>
      </c>
      <c r="I704" t="str">
        <f t="shared" si="33"/>
        <v>順</v>
      </c>
      <c r="J704" t="str">
        <f t="shared" si="34"/>
        <v>順</v>
      </c>
      <c r="K704" t="str">
        <f t="shared" si="35"/>
        <v>順</v>
      </c>
    </row>
    <row r="705" spans="1:11" hidden="1" x14ac:dyDescent="0.15">
      <c r="A705">
        <v>20141106</v>
      </c>
      <c r="B705">
        <v>8891.02</v>
      </c>
      <c r="C705">
        <v>9004.86</v>
      </c>
      <c r="D705">
        <v>8627.7800000000007</v>
      </c>
      <c r="E705">
        <v>9004.86</v>
      </c>
      <c r="F705">
        <v>8627.7800000000007</v>
      </c>
      <c r="G705">
        <v>9004.86</v>
      </c>
      <c r="H705">
        <v>8773.5499999999993</v>
      </c>
      <c r="I705" t="str">
        <f t="shared" si="33"/>
        <v>順</v>
      </c>
      <c r="J705" t="str">
        <f t="shared" si="34"/>
        <v>順</v>
      </c>
      <c r="K705" t="str">
        <f t="shared" si="35"/>
        <v>無</v>
      </c>
    </row>
    <row r="706" spans="1:11" hidden="1" x14ac:dyDescent="0.15">
      <c r="A706">
        <v>20141107</v>
      </c>
      <c r="B706">
        <v>8912.6200000000008</v>
      </c>
      <c r="C706">
        <v>9004.86</v>
      </c>
      <c r="D706">
        <v>8627.7800000000007</v>
      </c>
      <c r="E706">
        <v>9004.86</v>
      </c>
      <c r="F706">
        <v>8773.5499999999993</v>
      </c>
      <c r="G706">
        <v>9004.86</v>
      </c>
      <c r="H706">
        <v>8888.07</v>
      </c>
      <c r="I706" t="str">
        <f t="shared" si="33"/>
        <v>順</v>
      </c>
      <c r="J706" t="str">
        <f t="shared" si="34"/>
        <v>無</v>
      </c>
      <c r="K706" t="str">
        <f t="shared" si="35"/>
        <v>盤</v>
      </c>
    </row>
    <row r="707" spans="1:11" hidden="1" x14ac:dyDescent="0.15">
      <c r="A707">
        <v>20141110</v>
      </c>
      <c r="B707">
        <v>9049.98</v>
      </c>
      <c r="C707">
        <v>9004.86</v>
      </c>
      <c r="D707">
        <v>8773.5499999999993</v>
      </c>
      <c r="E707">
        <v>9004.86</v>
      </c>
      <c r="F707">
        <v>8888.07</v>
      </c>
      <c r="G707">
        <v>9049.98</v>
      </c>
      <c r="H707">
        <v>8888.07</v>
      </c>
      <c r="I707" t="str">
        <f t="shared" si="33"/>
        <v>無</v>
      </c>
      <c r="J707" t="str">
        <f t="shared" si="34"/>
        <v>盤</v>
      </c>
      <c r="K707" t="str">
        <f t="shared" si="35"/>
        <v>盤</v>
      </c>
    </row>
    <row r="708" spans="1:11" hidden="1" x14ac:dyDescent="0.15">
      <c r="A708">
        <v>20141111</v>
      </c>
      <c r="B708">
        <v>9034.14</v>
      </c>
      <c r="C708">
        <v>9004.86</v>
      </c>
      <c r="D708">
        <v>8888.07</v>
      </c>
      <c r="E708">
        <v>9049.98</v>
      </c>
      <c r="F708">
        <v>8888.07</v>
      </c>
      <c r="G708">
        <v>9049.98</v>
      </c>
      <c r="H708">
        <v>8891.02</v>
      </c>
      <c r="I708" t="str">
        <f t="shared" si="33"/>
        <v>盤</v>
      </c>
      <c r="J708" t="str">
        <f t="shared" si="34"/>
        <v>盤</v>
      </c>
      <c r="K708" t="str">
        <f t="shared" si="35"/>
        <v>盤</v>
      </c>
    </row>
    <row r="709" spans="1:11" hidden="1" x14ac:dyDescent="0.15">
      <c r="A709">
        <v>20141112</v>
      </c>
      <c r="B709">
        <v>8918.9500000000007</v>
      </c>
      <c r="C709">
        <v>9049.98</v>
      </c>
      <c r="D709">
        <v>8888.07</v>
      </c>
      <c r="E709">
        <v>9049.98</v>
      </c>
      <c r="F709">
        <v>8891.02</v>
      </c>
      <c r="G709">
        <v>9049.98</v>
      </c>
      <c r="H709">
        <v>8891.02</v>
      </c>
      <c r="I709" t="str">
        <f t="shared" si="33"/>
        <v>盤</v>
      </c>
      <c r="J709" t="str">
        <f t="shared" si="34"/>
        <v>盤</v>
      </c>
      <c r="K709" t="str">
        <f t="shared" si="35"/>
        <v>盤</v>
      </c>
    </row>
    <row r="710" spans="1:11" hidden="1" x14ac:dyDescent="0.15">
      <c r="A710">
        <v>20141113</v>
      </c>
      <c r="B710">
        <v>8980.67</v>
      </c>
      <c r="C710">
        <v>9049.98</v>
      </c>
      <c r="D710">
        <v>8891.02</v>
      </c>
      <c r="E710">
        <v>9049.98</v>
      </c>
      <c r="F710">
        <v>8891.02</v>
      </c>
      <c r="G710">
        <v>9049.98</v>
      </c>
      <c r="H710">
        <v>8891.02</v>
      </c>
      <c r="I710" t="str">
        <f t="shared" si="33"/>
        <v>盤</v>
      </c>
      <c r="J710" t="str">
        <f t="shared" si="34"/>
        <v>盤</v>
      </c>
      <c r="K710" t="str">
        <f t="shared" si="35"/>
        <v>盤</v>
      </c>
    </row>
    <row r="711" spans="1:11" hidden="1" x14ac:dyDescent="0.15">
      <c r="A711">
        <v>20141114</v>
      </c>
      <c r="B711">
        <v>8982.8799999999992</v>
      </c>
      <c r="C711">
        <v>9049.98</v>
      </c>
      <c r="D711">
        <v>8891.02</v>
      </c>
      <c r="E711">
        <v>9049.98</v>
      </c>
      <c r="F711">
        <v>8891.02</v>
      </c>
      <c r="G711">
        <v>9049.98</v>
      </c>
      <c r="H711">
        <v>8891.02</v>
      </c>
      <c r="I711" t="str">
        <f t="shared" si="33"/>
        <v>盤</v>
      </c>
      <c r="J711" t="str">
        <f t="shared" si="34"/>
        <v>盤</v>
      </c>
      <c r="K711" t="str">
        <f t="shared" si="35"/>
        <v>盤</v>
      </c>
    </row>
    <row r="712" spans="1:11" hidden="1" x14ac:dyDescent="0.15">
      <c r="A712">
        <v>20141117</v>
      </c>
      <c r="B712">
        <v>8884.39</v>
      </c>
      <c r="C712">
        <v>9049.98</v>
      </c>
      <c r="D712">
        <v>8891.02</v>
      </c>
      <c r="E712">
        <v>9049.98</v>
      </c>
      <c r="F712">
        <v>8891.02</v>
      </c>
      <c r="G712">
        <v>9049.98</v>
      </c>
      <c r="H712">
        <v>8884.39</v>
      </c>
      <c r="I712" t="str">
        <f t="shared" si="33"/>
        <v>盤</v>
      </c>
      <c r="J712" t="str">
        <f t="shared" si="34"/>
        <v>盤</v>
      </c>
      <c r="K712" t="str">
        <f t="shared" si="35"/>
        <v>盤</v>
      </c>
    </row>
    <row r="713" spans="1:11" hidden="1" x14ac:dyDescent="0.15">
      <c r="A713">
        <v>20141118</v>
      </c>
      <c r="B713">
        <v>8859.07</v>
      </c>
      <c r="C713">
        <v>9049.98</v>
      </c>
      <c r="D713">
        <v>8891.02</v>
      </c>
      <c r="E713">
        <v>9049.98</v>
      </c>
      <c r="F713">
        <v>8884.39</v>
      </c>
      <c r="G713">
        <v>9049.98</v>
      </c>
      <c r="H713">
        <v>8859.07</v>
      </c>
      <c r="I713" t="str">
        <f t="shared" si="33"/>
        <v>盤</v>
      </c>
      <c r="J713" t="str">
        <f t="shared" si="34"/>
        <v>盤</v>
      </c>
      <c r="K713" t="str">
        <f t="shared" si="35"/>
        <v>無</v>
      </c>
    </row>
    <row r="714" spans="1:11" hidden="1" x14ac:dyDescent="0.15">
      <c r="A714">
        <v>20141119</v>
      </c>
      <c r="B714">
        <v>8963.24</v>
      </c>
      <c r="C714">
        <v>9049.98</v>
      </c>
      <c r="D714">
        <v>8884.39</v>
      </c>
      <c r="E714">
        <v>9049.98</v>
      </c>
      <c r="F714">
        <v>8859.07</v>
      </c>
      <c r="G714">
        <v>9049.98</v>
      </c>
      <c r="H714">
        <v>8859.07</v>
      </c>
      <c r="I714" t="str">
        <f t="shared" si="33"/>
        <v>盤</v>
      </c>
      <c r="J714" t="str">
        <f t="shared" si="34"/>
        <v>無</v>
      </c>
      <c r="K714" t="str">
        <f t="shared" si="35"/>
        <v>無</v>
      </c>
    </row>
    <row r="715" spans="1:11" hidden="1" x14ac:dyDescent="0.15">
      <c r="A715">
        <v>20141120</v>
      </c>
      <c r="B715">
        <v>9078.8700000000008</v>
      </c>
      <c r="C715">
        <v>9049.98</v>
      </c>
      <c r="D715">
        <v>8859.07</v>
      </c>
      <c r="E715">
        <v>9049.98</v>
      </c>
      <c r="F715">
        <v>8859.07</v>
      </c>
      <c r="G715">
        <v>9078.8700000000008</v>
      </c>
      <c r="H715">
        <v>8859.07</v>
      </c>
      <c r="I715" t="str">
        <f t="shared" si="33"/>
        <v>無</v>
      </c>
      <c r="J715" t="str">
        <f t="shared" si="34"/>
        <v>無</v>
      </c>
      <c r="K715" t="str">
        <f t="shared" si="35"/>
        <v>無</v>
      </c>
    </row>
    <row r="716" spans="1:11" hidden="1" x14ac:dyDescent="0.15">
      <c r="A716">
        <v>20141121</v>
      </c>
      <c r="B716">
        <v>9091.5300000000007</v>
      </c>
      <c r="C716">
        <v>9049.98</v>
      </c>
      <c r="D716">
        <v>8859.07</v>
      </c>
      <c r="E716">
        <v>9078.8700000000008</v>
      </c>
      <c r="F716">
        <v>8859.07</v>
      </c>
      <c r="G716">
        <v>9091.5300000000007</v>
      </c>
      <c r="H716">
        <v>8859.07</v>
      </c>
      <c r="I716" t="str">
        <f t="shared" si="33"/>
        <v>無</v>
      </c>
      <c r="J716" t="str">
        <f t="shared" si="34"/>
        <v>無</v>
      </c>
      <c r="K716" t="str">
        <f t="shared" si="35"/>
        <v>無</v>
      </c>
    </row>
    <row r="717" spans="1:11" hidden="1" x14ac:dyDescent="0.15">
      <c r="A717">
        <v>20141124</v>
      </c>
      <c r="B717">
        <v>9122.33</v>
      </c>
      <c r="C717">
        <v>9078.8700000000008</v>
      </c>
      <c r="D717">
        <v>8859.07</v>
      </c>
      <c r="E717">
        <v>9091.5300000000007</v>
      </c>
      <c r="F717">
        <v>8859.07</v>
      </c>
      <c r="G717">
        <v>9122.33</v>
      </c>
      <c r="H717">
        <v>8859.07</v>
      </c>
      <c r="I717" t="str">
        <f t="shared" si="33"/>
        <v>無</v>
      </c>
      <c r="J717" t="str">
        <f t="shared" si="34"/>
        <v>無</v>
      </c>
      <c r="K717" t="str">
        <f t="shared" si="35"/>
        <v>順</v>
      </c>
    </row>
    <row r="718" spans="1:11" hidden="1" x14ac:dyDescent="0.15">
      <c r="A718">
        <v>20141125</v>
      </c>
      <c r="B718">
        <v>9116.24</v>
      </c>
      <c r="C718">
        <v>9091.5300000000007</v>
      </c>
      <c r="D718">
        <v>8859.07</v>
      </c>
      <c r="E718">
        <v>9122.33</v>
      </c>
      <c r="F718">
        <v>8859.07</v>
      </c>
      <c r="G718">
        <v>9122.33</v>
      </c>
      <c r="H718">
        <v>8859.07</v>
      </c>
      <c r="I718" t="str">
        <f t="shared" si="33"/>
        <v>無</v>
      </c>
      <c r="J718" t="str">
        <f t="shared" si="34"/>
        <v>順</v>
      </c>
      <c r="K718" t="str">
        <f t="shared" si="35"/>
        <v>順</v>
      </c>
    </row>
    <row r="719" spans="1:11" x14ac:dyDescent="0.15">
      <c r="A719">
        <v>20141126</v>
      </c>
      <c r="B719">
        <v>9122.39</v>
      </c>
      <c r="C719">
        <v>9122.33</v>
      </c>
      <c r="D719">
        <v>8859.07</v>
      </c>
      <c r="E719">
        <v>9122.33</v>
      </c>
      <c r="F719">
        <v>8859.07</v>
      </c>
      <c r="G719">
        <v>9122.39</v>
      </c>
      <c r="H719">
        <v>8859.07</v>
      </c>
      <c r="I719" t="str">
        <f t="shared" si="33"/>
        <v>順</v>
      </c>
      <c r="J719" t="str">
        <f t="shared" si="34"/>
        <v>順</v>
      </c>
      <c r="K719" t="str">
        <f t="shared" si="35"/>
        <v>順</v>
      </c>
    </row>
    <row r="720" spans="1:11" x14ac:dyDescent="0.15">
      <c r="A720">
        <v>20141127</v>
      </c>
      <c r="B720">
        <v>9165.31</v>
      </c>
      <c r="C720">
        <v>9122.33</v>
      </c>
      <c r="D720">
        <v>8859.07</v>
      </c>
      <c r="E720">
        <v>9122.39</v>
      </c>
      <c r="F720">
        <v>8859.07</v>
      </c>
      <c r="G720">
        <v>9165.31</v>
      </c>
      <c r="H720">
        <v>8859.07</v>
      </c>
      <c r="I720" t="str">
        <f t="shared" si="33"/>
        <v>順</v>
      </c>
      <c r="J720" t="str">
        <f t="shared" si="34"/>
        <v>順</v>
      </c>
      <c r="K720" t="str">
        <f t="shared" si="35"/>
        <v>順</v>
      </c>
    </row>
    <row r="721" spans="1:11" hidden="1" x14ac:dyDescent="0.15">
      <c r="A721">
        <v>20141128</v>
      </c>
      <c r="B721">
        <v>9187.15</v>
      </c>
      <c r="C721">
        <v>9122.39</v>
      </c>
      <c r="D721">
        <v>8859.07</v>
      </c>
      <c r="E721">
        <v>9165.31</v>
      </c>
      <c r="F721">
        <v>8859.07</v>
      </c>
      <c r="G721">
        <v>9187.15</v>
      </c>
      <c r="H721">
        <v>8963.24</v>
      </c>
      <c r="I721" t="str">
        <f t="shared" si="33"/>
        <v>順</v>
      </c>
      <c r="J721" t="str">
        <f t="shared" si="34"/>
        <v>順</v>
      </c>
      <c r="K721" t="str">
        <f t="shared" si="35"/>
        <v>無</v>
      </c>
    </row>
    <row r="722" spans="1:11" hidden="1" x14ac:dyDescent="0.15">
      <c r="A722">
        <v>20141201</v>
      </c>
      <c r="B722">
        <v>9117.7099999999991</v>
      </c>
      <c r="C722">
        <v>9165.31</v>
      </c>
      <c r="D722">
        <v>8859.07</v>
      </c>
      <c r="E722">
        <v>9187.15</v>
      </c>
      <c r="F722">
        <v>8963.24</v>
      </c>
      <c r="G722">
        <v>9187.15</v>
      </c>
      <c r="H722">
        <v>9078.8700000000008</v>
      </c>
      <c r="I722" t="str">
        <f t="shared" si="33"/>
        <v>順</v>
      </c>
      <c r="J722" t="str">
        <f t="shared" si="34"/>
        <v>無</v>
      </c>
      <c r="K722" t="str">
        <f t="shared" si="35"/>
        <v>盤</v>
      </c>
    </row>
    <row r="723" spans="1:11" hidden="1" x14ac:dyDescent="0.15">
      <c r="A723">
        <v>20141202</v>
      </c>
      <c r="B723">
        <v>9034.7900000000009</v>
      </c>
      <c r="C723">
        <v>9187.15</v>
      </c>
      <c r="D723">
        <v>8963.24</v>
      </c>
      <c r="E723">
        <v>9187.15</v>
      </c>
      <c r="F723">
        <v>9078.8700000000008</v>
      </c>
      <c r="G723">
        <v>9187.15</v>
      </c>
      <c r="H723">
        <v>9034.7900000000009</v>
      </c>
      <c r="I723" t="str">
        <f t="shared" si="33"/>
        <v>無</v>
      </c>
      <c r="J723" t="str">
        <f t="shared" si="34"/>
        <v>盤</v>
      </c>
      <c r="K723" t="str">
        <f t="shared" si="35"/>
        <v>盤</v>
      </c>
    </row>
    <row r="724" spans="1:11" hidden="1" x14ac:dyDescent="0.15">
      <c r="A724">
        <v>20141203</v>
      </c>
      <c r="B724">
        <v>9175.26</v>
      </c>
      <c r="C724">
        <v>9187.15</v>
      </c>
      <c r="D724">
        <v>9078.8700000000008</v>
      </c>
      <c r="E724">
        <v>9187.15</v>
      </c>
      <c r="F724">
        <v>9034.7900000000009</v>
      </c>
      <c r="G724">
        <v>9187.15</v>
      </c>
      <c r="H724">
        <v>9034.7900000000009</v>
      </c>
      <c r="I724" t="str">
        <f t="shared" si="33"/>
        <v>盤</v>
      </c>
      <c r="J724" t="str">
        <f t="shared" si="34"/>
        <v>盤</v>
      </c>
      <c r="K724" t="str">
        <f t="shared" si="35"/>
        <v>盤</v>
      </c>
    </row>
    <row r="725" spans="1:11" hidden="1" x14ac:dyDescent="0.15">
      <c r="A725">
        <v>20141204</v>
      </c>
      <c r="B725">
        <v>9225.11</v>
      </c>
      <c r="C725">
        <v>9187.15</v>
      </c>
      <c r="D725">
        <v>9034.7900000000009</v>
      </c>
      <c r="E725">
        <v>9187.15</v>
      </c>
      <c r="F725">
        <v>9034.7900000000009</v>
      </c>
      <c r="G725">
        <v>9225.11</v>
      </c>
      <c r="H725">
        <v>9034.7900000000009</v>
      </c>
      <c r="I725" t="str">
        <f t="shared" si="33"/>
        <v>盤</v>
      </c>
      <c r="J725" t="str">
        <f t="shared" si="34"/>
        <v>盤</v>
      </c>
      <c r="K725" t="str">
        <f t="shared" si="35"/>
        <v>無</v>
      </c>
    </row>
    <row r="726" spans="1:11" hidden="1" x14ac:dyDescent="0.15">
      <c r="A726">
        <v>20141205</v>
      </c>
      <c r="B726">
        <v>9206.57</v>
      </c>
      <c r="C726">
        <v>9187.15</v>
      </c>
      <c r="D726">
        <v>9034.7900000000009</v>
      </c>
      <c r="E726">
        <v>9225.11</v>
      </c>
      <c r="F726">
        <v>9034.7900000000009</v>
      </c>
      <c r="G726">
        <v>9225.11</v>
      </c>
      <c r="H726">
        <v>9034.7900000000009</v>
      </c>
      <c r="I726" t="str">
        <f t="shared" si="33"/>
        <v>盤</v>
      </c>
      <c r="J726" t="str">
        <f t="shared" si="34"/>
        <v>無</v>
      </c>
      <c r="K726" t="str">
        <f t="shared" si="35"/>
        <v>無</v>
      </c>
    </row>
    <row r="727" spans="1:11" hidden="1" x14ac:dyDescent="0.15">
      <c r="A727">
        <v>20141208</v>
      </c>
      <c r="B727">
        <v>9187.2900000000009</v>
      </c>
      <c r="C727">
        <v>9225.11</v>
      </c>
      <c r="D727">
        <v>9034.7900000000009</v>
      </c>
      <c r="E727">
        <v>9225.11</v>
      </c>
      <c r="F727">
        <v>9034.7900000000009</v>
      </c>
      <c r="G727">
        <v>9225.11</v>
      </c>
      <c r="H727">
        <v>9034.7900000000009</v>
      </c>
      <c r="I727" t="str">
        <f t="shared" si="33"/>
        <v>無</v>
      </c>
      <c r="J727" t="str">
        <f t="shared" si="34"/>
        <v>無</v>
      </c>
      <c r="K727" t="str">
        <f t="shared" si="35"/>
        <v>無</v>
      </c>
    </row>
    <row r="728" spans="1:11" hidden="1" x14ac:dyDescent="0.15">
      <c r="A728">
        <v>20141209</v>
      </c>
      <c r="B728">
        <v>9128.9</v>
      </c>
      <c r="C728">
        <v>9225.11</v>
      </c>
      <c r="D728">
        <v>9034.7900000000009</v>
      </c>
      <c r="E728">
        <v>9225.11</v>
      </c>
      <c r="F728">
        <v>9034.7900000000009</v>
      </c>
      <c r="G728">
        <v>9225.11</v>
      </c>
      <c r="H728">
        <v>9034.7900000000009</v>
      </c>
      <c r="I728" t="str">
        <f t="shared" si="33"/>
        <v>無</v>
      </c>
      <c r="J728" t="str">
        <f t="shared" si="34"/>
        <v>無</v>
      </c>
      <c r="K728" t="str">
        <f t="shared" si="35"/>
        <v>無</v>
      </c>
    </row>
    <row r="729" spans="1:11" hidden="1" x14ac:dyDescent="0.15">
      <c r="A729">
        <v>20141210</v>
      </c>
      <c r="B729">
        <v>9032.16</v>
      </c>
      <c r="C729">
        <v>9225.11</v>
      </c>
      <c r="D729">
        <v>9034.7900000000009</v>
      </c>
      <c r="E729">
        <v>9225.11</v>
      </c>
      <c r="F729">
        <v>9034.7900000000009</v>
      </c>
      <c r="G729">
        <v>9225.11</v>
      </c>
      <c r="H729">
        <v>9032.16</v>
      </c>
      <c r="I729" t="str">
        <f t="shared" si="33"/>
        <v>無</v>
      </c>
      <c r="J729" t="str">
        <f t="shared" si="34"/>
        <v>無</v>
      </c>
      <c r="K729" t="str">
        <f t="shared" si="35"/>
        <v>無</v>
      </c>
    </row>
    <row r="730" spans="1:11" hidden="1" x14ac:dyDescent="0.15">
      <c r="A730">
        <v>20141211</v>
      </c>
      <c r="B730">
        <v>9013.07</v>
      </c>
      <c r="C730">
        <v>9225.11</v>
      </c>
      <c r="D730">
        <v>9034.7900000000009</v>
      </c>
      <c r="E730">
        <v>9225.11</v>
      </c>
      <c r="F730">
        <v>9032.16</v>
      </c>
      <c r="G730">
        <v>9225.11</v>
      </c>
      <c r="H730">
        <v>9013.07</v>
      </c>
      <c r="I730" t="str">
        <f t="shared" si="33"/>
        <v>無</v>
      </c>
      <c r="J730" t="str">
        <f t="shared" si="34"/>
        <v>無</v>
      </c>
      <c r="K730" t="str">
        <f t="shared" si="35"/>
        <v>無</v>
      </c>
    </row>
    <row r="731" spans="1:11" hidden="1" x14ac:dyDescent="0.15">
      <c r="A731">
        <v>20141212</v>
      </c>
      <c r="B731">
        <v>9027.33</v>
      </c>
      <c r="C731">
        <v>9225.11</v>
      </c>
      <c r="D731">
        <v>9032.16</v>
      </c>
      <c r="E731">
        <v>9225.11</v>
      </c>
      <c r="F731">
        <v>9013.07</v>
      </c>
      <c r="G731">
        <v>9225.11</v>
      </c>
      <c r="H731">
        <v>9013.07</v>
      </c>
      <c r="I731" t="str">
        <f t="shared" si="33"/>
        <v>無</v>
      </c>
      <c r="J731" t="str">
        <f t="shared" si="34"/>
        <v>無</v>
      </c>
      <c r="K731" t="str">
        <f t="shared" si="35"/>
        <v>無</v>
      </c>
    </row>
    <row r="732" spans="1:11" hidden="1" x14ac:dyDescent="0.15">
      <c r="A732">
        <v>20141215</v>
      </c>
      <c r="B732">
        <v>8985.6299999999992</v>
      </c>
      <c r="C732">
        <v>9225.11</v>
      </c>
      <c r="D732">
        <v>9013.07</v>
      </c>
      <c r="E732">
        <v>9225.11</v>
      </c>
      <c r="F732">
        <v>9013.07</v>
      </c>
      <c r="G732">
        <v>9225.11</v>
      </c>
      <c r="H732">
        <v>8985.6299999999992</v>
      </c>
      <c r="I732" t="str">
        <f t="shared" si="33"/>
        <v>無</v>
      </c>
      <c r="J732" t="str">
        <f t="shared" si="34"/>
        <v>無</v>
      </c>
      <c r="K732" t="str">
        <f t="shared" si="35"/>
        <v>無</v>
      </c>
    </row>
    <row r="733" spans="1:11" hidden="1" x14ac:dyDescent="0.15">
      <c r="A733">
        <v>20141216</v>
      </c>
      <c r="B733">
        <v>8950.91</v>
      </c>
      <c r="C733">
        <v>9225.11</v>
      </c>
      <c r="D733">
        <v>9013.07</v>
      </c>
      <c r="E733">
        <v>9225.11</v>
      </c>
      <c r="F733">
        <v>8985.6299999999992</v>
      </c>
      <c r="G733">
        <v>9206.57</v>
      </c>
      <c r="H733">
        <v>8950.91</v>
      </c>
      <c r="I733" t="str">
        <f t="shared" si="33"/>
        <v>無</v>
      </c>
      <c r="J733" t="str">
        <f t="shared" si="34"/>
        <v>無</v>
      </c>
      <c r="K733" t="str">
        <f t="shared" si="35"/>
        <v>順</v>
      </c>
    </row>
    <row r="734" spans="1:11" hidden="1" x14ac:dyDescent="0.15">
      <c r="A734">
        <v>20141217</v>
      </c>
      <c r="B734">
        <v>8828.36</v>
      </c>
      <c r="C734">
        <v>9225.11</v>
      </c>
      <c r="D734">
        <v>8985.6299999999992</v>
      </c>
      <c r="E734">
        <v>9206.57</v>
      </c>
      <c r="F734">
        <v>8950.91</v>
      </c>
      <c r="G734">
        <v>9187.2900000000009</v>
      </c>
      <c r="H734">
        <v>8828.36</v>
      </c>
      <c r="I734" t="str">
        <f t="shared" si="33"/>
        <v>無</v>
      </c>
      <c r="J734" t="str">
        <f t="shared" si="34"/>
        <v>順</v>
      </c>
      <c r="K734" t="str">
        <f t="shared" si="35"/>
        <v>順</v>
      </c>
    </row>
    <row r="735" spans="1:11" x14ac:dyDescent="0.15">
      <c r="A735">
        <v>20141218</v>
      </c>
      <c r="B735">
        <v>8878.6299999999992</v>
      </c>
      <c r="C735">
        <v>9206.57</v>
      </c>
      <c r="D735">
        <v>8950.91</v>
      </c>
      <c r="E735">
        <v>9187.2900000000009</v>
      </c>
      <c r="F735">
        <v>8828.36</v>
      </c>
      <c r="G735">
        <v>9128.9</v>
      </c>
      <c r="H735">
        <v>8828.36</v>
      </c>
      <c r="I735" t="str">
        <f t="shared" si="33"/>
        <v>順</v>
      </c>
      <c r="J735" t="str">
        <f t="shared" si="34"/>
        <v>順</v>
      </c>
      <c r="K735" t="str">
        <f t="shared" si="35"/>
        <v>順</v>
      </c>
    </row>
    <row r="736" spans="1:11" hidden="1" x14ac:dyDescent="0.15">
      <c r="A736">
        <v>20141219</v>
      </c>
      <c r="B736">
        <v>8999.52</v>
      </c>
      <c r="C736">
        <v>9187.2900000000009</v>
      </c>
      <c r="D736">
        <v>8828.36</v>
      </c>
      <c r="E736">
        <v>9128.9</v>
      </c>
      <c r="F736">
        <v>8828.36</v>
      </c>
      <c r="G736">
        <v>9032.16</v>
      </c>
      <c r="H736">
        <v>8828.36</v>
      </c>
      <c r="I736" t="str">
        <f t="shared" si="33"/>
        <v>順</v>
      </c>
      <c r="J736" t="str">
        <f t="shared" si="34"/>
        <v>順</v>
      </c>
      <c r="K736" t="str">
        <f t="shared" si="35"/>
        <v>無</v>
      </c>
    </row>
    <row r="737" spans="1:11" hidden="1" x14ac:dyDescent="0.15">
      <c r="A737">
        <v>20141222</v>
      </c>
      <c r="B737">
        <v>9095</v>
      </c>
      <c r="C737">
        <v>9128.9</v>
      </c>
      <c r="D737">
        <v>8828.36</v>
      </c>
      <c r="E737">
        <v>9032.16</v>
      </c>
      <c r="F737">
        <v>8828.36</v>
      </c>
      <c r="G737">
        <v>9095</v>
      </c>
      <c r="H737">
        <v>8828.36</v>
      </c>
      <c r="I737" t="str">
        <f t="shared" si="33"/>
        <v>順</v>
      </c>
      <c r="J737" t="str">
        <f t="shared" si="34"/>
        <v>無</v>
      </c>
      <c r="K737" t="str">
        <f t="shared" si="35"/>
        <v>順</v>
      </c>
    </row>
    <row r="738" spans="1:11" hidden="1" x14ac:dyDescent="0.15">
      <c r="A738">
        <v>20141223</v>
      </c>
      <c r="B738">
        <v>9097.7099999999991</v>
      </c>
      <c r="C738">
        <v>9032.16</v>
      </c>
      <c r="D738">
        <v>8828.36</v>
      </c>
      <c r="E738">
        <v>9095</v>
      </c>
      <c r="F738">
        <v>8828.36</v>
      </c>
      <c r="G738">
        <v>9097.7099999999991</v>
      </c>
      <c r="H738">
        <v>8828.36</v>
      </c>
      <c r="I738" t="str">
        <f t="shared" si="33"/>
        <v>無</v>
      </c>
      <c r="J738" t="str">
        <f t="shared" si="34"/>
        <v>順</v>
      </c>
      <c r="K738" t="str">
        <f t="shared" si="35"/>
        <v>順</v>
      </c>
    </row>
    <row r="739" spans="1:11" x14ac:dyDescent="0.15">
      <c r="A739">
        <v>20141224</v>
      </c>
      <c r="B739">
        <v>9186.18</v>
      </c>
      <c r="C739">
        <v>9095</v>
      </c>
      <c r="D739">
        <v>8828.36</v>
      </c>
      <c r="E739">
        <v>9097.7099999999991</v>
      </c>
      <c r="F739">
        <v>8828.36</v>
      </c>
      <c r="G739">
        <v>9186.18</v>
      </c>
      <c r="H739">
        <v>8828.36</v>
      </c>
      <c r="I739" t="str">
        <f t="shared" si="33"/>
        <v>順</v>
      </c>
      <c r="J739" t="str">
        <f t="shared" si="34"/>
        <v>順</v>
      </c>
      <c r="K739" t="str">
        <f t="shared" si="35"/>
        <v>順</v>
      </c>
    </row>
    <row r="740" spans="1:11" x14ac:dyDescent="0.15">
      <c r="A740">
        <v>20141225</v>
      </c>
      <c r="B740">
        <v>9158.7000000000007</v>
      </c>
      <c r="C740">
        <v>9097.7099999999991</v>
      </c>
      <c r="D740">
        <v>8828.36</v>
      </c>
      <c r="E740">
        <v>9186.18</v>
      </c>
      <c r="F740">
        <v>8828.36</v>
      </c>
      <c r="G740">
        <v>9186.18</v>
      </c>
      <c r="H740">
        <v>8828.36</v>
      </c>
      <c r="I740" t="str">
        <f t="shared" si="33"/>
        <v>順</v>
      </c>
      <c r="J740" t="str">
        <f t="shared" si="34"/>
        <v>順</v>
      </c>
      <c r="K740" t="str">
        <f t="shared" si="35"/>
        <v>順</v>
      </c>
    </row>
    <row r="741" spans="1:11" x14ac:dyDescent="0.15">
      <c r="A741">
        <v>20141226</v>
      </c>
      <c r="B741">
        <v>9214.07</v>
      </c>
      <c r="C741">
        <v>9186.18</v>
      </c>
      <c r="D741">
        <v>8828.36</v>
      </c>
      <c r="E741">
        <v>9186.18</v>
      </c>
      <c r="F741">
        <v>8828.36</v>
      </c>
      <c r="G741">
        <v>9214.07</v>
      </c>
      <c r="H741">
        <v>8828.36</v>
      </c>
      <c r="I741" t="str">
        <f t="shared" si="33"/>
        <v>順</v>
      </c>
      <c r="J741" t="str">
        <f t="shared" si="34"/>
        <v>順</v>
      </c>
      <c r="K741" t="str">
        <f t="shared" si="35"/>
        <v>順</v>
      </c>
    </row>
    <row r="742" spans="1:11" x14ac:dyDescent="0.15">
      <c r="A742">
        <v>20141227</v>
      </c>
      <c r="B742">
        <v>9218.5</v>
      </c>
      <c r="C742">
        <v>9186.18</v>
      </c>
      <c r="D742">
        <v>8828.36</v>
      </c>
      <c r="E742">
        <v>9214.07</v>
      </c>
      <c r="F742">
        <v>8828.36</v>
      </c>
      <c r="G742">
        <v>9218.5</v>
      </c>
      <c r="H742">
        <v>8878.6299999999992</v>
      </c>
      <c r="I742" t="str">
        <f t="shared" si="33"/>
        <v>順</v>
      </c>
      <c r="J742" t="str">
        <f t="shared" si="34"/>
        <v>順</v>
      </c>
      <c r="K742" t="str">
        <f t="shared" si="35"/>
        <v>順</v>
      </c>
    </row>
    <row r="743" spans="1:11" x14ac:dyDescent="0.15">
      <c r="A743">
        <v>20141229</v>
      </c>
      <c r="B743">
        <v>9286.2800000000007</v>
      </c>
      <c r="C743">
        <v>9214.07</v>
      </c>
      <c r="D743">
        <v>8828.36</v>
      </c>
      <c r="E743">
        <v>9218.5</v>
      </c>
      <c r="F743">
        <v>8878.6299999999992</v>
      </c>
      <c r="G743">
        <v>9286.2800000000007</v>
      </c>
      <c r="H743">
        <v>8999.52</v>
      </c>
      <c r="I743" t="str">
        <f t="shared" si="33"/>
        <v>順</v>
      </c>
      <c r="J743" t="str">
        <f t="shared" si="34"/>
        <v>順</v>
      </c>
      <c r="K743" t="str">
        <f t="shared" si="35"/>
        <v>順</v>
      </c>
    </row>
    <row r="744" spans="1:11" hidden="1" x14ac:dyDescent="0.15">
      <c r="A744">
        <v>20141230</v>
      </c>
      <c r="B744">
        <v>9268.43</v>
      </c>
      <c r="C744">
        <v>9218.5</v>
      </c>
      <c r="D744">
        <v>8878.6299999999992</v>
      </c>
      <c r="E744">
        <v>9286.2800000000007</v>
      </c>
      <c r="F744">
        <v>8999.52</v>
      </c>
      <c r="G744">
        <v>9286.2800000000007</v>
      </c>
      <c r="H744">
        <v>9095</v>
      </c>
      <c r="I744" t="str">
        <f t="shared" si="33"/>
        <v>順</v>
      </c>
      <c r="J744" t="str">
        <f t="shared" si="34"/>
        <v>順</v>
      </c>
      <c r="K744" t="str">
        <f t="shared" si="35"/>
        <v>無</v>
      </c>
    </row>
    <row r="745" spans="1:11" hidden="1" x14ac:dyDescent="0.15">
      <c r="A745">
        <v>20141231</v>
      </c>
      <c r="B745">
        <v>9307.26</v>
      </c>
      <c r="C745">
        <v>9286.2800000000007</v>
      </c>
      <c r="D745">
        <v>8999.52</v>
      </c>
      <c r="E745">
        <v>9286.2800000000007</v>
      </c>
      <c r="F745">
        <v>9095</v>
      </c>
      <c r="G745">
        <v>9307.26</v>
      </c>
      <c r="H745">
        <v>9097.7099999999991</v>
      </c>
      <c r="I745" t="str">
        <f t="shared" si="33"/>
        <v>順</v>
      </c>
      <c r="J745" t="str">
        <f t="shared" si="34"/>
        <v>無</v>
      </c>
      <c r="K745" t="str">
        <f t="shared" si="35"/>
        <v>無</v>
      </c>
    </row>
    <row r="746" spans="1:11" hidden="1" x14ac:dyDescent="0.15">
      <c r="A746">
        <v>20150105</v>
      </c>
      <c r="B746">
        <v>9274.11</v>
      </c>
      <c r="C746">
        <v>9286.2800000000007</v>
      </c>
      <c r="D746">
        <v>9095</v>
      </c>
      <c r="E746">
        <v>9307.26</v>
      </c>
      <c r="F746">
        <v>9097.7099999999991</v>
      </c>
      <c r="G746">
        <v>9307.26</v>
      </c>
      <c r="H746">
        <v>9158.7000000000007</v>
      </c>
      <c r="I746" t="str">
        <f t="shared" si="33"/>
        <v>無</v>
      </c>
      <c r="J746" t="str">
        <f t="shared" si="34"/>
        <v>無</v>
      </c>
      <c r="K746" t="str">
        <f t="shared" si="35"/>
        <v>盤</v>
      </c>
    </row>
    <row r="747" spans="1:11" hidden="1" x14ac:dyDescent="0.15">
      <c r="A747">
        <v>20150106</v>
      </c>
      <c r="B747">
        <v>9048.34</v>
      </c>
      <c r="C747">
        <v>9307.26</v>
      </c>
      <c r="D747">
        <v>9097.7099999999991</v>
      </c>
      <c r="E747">
        <v>9307.26</v>
      </c>
      <c r="F747">
        <v>9158.7000000000007</v>
      </c>
      <c r="G747">
        <v>9307.26</v>
      </c>
      <c r="H747">
        <v>9048.34</v>
      </c>
      <c r="I747" t="str">
        <f t="shared" si="33"/>
        <v>無</v>
      </c>
      <c r="J747" t="str">
        <f t="shared" si="34"/>
        <v>盤</v>
      </c>
      <c r="K747" t="str">
        <f t="shared" si="35"/>
        <v>順</v>
      </c>
    </row>
    <row r="748" spans="1:11" hidden="1" x14ac:dyDescent="0.15">
      <c r="A748">
        <v>20150107</v>
      </c>
      <c r="B748">
        <v>9080.09</v>
      </c>
      <c r="C748">
        <v>9307.26</v>
      </c>
      <c r="D748">
        <v>9158.7000000000007</v>
      </c>
      <c r="E748">
        <v>9307.26</v>
      </c>
      <c r="F748">
        <v>9048.34</v>
      </c>
      <c r="G748">
        <v>9307.26</v>
      </c>
      <c r="H748">
        <v>9048.34</v>
      </c>
      <c r="I748" t="str">
        <f t="shared" si="33"/>
        <v>盤</v>
      </c>
      <c r="J748" t="str">
        <f t="shared" si="34"/>
        <v>順</v>
      </c>
      <c r="K748" t="str">
        <f t="shared" si="35"/>
        <v>順</v>
      </c>
    </row>
    <row r="749" spans="1:11" x14ac:dyDescent="0.15">
      <c r="A749">
        <v>20150108</v>
      </c>
      <c r="B749">
        <v>9238.0300000000007</v>
      </c>
      <c r="C749">
        <v>9307.26</v>
      </c>
      <c r="D749">
        <v>9048.34</v>
      </c>
      <c r="E749">
        <v>9307.26</v>
      </c>
      <c r="F749">
        <v>9048.34</v>
      </c>
      <c r="G749">
        <v>9307.26</v>
      </c>
      <c r="H749">
        <v>9048.34</v>
      </c>
      <c r="I749" t="str">
        <f t="shared" si="33"/>
        <v>順</v>
      </c>
      <c r="J749" t="str">
        <f t="shared" si="34"/>
        <v>順</v>
      </c>
      <c r="K749" t="str">
        <f t="shared" si="35"/>
        <v>順</v>
      </c>
    </row>
    <row r="750" spans="1:11" x14ac:dyDescent="0.15">
      <c r="A750">
        <v>20150109</v>
      </c>
      <c r="B750">
        <v>9215.58</v>
      </c>
      <c r="C750">
        <v>9307.26</v>
      </c>
      <c r="D750">
        <v>9048.34</v>
      </c>
      <c r="E750">
        <v>9307.26</v>
      </c>
      <c r="F750">
        <v>9048.34</v>
      </c>
      <c r="G750">
        <v>9307.26</v>
      </c>
      <c r="H750">
        <v>9048.34</v>
      </c>
      <c r="I750" t="str">
        <f t="shared" si="33"/>
        <v>順</v>
      </c>
      <c r="J750" t="str">
        <f t="shared" si="34"/>
        <v>順</v>
      </c>
      <c r="K750" t="str">
        <f t="shared" si="35"/>
        <v>順</v>
      </c>
    </row>
    <row r="751" spans="1:11" x14ac:dyDescent="0.15">
      <c r="A751">
        <v>20150112</v>
      </c>
      <c r="B751">
        <v>9178.2999999999993</v>
      </c>
      <c r="C751">
        <v>9307.26</v>
      </c>
      <c r="D751">
        <v>9048.34</v>
      </c>
      <c r="E751">
        <v>9307.26</v>
      </c>
      <c r="F751">
        <v>9048.34</v>
      </c>
      <c r="G751">
        <v>9307.26</v>
      </c>
      <c r="H751">
        <v>9048.34</v>
      </c>
      <c r="I751" t="str">
        <f t="shared" si="33"/>
        <v>順</v>
      </c>
      <c r="J751" t="str">
        <f t="shared" si="34"/>
        <v>順</v>
      </c>
      <c r="K751" t="str">
        <f t="shared" si="35"/>
        <v>順</v>
      </c>
    </row>
    <row r="752" spans="1:11" x14ac:dyDescent="0.15">
      <c r="A752">
        <v>20150113</v>
      </c>
      <c r="B752">
        <v>9231.7999999999993</v>
      </c>
      <c r="C752">
        <v>9307.26</v>
      </c>
      <c r="D752">
        <v>9048.34</v>
      </c>
      <c r="E752">
        <v>9307.26</v>
      </c>
      <c r="F752">
        <v>9048.34</v>
      </c>
      <c r="G752">
        <v>9307.26</v>
      </c>
      <c r="H752">
        <v>9048.34</v>
      </c>
      <c r="I752" t="str">
        <f t="shared" si="33"/>
        <v>順</v>
      </c>
      <c r="J752" t="str">
        <f t="shared" si="34"/>
        <v>順</v>
      </c>
      <c r="K752" t="str">
        <f t="shared" si="35"/>
        <v>順</v>
      </c>
    </row>
    <row r="753" spans="1:11" hidden="1" x14ac:dyDescent="0.15">
      <c r="A753">
        <v>20150114</v>
      </c>
      <c r="B753">
        <v>9180.23</v>
      </c>
      <c r="C753">
        <v>9307.26</v>
      </c>
      <c r="D753">
        <v>9048.34</v>
      </c>
      <c r="E753">
        <v>9307.26</v>
      </c>
      <c r="F753">
        <v>9048.34</v>
      </c>
      <c r="G753">
        <v>9274.11</v>
      </c>
      <c r="H753">
        <v>9048.34</v>
      </c>
      <c r="I753" t="str">
        <f t="shared" si="33"/>
        <v>順</v>
      </c>
      <c r="J753" t="str">
        <f t="shared" si="34"/>
        <v>順</v>
      </c>
      <c r="K753" t="str">
        <f t="shared" si="35"/>
        <v>無</v>
      </c>
    </row>
    <row r="754" spans="1:11" hidden="1" x14ac:dyDescent="0.15">
      <c r="A754">
        <v>20150115</v>
      </c>
      <c r="B754">
        <v>9165.09</v>
      </c>
      <c r="C754">
        <v>9307.26</v>
      </c>
      <c r="D754">
        <v>9048.34</v>
      </c>
      <c r="E754">
        <v>9274.11</v>
      </c>
      <c r="F754">
        <v>9048.34</v>
      </c>
      <c r="G754">
        <v>9238.0300000000007</v>
      </c>
      <c r="H754">
        <v>9048.34</v>
      </c>
      <c r="I754" t="str">
        <f t="shared" si="33"/>
        <v>順</v>
      </c>
      <c r="J754" t="str">
        <f t="shared" si="34"/>
        <v>無</v>
      </c>
      <c r="K754" t="str">
        <f t="shared" si="35"/>
        <v>無</v>
      </c>
    </row>
    <row r="755" spans="1:11" hidden="1" x14ac:dyDescent="0.15">
      <c r="A755">
        <v>20150116</v>
      </c>
      <c r="B755">
        <v>9138.2900000000009</v>
      </c>
      <c r="C755">
        <v>9274.11</v>
      </c>
      <c r="D755">
        <v>9048.34</v>
      </c>
      <c r="E755">
        <v>9238.0300000000007</v>
      </c>
      <c r="F755">
        <v>9048.34</v>
      </c>
      <c r="G755">
        <v>9238.0300000000007</v>
      </c>
      <c r="H755">
        <v>9080.09</v>
      </c>
      <c r="I755" t="str">
        <f t="shared" si="33"/>
        <v>無</v>
      </c>
      <c r="J755" t="str">
        <f t="shared" si="34"/>
        <v>無</v>
      </c>
      <c r="K755" t="str">
        <f t="shared" si="35"/>
        <v>盤</v>
      </c>
    </row>
    <row r="756" spans="1:11" hidden="1" x14ac:dyDescent="0.15">
      <c r="A756">
        <v>20150119</v>
      </c>
      <c r="B756">
        <v>9174.06</v>
      </c>
      <c r="C756">
        <v>9238.0300000000007</v>
      </c>
      <c r="D756">
        <v>9048.34</v>
      </c>
      <c r="E756">
        <v>9238.0300000000007</v>
      </c>
      <c r="F756">
        <v>9080.09</v>
      </c>
      <c r="G756">
        <v>9238.0300000000007</v>
      </c>
      <c r="H756">
        <v>9138.2900000000009</v>
      </c>
      <c r="I756" t="str">
        <f t="shared" si="33"/>
        <v>無</v>
      </c>
      <c r="J756" t="str">
        <f t="shared" si="34"/>
        <v>盤</v>
      </c>
      <c r="K756" t="str">
        <f t="shared" si="35"/>
        <v>盤</v>
      </c>
    </row>
    <row r="757" spans="1:11" hidden="1" x14ac:dyDescent="0.15">
      <c r="A757">
        <v>20150120</v>
      </c>
      <c r="B757">
        <v>9251.69</v>
      </c>
      <c r="C757">
        <v>9238.0300000000007</v>
      </c>
      <c r="D757">
        <v>9080.09</v>
      </c>
      <c r="E757">
        <v>9238.0300000000007</v>
      </c>
      <c r="F757">
        <v>9138.2900000000009</v>
      </c>
      <c r="G757">
        <v>9251.69</v>
      </c>
      <c r="H757">
        <v>9138.2900000000009</v>
      </c>
      <c r="I757" t="str">
        <f t="shared" si="33"/>
        <v>盤</v>
      </c>
      <c r="J757" t="str">
        <f t="shared" si="34"/>
        <v>盤</v>
      </c>
      <c r="K757" t="str">
        <f t="shared" si="35"/>
        <v>盤</v>
      </c>
    </row>
    <row r="758" spans="1:11" hidden="1" x14ac:dyDescent="0.15">
      <c r="A758">
        <v>20150121</v>
      </c>
      <c r="B758">
        <v>9319.7099999999991</v>
      </c>
      <c r="C758">
        <v>9238.0300000000007</v>
      </c>
      <c r="D758">
        <v>9138.2900000000009</v>
      </c>
      <c r="E758">
        <v>9251.69</v>
      </c>
      <c r="F758">
        <v>9138.2900000000009</v>
      </c>
      <c r="G758">
        <v>9319.7099999999991</v>
      </c>
      <c r="H758">
        <v>9138.2900000000009</v>
      </c>
      <c r="I758" t="str">
        <f t="shared" si="33"/>
        <v>盤</v>
      </c>
      <c r="J758" t="str">
        <f t="shared" si="34"/>
        <v>盤</v>
      </c>
      <c r="K758" t="str">
        <f t="shared" si="35"/>
        <v>無</v>
      </c>
    </row>
    <row r="759" spans="1:11" hidden="1" x14ac:dyDescent="0.15">
      <c r="A759">
        <v>20150122</v>
      </c>
      <c r="B759">
        <v>9369.51</v>
      </c>
      <c r="C759">
        <v>9251.69</v>
      </c>
      <c r="D759">
        <v>9138.2900000000009</v>
      </c>
      <c r="E759">
        <v>9319.7099999999991</v>
      </c>
      <c r="F759">
        <v>9138.2900000000009</v>
      </c>
      <c r="G759">
        <v>9369.51</v>
      </c>
      <c r="H759">
        <v>9138.2900000000009</v>
      </c>
      <c r="I759" t="str">
        <f t="shared" si="33"/>
        <v>盤</v>
      </c>
      <c r="J759" t="str">
        <f t="shared" si="34"/>
        <v>無</v>
      </c>
      <c r="K759" t="str">
        <f t="shared" si="35"/>
        <v>無</v>
      </c>
    </row>
    <row r="760" spans="1:11" hidden="1" x14ac:dyDescent="0.15">
      <c r="A760">
        <v>20150123</v>
      </c>
      <c r="B760">
        <v>9470.94</v>
      </c>
      <c r="C760">
        <v>9319.7099999999991</v>
      </c>
      <c r="D760">
        <v>9138.2900000000009</v>
      </c>
      <c r="E760">
        <v>9369.51</v>
      </c>
      <c r="F760">
        <v>9138.2900000000009</v>
      </c>
      <c r="G760">
        <v>9470.94</v>
      </c>
      <c r="H760">
        <v>9138.2900000000009</v>
      </c>
      <c r="I760" t="str">
        <f t="shared" si="33"/>
        <v>無</v>
      </c>
      <c r="J760" t="str">
        <f t="shared" si="34"/>
        <v>無</v>
      </c>
      <c r="K760" t="str">
        <f t="shared" si="35"/>
        <v>順</v>
      </c>
    </row>
    <row r="761" spans="1:11" hidden="1" x14ac:dyDescent="0.15">
      <c r="A761">
        <v>20150126</v>
      </c>
      <c r="B761">
        <v>9477.67</v>
      </c>
      <c r="C761">
        <v>9369.51</v>
      </c>
      <c r="D761">
        <v>9138.2900000000009</v>
      </c>
      <c r="E761">
        <v>9470.94</v>
      </c>
      <c r="F761">
        <v>9138.2900000000009</v>
      </c>
      <c r="G761">
        <v>9477.67</v>
      </c>
      <c r="H761">
        <v>9138.2900000000009</v>
      </c>
      <c r="I761" t="str">
        <f t="shared" si="33"/>
        <v>無</v>
      </c>
      <c r="J761" t="str">
        <f t="shared" si="34"/>
        <v>順</v>
      </c>
      <c r="K761" t="str">
        <f t="shared" si="35"/>
        <v>順</v>
      </c>
    </row>
    <row r="762" spans="1:11" x14ac:dyDescent="0.15">
      <c r="A762">
        <v>20150127</v>
      </c>
      <c r="B762">
        <v>9521.59</v>
      </c>
      <c r="C762">
        <v>9470.94</v>
      </c>
      <c r="D762">
        <v>9138.2900000000009</v>
      </c>
      <c r="E762">
        <v>9477.67</v>
      </c>
      <c r="F762">
        <v>9138.2900000000009</v>
      </c>
      <c r="G762">
        <v>9521.59</v>
      </c>
      <c r="H762">
        <v>9138.2900000000009</v>
      </c>
      <c r="I762" t="str">
        <f t="shared" si="33"/>
        <v>順</v>
      </c>
      <c r="J762" t="str">
        <f t="shared" si="34"/>
        <v>順</v>
      </c>
      <c r="K762" t="str">
        <f t="shared" si="35"/>
        <v>順</v>
      </c>
    </row>
    <row r="763" spans="1:11" x14ac:dyDescent="0.15">
      <c r="A763">
        <v>20150128</v>
      </c>
      <c r="B763">
        <v>9510.92</v>
      </c>
      <c r="C763">
        <v>9477.67</v>
      </c>
      <c r="D763">
        <v>9138.2900000000009</v>
      </c>
      <c r="E763">
        <v>9521.59</v>
      </c>
      <c r="F763">
        <v>9138.2900000000009</v>
      </c>
      <c r="G763">
        <v>9521.59</v>
      </c>
      <c r="H763">
        <v>9174.06</v>
      </c>
      <c r="I763" t="str">
        <f t="shared" si="33"/>
        <v>順</v>
      </c>
      <c r="J763" t="str">
        <f t="shared" si="34"/>
        <v>順</v>
      </c>
      <c r="K763" t="str">
        <f t="shared" si="35"/>
        <v>順</v>
      </c>
    </row>
    <row r="764" spans="1:11" x14ac:dyDescent="0.15">
      <c r="A764">
        <v>20150129</v>
      </c>
      <c r="B764">
        <v>9426.9</v>
      </c>
      <c r="C764">
        <v>9521.59</v>
      </c>
      <c r="D764">
        <v>9138.2900000000009</v>
      </c>
      <c r="E764">
        <v>9521.59</v>
      </c>
      <c r="F764">
        <v>9174.06</v>
      </c>
      <c r="G764">
        <v>9521.59</v>
      </c>
      <c r="H764">
        <v>9251.69</v>
      </c>
      <c r="I764" t="str">
        <f t="shared" si="33"/>
        <v>順</v>
      </c>
      <c r="J764" t="str">
        <f t="shared" si="34"/>
        <v>順</v>
      </c>
      <c r="K764" t="str">
        <f t="shared" si="35"/>
        <v>順</v>
      </c>
    </row>
    <row r="765" spans="1:11" hidden="1" x14ac:dyDescent="0.15">
      <c r="A765">
        <v>20150130</v>
      </c>
      <c r="B765">
        <v>9361.91</v>
      </c>
      <c r="C765">
        <v>9521.59</v>
      </c>
      <c r="D765">
        <v>9174.06</v>
      </c>
      <c r="E765">
        <v>9521.59</v>
      </c>
      <c r="F765">
        <v>9251.69</v>
      </c>
      <c r="G765">
        <v>9521.59</v>
      </c>
      <c r="H765">
        <v>9319.7099999999991</v>
      </c>
      <c r="I765" t="str">
        <f t="shared" ref="I765:I828" si="36">IF(C765-D765&lt;=180,"盤",IF(C765-D765&lt;=240,"無","順"))</f>
        <v>順</v>
      </c>
      <c r="J765" t="str">
        <f t="shared" ref="J765:J828" si="37">IF(E765-F765&lt;=180,"盤",IF(E765-F765&lt;=240,"無","順"))</f>
        <v>順</v>
      </c>
      <c r="K765" t="str">
        <f t="shared" ref="K765:K828" si="38">IF(G765-H765&lt;=180,"盤",IF(G765-H765&lt;=240,"無","順"))</f>
        <v>無</v>
      </c>
    </row>
    <row r="766" spans="1:11" hidden="1" x14ac:dyDescent="0.15">
      <c r="A766">
        <v>20150202</v>
      </c>
      <c r="B766">
        <v>9386.99</v>
      </c>
      <c r="C766">
        <v>9521.59</v>
      </c>
      <c r="D766">
        <v>9251.69</v>
      </c>
      <c r="E766">
        <v>9521.59</v>
      </c>
      <c r="F766">
        <v>9319.7099999999991</v>
      </c>
      <c r="G766">
        <v>9521.59</v>
      </c>
      <c r="H766">
        <v>9361.91</v>
      </c>
      <c r="I766" t="str">
        <f t="shared" si="36"/>
        <v>順</v>
      </c>
      <c r="J766" t="str">
        <f t="shared" si="37"/>
        <v>無</v>
      </c>
      <c r="K766" t="str">
        <f t="shared" si="38"/>
        <v>盤</v>
      </c>
    </row>
    <row r="767" spans="1:11" hidden="1" x14ac:dyDescent="0.15">
      <c r="A767">
        <v>20150203</v>
      </c>
      <c r="B767">
        <v>9448.73</v>
      </c>
      <c r="C767">
        <v>9521.59</v>
      </c>
      <c r="D767">
        <v>9319.7099999999991</v>
      </c>
      <c r="E767">
        <v>9521.59</v>
      </c>
      <c r="F767">
        <v>9361.91</v>
      </c>
      <c r="G767">
        <v>9521.59</v>
      </c>
      <c r="H767">
        <v>9361.91</v>
      </c>
      <c r="I767" t="str">
        <f t="shared" si="36"/>
        <v>無</v>
      </c>
      <c r="J767" t="str">
        <f t="shared" si="37"/>
        <v>盤</v>
      </c>
      <c r="K767" t="str">
        <f t="shared" si="38"/>
        <v>盤</v>
      </c>
    </row>
    <row r="768" spans="1:11" hidden="1" x14ac:dyDescent="0.15">
      <c r="A768">
        <v>20150204</v>
      </c>
      <c r="B768">
        <v>9513.92</v>
      </c>
      <c r="C768">
        <v>9521.59</v>
      </c>
      <c r="D768">
        <v>9361.91</v>
      </c>
      <c r="E768">
        <v>9521.59</v>
      </c>
      <c r="F768">
        <v>9361.91</v>
      </c>
      <c r="G768">
        <v>9521.59</v>
      </c>
      <c r="H768">
        <v>9361.91</v>
      </c>
      <c r="I768" t="str">
        <f t="shared" si="36"/>
        <v>盤</v>
      </c>
      <c r="J768" t="str">
        <f t="shared" si="37"/>
        <v>盤</v>
      </c>
      <c r="K768" t="str">
        <f t="shared" si="38"/>
        <v>盤</v>
      </c>
    </row>
    <row r="769" spans="1:11" hidden="1" x14ac:dyDescent="0.15">
      <c r="A769">
        <v>20150205</v>
      </c>
      <c r="B769">
        <v>9512.0499999999993</v>
      </c>
      <c r="C769">
        <v>9521.59</v>
      </c>
      <c r="D769">
        <v>9361.91</v>
      </c>
      <c r="E769">
        <v>9521.59</v>
      </c>
      <c r="F769">
        <v>9361.91</v>
      </c>
      <c r="G769">
        <v>9521.59</v>
      </c>
      <c r="H769">
        <v>9361.91</v>
      </c>
      <c r="I769" t="str">
        <f t="shared" si="36"/>
        <v>盤</v>
      </c>
      <c r="J769" t="str">
        <f t="shared" si="37"/>
        <v>盤</v>
      </c>
      <c r="K769" t="str">
        <f t="shared" si="38"/>
        <v>盤</v>
      </c>
    </row>
    <row r="770" spans="1:11" hidden="1" x14ac:dyDescent="0.15">
      <c r="A770">
        <v>20150206</v>
      </c>
      <c r="B770">
        <v>9456.18</v>
      </c>
      <c r="C770">
        <v>9521.59</v>
      </c>
      <c r="D770">
        <v>9361.91</v>
      </c>
      <c r="E770">
        <v>9521.59</v>
      </c>
      <c r="F770">
        <v>9361.91</v>
      </c>
      <c r="G770">
        <v>9513.92</v>
      </c>
      <c r="H770">
        <v>9361.91</v>
      </c>
      <c r="I770" t="str">
        <f t="shared" si="36"/>
        <v>盤</v>
      </c>
      <c r="J770" t="str">
        <f t="shared" si="37"/>
        <v>盤</v>
      </c>
      <c r="K770" t="str">
        <f t="shared" si="38"/>
        <v>盤</v>
      </c>
    </row>
    <row r="771" spans="1:11" hidden="1" x14ac:dyDescent="0.15">
      <c r="A771">
        <v>20150209</v>
      </c>
      <c r="B771">
        <v>9421.5</v>
      </c>
      <c r="C771">
        <v>9521.59</v>
      </c>
      <c r="D771">
        <v>9361.91</v>
      </c>
      <c r="E771">
        <v>9513.92</v>
      </c>
      <c r="F771">
        <v>9361.91</v>
      </c>
      <c r="G771">
        <v>9513.92</v>
      </c>
      <c r="H771">
        <v>9361.91</v>
      </c>
      <c r="I771" t="str">
        <f t="shared" si="36"/>
        <v>盤</v>
      </c>
      <c r="J771" t="str">
        <f t="shared" si="37"/>
        <v>盤</v>
      </c>
      <c r="K771" t="str">
        <f t="shared" si="38"/>
        <v>盤</v>
      </c>
    </row>
    <row r="772" spans="1:11" hidden="1" x14ac:dyDescent="0.15">
      <c r="A772">
        <v>20150210</v>
      </c>
      <c r="B772">
        <v>9393.7000000000007</v>
      </c>
      <c r="C772">
        <v>9513.92</v>
      </c>
      <c r="D772">
        <v>9361.91</v>
      </c>
      <c r="E772">
        <v>9513.92</v>
      </c>
      <c r="F772">
        <v>9361.91</v>
      </c>
      <c r="G772">
        <v>9513.92</v>
      </c>
      <c r="H772">
        <v>9361.91</v>
      </c>
      <c r="I772" t="str">
        <f t="shared" si="36"/>
        <v>盤</v>
      </c>
      <c r="J772" t="str">
        <f t="shared" si="37"/>
        <v>盤</v>
      </c>
      <c r="K772" t="str">
        <f t="shared" si="38"/>
        <v>盤</v>
      </c>
    </row>
    <row r="773" spans="1:11" hidden="1" x14ac:dyDescent="0.15">
      <c r="A773">
        <v>20150211</v>
      </c>
      <c r="B773">
        <v>9462.2199999999993</v>
      </c>
      <c r="C773">
        <v>9513.92</v>
      </c>
      <c r="D773">
        <v>9361.91</v>
      </c>
      <c r="E773">
        <v>9513.92</v>
      </c>
      <c r="F773">
        <v>9361.91</v>
      </c>
      <c r="G773">
        <v>9513.92</v>
      </c>
      <c r="H773">
        <v>9386.99</v>
      </c>
      <c r="I773" t="str">
        <f t="shared" si="36"/>
        <v>盤</v>
      </c>
      <c r="J773" t="str">
        <f t="shared" si="37"/>
        <v>盤</v>
      </c>
      <c r="K773" t="str">
        <f t="shared" si="38"/>
        <v>盤</v>
      </c>
    </row>
    <row r="774" spans="1:11" hidden="1" x14ac:dyDescent="0.15">
      <c r="A774">
        <v>20150212</v>
      </c>
      <c r="B774">
        <v>9496.31</v>
      </c>
      <c r="C774">
        <v>9513.92</v>
      </c>
      <c r="D774">
        <v>9361.91</v>
      </c>
      <c r="E774">
        <v>9513.92</v>
      </c>
      <c r="F774">
        <v>9386.99</v>
      </c>
      <c r="G774">
        <v>9513.92</v>
      </c>
      <c r="H774">
        <v>9393.7000000000007</v>
      </c>
      <c r="I774" t="str">
        <f t="shared" si="36"/>
        <v>盤</v>
      </c>
      <c r="J774" t="str">
        <f t="shared" si="37"/>
        <v>盤</v>
      </c>
      <c r="K774" t="str">
        <f t="shared" si="38"/>
        <v>盤</v>
      </c>
    </row>
    <row r="775" spans="1:11" hidden="1" x14ac:dyDescent="0.15">
      <c r="A775">
        <v>20150213</v>
      </c>
      <c r="B775">
        <v>9529.51</v>
      </c>
      <c r="C775">
        <v>9513.92</v>
      </c>
      <c r="D775">
        <v>9386.99</v>
      </c>
      <c r="E775">
        <v>9513.92</v>
      </c>
      <c r="F775">
        <v>9393.7000000000007</v>
      </c>
      <c r="G775">
        <v>9529.51</v>
      </c>
      <c r="H775">
        <v>9393.7000000000007</v>
      </c>
      <c r="I775" t="str">
        <f t="shared" si="36"/>
        <v>盤</v>
      </c>
      <c r="J775" t="str">
        <f t="shared" si="37"/>
        <v>盤</v>
      </c>
      <c r="K775" t="str">
        <f t="shared" si="38"/>
        <v>盤</v>
      </c>
    </row>
    <row r="776" spans="1:11" hidden="1" x14ac:dyDescent="0.15">
      <c r="A776">
        <v>20150224</v>
      </c>
      <c r="B776">
        <v>9629.3700000000008</v>
      </c>
      <c r="C776">
        <v>9513.92</v>
      </c>
      <c r="D776">
        <v>9393.7000000000007</v>
      </c>
      <c r="E776">
        <v>9529.51</v>
      </c>
      <c r="F776">
        <v>9393.7000000000007</v>
      </c>
      <c r="G776">
        <v>9629.3700000000008</v>
      </c>
      <c r="H776">
        <v>9393.7000000000007</v>
      </c>
      <c r="I776" t="str">
        <f t="shared" si="36"/>
        <v>盤</v>
      </c>
      <c r="J776" t="str">
        <f t="shared" si="37"/>
        <v>盤</v>
      </c>
      <c r="K776" t="str">
        <f t="shared" si="38"/>
        <v>無</v>
      </c>
    </row>
    <row r="777" spans="1:11" hidden="1" x14ac:dyDescent="0.15">
      <c r="A777">
        <v>20150225</v>
      </c>
      <c r="B777">
        <v>9699.5400000000009</v>
      </c>
      <c r="C777">
        <v>9529.51</v>
      </c>
      <c r="D777">
        <v>9393.7000000000007</v>
      </c>
      <c r="E777">
        <v>9629.3700000000008</v>
      </c>
      <c r="F777">
        <v>9393.7000000000007</v>
      </c>
      <c r="G777">
        <v>9699.5400000000009</v>
      </c>
      <c r="H777">
        <v>9393.7000000000007</v>
      </c>
      <c r="I777" t="str">
        <f t="shared" si="36"/>
        <v>盤</v>
      </c>
      <c r="J777" t="str">
        <f t="shared" si="37"/>
        <v>無</v>
      </c>
      <c r="K777" t="str">
        <f t="shared" si="38"/>
        <v>順</v>
      </c>
    </row>
    <row r="778" spans="1:11" hidden="1" x14ac:dyDescent="0.15">
      <c r="A778">
        <v>20150226</v>
      </c>
      <c r="B778">
        <v>9622.1</v>
      </c>
      <c r="C778">
        <v>9629.3700000000008</v>
      </c>
      <c r="D778">
        <v>9393.7000000000007</v>
      </c>
      <c r="E778">
        <v>9699.5400000000009</v>
      </c>
      <c r="F778">
        <v>9393.7000000000007</v>
      </c>
      <c r="G778">
        <v>9699.5400000000009</v>
      </c>
      <c r="H778">
        <v>9393.7000000000007</v>
      </c>
      <c r="I778" t="str">
        <f t="shared" si="36"/>
        <v>無</v>
      </c>
      <c r="J778" t="str">
        <f t="shared" si="37"/>
        <v>順</v>
      </c>
      <c r="K778" t="str">
        <f t="shared" si="38"/>
        <v>順</v>
      </c>
    </row>
    <row r="779" spans="1:11" x14ac:dyDescent="0.15">
      <c r="A779">
        <v>20150302</v>
      </c>
      <c r="B779">
        <v>9601.36</v>
      </c>
      <c r="C779">
        <v>9699.5400000000009</v>
      </c>
      <c r="D779">
        <v>9393.7000000000007</v>
      </c>
      <c r="E779">
        <v>9699.5400000000009</v>
      </c>
      <c r="F779">
        <v>9393.7000000000007</v>
      </c>
      <c r="G779">
        <v>9699.5400000000009</v>
      </c>
      <c r="H779">
        <v>9393.7000000000007</v>
      </c>
      <c r="I779" t="str">
        <f t="shared" si="36"/>
        <v>順</v>
      </c>
      <c r="J779" t="str">
        <f t="shared" si="37"/>
        <v>順</v>
      </c>
      <c r="K779" t="str">
        <f t="shared" si="38"/>
        <v>順</v>
      </c>
    </row>
    <row r="780" spans="1:11" hidden="1" x14ac:dyDescent="0.15">
      <c r="A780">
        <v>20150303</v>
      </c>
      <c r="B780">
        <v>9605.77</v>
      </c>
      <c r="C780">
        <v>9699.5400000000009</v>
      </c>
      <c r="D780">
        <v>9393.7000000000007</v>
      </c>
      <c r="E780">
        <v>9699.5400000000009</v>
      </c>
      <c r="F780">
        <v>9393.7000000000007</v>
      </c>
      <c r="G780">
        <v>9699.5400000000009</v>
      </c>
      <c r="H780">
        <v>9462.2199999999993</v>
      </c>
      <c r="I780" t="str">
        <f t="shared" si="36"/>
        <v>順</v>
      </c>
      <c r="J780" t="str">
        <f t="shared" si="37"/>
        <v>順</v>
      </c>
      <c r="K780" t="str">
        <f t="shared" si="38"/>
        <v>無</v>
      </c>
    </row>
    <row r="781" spans="1:11" hidden="1" x14ac:dyDescent="0.15">
      <c r="A781">
        <v>20150304</v>
      </c>
      <c r="B781">
        <v>9621.73</v>
      </c>
      <c r="C781">
        <v>9699.5400000000009</v>
      </c>
      <c r="D781">
        <v>9393.7000000000007</v>
      </c>
      <c r="E781">
        <v>9699.5400000000009</v>
      </c>
      <c r="F781">
        <v>9462.2199999999993</v>
      </c>
      <c r="G781">
        <v>9699.5400000000009</v>
      </c>
      <c r="H781">
        <v>9496.31</v>
      </c>
      <c r="I781" t="str">
        <f t="shared" si="36"/>
        <v>順</v>
      </c>
      <c r="J781" t="str">
        <f t="shared" si="37"/>
        <v>無</v>
      </c>
      <c r="K781" t="str">
        <f t="shared" si="38"/>
        <v>無</v>
      </c>
    </row>
    <row r="782" spans="1:11" hidden="1" x14ac:dyDescent="0.15">
      <c r="A782">
        <v>20150305</v>
      </c>
      <c r="B782">
        <v>9595.09</v>
      </c>
      <c r="C782">
        <v>9699.5400000000009</v>
      </c>
      <c r="D782">
        <v>9462.2199999999993</v>
      </c>
      <c r="E782">
        <v>9699.5400000000009</v>
      </c>
      <c r="F782">
        <v>9496.31</v>
      </c>
      <c r="G782">
        <v>9699.5400000000009</v>
      </c>
      <c r="H782">
        <v>9529.51</v>
      </c>
      <c r="I782" t="str">
        <f t="shared" si="36"/>
        <v>無</v>
      </c>
      <c r="J782" t="str">
        <f t="shared" si="37"/>
        <v>無</v>
      </c>
      <c r="K782" t="str">
        <f t="shared" si="38"/>
        <v>盤</v>
      </c>
    </row>
    <row r="783" spans="1:11" hidden="1" x14ac:dyDescent="0.15">
      <c r="A783">
        <v>20150306</v>
      </c>
      <c r="B783">
        <v>9645.77</v>
      </c>
      <c r="C783">
        <v>9699.5400000000009</v>
      </c>
      <c r="D783">
        <v>9496.31</v>
      </c>
      <c r="E783">
        <v>9699.5400000000009</v>
      </c>
      <c r="F783">
        <v>9529.51</v>
      </c>
      <c r="G783">
        <v>9699.5400000000009</v>
      </c>
      <c r="H783">
        <v>9595.09</v>
      </c>
      <c r="I783" t="str">
        <f t="shared" si="36"/>
        <v>無</v>
      </c>
      <c r="J783" t="str">
        <f t="shared" si="37"/>
        <v>盤</v>
      </c>
      <c r="K783" t="str">
        <f t="shared" si="38"/>
        <v>盤</v>
      </c>
    </row>
    <row r="784" spans="1:11" hidden="1" x14ac:dyDescent="0.15">
      <c r="A784">
        <v>20150309</v>
      </c>
      <c r="B784">
        <v>9562.98</v>
      </c>
      <c r="C784">
        <v>9699.5400000000009</v>
      </c>
      <c r="D784">
        <v>9529.51</v>
      </c>
      <c r="E784">
        <v>9699.5400000000009</v>
      </c>
      <c r="F784">
        <v>9595.09</v>
      </c>
      <c r="G784">
        <v>9699.5400000000009</v>
      </c>
      <c r="H784">
        <v>9562.98</v>
      </c>
      <c r="I784" t="str">
        <f t="shared" si="36"/>
        <v>盤</v>
      </c>
      <c r="J784" t="str">
        <f t="shared" si="37"/>
        <v>盤</v>
      </c>
      <c r="K784" t="str">
        <f t="shared" si="38"/>
        <v>盤</v>
      </c>
    </row>
    <row r="785" spans="1:11" hidden="1" x14ac:dyDescent="0.15">
      <c r="A785">
        <v>20150310</v>
      </c>
      <c r="B785">
        <v>9536.5300000000007</v>
      </c>
      <c r="C785">
        <v>9699.5400000000009</v>
      </c>
      <c r="D785">
        <v>9595.09</v>
      </c>
      <c r="E785">
        <v>9699.5400000000009</v>
      </c>
      <c r="F785">
        <v>9562.98</v>
      </c>
      <c r="G785">
        <v>9645.77</v>
      </c>
      <c r="H785">
        <v>9536.5300000000007</v>
      </c>
      <c r="I785" t="str">
        <f t="shared" si="36"/>
        <v>盤</v>
      </c>
      <c r="J785" t="str">
        <f t="shared" si="37"/>
        <v>盤</v>
      </c>
      <c r="K785" t="str">
        <f t="shared" si="38"/>
        <v>盤</v>
      </c>
    </row>
    <row r="786" spans="1:11" hidden="1" x14ac:dyDescent="0.15">
      <c r="A786">
        <v>20150311</v>
      </c>
      <c r="B786">
        <v>9523.18</v>
      </c>
      <c r="C786">
        <v>9699.5400000000009</v>
      </c>
      <c r="D786">
        <v>9562.98</v>
      </c>
      <c r="E786">
        <v>9645.77</v>
      </c>
      <c r="F786">
        <v>9536.5300000000007</v>
      </c>
      <c r="G786">
        <v>9645.77</v>
      </c>
      <c r="H786">
        <v>9523.18</v>
      </c>
      <c r="I786" t="str">
        <f t="shared" si="36"/>
        <v>盤</v>
      </c>
      <c r="J786" t="str">
        <f t="shared" si="37"/>
        <v>盤</v>
      </c>
      <c r="K786" t="str">
        <f t="shared" si="38"/>
        <v>盤</v>
      </c>
    </row>
    <row r="787" spans="1:11" hidden="1" x14ac:dyDescent="0.15">
      <c r="A787">
        <v>20150312</v>
      </c>
      <c r="B787">
        <v>9596</v>
      </c>
      <c r="C787">
        <v>9645.77</v>
      </c>
      <c r="D787">
        <v>9536.5300000000007</v>
      </c>
      <c r="E787">
        <v>9645.77</v>
      </c>
      <c r="F787">
        <v>9523.18</v>
      </c>
      <c r="G787">
        <v>9645.77</v>
      </c>
      <c r="H787">
        <v>9523.18</v>
      </c>
      <c r="I787" t="str">
        <f t="shared" si="36"/>
        <v>盤</v>
      </c>
      <c r="J787" t="str">
        <f t="shared" si="37"/>
        <v>盤</v>
      </c>
      <c r="K787" t="str">
        <f t="shared" si="38"/>
        <v>盤</v>
      </c>
    </row>
    <row r="788" spans="1:11" hidden="1" x14ac:dyDescent="0.15">
      <c r="A788">
        <v>20150313</v>
      </c>
      <c r="B788">
        <v>9579.35</v>
      </c>
      <c r="C788">
        <v>9645.77</v>
      </c>
      <c r="D788">
        <v>9523.18</v>
      </c>
      <c r="E788">
        <v>9645.77</v>
      </c>
      <c r="F788">
        <v>9523.18</v>
      </c>
      <c r="G788">
        <v>9645.77</v>
      </c>
      <c r="H788">
        <v>9523.18</v>
      </c>
      <c r="I788" t="str">
        <f t="shared" si="36"/>
        <v>盤</v>
      </c>
      <c r="J788" t="str">
        <f t="shared" si="37"/>
        <v>盤</v>
      </c>
      <c r="K788" t="str">
        <f t="shared" si="38"/>
        <v>盤</v>
      </c>
    </row>
    <row r="789" spans="1:11" hidden="1" x14ac:dyDescent="0.15">
      <c r="A789">
        <v>20150316</v>
      </c>
      <c r="B789">
        <v>9512.91</v>
      </c>
      <c r="C789">
        <v>9645.77</v>
      </c>
      <c r="D789">
        <v>9523.18</v>
      </c>
      <c r="E789">
        <v>9645.77</v>
      </c>
      <c r="F789">
        <v>9523.18</v>
      </c>
      <c r="G789">
        <v>9645.77</v>
      </c>
      <c r="H789">
        <v>9512.91</v>
      </c>
      <c r="I789" t="str">
        <f t="shared" si="36"/>
        <v>盤</v>
      </c>
      <c r="J789" t="str">
        <f t="shared" si="37"/>
        <v>盤</v>
      </c>
      <c r="K789" t="str">
        <f t="shared" si="38"/>
        <v>盤</v>
      </c>
    </row>
    <row r="790" spans="1:11" hidden="1" x14ac:dyDescent="0.15">
      <c r="A790">
        <v>20150317</v>
      </c>
      <c r="B790">
        <v>9539.44</v>
      </c>
      <c r="C790">
        <v>9645.77</v>
      </c>
      <c r="D790">
        <v>9523.18</v>
      </c>
      <c r="E790">
        <v>9645.77</v>
      </c>
      <c r="F790">
        <v>9512.91</v>
      </c>
      <c r="G790">
        <v>9645.77</v>
      </c>
      <c r="H790">
        <v>9512.91</v>
      </c>
      <c r="I790" t="str">
        <f t="shared" si="36"/>
        <v>盤</v>
      </c>
      <c r="J790" t="str">
        <f t="shared" si="37"/>
        <v>盤</v>
      </c>
      <c r="K790" t="str">
        <f t="shared" si="38"/>
        <v>盤</v>
      </c>
    </row>
    <row r="791" spans="1:11" hidden="1" x14ac:dyDescent="0.15">
      <c r="A791">
        <v>20150318</v>
      </c>
      <c r="B791">
        <v>9653.43</v>
      </c>
      <c r="C791">
        <v>9645.77</v>
      </c>
      <c r="D791">
        <v>9512.91</v>
      </c>
      <c r="E791">
        <v>9645.77</v>
      </c>
      <c r="F791">
        <v>9512.91</v>
      </c>
      <c r="G791">
        <v>9653.43</v>
      </c>
      <c r="H791">
        <v>9512.91</v>
      </c>
      <c r="I791" t="str">
        <f t="shared" si="36"/>
        <v>盤</v>
      </c>
      <c r="J791" t="str">
        <f t="shared" si="37"/>
        <v>盤</v>
      </c>
      <c r="K791" t="str">
        <f t="shared" si="38"/>
        <v>盤</v>
      </c>
    </row>
    <row r="792" spans="1:11" hidden="1" x14ac:dyDescent="0.15">
      <c r="A792">
        <v>20150319</v>
      </c>
      <c r="B792">
        <v>9736.73</v>
      </c>
      <c r="C792">
        <v>9645.77</v>
      </c>
      <c r="D792">
        <v>9512.91</v>
      </c>
      <c r="E792">
        <v>9653.43</v>
      </c>
      <c r="F792">
        <v>9512.91</v>
      </c>
      <c r="G792">
        <v>9736.73</v>
      </c>
      <c r="H792">
        <v>9512.91</v>
      </c>
      <c r="I792" t="str">
        <f t="shared" si="36"/>
        <v>盤</v>
      </c>
      <c r="J792" t="str">
        <f t="shared" si="37"/>
        <v>盤</v>
      </c>
      <c r="K792" t="str">
        <f t="shared" si="38"/>
        <v>無</v>
      </c>
    </row>
    <row r="793" spans="1:11" hidden="1" x14ac:dyDescent="0.15">
      <c r="A793">
        <v>20150320</v>
      </c>
      <c r="B793">
        <v>9749.69</v>
      </c>
      <c r="C793">
        <v>9653.43</v>
      </c>
      <c r="D793">
        <v>9512.91</v>
      </c>
      <c r="E793">
        <v>9736.73</v>
      </c>
      <c r="F793">
        <v>9512.91</v>
      </c>
      <c r="G793">
        <v>9749.69</v>
      </c>
      <c r="H793">
        <v>9512.91</v>
      </c>
      <c r="I793" t="str">
        <f t="shared" si="36"/>
        <v>盤</v>
      </c>
      <c r="J793" t="str">
        <f t="shared" si="37"/>
        <v>無</v>
      </c>
      <c r="K793" t="str">
        <f t="shared" si="38"/>
        <v>無</v>
      </c>
    </row>
    <row r="794" spans="1:11" hidden="1" x14ac:dyDescent="0.15">
      <c r="A794">
        <v>20150323</v>
      </c>
      <c r="B794">
        <v>9758.09</v>
      </c>
      <c r="C794">
        <v>9736.73</v>
      </c>
      <c r="D794">
        <v>9512.91</v>
      </c>
      <c r="E794">
        <v>9749.69</v>
      </c>
      <c r="F794">
        <v>9512.91</v>
      </c>
      <c r="G794">
        <v>9758.09</v>
      </c>
      <c r="H794">
        <v>9512.91</v>
      </c>
      <c r="I794" t="str">
        <f t="shared" si="36"/>
        <v>無</v>
      </c>
      <c r="J794" t="str">
        <f t="shared" si="37"/>
        <v>無</v>
      </c>
      <c r="K794" t="str">
        <f t="shared" si="38"/>
        <v>順</v>
      </c>
    </row>
    <row r="795" spans="1:11" hidden="1" x14ac:dyDescent="0.15">
      <c r="A795">
        <v>20150324</v>
      </c>
      <c r="B795">
        <v>9731.66</v>
      </c>
      <c r="C795">
        <v>9749.69</v>
      </c>
      <c r="D795">
        <v>9512.91</v>
      </c>
      <c r="E795">
        <v>9758.09</v>
      </c>
      <c r="F795">
        <v>9512.91</v>
      </c>
      <c r="G795">
        <v>9758.09</v>
      </c>
      <c r="H795">
        <v>9512.91</v>
      </c>
      <c r="I795" t="str">
        <f t="shared" si="36"/>
        <v>無</v>
      </c>
      <c r="J795" t="str">
        <f t="shared" si="37"/>
        <v>順</v>
      </c>
      <c r="K795" t="str">
        <f t="shared" si="38"/>
        <v>順</v>
      </c>
    </row>
    <row r="796" spans="1:11" x14ac:dyDescent="0.15">
      <c r="A796">
        <v>20150325</v>
      </c>
      <c r="B796">
        <v>9667.83</v>
      </c>
      <c r="C796">
        <v>9758.09</v>
      </c>
      <c r="D796">
        <v>9512.91</v>
      </c>
      <c r="E796">
        <v>9758.09</v>
      </c>
      <c r="F796">
        <v>9512.91</v>
      </c>
      <c r="G796">
        <v>9758.09</v>
      </c>
      <c r="H796">
        <v>9512.91</v>
      </c>
      <c r="I796" t="str">
        <f t="shared" si="36"/>
        <v>順</v>
      </c>
      <c r="J796" t="str">
        <f t="shared" si="37"/>
        <v>順</v>
      </c>
      <c r="K796" t="str">
        <f t="shared" si="38"/>
        <v>順</v>
      </c>
    </row>
    <row r="797" spans="1:11" hidden="1" x14ac:dyDescent="0.15">
      <c r="A797">
        <v>20150326</v>
      </c>
      <c r="B797">
        <v>9619.1200000000008</v>
      </c>
      <c r="C797">
        <v>9758.09</v>
      </c>
      <c r="D797">
        <v>9512.91</v>
      </c>
      <c r="E797">
        <v>9758.09</v>
      </c>
      <c r="F797">
        <v>9512.91</v>
      </c>
      <c r="G797">
        <v>9758.09</v>
      </c>
      <c r="H797">
        <v>9539.44</v>
      </c>
      <c r="I797" t="str">
        <f t="shared" si="36"/>
        <v>順</v>
      </c>
      <c r="J797" t="str">
        <f t="shared" si="37"/>
        <v>順</v>
      </c>
      <c r="K797" t="str">
        <f t="shared" si="38"/>
        <v>無</v>
      </c>
    </row>
    <row r="798" spans="1:11" hidden="1" x14ac:dyDescent="0.15">
      <c r="A798">
        <v>20150327</v>
      </c>
      <c r="B798">
        <v>9503.7199999999993</v>
      </c>
      <c r="C798">
        <v>9758.09</v>
      </c>
      <c r="D798">
        <v>9512.91</v>
      </c>
      <c r="E798">
        <v>9758.09</v>
      </c>
      <c r="F798">
        <v>9539.44</v>
      </c>
      <c r="G798">
        <v>9758.09</v>
      </c>
      <c r="H798">
        <v>9503.7199999999993</v>
      </c>
      <c r="I798" t="str">
        <f t="shared" si="36"/>
        <v>順</v>
      </c>
      <c r="J798" t="str">
        <f t="shared" si="37"/>
        <v>無</v>
      </c>
      <c r="K798" t="str">
        <f t="shared" si="38"/>
        <v>順</v>
      </c>
    </row>
    <row r="799" spans="1:11" hidden="1" x14ac:dyDescent="0.15">
      <c r="A799">
        <v>20150330</v>
      </c>
      <c r="B799">
        <v>9521.8700000000008</v>
      </c>
      <c r="C799">
        <v>9758.09</v>
      </c>
      <c r="D799">
        <v>9539.44</v>
      </c>
      <c r="E799">
        <v>9758.09</v>
      </c>
      <c r="F799">
        <v>9503.7199999999993</v>
      </c>
      <c r="G799">
        <v>9758.09</v>
      </c>
      <c r="H799">
        <v>9503.7199999999993</v>
      </c>
      <c r="I799" t="str">
        <f t="shared" si="36"/>
        <v>無</v>
      </c>
      <c r="J799" t="str">
        <f t="shared" si="37"/>
        <v>順</v>
      </c>
      <c r="K799" t="str">
        <f t="shared" si="38"/>
        <v>順</v>
      </c>
    </row>
    <row r="800" spans="1:11" x14ac:dyDescent="0.15">
      <c r="A800">
        <v>20150331</v>
      </c>
      <c r="B800">
        <v>9586.44</v>
      </c>
      <c r="C800">
        <v>9758.09</v>
      </c>
      <c r="D800">
        <v>9503.7199999999993</v>
      </c>
      <c r="E800">
        <v>9758.09</v>
      </c>
      <c r="F800">
        <v>9503.7199999999993</v>
      </c>
      <c r="G800">
        <v>9758.09</v>
      </c>
      <c r="H800">
        <v>9503.7199999999993</v>
      </c>
      <c r="I800" t="str">
        <f t="shared" si="36"/>
        <v>順</v>
      </c>
      <c r="J800" t="str">
        <f t="shared" si="37"/>
        <v>順</v>
      </c>
      <c r="K800" t="str">
        <f t="shared" si="38"/>
        <v>順</v>
      </c>
    </row>
    <row r="801" spans="1:11" x14ac:dyDescent="0.15">
      <c r="A801">
        <v>20150401</v>
      </c>
      <c r="B801">
        <v>9507.66</v>
      </c>
      <c r="C801">
        <v>9758.09</v>
      </c>
      <c r="D801">
        <v>9503.7199999999993</v>
      </c>
      <c r="E801">
        <v>9758.09</v>
      </c>
      <c r="F801">
        <v>9503.7199999999993</v>
      </c>
      <c r="G801">
        <v>9758.09</v>
      </c>
      <c r="H801">
        <v>9503.7199999999993</v>
      </c>
      <c r="I801" t="str">
        <f t="shared" si="36"/>
        <v>順</v>
      </c>
      <c r="J801" t="str">
        <f t="shared" si="37"/>
        <v>順</v>
      </c>
      <c r="K801" t="str">
        <f t="shared" si="38"/>
        <v>順</v>
      </c>
    </row>
    <row r="802" spans="1:11" hidden="1" x14ac:dyDescent="0.15">
      <c r="A802">
        <v>20150402</v>
      </c>
      <c r="B802">
        <v>9600.32</v>
      </c>
      <c r="C802">
        <v>9758.09</v>
      </c>
      <c r="D802">
        <v>9503.7199999999993</v>
      </c>
      <c r="E802">
        <v>9758.09</v>
      </c>
      <c r="F802">
        <v>9503.7199999999993</v>
      </c>
      <c r="G802">
        <v>9731.66</v>
      </c>
      <c r="H802">
        <v>9503.7199999999993</v>
      </c>
      <c r="I802" t="str">
        <f t="shared" si="36"/>
        <v>順</v>
      </c>
      <c r="J802" t="str">
        <f t="shared" si="37"/>
        <v>順</v>
      </c>
      <c r="K802" t="str">
        <f t="shared" si="38"/>
        <v>無</v>
      </c>
    </row>
    <row r="803" spans="1:11" hidden="1" x14ac:dyDescent="0.15">
      <c r="A803">
        <v>20150407</v>
      </c>
      <c r="B803">
        <v>9641.9</v>
      </c>
      <c r="C803">
        <v>9758.09</v>
      </c>
      <c r="D803">
        <v>9503.7199999999993</v>
      </c>
      <c r="E803">
        <v>9731.66</v>
      </c>
      <c r="F803">
        <v>9503.7199999999993</v>
      </c>
      <c r="G803">
        <v>9667.83</v>
      </c>
      <c r="H803">
        <v>9503.7199999999993</v>
      </c>
      <c r="I803" t="str">
        <f t="shared" si="36"/>
        <v>順</v>
      </c>
      <c r="J803" t="str">
        <f t="shared" si="37"/>
        <v>無</v>
      </c>
      <c r="K803" t="str">
        <f t="shared" si="38"/>
        <v>盤</v>
      </c>
    </row>
    <row r="804" spans="1:11" hidden="1" x14ac:dyDescent="0.15">
      <c r="A804">
        <v>20150408</v>
      </c>
      <c r="B804">
        <v>9571.9699999999993</v>
      </c>
      <c r="C804">
        <v>9731.66</v>
      </c>
      <c r="D804">
        <v>9503.7199999999993</v>
      </c>
      <c r="E804">
        <v>9667.83</v>
      </c>
      <c r="F804">
        <v>9503.7199999999993</v>
      </c>
      <c r="G804">
        <v>9641.9</v>
      </c>
      <c r="H804">
        <v>9503.7199999999993</v>
      </c>
      <c r="I804" t="str">
        <f t="shared" si="36"/>
        <v>無</v>
      </c>
      <c r="J804" t="str">
        <f t="shared" si="37"/>
        <v>盤</v>
      </c>
      <c r="K804" t="str">
        <f t="shared" si="38"/>
        <v>盤</v>
      </c>
    </row>
    <row r="805" spans="1:11" hidden="1" x14ac:dyDescent="0.15">
      <c r="A805">
        <v>20150409</v>
      </c>
      <c r="B805">
        <v>9568.0400000000009</v>
      </c>
      <c r="C805">
        <v>9667.83</v>
      </c>
      <c r="D805">
        <v>9503.7199999999993</v>
      </c>
      <c r="E805">
        <v>9641.9</v>
      </c>
      <c r="F805">
        <v>9503.7199999999993</v>
      </c>
      <c r="G805">
        <v>9641.9</v>
      </c>
      <c r="H805">
        <v>9503.7199999999993</v>
      </c>
      <c r="I805" t="str">
        <f t="shared" si="36"/>
        <v>盤</v>
      </c>
      <c r="J805" t="str">
        <f t="shared" si="37"/>
        <v>盤</v>
      </c>
      <c r="K805" t="str">
        <f t="shared" si="38"/>
        <v>盤</v>
      </c>
    </row>
    <row r="806" spans="1:11" hidden="1" x14ac:dyDescent="0.15">
      <c r="A806">
        <v>20150410</v>
      </c>
      <c r="B806">
        <v>9617.7000000000007</v>
      </c>
      <c r="C806">
        <v>9641.9</v>
      </c>
      <c r="D806">
        <v>9503.7199999999993</v>
      </c>
      <c r="E806">
        <v>9641.9</v>
      </c>
      <c r="F806">
        <v>9503.7199999999993</v>
      </c>
      <c r="G806">
        <v>9641.9</v>
      </c>
      <c r="H806">
        <v>9507.66</v>
      </c>
      <c r="I806" t="str">
        <f t="shared" si="36"/>
        <v>盤</v>
      </c>
      <c r="J806" t="str">
        <f t="shared" si="37"/>
        <v>盤</v>
      </c>
      <c r="K806" t="str">
        <f t="shared" si="38"/>
        <v>盤</v>
      </c>
    </row>
    <row r="807" spans="1:11" hidden="1" x14ac:dyDescent="0.15">
      <c r="A807">
        <v>20150413</v>
      </c>
      <c r="B807">
        <v>9666.52</v>
      </c>
      <c r="C807">
        <v>9641.9</v>
      </c>
      <c r="D807">
        <v>9503.7199999999993</v>
      </c>
      <c r="E807">
        <v>9641.9</v>
      </c>
      <c r="F807">
        <v>9507.66</v>
      </c>
      <c r="G807">
        <v>9666.52</v>
      </c>
      <c r="H807">
        <v>9507.66</v>
      </c>
      <c r="I807" t="str">
        <f t="shared" si="36"/>
        <v>盤</v>
      </c>
      <c r="J807" t="str">
        <f t="shared" si="37"/>
        <v>盤</v>
      </c>
      <c r="K807" t="str">
        <f t="shared" si="38"/>
        <v>盤</v>
      </c>
    </row>
    <row r="808" spans="1:11" hidden="1" x14ac:dyDescent="0.15">
      <c r="A808">
        <v>20150414</v>
      </c>
      <c r="B808">
        <v>9642.2199999999993</v>
      </c>
      <c r="C808">
        <v>9641.9</v>
      </c>
      <c r="D808">
        <v>9507.66</v>
      </c>
      <c r="E808">
        <v>9666.52</v>
      </c>
      <c r="F808">
        <v>9507.66</v>
      </c>
      <c r="G808">
        <v>9666.52</v>
      </c>
      <c r="H808">
        <v>9507.66</v>
      </c>
      <c r="I808" t="str">
        <f t="shared" si="36"/>
        <v>盤</v>
      </c>
      <c r="J808" t="str">
        <f t="shared" si="37"/>
        <v>盤</v>
      </c>
      <c r="K808" t="str">
        <f t="shared" si="38"/>
        <v>盤</v>
      </c>
    </row>
    <row r="809" spans="1:11" hidden="1" x14ac:dyDescent="0.15">
      <c r="A809">
        <v>20150415</v>
      </c>
      <c r="B809">
        <v>9540.06</v>
      </c>
      <c r="C809">
        <v>9666.52</v>
      </c>
      <c r="D809">
        <v>9507.66</v>
      </c>
      <c r="E809">
        <v>9666.52</v>
      </c>
      <c r="F809">
        <v>9507.66</v>
      </c>
      <c r="G809">
        <v>9666.52</v>
      </c>
      <c r="H809">
        <v>9540.06</v>
      </c>
      <c r="I809" t="str">
        <f t="shared" si="36"/>
        <v>盤</v>
      </c>
      <c r="J809" t="str">
        <f t="shared" si="37"/>
        <v>盤</v>
      </c>
      <c r="K809" t="str">
        <f t="shared" si="38"/>
        <v>盤</v>
      </c>
    </row>
    <row r="810" spans="1:11" hidden="1" x14ac:dyDescent="0.15">
      <c r="A810">
        <v>20150416</v>
      </c>
      <c r="B810">
        <v>9656.8700000000008</v>
      </c>
      <c r="C810">
        <v>9666.52</v>
      </c>
      <c r="D810">
        <v>9507.66</v>
      </c>
      <c r="E810">
        <v>9666.52</v>
      </c>
      <c r="F810">
        <v>9540.06</v>
      </c>
      <c r="G810">
        <v>9666.52</v>
      </c>
      <c r="H810">
        <v>9540.06</v>
      </c>
      <c r="I810" t="str">
        <f t="shared" si="36"/>
        <v>盤</v>
      </c>
      <c r="J810" t="str">
        <f t="shared" si="37"/>
        <v>盤</v>
      </c>
      <c r="K810" t="str">
        <f t="shared" si="38"/>
        <v>盤</v>
      </c>
    </row>
    <row r="811" spans="1:11" hidden="1" x14ac:dyDescent="0.15">
      <c r="A811">
        <v>20150417</v>
      </c>
      <c r="B811">
        <v>9570.93</v>
      </c>
      <c r="C811">
        <v>9666.52</v>
      </c>
      <c r="D811">
        <v>9540.06</v>
      </c>
      <c r="E811">
        <v>9666.52</v>
      </c>
      <c r="F811">
        <v>9540.06</v>
      </c>
      <c r="G811">
        <v>9666.52</v>
      </c>
      <c r="H811">
        <v>9540.06</v>
      </c>
      <c r="I811" t="str">
        <f t="shared" si="36"/>
        <v>盤</v>
      </c>
      <c r="J811" t="str">
        <f t="shared" si="37"/>
        <v>盤</v>
      </c>
      <c r="K811" t="str">
        <f t="shared" si="38"/>
        <v>盤</v>
      </c>
    </row>
    <row r="812" spans="1:11" hidden="1" x14ac:dyDescent="0.15">
      <c r="A812">
        <v>20150420</v>
      </c>
      <c r="B812">
        <v>9552.85</v>
      </c>
      <c r="C812">
        <v>9666.52</v>
      </c>
      <c r="D812">
        <v>9540.06</v>
      </c>
      <c r="E812">
        <v>9666.52</v>
      </c>
      <c r="F812">
        <v>9540.06</v>
      </c>
      <c r="G812">
        <v>9666.52</v>
      </c>
      <c r="H812">
        <v>9540.06</v>
      </c>
      <c r="I812" t="str">
        <f t="shared" si="36"/>
        <v>盤</v>
      </c>
      <c r="J812" t="str">
        <f t="shared" si="37"/>
        <v>盤</v>
      </c>
      <c r="K812" t="str">
        <f t="shared" si="38"/>
        <v>盤</v>
      </c>
    </row>
    <row r="813" spans="1:11" hidden="1" x14ac:dyDescent="0.15">
      <c r="A813">
        <v>20150421</v>
      </c>
      <c r="B813">
        <v>9533.98</v>
      </c>
      <c r="C813">
        <v>9666.52</v>
      </c>
      <c r="D813">
        <v>9540.06</v>
      </c>
      <c r="E813">
        <v>9666.52</v>
      </c>
      <c r="F813">
        <v>9540.06</v>
      </c>
      <c r="G813">
        <v>9666.52</v>
      </c>
      <c r="H813">
        <v>9533.98</v>
      </c>
      <c r="I813" t="str">
        <f t="shared" si="36"/>
        <v>盤</v>
      </c>
      <c r="J813" t="str">
        <f t="shared" si="37"/>
        <v>盤</v>
      </c>
      <c r="K813" t="str">
        <f t="shared" si="38"/>
        <v>盤</v>
      </c>
    </row>
    <row r="814" spans="1:11" hidden="1" x14ac:dyDescent="0.15">
      <c r="A814">
        <v>20150422</v>
      </c>
      <c r="B814">
        <v>9613</v>
      </c>
      <c r="C814">
        <v>9666.52</v>
      </c>
      <c r="D814">
        <v>9540.06</v>
      </c>
      <c r="E814">
        <v>9666.52</v>
      </c>
      <c r="F814">
        <v>9533.98</v>
      </c>
      <c r="G814">
        <v>9666.52</v>
      </c>
      <c r="H814">
        <v>9533.98</v>
      </c>
      <c r="I814" t="str">
        <f t="shared" si="36"/>
        <v>盤</v>
      </c>
      <c r="J814" t="str">
        <f t="shared" si="37"/>
        <v>盤</v>
      </c>
      <c r="K814" t="str">
        <f t="shared" si="38"/>
        <v>盤</v>
      </c>
    </row>
    <row r="815" spans="1:11" hidden="1" x14ac:dyDescent="0.15">
      <c r="A815">
        <v>20150423</v>
      </c>
      <c r="B815">
        <v>9797.49</v>
      </c>
      <c r="C815">
        <v>9666.52</v>
      </c>
      <c r="D815">
        <v>9533.98</v>
      </c>
      <c r="E815">
        <v>9666.52</v>
      </c>
      <c r="F815">
        <v>9533.98</v>
      </c>
      <c r="G815">
        <v>9797.49</v>
      </c>
      <c r="H815">
        <v>9533.98</v>
      </c>
      <c r="I815" t="str">
        <f t="shared" si="36"/>
        <v>盤</v>
      </c>
      <c r="J815" t="str">
        <f t="shared" si="37"/>
        <v>盤</v>
      </c>
      <c r="K815" t="str">
        <f t="shared" si="38"/>
        <v>順</v>
      </c>
    </row>
    <row r="816" spans="1:11" hidden="1" x14ac:dyDescent="0.15">
      <c r="A816">
        <v>20150424</v>
      </c>
      <c r="B816">
        <v>9913.2800000000007</v>
      </c>
      <c r="C816">
        <v>9666.52</v>
      </c>
      <c r="D816">
        <v>9533.98</v>
      </c>
      <c r="E816">
        <v>9797.49</v>
      </c>
      <c r="F816">
        <v>9533.98</v>
      </c>
      <c r="G816">
        <v>9913.2800000000007</v>
      </c>
      <c r="H816">
        <v>9533.98</v>
      </c>
      <c r="I816" t="str">
        <f t="shared" si="36"/>
        <v>盤</v>
      </c>
      <c r="J816" t="str">
        <f t="shared" si="37"/>
        <v>順</v>
      </c>
      <c r="K816" t="str">
        <f t="shared" si="38"/>
        <v>順</v>
      </c>
    </row>
    <row r="817" spans="1:11" x14ac:dyDescent="0.15">
      <c r="A817">
        <v>20150427</v>
      </c>
      <c r="B817">
        <v>9973.1200000000008</v>
      </c>
      <c r="C817">
        <v>9797.49</v>
      </c>
      <c r="D817">
        <v>9533.98</v>
      </c>
      <c r="E817">
        <v>9913.2800000000007</v>
      </c>
      <c r="F817">
        <v>9533.98</v>
      </c>
      <c r="G817">
        <v>9973.1200000000008</v>
      </c>
      <c r="H817">
        <v>9533.98</v>
      </c>
      <c r="I817" t="str">
        <f t="shared" si="36"/>
        <v>順</v>
      </c>
      <c r="J817" t="str">
        <f t="shared" si="37"/>
        <v>順</v>
      </c>
      <c r="K817" t="str">
        <f t="shared" si="38"/>
        <v>順</v>
      </c>
    </row>
    <row r="818" spans="1:11" x14ac:dyDescent="0.15">
      <c r="A818">
        <v>20150428</v>
      </c>
      <c r="B818">
        <v>9956.83</v>
      </c>
      <c r="C818">
        <v>9913.2800000000007</v>
      </c>
      <c r="D818">
        <v>9533.98</v>
      </c>
      <c r="E818">
        <v>9973.1200000000008</v>
      </c>
      <c r="F818">
        <v>9533.98</v>
      </c>
      <c r="G818">
        <v>9973.1200000000008</v>
      </c>
      <c r="H818">
        <v>9533.98</v>
      </c>
      <c r="I818" t="str">
        <f t="shared" si="36"/>
        <v>順</v>
      </c>
      <c r="J818" t="str">
        <f t="shared" si="37"/>
        <v>順</v>
      </c>
      <c r="K818" t="str">
        <f t="shared" si="38"/>
        <v>順</v>
      </c>
    </row>
    <row r="819" spans="1:11" x14ac:dyDescent="0.15">
      <c r="A819">
        <v>20150429</v>
      </c>
      <c r="B819">
        <v>9853.83</v>
      </c>
      <c r="C819">
        <v>9973.1200000000008</v>
      </c>
      <c r="D819">
        <v>9533.98</v>
      </c>
      <c r="E819">
        <v>9973.1200000000008</v>
      </c>
      <c r="F819">
        <v>9533.98</v>
      </c>
      <c r="G819">
        <v>9973.1200000000008</v>
      </c>
      <c r="H819">
        <v>9533.98</v>
      </c>
      <c r="I819" t="str">
        <f t="shared" si="36"/>
        <v>順</v>
      </c>
      <c r="J819" t="str">
        <f t="shared" si="37"/>
        <v>順</v>
      </c>
      <c r="K819" t="str">
        <f t="shared" si="38"/>
        <v>順</v>
      </c>
    </row>
    <row r="820" spans="1:11" x14ac:dyDescent="0.15">
      <c r="A820">
        <v>20150430</v>
      </c>
      <c r="B820">
        <v>9820.0499999999993</v>
      </c>
      <c r="C820">
        <v>9973.1200000000008</v>
      </c>
      <c r="D820">
        <v>9533.98</v>
      </c>
      <c r="E820">
        <v>9973.1200000000008</v>
      </c>
      <c r="F820">
        <v>9533.98</v>
      </c>
      <c r="G820">
        <v>9973.1200000000008</v>
      </c>
      <c r="H820">
        <v>9533.98</v>
      </c>
      <c r="I820" t="str">
        <f t="shared" si="36"/>
        <v>順</v>
      </c>
      <c r="J820" t="str">
        <f t="shared" si="37"/>
        <v>順</v>
      </c>
      <c r="K820" t="str">
        <f t="shared" si="38"/>
        <v>順</v>
      </c>
    </row>
    <row r="821" spans="1:11" x14ac:dyDescent="0.15">
      <c r="A821">
        <v>20150504</v>
      </c>
      <c r="B821">
        <v>9845.0400000000009</v>
      </c>
      <c r="C821">
        <v>9973.1200000000008</v>
      </c>
      <c r="D821">
        <v>9533.98</v>
      </c>
      <c r="E821">
        <v>9973.1200000000008</v>
      </c>
      <c r="F821">
        <v>9533.98</v>
      </c>
      <c r="G821">
        <v>9973.1200000000008</v>
      </c>
      <c r="H821">
        <v>9613</v>
      </c>
      <c r="I821" t="str">
        <f t="shared" si="36"/>
        <v>順</v>
      </c>
      <c r="J821" t="str">
        <f t="shared" si="37"/>
        <v>順</v>
      </c>
      <c r="K821" t="str">
        <f t="shared" si="38"/>
        <v>順</v>
      </c>
    </row>
    <row r="822" spans="1:11" hidden="1" x14ac:dyDescent="0.15">
      <c r="A822">
        <v>20150505</v>
      </c>
      <c r="B822">
        <v>9820.1299999999992</v>
      </c>
      <c r="C822">
        <v>9973.1200000000008</v>
      </c>
      <c r="D822">
        <v>9533.98</v>
      </c>
      <c r="E822">
        <v>9973.1200000000008</v>
      </c>
      <c r="F822">
        <v>9613</v>
      </c>
      <c r="G822">
        <v>9973.1200000000008</v>
      </c>
      <c r="H822">
        <v>9797.49</v>
      </c>
      <c r="I822" t="str">
        <f t="shared" si="36"/>
        <v>順</v>
      </c>
      <c r="J822" t="str">
        <f t="shared" si="37"/>
        <v>順</v>
      </c>
      <c r="K822" t="str">
        <f t="shared" si="38"/>
        <v>盤</v>
      </c>
    </row>
    <row r="823" spans="1:11" hidden="1" x14ac:dyDescent="0.15">
      <c r="A823">
        <v>20150506</v>
      </c>
      <c r="B823">
        <v>9818.2000000000007</v>
      </c>
      <c r="C823">
        <v>9973.1200000000008</v>
      </c>
      <c r="D823">
        <v>9613</v>
      </c>
      <c r="E823">
        <v>9973.1200000000008</v>
      </c>
      <c r="F823">
        <v>9797.49</v>
      </c>
      <c r="G823">
        <v>9973.1200000000008</v>
      </c>
      <c r="H823">
        <v>9818.2000000000007</v>
      </c>
      <c r="I823" t="str">
        <f t="shared" si="36"/>
        <v>順</v>
      </c>
      <c r="J823" t="str">
        <f t="shared" si="37"/>
        <v>盤</v>
      </c>
      <c r="K823" t="str">
        <f t="shared" si="38"/>
        <v>盤</v>
      </c>
    </row>
    <row r="824" spans="1:11" hidden="1" x14ac:dyDescent="0.15">
      <c r="A824">
        <v>20150507</v>
      </c>
      <c r="B824">
        <v>9704.11</v>
      </c>
      <c r="C824">
        <v>9973.1200000000008</v>
      </c>
      <c r="D824">
        <v>9797.49</v>
      </c>
      <c r="E824">
        <v>9973.1200000000008</v>
      </c>
      <c r="F824">
        <v>9818.2000000000007</v>
      </c>
      <c r="G824">
        <v>9973.1200000000008</v>
      </c>
      <c r="H824">
        <v>9704.11</v>
      </c>
      <c r="I824" t="str">
        <f t="shared" si="36"/>
        <v>盤</v>
      </c>
      <c r="J824" t="str">
        <f t="shared" si="37"/>
        <v>盤</v>
      </c>
      <c r="K824" t="str">
        <f t="shared" si="38"/>
        <v>順</v>
      </c>
    </row>
    <row r="825" spans="1:11" hidden="1" x14ac:dyDescent="0.15">
      <c r="A825">
        <v>20150508</v>
      </c>
      <c r="B825">
        <v>9692</v>
      </c>
      <c r="C825">
        <v>9973.1200000000008</v>
      </c>
      <c r="D825">
        <v>9818.2000000000007</v>
      </c>
      <c r="E825">
        <v>9973.1200000000008</v>
      </c>
      <c r="F825">
        <v>9704.11</v>
      </c>
      <c r="G825">
        <v>9956.83</v>
      </c>
      <c r="H825">
        <v>9692</v>
      </c>
      <c r="I825" t="str">
        <f t="shared" si="36"/>
        <v>盤</v>
      </c>
      <c r="J825" t="str">
        <f t="shared" si="37"/>
        <v>順</v>
      </c>
      <c r="K825" t="str">
        <f t="shared" si="38"/>
        <v>順</v>
      </c>
    </row>
    <row r="826" spans="1:11" hidden="1" x14ac:dyDescent="0.15">
      <c r="A826">
        <v>20150511</v>
      </c>
      <c r="B826">
        <v>9663.7199999999993</v>
      </c>
      <c r="C826">
        <v>9973.1200000000008</v>
      </c>
      <c r="D826">
        <v>9704.11</v>
      </c>
      <c r="E826">
        <v>9956.83</v>
      </c>
      <c r="F826">
        <v>9692</v>
      </c>
      <c r="G826">
        <v>9853.83</v>
      </c>
      <c r="H826">
        <v>9663.7199999999993</v>
      </c>
      <c r="I826" t="str">
        <f t="shared" si="36"/>
        <v>順</v>
      </c>
      <c r="J826" t="str">
        <f t="shared" si="37"/>
        <v>順</v>
      </c>
      <c r="K826" t="str">
        <f t="shared" si="38"/>
        <v>無</v>
      </c>
    </row>
    <row r="827" spans="1:11" hidden="1" x14ac:dyDescent="0.15">
      <c r="A827">
        <v>20150512</v>
      </c>
      <c r="B827">
        <v>9680.73</v>
      </c>
      <c r="C827">
        <v>9956.83</v>
      </c>
      <c r="D827">
        <v>9692</v>
      </c>
      <c r="E827">
        <v>9853.83</v>
      </c>
      <c r="F827">
        <v>9663.7199999999993</v>
      </c>
      <c r="G827">
        <v>9845.0400000000009</v>
      </c>
      <c r="H827">
        <v>9663.7199999999993</v>
      </c>
      <c r="I827" t="str">
        <f t="shared" si="36"/>
        <v>順</v>
      </c>
      <c r="J827" t="str">
        <f t="shared" si="37"/>
        <v>無</v>
      </c>
      <c r="K827" t="str">
        <f t="shared" si="38"/>
        <v>無</v>
      </c>
    </row>
    <row r="828" spans="1:11" hidden="1" x14ac:dyDescent="0.15">
      <c r="A828">
        <v>20150513</v>
      </c>
      <c r="B828">
        <v>9724.11</v>
      </c>
      <c r="C828">
        <v>9853.83</v>
      </c>
      <c r="D828">
        <v>9663.7199999999993</v>
      </c>
      <c r="E828">
        <v>9845.0400000000009</v>
      </c>
      <c r="F828">
        <v>9663.7199999999993</v>
      </c>
      <c r="G828">
        <v>9845.0400000000009</v>
      </c>
      <c r="H828">
        <v>9663.7199999999993</v>
      </c>
      <c r="I828" t="str">
        <f t="shared" si="36"/>
        <v>無</v>
      </c>
      <c r="J828" t="str">
        <f t="shared" si="37"/>
        <v>無</v>
      </c>
      <c r="K828" t="str">
        <f t="shared" si="38"/>
        <v>無</v>
      </c>
    </row>
    <row r="829" spans="1:11" hidden="1" x14ac:dyDescent="0.15">
      <c r="A829">
        <v>20150514</v>
      </c>
      <c r="B829">
        <v>9610.83</v>
      </c>
      <c r="C829">
        <v>9845.0400000000009</v>
      </c>
      <c r="D829">
        <v>9663.7199999999993</v>
      </c>
      <c r="E829">
        <v>9845.0400000000009</v>
      </c>
      <c r="F829">
        <v>9663.7199999999993</v>
      </c>
      <c r="G829">
        <v>9820.1299999999992</v>
      </c>
      <c r="H829">
        <v>9610.83</v>
      </c>
      <c r="I829" t="str">
        <f t="shared" ref="I829:I892" si="39">IF(C829-D829&lt;=180,"盤",IF(C829-D829&lt;=240,"無","順"))</f>
        <v>無</v>
      </c>
      <c r="J829" t="str">
        <f t="shared" ref="J829:J892" si="40">IF(E829-F829&lt;=180,"盤",IF(E829-F829&lt;=240,"無","順"))</f>
        <v>無</v>
      </c>
      <c r="K829" t="str">
        <f t="shared" ref="K829:K892" si="41">IF(G829-H829&lt;=180,"盤",IF(G829-H829&lt;=240,"無","順"))</f>
        <v>無</v>
      </c>
    </row>
    <row r="830" spans="1:11" hidden="1" x14ac:dyDescent="0.15">
      <c r="A830">
        <v>20150515</v>
      </c>
      <c r="B830">
        <v>9579.48</v>
      </c>
      <c r="C830">
        <v>9845.0400000000009</v>
      </c>
      <c r="D830">
        <v>9663.7199999999993</v>
      </c>
      <c r="E830">
        <v>9820.1299999999992</v>
      </c>
      <c r="F830">
        <v>9610.83</v>
      </c>
      <c r="G830">
        <v>9818.2000000000007</v>
      </c>
      <c r="H830">
        <v>9579.48</v>
      </c>
      <c r="I830" t="str">
        <f t="shared" si="39"/>
        <v>無</v>
      </c>
      <c r="J830" t="str">
        <f t="shared" si="40"/>
        <v>無</v>
      </c>
      <c r="K830" t="str">
        <f t="shared" si="41"/>
        <v>無</v>
      </c>
    </row>
    <row r="831" spans="1:11" hidden="1" x14ac:dyDescent="0.15">
      <c r="A831">
        <v>20150518</v>
      </c>
      <c r="B831">
        <v>9606.1</v>
      </c>
      <c r="C831">
        <v>9820.1299999999992</v>
      </c>
      <c r="D831">
        <v>9610.83</v>
      </c>
      <c r="E831">
        <v>9818.2000000000007</v>
      </c>
      <c r="F831">
        <v>9579.48</v>
      </c>
      <c r="G831">
        <v>9724.11</v>
      </c>
      <c r="H831">
        <v>9579.48</v>
      </c>
      <c r="I831" t="str">
        <f t="shared" si="39"/>
        <v>無</v>
      </c>
      <c r="J831" t="str">
        <f t="shared" si="40"/>
        <v>無</v>
      </c>
      <c r="K831" t="str">
        <f t="shared" si="41"/>
        <v>盤</v>
      </c>
    </row>
    <row r="832" spans="1:11" hidden="1" x14ac:dyDescent="0.15">
      <c r="A832">
        <v>20150519</v>
      </c>
      <c r="B832">
        <v>9716.77</v>
      </c>
      <c r="C832">
        <v>9818.2000000000007</v>
      </c>
      <c r="D832">
        <v>9579.48</v>
      </c>
      <c r="E832">
        <v>9724.11</v>
      </c>
      <c r="F832">
        <v>9579.48</v>
      </c>
      <c r="G832">
        <v>9724.11</v>
      </c>
      <c r="H832">
        <v>9579.48</v>
      </c>
      <c r="I832" t="str">
        <f t="shared" si="39"/>
        <v>無</v>
      </c>
      <c r="J832" t="str">
        <f t="shared" si="40"/>
        <v>盤</v>
      </c>
      <c r="K832" t="str">
        <f t="shared" si="41"/>
        <v>盤</v>
      </c>
    </row>
    <row r="833" spans="1:11" hidden="1" x14ac:dyDescent="0.15">
      <c r="A833">
        <v>20150520</v>
      </c>
      <c r="B833">
        <v>9685.31</v>
      </c>
      <c r="C833">
        <v>9724.11</v>
      </c>
      <c r="D833">
        <v>9579.48</v>
      </c>
      <c r="E833">
        <v>9724.11</v>
      </c>
      <c r="F833">
        <v>9579.48</v>
      </c>
      <c r="G833">
        <v>9724.11</v>
      </c>
      <c r="H833">
        <v>9579.48</v>
      </c>
      <c r="I833" t="str">
        <f t="shared" si="39"/>
        <v>盤</v>
      </c>
      <c r="J833" t="str">
        <f t="shared" si="40"/>
        <v>盤</v>
      </c>
      <c r="K833" t="str">
        <f t="shared" si="41"/>
        <v>盤</v>
      </c>
    </row>
    <row r="834" spans="1:11" hidden="1" x14ac:dyDescent="0.15">
      <c r="A834">
        <v>20150521</v>
      </c>
      <c r="B834">
        <v>9578.56</v>
      </c>
      <c r="C834">
        <v>9724.11</v>
      </c>
      <c r="D834">
        <v>9579.48</v>
      </c>
      <c r="E834">
        <v>9724.11</v>
      </c>
      <c r="F834">
        <v>9579.48</v>
      </c>
      <c r="G834">
        <v>9724.11</v>
      </c>
      <c r="H834">
        <v>9578.56</v>
      </c>
      <c r="I834" t="str">
        <f t="shared" si="39"/>
        <v>盤</v>
      </c>
      <c r="J834" t="str">
        <f t="shared" si="40"/>
        <v>盤</v>
      </c>
      <c r="K834" t="str">
        <f t="shared" si="41"/>
        <v>盤</v>
      </c>
    </row>
    <row r="835" spans="1:11" hidden="1" x14ac:dyDescent="0.15">
      <c r="A835">
        <v>20150522</v>
      </c>
      <c r="B835">
        <v>9638.7999999999993</v>
      </c>
      <c r="C835">
        <v>9724.11</v>
      </c>
      <c r="D835">
        <v>9579.48</v>
      </c>
      <c r="E835">
        <v>9724.11</v>
      </c>
      <c r="F835">
        <v>9578.56</v>
      </c>
      <c r="G835">
        <v>9724.11</v>
      </c>
      <c r="H835">
        <v>9578.56</v>
      </c>
      <c r="I835" t="str">
        <f t="shared" si="39"/>
        <v>盤</v>
      </c>
      <c r="J835" t="str">
        <f t="shared" si="40"/>
        <v>盤</v>
      </c>
      <c r="K835" t="str">
        <f t="shared" si="41"/>
        <v>盤</v>
      </c>
    </row>
    <row r="836" spans="1:11" hidden="1" x14ac:dyDescent="0.15">
      <c r="A836">
        <v>20150525</v>
      </c>
      <c r="B836">
        <v>9645.17</v>
      </c>
      <c r="C836">
        <v>9724.11</v>
      </c>
      <c r="D836">
        <v>9578.56</v>
      </c>
      <c r="E836">
        <v>9724.11</v>
      </c>
      <c r="F836">
        <v>9578.56</v>
      </c>
      <c r="G836">
        <v>9716.77</v>
      </c>
      <c r="H836">
        <v>9578.56</v>
      </c>
      <c r="I836" t="str">
        <f t="shared" si="39"/>
        <v>盤</v>
      </c>
      <c r="J836" t="str">
        <f t="shared" si="40"/>
        <v>盤</v>
      </c>
      <c r="K836" t="str">
        <f t="shared" si="41"/>
        <v>盤</v>
      </c>
    </row>
    <row r="837" spans="1:11" hidden="1" x14ac:dyDescent="0.15">
      <c r="A837">
        <v>20150526</v>
      </c>
      <c r="B837">
        <v>9669.41</v>
      </c>
      <c r="C837">
        <v>9724.11</v>
      </c>
      <c r="D837">
        <v>9578.56</v>
      </c>
      <c r="E837">
        <v>9716.77</v>
      </c>
      <c r="F837">
        <v>9578.56</v>
      </c>
      <c r="G837">
        <v>9716.77</v>
      </c>
      <c r="H837">
        <v>9578.56</v>
      </c>
      <c r="I837" t="str">
        <f t="shared" si="39"/>
        <v>盤</v>
      </c>
      <c r="J837" t="str">
        <f t="shared" si="40"/>
        <v>盤</v>
      </c>
      <c r="K837" t="str">
        <f t="shared" si="41"/>
        <v>盤</v>
      </c>
    </row>
    <row r="838" spans="1:11" hidden="1" x14ac:dyDescent="0.15">
      <c r="A838">
        <v>20150527</v>
      </c>
      <c r="B838">
        <v>9693.5400000000009</v>
      </c>
      <c r="C838">
        <v>9716.77</v>
      </c>
      <c r="D838">
        <v>9578.56</v>
      </c>
      <c r="E838">
        <v>9716.77</v>
      </c>
      <c r="F838">
        <v>9578.56</v>
      </c>
      <c r="G838">
        <v>9716.77</v>
      </c>
      <c r="H838">
        <v>9578.56</v>
      </c>
      <c r="I838" t="str">
        <f t="shared" si="39"/>
        <v>盤</v>
      </c>
      <c r="J838" t="str">
        <f t="shared" si="40"/>
        <v>盤</v>
      </c>
      <c r="K838" t="str">
        <f t="shared" si="41"/>
        <v>盤</v>
      </c>
    </row>
    <row r="839" spans="1:11" hidden="1" x14ac:dyDescent="0.15">
      <c r="A839">
        <v>20150528</v>
      </c>
      <c r="B839">
        <v>9712.84</v>
      </c>
      <c r="C839">
        <v>9716.77</v>
      </c>
      <c r="D839">
        <v>9578.56</v>
      </c>
      <c r="E839">
        <v>9716.77</v>
      </c>
      <c r="F839">
        <v>9578.56</v>
      </c>
      <c r="G839">
        <v>9716.77</v>
      </c>
      <c r="H839">
        <v>9578.56</v>
      </c>
      <c r="I839" t="str">
        <f t="shared" si="39"/>
        <v>盤</v>
      </c>
      <c r="J839" t="str">
        <f t="shared" si="40"/>
        <v>盤</v>
      </c>
      <c r="K839" t="str">
        <f t="shared" si="41"/>
        <v>盤</v>
      </c>
    </row>
    <row r="840" spans="1:11" hidden="1" x14ac:dyDescent="0.15">
      <c r="A840">
        <v>20150529</v>
      </c>
      <c r="B840">
        <v>9701.07</v>
      </c>
      <c r="C840">
        <v>9716.77</v>
      </c>
      <c r="D840">
        <v>9578.56</v>
      </c>
      <c r="E840">
        <v>9716.77</v>
      </c>
      <c r="F840">
        <v>9578.56</v>
      </c>
      <c r="G840">
        <v>9712.84</v>
      </c>
      <c r="H840">
        <v>9578.56</v>
      </c>
      <c r="I840" t="str">
        <f t="shared" si="39"/>
        <v>盤</v>
      </c>
      <c r="J840" t="str">
        <f t="shared" si="40"/>
        <v>盤</v>
      </c>
      <c r="K840" t="str">
        <f t="shared" si="41"/>
        <v>盤</v>
      </c>
    </row>
    <row r="841" spans="1:11" hidden="1" x14ac:dyDescent="0.15">
      <c r="A841">
        <v>20150601</v>
      </c>
      <c r="B841">
        <v>9625.69</v>
      </c>
      <c r="C841">
        <v>9716.77</v>
      </c>
      <c r="D841">
        <v>9578.56</v>
      </c>
      <c r="E841">
        <v>9712.84</v>
      </c>
      <c r="F841">
        <v>9578.56</v>
      </c>
      <c r="G841">
        <v>9712.84</v>
      </c>
      <c r="H841">
        <v>9578.56</v>
      </c>
      <c r="I841" t="str">
        <f t="shared" si="39"/>
        <v>盤</v>
      </c>
      <c r="J841" t="str">
        <f t="shared" si="40"/>
        <v>盤</v>
      </c>
      <c r="K841" t="str">
        <f t="shared" si="41"/>
        <v>盤</v>
      </c>
    </row>
    <row r="842" spans="1:11" hidden="1" x14ac:dyDescent="0.15">
      <c r="A842">
        <v>20150602</v>
      </c>
      <c r="B842">
        <v>9614.26</v>
      </c>
      <c r="C842">
        <v>9712.84</v>
      </c>
      <c r="D842">
        <v>9578.56</v>
      </c>
      <c r="E842">
        <v>9712.84</v>
      </c>
      <c r="F842">
        <v>9578.56</v>
      </c>
      <c r="G842">
        <v>9712.84</v>
      </c>
      <c r="H842">
        <v>9614.26</v>
      </c>
      <c r="I842" t="str">
        <f t="shared" si="39"/>
        <v>盤</v>
      </c>
      <c r="J842" t="str">
        <f t="shared" si="40"/>
        <v>盤</v>
      </c>
      <c r="K842" t="str">
        <f t="shared" si="41"/>
        <v>盤</v>
      </c>
    </row>
    <row r="843" spans="1:11" hidden="1" x14ac:dyDescent="0.15">
      <c r="A843">
        <v>20150603</v>
      </c>
      <c r="B843">
        <v>9556.52</v>
      </c>
      <c r="C843">
        <v>9712.84</v>
      </c>
      <c r="D843">
        <v>9578.56</v>
      </c>
      <c r="E843">
        <v>9712.84</v>
      </c>
      <c r="F843">
        <v>9614.26</v>
      </c>
      <c r="G843">
        <v>9712.84</v>
      </c>
      <c r="H843">
        <v>9556.52</v>
      </c>
      <c r="I843" t="str">
        <f t="shared" si="39"/>
        <v>盤</v>
      </c>
      <c r="J843" t="str">
        <f t="shared" si="40"/>
        <v>盤</v>
      </c>
      <c r="K843" t="str">
        <f t="shared" si="41"/>
        <v>盤</v>
      </c>
    </row>
    <row r="844" spans="1:11" hidden="1" x14ac:dyDescent="0.15">
      <c r="A844">
        <v>20150604</v>
      </c>
      <c r="B844">
        <v>9348.6299999999992</v>
      </c>
      <c r="C844">
        <v>9712.84</v>
      </c>
      <c r="D844">
        <v>9614.26</v>
      </c>
      <c r="E844">
        <v>9712.84</v>
      </c>
      <c r="F844">
        <v>9556.52</v>
      </c>
      <c r="G844">
        <v>9712.84</v>
      </c>
      <c r="H844">
        <v>9348.6299999999992</v>
      </c>
      <c r="I844" t="str">
        <f t="shared" si="39"/>
        <v>盤</v>
      </c>
      <c r="J844" t="str">
        <f t="shared" si="40"/>
        <v>盤</v>
      </c>
      <c r="K844" t="str">
        <f t="shared" si="41"/>
        <v>順</v>
      </c>
    </row>
    <row r="845" spans="1:11" hidden="1" x14ac:dyDescent="0.15">
      <c r="A845">
        <v>20150605</v>
      </c>
      <c r="B845">
        <v>9340.1299999999992</v>
      </c>
      <c r="C845">
        <v>9712.84</v>
      </c>
      <c r="D845">
        <v>9556.52</v>
      </c>
      <c r="E845">
        <v>9712.84</v>
      </c>
      <c r="F845">
        <v>9348.6299999999992</v>
      </c>
      <c r="G845">
        <v>9712.84</v>
      </c>
      <c r="H845">
        <v>9340.1299999999992</v>
      </c>
      <c r="I845" t="str">
        <f t="shared" si="39"/>
        <v>盤</v>
      </c>
      <c r="J845" t="str">
        <f t="shared" si="40"/>
        <v>順</v>
      </c>
      <c r="K845" t="str">
        <f t="shared" si="41"/>
        <v>順</v>
      </c>
    </row>
    <row r="846" spans="1:11" x14ac:dyDescent="0.15">
      <c r="A846">
        <v>20150608</v>
      </c>
      <c r="B846">
        <v>9368.43</v>
      </c>
      <c r="C846">
        <v>9712.84</v>
      </c>
      <c r="D846">
        <v>9348.6299999999992</v>
      </c>
      <c r="E846">
        <v>9712.84</v>
      </c>
      <c r="F846">
        <v>9340.1299999999992</v>
      </c>
      <c r="G846">
        <v>9712.84</v>
      </c>
      <c r="H846">
        <v>9340.1299999999992</v>
      </c>
      <c r="I846" t="str">
        <f t="shared" si="39"/>
        <v>順</v>
      </c>
      <c r="J846" t="str">
        <f t="shared" si="40"/>
        <v>順</v>
      </c>
      <c r="K846" t="str">
        <f t="shared" si="41"/>
        <v>順</v>
      </c>
    </row>
    <row r="847" spans="1:11" x14ac:dyDescent="0.15">
      <c r="A847">
        <v>20150609</v>
      </c>
      <c r="B847">
        <v>9191.8700000000008</v>
      </c>
      <c r="C847">
        <v>9712.84</v>
      </c>
      <c r="D847">
        <v>9340.1299999999992</v>
      </c>
      <c r="E847">
        <v>9712.84</v>
      </c>
      <c r="F847">
        <v>9340.1299999999992</v>
      </c>
      <c r="G847">
        <v>9701.07</v>
      </c>
      <c r="H847">
        <v>9191.8700000000008</v>
      </c>
      <c r="I847" t="str">
        <f t="shared" si="39"/>
        <v>順</v>
      </c>
      <c r="J847" t="str">
        <f t="shared" si="40"/>
        <v>順</v>
      </c>
      <c r="K847" t="str">
        <f t="shared" si="41"/>
        <v>順</v>
      </c>
    </row>
    <row r="848" spans="1:11" x14ac:dyDescent="0.15">
      <c r="A848">
        <v>20150610</v>
      </c>
      <c r="B848">
        <v>9298.5</v>
      </c>
      <c r="C848">
        <v>9712.84</v>
      </c>
      <c r="D848">
        <v>9340.1299999999992</v>
      </c>
      <c r="E848">
        <v>9701.07</v>
      </c>
      <c r="F848">
        <v>9191.8700000000008</v>
      </c>
      <c r="G848">
        <v>9625.69</v>
      </c>
      <c r="H848">
        <v>9191.8700000000008</v>
      </c>
      <c r="I848" t="str">
        <f t="shared" si="39"/>
        <v>順</v>
      </c>
      <c r="J848" t="str">
        <f t="shared" si="40"/>
        <v>順</v>
      </c>
      <c r="K848" t="str">
        <f t="shared" si="41"/>
        <v>順</v>
      </c>
    </row>
    <row r="849" spans="1:11" x14ac:dyDescent="0.15">
      <c r="A849">
        <v>20150611</v>
      </c>
      <c r="B849">
        <v>9302.49</v>
      </c>
      <c r="C849">
        <v>9701.07</v>
      </c>
      <c r="D849">
        <v>9191.8700000000008</v>
      </c>
      <c r="E849">
        <v>9625.69</v>
      </c>
      <c r="F849">
        <v>9191.8700000000008</v>
      </c>
      <c r="G849">
        <v>9614.26</v>
      </c>
      <c r="H849">
        <v>9191.8700000000008</v>
      </c>
      <c r="I849" t="str">
        <f t="shared" si="39"/>
        <v>順</v>
      </c>
      <c r="J849" t="str">
        <f t="shared" si="40"/>
        <v>順</v>
      </c>
      <c r="K849" t="str">
        <f t="shared" si="41"/>
        <v>順</v>
      </c>
    </row>
    <row r="850" spans="1:11" x14ac:dyDescent="0.15">
      <c r="A850">
        <v>20150612</v>
      </c>
      <c r="B850">
        <v>9301.93</v>
      </c>
      <c r="C850">
        <v>9625.69</v>
      </c>
      <c r="D850">
        <v>9191.8700000000008</v>
      </c>
      <c r="E850">
        <v>9614.26</v>
      </c>
      <c r="F850">
        <v>9191.8700000000008</v>
      </c>
      <c r="G850">
        <v>9556.52</v>
      </c>
      <c r="H850">
        <v>9191.8700000000008</v>
      </c>
      <c r="I850" t="str">
        <f t="shared" si="39"/>
        <v>順</v>
      </c>
      <c r="J850" t="str">
        <f t="shared" si="40"/>
        <v>順</v>
      </c>
      <c r="K850" t="str">
        <f t="shared" si="41"/>
        <v>順</v>
      </c>
    </row>
    <row r="851" spans="1:11" hidden="1" x14ac:dyDescent="0.15">
      <c r="A851">
        <v>20150615</v>
      </c>
      <c r="B851">
        <v>9259.48</v>
      </c>
      <c r="C851">
        <v>9614.26</v>
      </c>
      <c r="D851">
        <v>9191.8700000000008</v>
      </c>
      <c r="E851">
        <v>9556.52</v>
      </c>
      <c r="F851">
        <v>9191.8700000000008</v>
      </c>
      <c r="G851">
        <v>9368.43</v>
      </c>
      <c r="H851">
        <v>9191.8700000000008</v>
      </c>
      <c r="I851" t="str">
        <f t="shared" si="39"/>
        <v>順</v>
      </c>
      <c r="J851" t="str">
        <f t="shared" si="40"/>
        <v>順</v>
      </c>
      <c r="K851" t="str">
        <f t="shared" si="41"/>
        <v>盤</v>
      </c>
    </row>
    <row r="852" spans="1:11" hidden="1" x14ac:dyDescent="0.15">
      <c r="A852">
        <v>20150616</v>
      </c>
      <c r="B852">
        <v>9212.7800000000007</v>
      </c>
      <c r="C852">
        <v>9556.52</v>
      </c>
      <c r="D852">
        <v>9191.8700000000008</v>
      </c>
      <c r="E852">
        <v>9368.43</v>
      </c>
      <c r="F852">
        <v>9191.8700000000008</v>
      </c>
      <c r="G852">
        <v>9368.43</v>
      </c>
      <c r="H852">
        <v>9191.8700000000008</v>
      </c>
      <c r="I852" t="str">
        <f t="shared" si="39"/>
        <v>順</v>
      </c>
      <c r="J852" t="str">
        <f t="shared" si="40"/>
        <v>盤</v>
      </c>
      <c r="K852" t="str">
        <f t="shared" si="41"/>
        <v>盤</v>
      </c>
    </row>
    <row r="853" spans="1:11" hidden="1" x14ac:dyDescent="0.15">
      <c r="A853">
        <v>20150617</v>
      </c>
      <c r="B853">
        <v>9189.83</v>
      </c>
      <c r="C853">
        <v>9368.43</v>
      </c>
      <c r="D853">
        <v>9191.8700000000008</v>
      </c>
      <c r="E853">
        <v>9368.43</v>
      </c>
      <c r="F853">
        <v>9191.8700000000008</v>
      </c>
      <c r="G853">
        <v>9368.43</v>
      </c>
      <c r="H853">
        <v>9189.83</v>
      </c>
      <c r="I853" t="str">
        <f t="shared" si="39"/>
        <v>盤</v>
      </c>
      <c r="J853" t="str">
        <f t="shared" si="40"/>
        <v>盤</v>
      </c>
      <c r="K853" t="str">
        <f t="shared" si="41"/>
        <v>盤</v>
      </c>
    </row>
    <row r="854" spans="1:11" hidden="1" x14ac:dyDescent="0.15">
      <c r="A854">
        <v>20150618</v>
      </c>
      <c r="B854">
        <v>9218.3700000000008</v>
      </c>
      <c r="C854">
        <v>9368.43</v>
      </c>
      <c r="D854">
        <v>9191.8700000000008</v>
      </c>
      <c r="E854">
        <v>9368.43</v>
      </c>
      <c r="F854">
        <v>9189.83</v>
      </c>
      <c r="G854">
        <v>9302.49</v>
      </c>
      <c r="H854">
        <v>9189.83</v>
      </c>
      <c r="I854" t="str">
        <f t="shared" si="39"/>
        <v>盤</v>
      </c>
      <c r="J854" t="str">
        <f t="shared" si="40"/>
        <v>盤</v>
      </c>
      <c r="K854" t="str">
        <f t="shared" si="41"/>
        <v>盤</v>
      </c>
    </row>
    <row r="855" spans="1:11" hidden="1" x14ac:dyDescent="0.15">
      <c r="A855">
        <v>20150622</v>
      </c>
      <c r="B855">
        <v>9341.77</v>
      </c>
      <c r="C855">
        <v>9368.43</v>
      </c>
      <c r="D855">
        <v>9189.83</v>
      </c>
      <c r="E855">
        <v>9302.49</v>
      </c>
      <c r="F855">
        <v>9189.83</v>
      </c>
      <c r="G855">
        <v>9341.77</v>
      </c>
      <c r="H855">
        <v>9189.83</v>
      </c>
      <c r="I855" t="str">
        <f t="shared" si="39"/>
        <v>盤</v>
      </c>
      <c r="J855" t="str">
        <f t="shared" si="40"/>
        <v>盤</v>
      </c>
      <c r="K855" t="str">
        <f t="shared" si="41"/>
        <v>盤</v>
      </c>
    </row>
    <row r="856" spans="1:11" hidden="1" x14ac:dyDescent="0.15">
      <c r="A856">
        <v>20150623</v>
      </c>
      <c r="B856">
        <v>9391.14</v>
      </c>
      <c r="C856">
        <v>9302.49</v>
      </c>
      <c r="D856">
        <v>9189.83</v>
      </c>
      <c r="E856">
        <v>9341.77</v>
      </c>
      <c r="F856">
        <v>9189.83</v>
      </c>
      <c r="G856">
        <v>9391.14</v>
      </c>
      <c r="H856">
        <v>9189.83</v>
      </c>
      <c r="I856" t="str">
        <f t="shared" si="39"/>
        <v>盤</v>
      </c>
      <c r="J856" t="str">
        <f t="shared" si="40"/>
        <v>盤</v>
      </c>
      <c r="K856" t="str">
        <f t="shared" si="41"/>
        <v>無</v>
      </c>
    </row>
    <row r="857" spans="1:11" hidden="1" x14ac:dyDescent="0.15">
      <c r="A857">
        <v>20150624</v>
      </c>
      <c r="B857">
        <v>9397.31</v>
      </c>
      <c r="C857">
        <v>9341.77</v>
      </c>
      <c r="D857">
        <v>9189.83</v>
      </c>
      <c r="E857">
        <v>9391.14</v>
      </c>
      <c r="F857">
        <v>9189.83</v>
      </c>
      <c r="G857">
        <v>9397.31</v>
      </c>
      <c r="H857">
        <v>9189.83</v>
      </c>
      <c r="I857" t="str">
        <f t="shared" si="39"/>
        <v>盤</v>
      </c>
      <c r="J857" t="str">
        <f t="shared" si="40"/>
        <v>無</v>
      </c>
      <c r="K857" t="str">
        <f t="shared" si="41"/>
        <v>無</v>
      </c>
    </row>
    <row r="858" spans="1:11" hidden="1" x14ac:dyDescent="0.15">
      <c r="A858">
        <v>20150625</v>
      </c>
      <c r="B858">
        <v>9476.34</v>
      </c>
      <c r="C858">
        <v>9391.14</v>
      </c>
      <c r="D858">
        <v>9189.83</v>
      </c>
      <c r="E858">
        <v>9397.31</v>
      </c>
      <c r="F858">
        <v>9189.83</v>
      </c>
      <c r="G858">
        <v>9476.34</v>
      </c>
      <c r="H858">
        <v>9189.83</v>
      </c>
      <c r="I858" t="str">
        <f t="shared" si="39"/>
        <v>無</v>
      </c>
      <c r="J858" t="str">
        <f t="shared" si="40"/>
        <v>無</v>
      </c>
      <c r="K858" t="str">
        <f t="shared" si="41"/>
        <v>順</v>
      </c>
    </row>
    <row r="859" spans="1:11" hidden="1" x14ac:dyDescent="0.15">
      <c r="A859">
        <v>20150626</v>
      </c>
      <c r="B859">
        <v>9462.57</v>
      </c>
      <c r="C859">
        <v>9397.31</v>
      </c>
      <c r="D859">
        <v>9189.83</v>
      </c>
      <c r="E859">
        <v>9476.34</v>
      </c>
      <c r="F859">
        <v>9189.83</v>
      </c>
      <c r="G859">
        <v>9476.34</v>
      </c>
      <c r="H859">
        <v>9189.83</v>
      </c>
      <c r="I859" t="str">
        <f t="shared" si="39"/>
        <v>無</v>
      </c>
      <c r="J859" t="str">
        <f t="shared" si="40"/>
        <v>順</v>
      </c>
      <c r="K859" t="str">
        <f t="shared" si="41"/>
        <v>順</v>
      </c>
    </row>
    <row r="860" spans="1:11" x14ac:dyDescent="0.15">
      <c r="A860">
        <v>20150629</v>
      </c>
      <c r="B860">
        <v>9236.1</v>
      </c>
      <c r="C860">
        <v>9476.34</v>
      </c>
      <c r="D860">
        <v>9189.83</v>
      </c>
      <c r="E860">
        <v>9476.34</v>
      </c>
      <c r="F860">
        <v>9189.83</v>
      </c>
      <c r="G860">
        <v>9476.34</v>
      </c>
      <c r="H860">
        <v>9189.83</v>
      </c>
      <c r="I860" t="str">
        <f t="shared" si="39"/>
        <v>順</v>
      </c>
      <c r="J860" t="str">
        <f t="shared" si="40"/>
        <v>順</v>
      </c>
      <c r="K860" t="str">
        <f t="shared" si="41"/>
        <v>順</v>
      </c>
    </row>
    <row r="861" spans="1:11" x14ac:dyDescent="0.15">
      <c r="A861">
        <v>20150630</v>
      </c>
      <c r="B861">
        <v>9323.02</v>
      </c>
      <c r="C861">
        <v>9476.34</v>
      </c>
      <c r="D861">
        <v>9189.83</v>
      </c>
      <c r="E861">
        <v>9476.34</v>
      </c>
      <c r="F861">
        <v>9189.83</v>
      </c>
      <c r="G861">
        <v>9476.34</v>
      </c>
      <c r="H861">
        <v>9218.3700000000008</v>
      </c>
      <c r="I861" t="str">
        <f t="shared" si="39"/>
        <v>順</v>
      </c>
      <c r="J861" t="str">
        <f t="shared" si="40"/>
        <v>順</v>
      </c>
      <c r="K861" t="str">
        <f t="shared" si="41"/>
        <v>順</v>
      </c>
    </row>
    <row r="862" spans="1:11" x14ac:dyDescent="0.15">
      <c r="A862">
        <v>20150701</v>
      </c>
      <c r="B862">
        <v>9375.23</v>
      </c>
      <c r="C862">
        <v>9476.34</v>
      </c>
      <c r="D862">
        <v>9189.83</v>
      </c>
      <c r="E862">
        <v>9476.34</v>
      </c>
      <c r="F862">
        <v>9218.3700000000008</v>
      </c>
      <c r="G862">
        <v>9476.34</v>
      </c>
      <c r="H862">
        <v>9236.1</v>
      </c>
      <c r="I862" t="str">
        <f t="shared" si="39"/>
        <v>順</v>
      </c>
      <c r="J862" t="str">
        <f t="shared" si="40"/>
        <v>順</v>
      </c>
      <c r="K862" t="str">
        <f t="shared" si="41"/>
        <v>順</v>
      </c>
    </row>
    <row r="863" spans="1:11" x14ac:dyDescent="0.15">
      <c r="A863">
        <v>20150702</v>
      </c>
      <c r="B863">
        <v>9379.24</v>
      </c>
      <c r="C863">
        <v>9476.34</v>
      </c>
      <c r="D863">
        <v>9218.3700000000008</v>
      </c>
      <c r="E863">
        <v>9476.34</v>
      </c>
      <c r="F863">
        <v>9236.1</v>
      </c>
      <c r="G863">
        <v>9476.34</v>
      </c>
      <c r="H863">
        <v>9236.1</v>
      </c>
      <c r="I863" t="str">
        <f t="shared" si="39"/>
        <v>順</v>
      </c>
      <c r="J863" t="str">
        <f t="shared" si="40"/>
        <v>順</v>
      </c>
      <c r="K863" t="str">
        <f t="shared" si="41"/>
        <v>順</v>
      </c>
    </row>
    <row r="864" spans="1:11" x14ac:dyDescent="0.15">
      <c r="A864">
        <v>20150703</v>
      </c>
      <c r="B864">
        <v>9358.23</v>
      </c>
      <c r="C864">
        <v>9476.34</v>
      </c>
      <c r="D864">
        <v>9236.1</v>
      </c>
      <c r="E864">
        <v>9476.34</v>
      </c>
      <c r="F864">
        <v>9236.1</v>
      </c>
      <c r="G864">
        <v>9476.34</v>
      </c>
      <c r="H864">
        <v>9236.1</v>
      </c>
      <c r="I864" t="str">
        <f t="shared" si="39"/>
        <v>順</v>
      </c>
      <c r="J864" t="str">
        <f t="shared" si="40"/>
        <v>順</v>
      </c>
      <c r="K864" t="str">
        <f t="shared" si="41"/>
        <v>順</v>
      </c>
    </row>
    <row r="865" spans="1:11" x14ac:dyDescent="0.15">
      <c r="A865">
        <v>20150706</v>
      </c>
      <c r="B865">
        <v>9255.9599999999991</v>
      </c>
      <c r="C865">
        <v>9476.34</v>
      </c>
      <c r="D865">
        <v>9236.1</v>
      </c>
      <c r="E865">
        <v>9476.34</v>
      </c>
      <c r="F865">
        <v>9236.1</v>
      </c>
      <c r="G865">
        <v>9476.34</v>
      </c>
      <c r="H865">
        <v>9236.1</v>
      </c>
      <c r="I865" t="str">
        <f t="shared" si="39"/>
        <v>順</v>
      </c>
      <c r="J865" t="str">
        <f t="shared" si="40"/>
        <v>順</v>
      </c>
      <c r="K865" t="str">
        <f t="shared" si="41"/>
        <v>順</v>
      </c>
    </row>
    <row r="866" spans="1:11" hidden="1" x14ac:dyDescent="0.15">
      <c r="A866">
        <v>20150707</v>
      </c>
      <c r="B866">
        <v>9250.16</v>
      </c>
      <c r="C866">
        <v>9476.34</v>
      </c>
      <c r="D866">
        <v>9236.1</v>
      </c>
      <c r="E866">
        <v>9476.34</v>
      </c>
      <c r="F866">
        <v>9236.1</v>
      </c>
      <c r="G866">
        <v>9462.57</v>
      </c>
      <c r="H866">
        <v>9236.1</v>
      </c>
      <c r="I866" t="str">
        <f t="shared" si="39"/>
        <v>順</v>
      </c>
      <c r="J866" t="str">
        <f t="shared" si="40"/>
        <v>順</v>
      </c>
      <c r="K866" t="str">
        <f t="shared" si="41"/>
        <v>無</v>
      </c>
    </row>
    <row r="867" spans="1:11" hidden="1" x14ac:dyDescent="0.15">
      <c r="A867">
        <v>20150708</v>
      </c>
      <c r="B867">
        <v>8976.11</v>
      </c>
      <c r="C867">
        <v>9476.34</v>
      </c>
      <c r="D867">
        <v>9236.1</v>
      </c>
      <c r="E867">
        <v>9462.57</v>
      </c>
      <c r="F867">
        <v>9236.1</v>
      </c>
      <c r="G867">
        <v>9379.24</v>
      </c>
      <c r="H867">
        <v>8976.11</v>
      </c>
      <c r="I867" t="str">
        <f t="shared" si="39"/>
        <v>順</v>
      </c>
      <c r="J867" t="str">
        <f t="shared" si="40"/>
        <v>無</v>
      </c>
      <c r="K867" t="str">
        <f t="shared" si="41"/>
        <v>順</v>
      </c>
    </row>
    <row r="868" spans="1:11" hidden="1" x14ac:dyDescent="0.15">
      <c r="A868">
        <v>20150709</v>
      </c>
      <c r="B868">
        <v>8914.1299999999992</v>
      </c>
      <c r="C868">
        <v>9462.57</v>
      </c>
      <c r="D868">
        <v>9236.1</v>
      </c>
      <c r="E868">
        <v>9379.24</v>
      </c>
      <c r="F868">
        <v>8976.11</v>
      </c>
      <c r="G868">
        <v>9379.24</v>
      </c>
      <c r="H868">
        <v>8914.1299999999992</v>
      </c>
      <c r="I868" t="str">
        <f t="shared" si="39"/>
        <v>無</v>
      </c>
      <c r="J868" t="str">
        <f t="shared" si="40"/>
        <v>順</v>
      </c>
      <c r="K868" t="str">
        <f t="shared" si="41"/>
        <v>順</v>
      </c>
    </row>
    <row r="869" spans="1:11" x14ac:dyDescent="0.15">
      <c r="A869">
        <v>20150713</v>
      </c>
      <c r="B869">
        <v>9033.92</v>
      </c>
      <c r="C869">
        <v>9379.24</v>
      </c>
      <c r="D869">
        <v>8976.11</v>
      </c>
      <c r="E869">
        <v>9379.24</v>
      </c>
      <c r="F869">
        <v>8914.1299999999992</v>
      </c>
      <c r="G869">
        <v>9379.24</v>
      </c>
      <c r="H869">
        <v>8914.1299999999992</v>
      </c>
      <c r="I869" t="str">
        <f t="shared" si="39"/>
        <v>順</v>
      </c>
      <c r="J869" t="str">
        <f t="shared" si="40"/>
        <v>順</v>
      </c>
      <c r="K869" t="str">
        <f t="shared" si="41"/>
        <v>順</v>
      </c>
    </row>
    <row r="870" spans="1:11" x14ac:dyDescent="0.15">
      <c r="A870">
        <v>20150714</v>
      </c>
      <c r="B870">
        <v>9041.76</v>
      </c>
      <c r="C870">
        <v>9379.24</v>
      </c>
      <c r="D870">
        <v>8914.1299999999992</v>
      </c>
      <c r="E870">
        <v>9379.24</v>
      </c>
      <c r="F870">
        <v>8914.1299999999992</v>
      </c>
      <c r="G870">
        <v>9379.24</v>
      </c>
      <c r="H870">
        <v>8914.1299999999992</v>
      </c>
      <c r="I870" t="str">
        <f t="shared" si="39"/>
        <v>順</v>
      </c>
      <c r="J870" t="str">
        <f t="shared" si="40"/>
        <v>順</v>
      </c>
      <c r="K870" t="str">
        <f t="shared" si="41"/>
        <v>順</v>
      </c>
    </row>
    <row r="871" spans="1:11" x14ac:dyDescent="0.15">
      <c r="A871">
        <v>20150715</v>
      </c>
      <c r="B871">
        <v>9054.2000000000007</v>
      </c>
      <c r="C871">
        <v>9379.24</v>
      </c>
      <c r="D871">
        <v>8914.1299999999992</v>
      </c>
      <c r="E871">
        <v>9379.24</v>
      </c>
      <c r="F871">
        <v>8914.1299999999992</v>
      </c>
      <c r="G871">
        <v>9358.23</v>
      </c>
      <c r="H871">
        <v>8914.1299999999992</v>
      </c>
      <c r="I871" t="str">
        <f t="shared" si="39"/>
        <v>順</v>
      </c>
      <c r="J871" t="str">
        <f t="shared" si="40"/>
        <v>順</v>
      </c>
      <c r="K871" t="str">
        <f t="shared" si="41"/>
        <v>順</v>
      </c>
    </row>
    <row r="872" spans="1:11" x14ac:dyDescent="0.15">
      <c r="A872">
        <v>20150716</v>
      </c>
      <c r="B872">
        <v>9042.2099999999991</v>
      </c>
      <c r="C872">
        <v>9379.24</v>
      </c>
      <c r="D872">
        <v>8914.1299999999992</v>
      </c>
      <c r="E872">
        <v>9358.23</v>
      </c>
      <c r="F872">
        <v>8914.1299999999992</v>
      </c>
      <c r="G872">
        <v>9255.9599999999991</v>
      </c>
      <c r="H872">
        <v>8914.1299999999992</v>
      </c>
      <c r="I872" t="str">
        <f t="shared" si="39"/>
        <v>順</v>
      </c>
      <c r="J872" t="str">
        <f t="shared" si="40"/>
        <v>順</v>
      </c>
      <c r="K872" t="str">
        <f t="shared" si="41"/>
        <v>順</v>
      </c>
    </row>
    <row r="873" spans="1:11" x14ac:dyDescent="0.15">
      <c r="A873">
        <v>20150717</v>
      </c>
      <c r="B873">
        <v>9045.98</v>
      </c>
      <c r="C873">
        <v>9358.23</v>
      </c>
      <c r="D873">
        <v>8914.1299999999992</v>
      </c>
      <c r="E873">
        <v>9255.9599999999991</v>
      </c>
      <c r="F873">
        <v>8914.1299999999992</v>
      </c>
      <c r="G873">
        <v>9250.16</v>
      </c>
      <c r="H873">
        <v>8914.1299999999992</v>
      </c>
      <c r="I873" t="str">
        <f t="shared" si="39"/>
        <v>順</v>
      </c>
      <c r="J873" t="str">
        <f t="shared" si="40"/>
        <v>順</v>
      </c>
      <c r="K873" t="str">
        <f t="shared" si="41"/>
        <v>順</v>
      </c>
    </row>
    <row r="874" spans="1:11" hidden="1" x14ac:dyDescent="0.15">
      <c r="A874">
        <v>20150720</v>
      </c>
      <c r="B874">
        <v>8975</v>
      </c>
      <c r="C874">
        <v>9255.9599999999991</v>
      </c>
      <c r="D874">
        <v>8914.1299999999992</v>
      </c>
      <c r="E874">
        <v>9250.16</v>
      </c>
      <c r="F874">
        <v>8914.1299999999992</v>
      </c>
      <c r="G874">
        <v>9054.2000000000007</v>
      </c>
      <c r="H874">
        <v>8914.1299999999992</v>
      </c>
      <c r="I874" t="str">
        <f t="shared" si="39"/>
        <v>順</v>
      </c>
      <c r="J874" t="str">
        <f t="shared" si="40"/>
        <v>順</v>
      </c>
      <c r="K874" t="str">
        <f t="shared" si="41"/>
        <v>盤</v>
      </c>
    </row>
    <row r="875" spans="1:11" hidden="1" x14ac:dyDescent="0.15">
      <c r="A875">
        <v>20150721</v>
      </c>
      <c r="B875">
        <v>9005.9599999999991</v>
      </c>
      <c r="C875">
        <v>9250.16</v>
      </c>
      <c r="D875">
        <v>8914.1299999999992</v>
      </c>
      <c r="E875">
        <v>9054.2000000000007</v>
      </c>
      <c r="F875">
        <v>8914.1299999999992</v>
      </c>
      <c r="G875">
        <v>9054.2000000000007</v>
      </c>
      <c r="H875">
        <v>8914.1299999999992</v>
      </c>
      <c r="I875" t="str">
        <f t="shared" si="39"/>
        <v>順</v>
      </c>
      <c r="J875" t="str">
        <f t="shared" si="40"/>
        <v>盤</v>
      </c>
      <c r="K875" t="str">
        <f t="shared" si="41"/>
        <v>盤</v>
      </c>
    </row>
    <row r="876" spans="1:11" hidden="1" x14ac:dyDescent="0.15">
      <c r="A876">
        <v>20150722</v>
      </c>
      <c r="B876">
        <v>8918.7000000000007</v>
      </c>
      <c r="C876">
        <v>9054.2000000000007</v>
      </c>
      <c r="D876">
        <v>8914.1299999999992</v>
      </c>
      <c r="E876">
        <v>9054.2000000000007</v>
      </c>
      <c r="F876">
        <v>8914.1299999999992</v>
      </c>
      <c r="G876">
        <v>9054.2000000000007</v>
      </c>
      <c r="H876">
        <v>8918.7000000000007</v>
      </c>
      <c r="I876" t="str">
        <f t="shared" si="39"/>
        <v>盤</v>
      </c>
      <c r="J876" t="str">
        <f t="shared" si="40"/>
        <v>盤</v>
      </c>
      <c r="K876" t="str">
        <f t="shared" si="41"/>
        <v>盤</v>
      </c>
    </row>
    <row r="877" spans="1:11" hidden="1" x14ac:dyDescent="0.15">
      <c r="A877">
        <v>20150723</v>
      </c>
      <c r="B877">
        <v>8791.1200000000008</v>
      </c>
      <c r="C877">
        <v>9054.2000000000007</v>
      </c>
      <c r="D877">
        <v>8914.1299999999992</v>
      </c>
      <c r="E877">
        <v>9054.2000000000007</v>
      </c>
      <c r="F877">
        <v>8918.7000000000007</v>
      </c>
      <c r="G877">
        <v>9054.2000000000007</v>
      </c>
      <c r="H877">
        <v>8791.1200000000008</v>
      </c>
      <c r="I877" t="str">
        <f t="shared" si="39"/>
        <v>盤</v>
      </c>
      <c r="J877" t="str">
        <f t="shared" si="40"/>
        <v>盤</v>
      </c>
      <c r="K877" t="str">
        <f t="shared" si="41"/>
        <v>順</v>
      </c>
    </row>
    <row r="878" spans="1:11" hidden="1" x14ac:dyDescent="0.15">
      <c r="A878">
        <v>20150724</v>
      </c>
      <c r="B878">
        <v>8767.86</v>
      </c>
      <c r="C878">
        <v>9054.2000000000007</v>
      </c>
      <c r="D878">
        <v>8918.7000000000007</v>
      </c>
      <c r="E878">
        <v>9054.2000000000007</v>
      </c>
      <c r="F878">
        <v>8791.1200000000008</v>
      </c>
      <c r="G878">
        <v>9054.2000000000007</v>
      </c>
      <c r="H878">
        <v>8767.86</v>
      </c>
      <c r="I878" t="str">
        <f t="shared" si="39"/>
        <v>盤</v>
      </c>
      <c r="J878" t="str">
        <f t="shared" si="40"/>
        <v>順</v>
      </c>
      <c r="K878" t="str">
        <f t="shared" si="41"/>
        <v>順</v>
      </c>
    </row>
    <row r="879" spans="1:11" x14ac:dyDescent="0.15">
      <c r="A879">
        <v>20150727</v>
      </c>
      <c r="B879">
        <v>8556.68</v>
      </c>
      <c r="C879">
        <v>9054.2000000000007</v>
      </c>
      <c r="D879">
        <v>8791.1200000000008</v>
      </c>
      <c r="E879">
        <v>9054.2000000000007</v>
      </c>
      <c r="F879">
        <v>8767.86</v>
      </c>
      <c r="G879">
        <v>9045.98</v>
      </c>
      <c r="H879">
        <v>8556.68</v>
      </c>
      <c r="I879" t="str">
        <f t="shared" si="39"/>
        <v>順</v>
      </c>
      <c r="J879" t="str">
        <f t="shared" si="40"/>
        <v>順</v>
      </c>
      <c r="K879" t="str">
        <f t="shared" si="41"/>
        <v>順</v>
      </c>
    </row>
    <row r="880" spans="1:11" x14ac:dyDescent="0.15">
      <c r="A880">
        <v>20150728</v>
      </c>
      <c r="B880">
        <v>8582.49</v>
      </c>
      <c r="C880">
        <v>9054.2000000000007</v>
      </c>
      <c r="D880">
        <v>8767.86</v>
      </c>
      <c r="E880">
        <v>9045.98</v>
      </c>
      <c r="F880">
        <v>8556.68</v>
      </c>
      <c r="G880">
        <v>9045.98</v>
      </c>
      <c r="H880">
        <v>8556.68</v>
      </c>
      <c r="I880" t="str">
        <f t="shared" si="39"/>
        <v>順</v>
      </c>
      <c r="J880" t="str">
        <f t="shared" si="40"/>
        <v>順</v>
      </c>
      <c r="K880" t="str">
        <f t="shared" si="41"/>
        <v>順</v>
      </c>
    </row>
    <row r="881" spans="1:11" x14ac:dyDescent="0.15">
      <c r="A881">
        <v>20150729</v>
      </c>
      <c r="B881">
        <v>8563.48</v>
      </c>
      <c r="C881">
        <v>9045.98</v>
      </c>
      <c r="D881">
        <v>8556.68</v>
      </c>
      <c r="E881">
        <v>9045.98</v>
      </c>
      <c r="F881">
        <v>8556.68</v>
      </c>
      <c r="G881">
        <v>9005.9599999999991</v>
      </c>
      <c r="H881">
        <v>8556.68</v>
      </c>
      <c r="I881" t="str">
        <f t="shared" si="39"/>
        <v>順</v>
      </c>
      <c r="J881" t="str">
        <f t="shared" si="40"/>
        <v>順</v>
      </c>
      <c r="K881" t="str">
        <f t="shared" si="41"/>
        <v>順</v>
      </c>
    </row>
    <row r="882" spans="1:11" x14ac:dyDescent="0.15">
      <c r="A882">
        <v>20150730</v>
      </c>
      <c r="B882">
        <v>8651.49</v>
      </c>
      <c r="C882">
        <v>9045.98</v>
      </c>
      <c r="D882">
        <v>8556.68</v>
      </c>
      <c r="E882">
        <v>9005.9599999999991</v>
      </c>
      <c r="F882">
        <v>8556.68</v>
      </c>
      <c r="G882">
        <v>9005.9599999999991</v>
      </c>
      <c r="H882">
        <v>8556.68</v>
      </c>
      <c r="I882" t="str">
        <f t="shared" si="39"/>
        <v>順</v>
      </c>
      <c r="J882" t="str">
        <f t="shared" si="40"/>
        <v>順</v>
      </c>
      <c r="K882" t="str">
        <f t="shared" si="41"/>
        <v>順</v>
      </c>
    </row>
    <row r="883" spans="1:11" x14ac:dyDescent="0.15">
      <c r="A883">
        <v>20150731</v>
      </c>
      <c r="B883">
        <v>8665.34</v>
      </c>
      <c r="C883">
        <v>9005.9599999999991</v>
      </c>
      <c r="D883">
        <v>8556.68</v>
      </c>
      <c r="E883">
        <v>9005.9599999999991</v>
      </c>
      <c r="F883">
        <v>8556.68</v>
      </c>
      <c r="G883">
        <v>8918.7000000000007</v>
      </c>
      <c r="H883">
        <v>8556.68</v>
      </c>
      <c r="I883" t="str">
        <f t="shared" si="39"/>
        <v>順</v>
      </c>
      <c r="J883" t="str">
        <f t="shared" si="40"/>
        <v>順</v>
      </c>
      <c r="K883" t="str">
        <f t="shared" si="41"/>
        <v>順</v>
      </c>
    </row>
    <row r="884" spans="1:11" x14ac:dyDescent="0.15">
      <c r="A884">
        <v>20150803</v>
      </c>
      <c r="B884">
        <v>8524.41</v>
      </c>
      <c r="C884">
        <v>9005.9599999999991</v>
      </c>
      <c r="D884">
        <v>8556.68</v>
      </c>
      <c r="E884">
        <v>8918.7000000000007</v>
      </c>
      <c r="F884">
        <v>8556.68</v>
      </c>
      <c r="G884">
        <v>8791.1200000000008</v>
      </c>
      <c r="H884">
        <v>8524.41</v>
      </c>
      <c r="I884" t="str">
        <f t="shared" si="39"/>
        <v>順</v>
      </c>
      <c r="J884" t="str">
        <f t="shared" si="40"/>
        <v>順</v>
      </c>
      <c r="K884" t="str">
        <f t="shared" si="41"/>
        <v>順</v>
      </c>
    </row>
    <row r="885" spans="1:11" x14ac:dyDescent="0.15">
      <c r="A885">
        <v>20150804</v>
      </c>
      <c r="B885">
        <v>8510.86</v>
      </c>
      <c r="C885">
        <v>8918.7000000000007</v>
      </c>
      <c r="D885">
        <v>8556.68</v>
      </c>
      <c r="E885">
        <v>8791.1200000000008</v>
      </c>
      <c r="F885">
        <v>8524.41</v>
      </c>
      <c r="G885">
        <v>8767.86</v>
      </c>
      <c r="H885">
        <v>8510.86</v>
      </c>
      <c r="I885" t="str">
        <f t="shared" si="39"/>
        <v>順</v>
      </c>
      <c r="J885" t="str">
        <f t="shared" si="40"/>
        <v>順</v>
      </c>
      <c r="K885" t="str">
        <f t="shared" si="41"/>
        <v>順</v>
      </c>
    </row>
    <row r="886" spans="1:11" hidden="1" x14ac:dyDescent="0.15">
      <c r="A886">
        <v>20150805</v>
      </c>
      <c r="B886">
        <v>8542.27</v>
      </c>
      <c r="C886">
        <v>8791.1200000000008</v>
      </c>
      <c r="D886">
        <v>8524.41</v>
      </c>
      <c r="E886">
        <v>8767.86</v>
      </c>
      <c r="F886">
        <v>8510.86</v>
      </c>
      <c r="G886">
        <v>8665.34</v>
      </c>
      <c r="H886">
        <v>8510.86</v>
      </c>
      <c r="I886" t="str">
        <f t="shared" si="39"/>
        <v>順</v>
      </c>
      <c r="J886" t="str">
        <f t="shared" si="40"/>
        <v>順</v>
      </c>
      <c r="K886" t="str">
        <f t="shared" si="41"/>
        <v>盤</v>
      </c>
    </row>
    <row r="887" spans="1:11" hidden="1" x14ac:dyDescent="0.15">
      <c r="A887">
        <v>20150806</v>
      </c>
      <c r="B887">
        <v>8449.56</v>
      </c>
      <c r="C887">
        <v>8767.86</v>
      </c>
      <c r="D887">
        <v>8510.86</v>
      </c>
      <c r="E887">
        <v>8665.34</v>
      </c>
      <c r="F887">
        <v>8510.86</v>
      </c>
      <c r="G887">
        <v>8665.34</v>
      </c>
      <c r="H887">
        <v>8449.56</v>
      </c>
      <c r="I887" t="str">
        <f t="shared" si="39"/>
        <v>順</v>
      </c>
      <c r="J887" t="str">
        <f t="shared" si="40"/>
        <v>盤</v>
      </c>
      <c r="K887" t="str">
        <f t="shared" si="41"/>
        <v>無</v>
      </c>
    </row>
    <row r="888" spans="1:11" hidden="1" x14ac:dyDescent="0.15">
      <c r="A888">
        <v>20150807</v>
      </c>
      <c r="B888">
        <v>8442.2900000000009</v>
      </c>
      <c r="C888">
        <v>8665.34</v>
      </c>
      <c r="D888">
        <v>8510.86</v>
      </c>
      <c r="E888">
        <v>8665.34</v>
      </c>
      <c r="F888">
        <v>8449.56</v>
      </c>
      <c r="G888">
        <v>8665.34</v>
      </c>
      <c r="H888">
        <v>8442.2900000000009</v>
      </c>
      <c r="I888" t="str">
        <f t="shared" si="39"/>
        <v>盤</v>
      </c>
      <c r="J888" t="str">
        <f t="shared" si="40"/>
        <v>無</v>
      </c>
      <c r="K888" t="str">
        <f t="shared" si="41"/>
        <v>無</v>
      </c>
    </row>
    <row r="889" spans="1:11" hidden="1" x14ac:dyDescent="0.15">
      <c r="A889">
        <v>20150810</v>
      </c>
      <c r="B889">
        <v>8466.84</v>
      </c>
      <c r="C889">
        <v>8665.34</v>
      </c>
      <c r="D889">
        <v>8449.56</v>
      </c>
      <c r="E889">
        <v>8665.34</v>
      </c>
      <c r="F889">
        <v>8442.2900000000009</v>
      </c>
      <c r="G889">
        <v>8665.34</v>
      </c>
      <c r="H889">
        <v>8442.2900000000009</v>
      </c>
      <c r="I889" t="str">
        <f t="shared" si="39"/>
        <v>無</v>
      </c>
      <c r="J889" t="str">
        <f t="shared" si="40"/>
        <v>無</v>
      </c>
      <c r="K889" t="str">
        <f t="shared" si="41"/>
        <v>無</v>
      </c>
    </row>
    <row r="890" spans="1:11" hidden="1" x14ac:dyDescent="0.15">
      <c r="A890">
        <v>20150811</v>
      </c>
      <c r="B890">
        <v>8394.14</v>
      </c>
      <c r="C890">
        <v>8665.34</v>
      </c>
      <c r="D890">
        <v>8442.2900000000009</v>
      </c>
      <c r="E890">
        <v>8665.34</v>
      </c>
      <c r="F890">
        <v>8442.2900000000009</v>
      </c>
      <c r="G890">
        <v>8665.34</v>
      </c>
      <c r="H890">
        <v>8394.14</v>
      </c>
      <c r="I890" t="str">
        <f t="shared" si="39"/>
        <v>無</v>
      </c>
      <c r="J890" t="str">
        <f t="shared" si="40"/>
        <v>無</v>
      </c>
      <c r="K890" t="str">
        <f t="shared" si="41"/>
        <v>順</v>
      </c>
    </row>
    <row r="891" spans="1:11" hidden="1" x14ac:dyDescent="0.15">
      <c r="A891">
        <v>20150812</v>
      </c>
      <c r="B891">
        <v>8283.3799999999992</v>
      </c>
      <c r="C891">
        <v>8665.34</v>
      </c>
      <c r="D891">
        <v>8442.2900000000009</v>
      </c>
      <c r="E891">
        <v>8665.34</v>
      </c>
      <c r="F891">
        <v>8394.14</v>
      </c>
      <c r="G891">
        <v>8542.27</v>
      </c>
      <c r="H891">
        <v>8283.3799999999992</v>
      </c>
      <c r="I891" t="str">
        <f t="shared" si="39"/>
        <v>無</v>
      </c>
      <c r="J891" t="str">
        <f t="shared" si="40"/>
        <v>順</v>
      </c>
      <c r="K891" t="str">
        <f t="shared" si="41"/>
        <v>順</v>
      </c>
    </row>
    <row r="892" spans="1:11" x14ac:dyDescent="0.15">
      <c r="A892">
        <v>20150813</v>
      </c>
      <c r="B892">
        <v>8311.74</v>
      </c>
      <c r="C892">
        <v>8665.34</v>
      </c>
      <c r="D892">
        <v>8394.14</v>
      </c>
      <c r="E892">
        <v>8542.27</v>
      </c>
      <c r="F892">
        <v>8283.3799999999992</v>
      </c>
      <c r="G892">
        <v>8542.27</v>
      </c>
      <c r="H892">
        <v>8283.3799999999992</v>
      </c>
      <c r="I892" t="str">
        <f t="shared" si="39"/>
        <v>順</v>
      </c>
      <c r="J892" t="str">
        <f t="shared" si="40"/>
        <v>順</v>
      </c>
      <c r="K892" t="str">
        <f t="shared" si="41"/>
        <v>順</v>
      </c>
    </row>
    <row r="893" spans="1:11" x14ac:dyDescent="0.15">
      <c r="A893">
        <v>20150814</v>
      </c>
      <c r="B893">
        <v>8305.64</v>
      </c>
      <c r="C893">
        <v>8542.27</v>
      </c>
      <c r="D893">
        <v>8283.3799999999992</v>
      </c>
      <c r="E893">
        <v>8542.27</v>
      </c>
      <c r="F893">
        <v>8283.3799999999992</v>
      </c>
      <c r="G893">
        <v>8542.27</v>
      </c>
      <c r="H893">
        <v>8283.3799999999992</v>
      </c>
      <c r="I893" t="str">
        <f t="shared" ref="I893:I956" si="42">IF(C893-D893&lt;=180,"盤",IF(C893-D893&lt;=240,"無","順"))</f>
        <v>順</v>
      </c>
      <c r="J893" t="str">
        <f t="shared" ref="J893:J956" si="43">IF(E893-F893&lt;=180,"盤",IF(E893-F893&lt;=240,"無","順"))</f>
        <v>順</v>
      </c>
      <c r="K893" t="str">
        <f t="shared" ref="K893:K956" si="44">IF(G893-H893&lt;=180,"盤",IF(G893-H893&lt;=240,"無","順"))</f>
        <v>順</v>
      </c>
    </row>
    <row r="894" spans="1:11" x14ac:dyDescent="0.15">
      <c r="A894">
        <v>20150817</v>
      </c>
      <c r="B894">
        <v>8213.42</v>
      </c>
      <c r="C894">
        <v>8542.27</v>
      </c>
      <c r="D894">
        <v>8283.3799999999992</v>
      </c>
      <c r="E894">
        <v>8542.27</v>
      </c>
      <c r="F894">
        <v>8283.3799999999992</v>
      </c>
      <c r="G894">
        <v>8466.84</v>
      </c>
      <c r="H894">
        <v>8213.42</v>
      </c>
      <c r="I894" t="str">
        <f t="shared" si="42"/>
        <v>順</v>
      </c>
      <c r="J894" t="str">
        <f t="shared" si="43"/>
        <v>順</v>
      </c>
      <c r="K894" t="str">
        <f t="shared" si="44"/>
        <v>順</v>
      </c>
    </row>
    <row r="895" spans="1:11" x14ac:dyDescent="0.15">
      <c r="A895">
        <v>20150818</v>
      </c>
      <c r="B895">
        <v>8177.22</v>
      </c>
      <c r="C895">
        <v>8542.27</v>
      </c>
      <c r="D895">
        <v>8283.3799999999992</v>
      </c>
      <c r="E895">
        <v>8466.84</v>
      </c>
      <c r="F895">
        <v>8213.42</v>
      </c>
      <c r="G895">
        <v>8466.84</v>
      </c>
      <c r="H895">
        <v>8177.22</v>
      </c>
      <c r="I895" t="str">
        <f t="shared" si="42"/>
        <v>順</v>
      </c>
      <c r="J895" t="str">
        <f t="shared" si="43"/>
        <v>順</v>
      </c>
      <c r="K895" t="str">
        <f t="shared" si="44"/>
        <v>順</v>
      </c>
    </row>
    <row r="896" spans="1:11" x14ac:dyDescent="0.15">
      <c r="A896">
        <v>20150819</v>
      </c>
      <c r="B896">
        <v>8021.84</v>
      </c>
      <c r="C896">
        <v>8466.84</v>
      </c>
      <c r="D896">
        <v>8213.42</v>
      </c>
      <c r="E896">
        <v>8466.84</v>
      </c>
      <c r="F896">
        <v>8177.22</v>
      </c>
      <c r="G896">
        <v>8466.84</v>
      </c>
      <c r="H896">
        <v>8021.84</v>
      </c>
      <c r="I896" t="str">
        <f t="shared" si="42"/>
        <v>順</v>
      </c>
      <c r="J896" t="str">
        <f t="shared" si="43"/>
        <v>順</v>
      </c>
      <c r="K896" t="str">
        <f t="shared" si="44"/>
        <v>順</v>
      </c>
    </row>
    <row r="897" spans="1:11" x14ac:dyDescent="0.15">
      <c r="A897">
        <v>20150820</v>
      </c>
      <c r="B897">
        <v>8029.81</v>
      </c>
      <c r="C897">
        <v>8466.84</v>
      </c>
      <c r="D897">
        <v>8177.22</v>
      </c>
      <c r="E897">
        <v>8466.84</v>
      </c>
      <c r="F897">
        <v>8021.84</v>
      </c>
      <c r="G897">
        <v>8394.14</v>
      </c>
      <c r="H897">
        <v>8021.84</v>
      </c>
      <c r="I897" t="str">
        <f t="shared" si="42"/>
        <v>順</v>
      </c>
      <c r="J897" t="str">
        <f t="shared" si="43"/>
        <v>順</v>
      </c>
      <c r="K897" t="str">
        <f t="shared" si="44"/>
        <v>順</v>
      </c>
    </row>
    <row r="898" spans="1:11" x14ac:dyDescent="0.15">
      <c r="A898">
        <v>20150821</v>
      </c>
      <c r="B898">
        <v>7786.92</v>
      </c>
      <c r="C898">
        <v>8466.84</v>
      </c>
      <c r="D898">
        <v>8021.84</v>
      </c>
      <c r="E898">
        <v>8394.14</v>
      </c>
      <c r="F898">
        <v>8021.84</v>
      </c>
      <c r="G898">
        <v>8311.74</v>
      </c>
      <c r="H898">
        <v>7786.92</v>
      </c>
      <c r="I898" t="str">
        <f t="shared" si="42"/>
        <v>順</v>
      </c>
      <c r="J898" t="str">
        <f t="shared" si="43"/>
        <v>順</v>
      </c>
      <c r="K898" t="str">
        <f t="shared" si="44"/>
        <v>順</v>
      </c>
    </row>
    <row r="899" spans="1:11" x14ac:dyDescent="0.15">
      <c r="A899">
        <v>20150824</v>
      </c>
      <c r="B899">
        <v>7410.34</v>
      </c>
      <c r="C899">
        <v>8394.14</v>
      </c>
      <c r="D899">
        <v>8021.84</v>
      </c>
      <c r="E899">
        <v>8311.74</v>
      </c>
      <c r="F899">
        <v>7786.92</v>
      </c>
      <c r="G899">
        <v>8311.74</v>
      </c>
      <c r="H899">
        <v>7410.34</v>
      </c>
      <c r="I899" t="str">
        <f t="shared" si="42"/>
        <v>順</v>
      </c>
      <c r="J899" t="str">
        <f t="shared" si="43"/>
        <v>順</v>
      </c>
      <c r="K899" t="str">
        <f t="shared" si="44"/>
        <v>順</v>
      </c>
    </row>
    <row r="900" spans="1:11" x14ac:dyDescent="0.15">
      <c r="A900">
        <v>20150825</v>
      </c>
      <c r="B900">
        <v>7675.64</v>
      </c>
      <c r="C900">
        <v>8311.74</v>
      </c>
      <c r="D900">
        <v>7786.92</v>
      </c>
      <c r="E900">
        <v>8311.74</v>
      </c>
      <c r="F900">
        <v>7410.34</v>
      </c>
      <c r="G900">
        <v>8305.64</v>
      </c>
      <c r="H900">
        <v>7410.34</v>
      </c>
      <c r="I900" t="str">
        <f t="shared" si="42"/>
        <v>順</v>
      </c>
      <c r="J900" t="str">
        <f t="shared" si="43"/>
        <v>順</v>
      </c>
      <c r="K900" t="str">
        <f t="shared" si="44"/>
        <v>順</v>
      </c>
    </row>
    <row r="901" spans="1:11" x14ac:dyDescent="0.15">
      <c r="A901">
        <v>20150826</v>
      </c>
      <c r="B901">
        <v>7715.59</v>
      </c>
      <c r="C901">
        <v>8311.74</v>
      </c>
      <c r="D901">
        <v>7410.34</v>
      </c>
      <c r="E901">
        <v>8305.64</v>
      </c>
      <c r="F901">
        <v>7410.34</v>
      </c>
      <c r="G901">
        <v>8213.42</v>
      </c>
      <c r="H901">
        <v>7410.34</v>
      </c>
      <c r="I901" t="str">
        <f t="shared" si="42"/>
        <v>順</v>
      </c>
      <c r="J901" t="str">
        <f t="shared" si="43"/>
        <v>順</v>
      </c>
      <c r="K901" t="str">
        <f t="shared" si="44"/>
        <v>順</v>
      </c>
    </row>
    <row r="902" spans="1:11" x14ac:dyDescent="0.15">
      <c r="A902">
        <v>20150827</v>
      </c>
      <c r="B902">
        <v>7824.55</v>
      </c>
      <c r="C902">
        <v>8305.64</v>
      </c>
      <c r="D902">
        <v>7410.34</v>
      </c>
      <c r="E902">
        <v>8213.42</v>
      </c>
      <c r="F902">
        <v>7410.34</v>
      </c>
      <c r="G902">
        <v>8177.22</v>
      </c>
      <c r="H902">
        <v>7410.34</v>
      </c>
      <c r="I902" t="str">
        <f t="shared" si="42"/>
        <v>順</v>
      </c>
      <c r="J902" t="str">
        <f t="shared" si="43"/>
        <v>順</v>
      </c>
      <c r="K902" t="str">
        <f t="shared" si="44"/>
        <v>順</v>
      </c>
    </row>
    <row r="903" spans="1:11" x14ac:dyDescent="0.15">
      <c r="A903">
        <v>20150828</v>
      </c>
      <c r="B903">
        <v>8019.18</v>
      </c>
      <c r="C903">
        <v>8213.42</v>
      </c>
      <c r="D903">
        <v>7410.34</v>
      </c>
      <c r="E903">
        <v>8177.22</v>
      </c>
      <c r="F903">
        <v>7410.34</v>
      </c>
      <c r="G903">
        <v>8029.81</v>
      </c>
      <c r="H903">
        <v>7410.34</v>
      </c>
      <c r="I903" t="str">
        <f t="shared" si="42"/>
        <v>順</v>
      </c>
      <c r="J903" t="str">
        <f t="shared" si="43"/>
        <v>順</v>
      </c>
      <c r="K903" t="str">
        <f t="shared" si="44"/>
        <v>順</v>
      </c>
    </row>
    <row r="904" spans="1:11" x14ac:dyDescent="0.15">
      <c r="A904">
        <v>20150831</v>
      </c>
      <c r="B904">
        <v>8174.92</v>
      </c>
      <c r="C904">
        <v>8177.22</v>
      </c>
      <c r="D904">
        <v>7410.34</v>
      </c>
      <c r="E904">
        <v>8029.81</v>
      </c>
      <c r="F904">
        <v>7410.34</v>
      </c>
      <c r="G904">
        <v>8174.92</v>
      </c>
      <c r="H904">
        <v>7410.34</v>
      </c>
      <c r="I904" t="str">
        <f t="shared" si="42"/>
        <v>順</v>
      </c>
      <c r="J904" t="str">
        <f t="shared" si="43"/>
        <v>順</v>
      </c>
      <c r="K904" t="str">
        <f t="shared" si="44"/>
        <v>順</v>
      </c>
    </row>
    <row r="905" spans="1:11" x14ac:dyDescent="0.15">
      <c r="A905">
        <v>20150901</v>
      </c>
      <c r="B905">
        <v>8017.56</v>
      </c>
      <c r="C905">
        <v>8029.81</v>
      </c>
      <c r="D905">
        <v>7410.34</v>
      </c>
      <c r="E905">
        <v>8174.92</v>
      </c>
      <c r="F905">
        <v>7410.34</v>
      </c>
      <c r="G905">
        <v>8174.92</v>
      </c>
      <c r="H905">
        <v>7410.34</v>
      </c>
      <c r="I905" t="str">
        <f t="shared" si="42"/>
        <v>順</v>
      </c>
      <c r="J905" t="str">
        <f t="shared" si="43"/>
        <v>順</v>
      </c>
      <c r="K905" t="str">
        <f t="shared" si="44"/>
        <v>順</v>
      </c>
    </row>
    <row r="906" spans="1:11" x14ac:dyDescent="0.15">
      <c r="A906">
        <v>20150902</v>
      </c>
      <c r="B906">
        <v>8035.29</v>
      </c>
      <c r="C906">
        <v>8174.92</v>
      </c>
      <c r="D906">
        <v>7410.34</v>
      </c>
      <c r="E906">
        <v>8174.92</v>
      </c>
      <c r="F906">
        <v>7410.34</v>
      </c>
      <c r="G906">
        <v>8174.92</v>
      </c>
      <c r="H906">
        <v>7410.34</v>
      </c>
      <c r="I906" t="str">
        <f t="shared" si="42"/>
        <v>順</v>
      </c>
      <c r="J906" t="str">
        <f t="shared" si="43"/>
        <v>順</v>
      </c>
      <c r="K906" t="str">
        <f t="shared" si="44"/>
        <v>順</v>
      </c>
    </row>
    <row r="907" spans="1:11" x14ac:dyDescent="0.15">
      <c r="A907">
        <v>20150903</v>
      </c>
      <c r="B907">
        <v>8095.95</v>
      </c>
      <c r="C907">
        <v>8174.92</v>
      </c>
      <c r="D907">
        <v>7410.34</v>
      </c>
      <c r="E907">
        <v>8174.92</v>
      </c>
      <c r="F907">
        <v>7410.34</v>
      </c>
      <c r="G907">
        <v>8174.92</v>
      </c>
      <c r="H907">
        <v>7675.64</v>
      </c>
      <c r="I907" t="str">
        <f t="shared" si="42"/>
        <v>順</v>
      </c>
      <c r="J907" t="str">
        <f t="shared" si="43"/>
        <v>順</v>
      </c>
      <c r="K907" t="str">
        <f t="shared" si="44"/>
        <v>順</v>
      </c>
    </row>
    <row r="908" spans="1:11" x14ac:dyDescent="0.15">
      <c r="A908">
        <v>20150904</v>
      </c>
      <c r="B908">
        <v>8000.6</v>
      </c>
      <c r="C908">
        <v>8174.92</v>
      </c>
      <c r="D908">
        <v>7410.34</v>
      </c>
      <c r="E908">
        <v>8174.92</v>
      </c>
      <c r="F908">
        <v>7675.64</v>
      </c>
      <c r="G908">
        <v>8174.92</v>
      </c>
      <c r="H908">
        <v>7715.59</v>
      </c>
      <c r="I908" t="str">
        <f t="shared" si="42"/>
        <v>順</v>
      </c>
      <c r="J908" t="str">
        <f t="shared" si="43"/>
        <v>順</v>
      </c>
      <c r="K908" t="str">
        <f t="shared" si="44"/>
        <v>順</v>
      </c>
    </row>
    <row r="909" spans="1:11" x14ac:dyDescent="0.15">
      <c r="A909">
        <v>20150907</v>
      </c>
      <c r="B909">
        <v>7986.56</v>
      </c>
      <c r="C909">
        <v>8174.92</v>
      </c>
      <c r="D909">
        <v>7675.64</v>
      </c>
      <c r="E909">
        <v>8174.92</v>
      </c>
      <c r="F909">
        <v>7715.59</v>
      </c>
      <c r="G909">
        <v>8174.92</v>
      </c>
      <c r="H909">
        <v>7824.55</v>
      </c>
      <c r="I909" t="str">
        <f t="shared" si="42"/>
        <v>順</v>
      </c>
      <c r="J909" t="str">
        <f t="shared" si="43"/>
        <v>順</v>
      </c>
      <c r="K909" t="str">
        <f t="shared" si="44"/>
        <v>順</v>
      </c>
    </row>
    <row r="910" spans="1:11" hidden="1" x14ac:dyDescent="0.15">
      <c r="A910">
        <v>20150908</v>
      </c>
      <c r="B910">
        <v>8001.5</v>
      </c>
      <c r="C910">
        <v>8174.92</v>
      </c>
      <c r="D910">
        <v>7715.59</v>
      </c>
      <c r="E910">
        <v>8174.92</v>
      </c>
      <c r="F910">
        <v>7824.55</v>
      </c>
      <c r="G910">
        <v>8174.92</v>
      </c>
      <c r="H910">
        <v>7986.56</v>
      </c>
      <c r="I910" t="str">
        <f t="shared" si="42"/>
        <v>順</v>
      </c>
      <c r="J910" t="str">
        <f t="shared" si="43"/>
        <v>順</v>
      </c>
      <c r="K910" t="str">
        <f t="shared" si="44"/>
        <v>無</v>
      </c>
    </row>
    <row r="911" spans="1:11" hidden="1" x14ac:dyDescent="0.15">
      <c r="A911">
        <v>20150909</v>
      </c>
      <c r="B911">
        <v>8286.92</v>
      </c>
      <c r="C911">
        <v>8174.92</v>
      </c>
      <c r="D911">
        <v>7824.55</v>
      </c>
      <c r="E911">
        <v>8174.92</v>
      </c>
      <c r="F911">
        <v>7986.56</v>
      </c>
      <c r="G911">
        <v>8286.92</v>
      </c>
      <c r="H911">
        <v>7986.56</v>
      </c>
      <c r="I911" t="str">
        <f t="shared" si="42"/>
        <v>順</v>
      </c>
      <c r="J911" t="str">
        <f t="shared" si="43"/>
        <v>無</v>
      </c>
      <c r="K911" t="str">
        <f t="shared" si="44"/>
        <v>順</v>
      </c>
    </row>
    <row r="912" spans="1:11" hidden="1" x14ac:dyDescent="0.15">
      <c r="A912">
        <v>20150910</v>
      </c>
      <c r="B912">
        <v>8268.68</v>
      </c>
      <c r="C912">
        <v>8174.92</v>
      </c>
      <c r="D912">
        <v>7986.56</v>
      </c>
      <c r="E912">
        <v>8286.92</v>
      </c>
      <c r="F912">
        <v>7986.56</v>
      </c>
      <c r="G912">
        <v>8286.92</v>
      </c>
      <c r="H912">
        <v>7986.56</v>
      </c>
      <c r="I912" t="str">
        <f t="shared" si="42"/>
        <v>無</v>
      </c>
      <c r="J912" t="str">
        <f t="shared" si="43"/>
        <v>順</v>
      </c>
      <c r="K912" t="str">
        <f t="shared" si="44"/>
        <v>順</v>
      </c>
    </row>
    <row r="913" spans="1:11" x14ac:dyDescent="0.15">
      <c r="A913">
        <v>20150911</v>
      </c>
      <c r="B913">
        <v>8305.82</v>
      </c>
      <c r="C913">
        <v>8286.92</v>
      </c>
      <c r="D913">
        <v>7986.56</v>
      </c>
      <c r="E913">
        <v>8286.92</v>
      </c>
      <c r="F913">
        <v>7986.56</v>
      </c>
      <c r="G913">
        <v>8305.82</v>
      </c>
      <c r="H913">
        <v>7986.56</v>
      </c>
      <c r="I913" t="str">
        <f t="shared" si="42"/>
        <v>順</v>
      </c>
      <c r="J913" t="str">
        <f t="shared" si="43"/>
        <v>順</v>
      </c>
      <c r="K913" t="str">
        <f t="shared" si="44"/>
        <v>順</v>
      </c>
    </row>
    <row r="914" spans="1:11" x14ac:dyDescent="0.15">
      <c r="A914">
        <v>20150914</v>
      </c>
      <c r="B914">
        <v>8307.2900000000009</v>
      </c>
      <c r="C914">
        <v>8286.92</v>
      </c>
      <c r="D914">
        <v>7986.56</v>
      </c>
      <c r="E914">
        <v>8305.82</v>
      </c>
      <c r="F914">
        <v>7986.56</v>
      </c>
      <c r="G914">
        <v>8307.2900000000009</v>
      </c>
      <c r="H914">
        <v>7986.56</v>
      </c>
      <c r="I914" t="str">
        <f t="shared" si="42"/>
        <v>順</v>
      </c>
      <c r="J914" t="str">
        <f t="shared" si="43"/>
        <v>順</v>
      </c>
      <c r="K914" t="str">
        <f t="shared" si="44"/>
        <v>順</v>
      </c>
    </row>
    <row r="915" spans="1:11" x14ac:dyDescent="0.15">
      <c r="A915">
        <v>20150915</v>
      </c>
      <c r="B915">
        <v>8259.99</v>
      </c>
      <c r="C915">
        <v>8305.82</v>
      </c>
      <c r="D915">
        <v>7986.56</v>
      </c>
      <c r="E915">
        <v>8307.2900000000009</v>
      </c>
      <c r="F915">
        <v>7986.56</v>
      </c>
      <c r="G915">
        <v>8307.2900000000009</v>
      </c>
      <c r="H915">
        <v>7986.56</v>
      </c>
      <c r="I915" t="str">
        <f t="shared" si="42"/>
        <v>順</v>
      </c>
      <c r="J915" t="str">
        <f t="shared" si="43"/>
        <v>順</v>
      </c>
      <c r="K915" t="str">
        <f t="shared" si="44"/>
        <v>順</v>
      </c>
    </row>
    <row r="916" spans="1:11" x14ac:dyDescent="0.15">
      <c r="A916">
        <v>20150916</v>
      </c>
      <c r="B916">
        <v>8333.2900000000009</v>
      </c>
      <c r="C916">
        <v>8307.2900000000009</v>
      </c>
      <c r="D916">
        <v>7986.56</v>
      </c>
      <c r="E916">
        <v>8307.2900000000009</v>
      </c>
      <c r="F916">
        <v>7986.56</v>
      </c>
      <c r="G916">
        <v>8333.2900000000009</v>
      </c>
      <c r="H916">
        <v>7986.56</v>
      </c>
      <c r="I916" t="str">
        <f t="shared" si="42"/>
        <v>順</v>
      </c>
      <c r="J916" t="str">
        <f t="shared" si="43"/>
        <v>順</v>
      </c>
      <c r="K916" t="str">
        <f t="shared" si="44"/>
        <v>順</v>
      </c>
    </row>
    <row r="917" spans="1:11" x14ac:dyDescent="0.15">
      <c r="A917">
        <v>20150917</v>
      </c>
      <c r="B917">
        <v>8445.5</v>
      </c>
      <c r="C917">
        <v>8307.2900000000009</v>
      </c>
      <c r="D917">
        <v>7986.56</v>
      </c>
      <c r="E917">
        <v>8333.2900000000009</v>
      </c>
      <c r="F917">
        <v>7986.56</v>
      </c>
      <c r="G917">
        <v>8445.5</v>
      </c>
      <c r="H917">
        <v>8001.5</v>
      </c>
      <c r="I917" t="str">
        <f t="shared" si="42"/>
        <v>順</v>
      </c>
      <c r="J917" t="str">
        <f t="shared" si="43"/>
        <v>順</v>
      </c>
      <c r="K917" t="str">
        <f t="shared" si="44"/>
        <v>順</v>
      </c>
    </row>
    <row r="918" spans="1:11" hidden="1" x14ac:dyDescent="0.15">
      <c r="A918">
        <v>20150918</v>
      </c>
      <c r="B918">
        <v>8462.14</v>
      </c>
      <c r="C918">
        <v>8333.2900000000009</v>
      </c>
      <c r="D918">
        <v>7986.56</v>
      </c>
      <c r="E918">
        <v>8445.5</v>
      </c>
      <c r="F918">
        <v>8001.5</v>
      </c>
      <c r="G918">
        <v>8462.14</v>
      </c>
      <c r="H918">
        <v>8259.99</v>
      </c>
      <c r="I918" t="str">
        <f t="shared" si="42"/>
        <v>順</v>
      </c>
      <c r="J918" t="str">
        <f t="shared" si="43"/>
        <v>順</v>
      </c>
      <c r="K918" t="str">
        <f t="shared" si="44"/>
        <v>無</v>
      </c>
    </row>
    <row r="919" spans="1:11" hidden="1" x14ac:dyDescent="0.15">
      <c r="A919">
        <v>20150921</v>
      </c>
      <c r="B919">
        <v>8307.0400000000009</v>
      </c>
      <c r="C919">
        <v>8445.5</v>
      </c>
      <c r="D919">
        <v>8001.5</v>
      </c>
      <c r="E919">
        <v>8462.14</v>
      </c>
      <c r="F919">
        <v>8259.99</v>
      </c>
      <c r="G919">
        <v>8462.14</v>
      </c>
      <c r="H919">
        <v>8259.99</v>
      </c>
      <c r="I919" t="str">
        <f t="shared" si="42"/>
        <v>順</v>
      </c>
      <c r="J919" t="str">
        <f t="shared" si="43"/>
        <v>無</v>
      </c>
      <c r="K919" t="str">
        <f t="shared" si="44"/>
        <v>無</v>
      </c>
    </row>
    <row r="920" spans="1:11" hidden="1" x14ac:dyDescent="0.15">
      <c r="A920">
        <v>20150922</v>
      </c>
      <c r="B920">
        <v>8365.92</v>
      </c>
      <c r="C920">
        <v>8462.14</v>
      </c>
      <c r="D920">
        <v>8259.99</v>
      </c>
      <c r="E920">
        <v>8462.14</v>
      </c>
      <c r="F920">
        <v>8259.99</v>
      </c>
      <c r="G920">
        <v>8462.14</v>
      </c>
      <c r="H920">
        <v>8259.99</v>
      </c>
      <c r="I920" t="str">
        <f t="shared" si="42"/>
        <v>無</v>
      </c>
      <c r="J920" t="str">
        <f t="shared" si="43"/>
        <v>無</v>
      </c>
      <c r="K920" t="str">
        <f t="shared" si="44"/>
        <v>無</v>
      </c>
    </row>
    <row r="921" spans="1:11" hidden="1" x14ac:dyDescent="0.15">
      <c r="A921">
        <v>20150923</v>
      </c>
      <c r="B921">
        <v>8193.42</v>
      </c>
      <c r="C921">
        <v>8462.14</v>
      </c>
      <c r="D921">
        <v>8259.99</v>
      </c>
      <c r="E921">
        <v>8462.14</v>
      </c>
      <c r="F921">
        <v>8259.99</v>
      </c>
      <c r="G921">
        <v>8462.14</v>
      </c>
      <c r="H921">
        <v>8193.42</v>
      </c>
      <c r="I921" t="str">
        <f t="shared" si="42"/>
        <v>無</v>
      </c>
      <c r="J921" t="str">
        <f t="shared" si="43"/>
        <v>無</v>
      </c>
      <c r="K921" t="str">
        <f t="shared" si="44"/>
        <v>順</v>
      </c>
    </row>
    <row r="922" spans="1:11" hidden="1" x14ac:dyDescent="0.15">
      <c r="A922">
        <v>20150924</v>
      </c>
      <c r="B922">
        <v>8123.1</v>
      </c>
      <c r="C922">
        <v>8462.14</v>
      </c>
      <c r="D922">
        <v>8259.99</v>
      </c>
      <c r="E922">
        <v>8462.14</v>
      </c>
      <c r="F922">
        <v>8193.42</v>
      </c>
      <c r="G922">
        <v>8462.14</v>
      </c>
      <c r="H922">
        <v>8123.1</v>
      </c>
      <c r="I922" t="str">
        <f t="shared" si="42"/>
        <v>無</v>
      </c>
      <c r="J922" t="str">
        <f t="shared" si="43"/>
        <v>順</v>
      </c>
      <c r="K922" t="str">
        <f t="shared" si="44"/>
        <v>順</v>
      </c>
    </row>
    <row r="923" spans="1:11" x14ac:dyDescent="0.15">
      <c r="A923">
        <v>20150925</v>
      </c>
      <c r="B923">
        <v>8132.35</v>
      </c>
      <c r="C923">
        <v>8462.14</v>
      </c>
      <c r="D923">
        <v>8193.42</v>
      </c>
      <c r="E923">
        <v>8462.14</v>
      </c>
      <c r="F923">
        <v>8123.1</v>
      </c>
      <c r="G923">
        <v>8462.14</v>
      </c>
      <c r="H923">
        <v>8123.1</v>
      </c>
      <c r="I923" t="str">
        <f t="shared" si="42"/>
        <v>順</v>
      </c>
      <c r="J923" t="str">
        <f t="shared" si="43"/>
        <v>順</v>
      </c>
      <c r="K923" t="str">
        <f t="shared" si="44"/>
        <v>順</v>
      </c>
    </row>
    <row r="924" spans="1:11" x14ac:dyDescent="0.15">
      <c r="A924">
        <v>20150930</v>
      </c>
      <c r="B924">
        <v>8181.24</v>
      </c>
      <c r="C924">
        <v>8462.14</v>
      </c>
      <c r="D924">
        <v>8123.1</v>
      </c>
      <c r="E924">
        <v>8462.14</v>
      </c>
      <c r="F924">
        <v>8123.1</v>
      </c>
      <c r="G924">
        <v>8462.14</v>
      </c>
      <c r="H924">
        <v>8123.1</v>
      </c>
      <c r="I924" t="str">
        <f t="shared" si="42"/>
        <v>順</v>
      </c>
      <c r="J924" t="str">
        <f t="shared" si="43"/>
        <v>順</v>
      </c>
      <c r="K924" t="str">
        <f t="shared" si="44"/>
        <v>順</v>
      </c>
    </row>
    <row r="925" spans="1:11" x14ac:dyDescent="0.15">
      <c r="A925">
        <v>20151001</v>
      </c>
      <c r="B925">
        <v>8295.94</v>
      </c>
      <c r="C925">
        <v>8462.14</v>
      </c>
      <c r="D925">
        <v>8123.1</v>
      </c>
      <c r="E925">
        <v>8462.14</v>
      </c>
      <c r="F925">
        <v>8123.1</v>
      </c>
      <c r="G925">
        <v>8462.14</v>
      </c>
      <c r="H925">
        <v>8123.1</v>
      </c>
      <c r="I925" t="str">
        <f t="shared" si="42"/>
        <v>順</v>
      </c>
      <c r="J925" t="str">
        <f t="shared" si="43"/>
        <v>順</v>
      </c>
      <c r="K925" t="str">
        <f t="shared" si="44"/>
        <v>順</v>
      </c>
    </row>
    <row r="926" spans="1:11" x14ac:dyDescent="0.15">
      <c r="A926">
        <v>20151002</v>
      </c>
      <c r="B926">
        <v>8305.0300000000007</v>
      </c>
      <c r="C926">
        <v>8462.14</v>
      </c>
      <c r="D926">
        <v>8123.1</v>
      </c>
      <c r="E926">
        <v>8462.14</v>
      </c>
      <c r="F926">
        <v>8123.1</v>
      </c>
      <c r="G926">
        <v>8365.92</v>
      </c>
      <c r="H926">
        <v>8123.1</v>
      </c>
      <c r="I926" t="str">
        <f t="shared" si="42"/>
        <v>順</v>
      </c>
      <c r="J926" t="str">
        <f t="shared" si="43"/>
        <v>順</v>
      </c>
      <c r="K926" t="str">
        <f t="shared" si="44"/>
        <v>順</v>
      </c>
    </row>
    <row r="927" spans="1:11" x14ac:dyDescent="0.15">
      <c r="A927">
        <v>20151005</v>
      </c>
      <c r="B927">
        <v>8352.36</v>
      </c>
      <c r="C927">
        <v>8462.14</v>
      </c>
      <c r="D927">
        <v>8123.1</v>
      </c>
      <c r="E927">
        <v>8365.92</v>
      </c>
      <c r="F927">
        <v>8123.1</v>
      </c>
      <c r="G927">
        <v>8365.92</v>
      </c>
      <c r="H927">
        <v>8123.1</v>
      </c>
      <c r="I927" t="str">
        <f t="shared" si="42"/>
        <v>順</v>
      </c>
      <c r="J927" t="str">
        <f t="shared" si="43"/>
        <v>順</v>
      </c>
      <c r="K927" t="str">
        <f t="shared" si="44"/>
        <v>順</v>
      </c>
    </row>
    <row r="928" spans="1:11" x14ac:dyDescent="0.15">
      <c r="A928">
        <v>20151006</v>
      </c>
      <c r="B928">
        <v>8394.1</v>
      </c>
      <c r="C928">
        <v>8365.92</v>
      </c>
      <c r="D928">
        <v>8123.1</v>
      </c>
      <c r="E928">
        <v>8365.92</v>
      </c>
      <c r="F928">
        <v>8123.1</v>
      </c>
      <c r="G928">
        <v>8394.1</v>
      </c>
      <c r="H928">
        <v>8123.1</v>
      </c>
      <c r="I928" t="str">
        <f t="shared" si="42"/>
        <v>順</v>
      </c>
      <c r="J928" t="str">
        <f t="shared" si="43"/>
        <v>順</v>
      </c>
      <c r="K928" t="str">
        <f t="shared" si="44"/>
        <v>順</v>
      </c>
    </row>
    <row r="929" spans="1:11" x14ac:dyDescent="0.15">
      <c r="A929">
        <v>20151007</v>
      </c>
      <c r="B929">
        <v>8495.23</v>
      </c>
      <c r="C929">
        <v>8365.92</v>
      </c>
      <c r="D929">
        <v>8123.1</v>
      </c>
      <c r="E929">
        <v>8394.1</v>
      </c>
      <c r="F929">
        <v>8123.1</v>
      </c>
      <c r="G929">
        <v>8495.23</v>
      </c>
      <c r="H929">
        <v>8123.1</v>
      </c>
      <c r="I929" t="str">
        <f t="shared" si="42"/>
        <v>順</v>
      </c>
      <c r="J929" t="str">
        <f t="shared" si="43"/>
        <v>順</v>
      </c>
      <c r="K929" t="str">
        <f t="shared" si="44"/>
        <v>順</v>
      </c>
    </row>
    <row r="930" spans="1:11" x14ac:dyDescent="0.15">
      <c r="A930">
        <v>20151008</v>
      </c>
      <c r="B930">
        <v>8445.9599999999991</v>
      </c>
      <c r="C930">
        <v>8394.1</v>
      </c>
      <c r="D930">
        <v>8123.1</v>
      </c>
      <c r="E930">
        <v>8495.23</v>
      </c>
      <c r="F930">
        <v>8123.1</v>
      </c>
      <c r="G930">
        <v>8495.23</v>
      </c>
      <c r="H930">
        <v>8132.35</v>
      </c>
      <c r="I930" t="str">
        <f t="shared" si="42"/>
        <v>順</v>
      </c>
      <c r="J930" t="str">
        <f t="shared" si="43"/>
        <v>順</v>
      </c>
      <c r="K930" t="str">
        <f t="shared" si="44"/>
        <v>順</v>
      </c>
    </row>
    <row r="931" spans="1:11" x14ac:dyDescent="0.15">
      <c r="A931">
        <v>20151012</v>
      </c>
      <c r="B931">
        <v>8573.7199999999993</v>
      </c>
      <c r="C931">
        <v>8495.23</v>
      </c>
      <c r="D931">
        <v>8123.1</v>
      </c>
      <c r="E931">
        <v>8495.23</v>
      </c>
      <c r="F931">
        <v>8132.35</v>
      </c>
      <c r="G931">
        <v>8573.7199999999993</v>
      </c>
      <c r="H931">
        <v>8181.24</v>
      </c>
      <c r="I931" t="str">
        <f t="shared" si="42"/>
        <v>順</v>
      </c>
      <c r="J931" t="str">
        <f t="shared" si="43"/>
        <v>順</v>
      </c>
      <c r="K931" t="str">
        <f t="shared" si="44"/>
        <v>順</v>
      </c>
    </row>
    <row r="932" spans="1:11" x14ac:dyDescent="0.15">
      <c r="A932">
        <v>20151013</v>
      </c>
      <c r="B932">
        <v>8567.92</v>
      </c>
      <c r="C932">
        <v>8495.23</v>
      </c>
      <c r="D932">
        <v>8132.35</v>
      </c>
      <c r="E932">
        <v>8573.7199999999993</v>
      </c>
      <c r="F932">
        <v>8181.24</v>
      </c>
      <c r="G932">
        <v>8573.7199999999993</v>
      </c>
      <c r="H932">
        <v>8295.94</v>
      </c>
      <c r="I932" t="str">
        <f t="shared" si="42"/>
        <v>順</v>
      </c>
      <c r="J932" t="str">
        <f t="shared" si="43"/>
        <v>順</v>
      </c>
      <c r="K932" t="str">
        <f t="shared" si="44"/>
        <v>順</v>
      </c>
    </row>
    <row r="933" spans="1:11" x14ac:dyDescent="0.15">
      <c r="A933">
        <v>20151014</v>
      </c>
      <c r="B933">
        <v>8522.51</v>
      </c>
      <c r="C933">
        <v>8573.7199999999993</v>
      </c>
      <c r="D933">
        <v>8181.24</v>
      </c>
      <c r="E933">
        <v>8573.7199999999993</v>
      </c>
      <c r="F933">
        <v>8295.94</v>
      </c>
      <c r="G933">
        <v>8573.7199999999993</v>
      </c>
      <c r="H933">
        <v>8305.0300000000007</v>
      </c>
      <c r="I933" t="str">
        <f t="shared" si="42"/>
        <v>順</v>
      </c>
      <c r="J933" t="str">
        <f t="shared" si="43"/>
        <v>順</v>
      </c>
      <c r="K933" t="str">
        <f t="shared" si="44"/>
        <v>順</v>
      </c>
    </row>
    <row r="934" spans="1:11" x14ac:dyDescent="0.15">
      <c r="A934">
        <v>20151015</v>
      </c>
      <c r="B934">
        <v>8601.52</v>
      </c>
      <c r="C934">
        <v>8573.7199999999993</v>
      </c>
      <c r="D934">
        <v>8295.94</v>
      </c>
      <c r="E934">
        <v>8573.7199999999993</v>
      </c>
      <c r="F934">
        <v>8305.0300000000007</v>
      </c>
      <c r="G934">
        <v>8601.52</v>
      </c>
      <c r="H934">
        <v>8352.36</v>
      </c>
      <c r="I934" t="str">
        <f t="shared" si="42"/>
        <v>順</v>
      </c>
      <c r="J934" t="str">
        <f t="shared" si="43"/>
        <v>順</v>
      </c>
      <c r="K934" t="str">
        <f t="shared" si="44"/>
        <v>順</v>
      </c>
    </row>
    <row r="935" spans="1:11" hidden="1" x14ac:dyDescent="0.15">
      <c r="A935">
        <v>20151016</v>
      </c>
      <c r="B935">
        <v>8604.9500000000007</v>
      </c>
      <c r="C935">
        <v>8573.7199999999993</v>
      </c>
      <c r="D935">
        <v>8305.0300000000007</v>
      </c>
      <c r="E935">
        <v>8601.52</v>
      </c>
      <c r="F935">
        <v>8352.36</v>
      </c>
      <c r="G935">
        <v>8604.9500000000007</v>
      </c>
      <c r="H935">
        <v>8394.1</v>
      </c>
      <c r="I935" t="str">
        <f t="shared" si="42"/>
        <v>順</v>
      </c>
      <c r="J935" t="str">
        <f t="shared" si="43"/>
        <v>順</v>
      </c>
      <c r="K935" t="str">
        <f t="shared" si="44"/>
        <v>無</v>
      </c>
    </row>
    <row r="936" spans="1:11" hidden="1" x14ac:dyDescent="0.15">
      <c r="A936">
        <v>20151019</v>
      </c>
      <c r="B936">
        <v>8631.5</v>
      </c>
      <c r="C936">
        <v>8601.52</v>
      </c>
      <c r="D936">
        <v>8352.36</v>
      </c>
      <c r="E936">
        <v>8604.9500000000007</v>
      </c>
      <c r="F936">
        <v>8394.1</v>
      </c>
      <c r="G936">
        <v>8631.5</v>
      </c>
      <c r="H936">
        <v>8445.9599999999991</v>
      </c>
      <c r="I936" t="str">
        <f t="shared" si="42"/>
        <v>順</v>
      </c>
      <c r="J936" t="str">
        <f t="shared" si="43"/>
        <v>無</v>
      </c>
      <c r="K936" t="str">
        <f t="shared" si="44"/>
        <v>無</v>
      </c>
    </row>
    <row r="937" spans="1:11" hidden="1" x14ac:dyDescent="0.15">
      <c r="A937">
        <v>20151020</v>
      </c>
      <c r="B937">
        <v>8653.6</v>
      </c>
      <c r="C937">
        <v>8604.9500000000007</v>
      </c>
      <c r="D937">
        <v>8394.1</v>
      </c>
      <c r="E937">
        <v>8631.5</v>
      </c>
      <c r="F937">
        <v>8445.9599999999991</v>
      </c>
      <c r="G937">
        <v>8653.6</v>
      </c>
      <c r="H937">
        <v>8445.9599999999991</v>
      </c>
      <c r="I937" t="str">
        <f t="shared" si="42"/>
        <v>無</v>
      </c>
      <c r="J937" t="str">
        <f t="shared" si="43"/>
        <v>無</v>
      </c>
      <c r="K937" t="str">
        <f t="shared" si="44"/>
        <v>無</v>
      </c>
    </row>
    <row r="938" spans="1:11" hidden="1" x14ac:dyDescent="0.15">
      <c r="A938">
        <v>20151021</v>
      </c>
      <c r="B938">
        <v>8609.23</v>
      </c>
      <c r="C938">
        <v>8631.5</v>
      </c>
      <c r="D938">
        <v>8445.9599999999991</v>
      </c>
      <c r="E938">
        <v>8653.6</v>
      </c>
      <c r="F938">
        <v>8445.9599999999991</v>
      </c>
      <c r="G938">
        <v>8653.6</v>
      </c>
      <c r="H938">
        <v>8522.51</v>
      </c>
      <c r="I938" t="str">
        <f t="shared" si="42"/>
        <v>無</v>
      </c>
      <c r="J938" t="str">
        <f t="shared" si="43"/>
        <v>無</v>
      </c>
      <c r="K938" t="str">
        <f t="shared" si="44"/>
        <v>盤</v>
      </c>
    </row>
    <row r="939" spans="1:11" hidden="1" x14ac:dyDescent="0.15">
      <c r="A939">
        <v>20151022</v>
      </c>
      <c r="B939">
        <v>8608.4599999999991</v>
      </c>
      <c r="C939">
        <v>8653.6</v>
      </c>
      <c r="D939">
        <v>8445.9599999999991</v>
      </c>
      <c r="E939">
        <v>8653.6</v>
      </c>
      <c r="F939">
        <v>8522.51</v>
      </c>
      <c r="G939">
        <v>8653.6</v>
      </c>
      <c r="H939">
        <v>8522.51</v>
      </c>
      <c r="I939" t="str">
        <f t="shared" si="42"/>
        <v>無</v>
      </c>
      <c r="J939" t="str">
        <f t="shared" si="43"/>
        <v>盤</v>
      </c>
      <c r="K939" t="str">
        <f t="shared" si="44"/>
        <v>盤</v>
      </c>
    </row>
    <row r="940" spans="1:11" hidden="1" x14ac:dyDescent="0.15">
      <c r="A940">
        <v>20151023</v>
      </c>
      <c r="B940">
        <v>8673.81</v>
      </c>
      <c r="C940">
        <v>8653.6</v>
      </c>
      <c r="D940">
        <v>8522.51</v>
      </c>
      <c r="E940">
        <v>8653.6</v>
      </c>
      <c r="F940">
        <v>8522.51</v>
      </c>
      <c r="G940">
        <v>8673.81</v>
      </c>
      <c r="H940">
        <v>8522.51</v>
      </c>
      <c r="I940" t="str">
        <f t="shared" si="42"/>
        <v>盤</v>
      </c>
      <c r="J940" t="str">
        <f t="shared" si="43"/>
        <v>盤</v>
      </c>
      <c r="K940" t="str">
        <f t="shared" si="44"/>
        <v>盤</v>
      </c>
    </row>
    <row r="941" spans="1:11" hidden="1" x14ac:dyDescent="0.15">
      <c r="A941">
        <v>20151026</v>
      </c>
      <c r="B941">
        <v>8745.36</v>
      </c>
      <c r="C941">
        <v>8653.6</v>
      </c>
      <c r="D941">
        <v>8522.51</v>
      </c>
      <c r="E941">
        <v>8673.81</v>
      </c>
      <c r="F941">
        <v>8522.51</v>
      </c>
      <c r="G941">
        <v>8745.36</v>
      </c>
      <c r="H941">
        <v>8601.52</v>
      </c>
      <c r="I941" t="str">
        <f t="shared" si="42"/>
        <v>盤</v>
      </c>
      <c r="J941" t="str">
        <f t="shared" si="43"/>
        <v>盤</v>
      </c>
      <c r="K941" t="str">
        <f t="shared" si="44"/>
        <v>盤</v>
      </c>
    </row>
    <row r="942" spans="1:11" hidden="1" x14ac:dyDescent="0.15">
      <c r="A942">
        <v>20151027</v>
      </c>
      <c r="B942">
        <v>8701.32</v>
      </c>
      <c r="C942">
        <v>8673.81</v>
      </c>
      <c r="D942">
        <v>8522.51</v>
      </c>
      <c r="E942">
        <v>8745.36</v>
      </c>
      <c r="F942">
        <v>8601.52</v>
      </c>
      <c r="G942">
        <v>8745.36</v>
      </c>
      <c r="H942">
        <v>8604.9500000000007</v>
      </c>
      <c r="I942" t="str">
        <f t="shared" si="42"/>
        <v>盤</v>
      </c>
      <c r="J942" t="str">
        <f t="shared" si="43"/>
        <v>盤</v>
      </c>
      <c r="K942" t="str">
        <f t="shared" si="44"/>
        <v>盤</v>
      </c>
    </row>
    <row r="943" spans="1:11" hidden="1" x14ac:dyDescent="0.15">
      <c r="A943">
        <v>20151028</v>
      </c>
      <c r="B943">
        <v>8665.99</v>
      </c>
      <c r="C943">
        <v>8745.36</v>
      </c>
      <c r="D943">
        <v>8601.52</v>
      </c>
      <c r="E943">
        <v>8745.36</v>
      </c>
      <c r="F943">
        <v>8604.9500000000007</v>
      </c>
      <c r="G943">
        <v>8745.36</v>
      </c>
      <c r="H943">
        <v>8608.4599999999991</v>
      </c>
      <c r="I943" t="str">
        <f t="shared" si="42"/>
        <v>盤</v>
      </c>
      <c r="J943" t="str">
        <f t="shared" si="43"/>
        <v>盤</v>
      </c>
      <c r="K943" t="str">
        <f t="shared" si="44"/>
        <v>盤</v>
      </c>
    </row>
    <row r="944" spans="1:11" hidden="1" x14ac:dyDescent="0.15">
      <c r="A944">
        <v>20151029</v>
      </c>
      <c r="B944">
        <v>8571.08</v>
      </c>
      <c r="C944">
        <v>8745.36</v>
      </c>
      <c r="D944">
        <v>8604.9500000000007</v>
      </c>
      <c r="E944">
        <v>8745.36</v>
      </c>
      <c r="F944">
        <v>8608.4599999999991</v>
      </c>
      <c r="G944">
        <v>8745.36</v>
      </c>
      <c r="H944">
        <v>8571.08</v>
      </c>
      <c r="I944" t="str">
        <f t="shared" si="42"/>
        <v>盤</v>
      </c>
      <c r="J944" t="str">
        <f t="shared" si="43"/>
        <v>盤</v>
      </c>
      <c r="K944" t="str">
        <f t="shared" si="44"/>
        <v>盤</v>
      </c>
    </row>
    <row r="945" spans="1:11" hidden="1" x14ac:dyDescent="0.15">
      <c r="A945">
        <v>20151030</v>
      </c>
      <c r="B945">
        <v>8554.31</v>
      </c>
      <c r="C945">
        <v>8745.36</v>
      </c>
      <c r="D945">
        <v>8608.4599999999991</v>
      </c>
      <c r="E945">
        <v>8745.36</v>
      </c>
      <c r="F945">
        <v>8571.08</v>
      </c>
      <c r="G945">
        <v>8745.36</v>
      </c>
      <c r="H945">
        <v>8554.31</v>
      </c>
      <c r="I945" t="str">
        <f t="shared" si="42"/>
        <v>盤</v>
      </c>
      <c r="J945" t="str">
        <f t="shared" si="43"/>
        <v>盤</v>
      </c>
      <c r="K945" t="str">
        <f t="shared" si="44"/>
        <v>無</v>
      </c>
    </row>
    <row r="946" spans="1:11" hidden="1" x14ac:dyDescent="0.15">
      <c r="A946">
        <v>20151102</v>
      </c>
      <c r="B946">
        <v>8614.77</v>
      </c>
      <c r="C946">
        <v>8745.36</v>
      </c>
      <c r="D946">
        <v>8571.08</v>
      </c>
      <c r="E946">
        <v>8745.36</v>
      </c>
      <c r="F946">
        <v>8554.31</v>
      </c>
      <c r="G946">
        <v>8745.36</v>
      </c>
      <c r="H946">
        <v>8554.31</v>
      </c>
      <c r="I946" t="str">
        <f t="shared" si="42"/>
        <v>盤</v>
      </c>
      <c r="J946" t="str">
        <f t="shared" si="43"/>
        <v>無</v>
      </c>
      <c r="K946" t="str">
        <f t="shared" si="44"/>
        <v>無</v>
      </c>
    </row>
    <row r="947" spans="1:11" hidden="1" x14ac:dyDescent="0.15">
      <c r="A947">
        <v>20151103</v>
      </c>
      <c r="B947">
        <v>8713.19</v>
      </c>
      <c r="C947">
        <v>8745.36</v>
      </c>
      <c r="D947">
        <v>8554.31</v>
      </c>
      <c r="E947">
        <v>8745.36</v>
      </c>
      <c r="F947">
        <v>8554.31</v>
      </c>
      <c r="G947">
        <v>8745.36</v>
      </c>
      <c r="H947">
        <v>8554.31</v>
      </c>
      <c r="I947" t="str">
        <f t="shared" si="42"/>
        <v>無</v>
      </c>
      <c r="J947" t="str">
        <f t="shared" si="43"/>
        <v>無</v>
      </c>
      <c r="K947" t="str">
        <f t="shared" si="44"/>
        <v>無</v>
      </c>
    </row>
    <row r="948" spans="1:11" hidden="1" x14ac:dyDescent="0.15">
      <c r="A948">
        <v>20151104</v>
      </c>
      <c r="B948">
        <v>8857.02</v>
      </c>
      <c r="C948">
        <v>8745.36</v>
      </c>
      <c r="D948">
        <v>8554.31</v>
      </c>
      <c r="E948">
        <v>8745.36</v>
      </c>
      <c r="F948">
        <v>8554.31</v>
      </c>
      <c r="G948">
        <v>8857.02</v>
      </c>
      <c r="H948">
        <v>8554.31</v>
      </c>
      <c r="I948" t="str">
        <f t="shared" si="42"/>
        <v>無</v>
      </c>
      <c r="J948" t="str">
        <f t="shared" si="43"/>
        <v>無</v>
      </c>
      <c r="K948" t="str">
        <f t="shared" si="44"/>
        <v>順</v>
      </c>
    </row>
    <row r="949" spans="1:11" hidden="1" x14ac:dyDescent="0.15">
      <c r="A949">
        <v>20151105</v>
      </c>
      <c r="B949">
        <v>8850.18</v>
      </c>
      <c r="C949">
        <v>8745.36</v>
      </c>
      <c r="D949">
        <v>8554.31</v>
      </c>
      <c r="E949">
        <v>8857.02</v>
      </c>
      <c r="F949">
        <v>8554.31</v>
      </c>
      <c r="G949">
        <v>8857.02</v>
      </c>
      <c r="H949">
        <v>8554.31</v>
      </c>
      <c r="I949" t="str">
        <f t="shared" si="42"/>
        <v>無</v>
      </c>
      <c r="J949" t="str">
        <f t="shared" si="43"/>
        <v>順</v>
      </c>
      <c r="K949" t="str">
        <f t="shared" si="44"/>
        <v>順</v>
      </c>
    </row>
    <row r="950" spans="1:11" x14ac:dyDescent="0.15">
      <c r="A950">
        <v>20151106</v>
      </c>
      <c r="B950">
        <v>8693.57</v>
      </c>
      <c r="C950">
        <v>8857.02</v>
      </c>
      <c r="D950">
        <v>8554.31</v>
      </c>
      <c r="E950">
        <v>8857.02</v>
      </c>
      <c r="F950">
        <v>8554.31</v>
      </c>
      <c r="G950">
        <v>8857.02</v>
      </c>
      <c r="H950">
        <v>8554.31</v>
      </c>
      <c r="I950" t="str">
        <f t="shared" si="42"/>
        <v>順</v>
      </c>
      <c r="J950" t="str">
        <f t="shared" si="43"/>
        <v>順</v>
      </c>
      <c r="K950" t="str">
        <f t="shared" si="44"/>
        <v>順</v>
      </c>
    </row>
    <row r="951" spans="1:11" x14ac:dyDescent="0.15">
      <c r="A951">
        <v>20151109</v>
      </c>
      <c r="B951">
        <v>8642.48</v>
      </c>
      <c r="C951">
        <v>8857.02</v>
      </c>
      <c r="D951">
        <v>8554.31</v>
      </c>
      <c r="E951">
        <v>8857.02</v>
      </c>
      <c r="F951">
        <v>8554.31</v>
      </c>
      <c r="G951">
        <v>8857.02</v>
      </c>
      <c r="H951">
        <v>8554.31</v>
      </c>
      <c r="I951" t="str">
        <f t="shared" si="42"/>
        <v>順</v>
      </c>
      <c r="J951" t="str">
        <f t="shared" si="43"/>
        <v>順</v>
      </c>
      <c r="K951" t="str">
        <f t="shared" si="44"/>
        <v>順</v>
      </c>
    </row>
    <row r="952" spans="1:11" x14ac:dyDescent="0.15">
      <c r="A952">
        <v>20151110</v>
      </c>
      <c r="B952">
        <v>8536.9</v>
      </c>
      <c r="C952">
        <v>8857.02</v>
      </c>
      <c r="D952">
        <v>8554.31</v>
      </c>
      <c r="E952">
        <v>8857.02</v>
      </c>
      <c r="F952">
        <v>8554.31</v>
      </c>
      <c r="G952">
        <v>8857.02</v>
      </c>
      <c r="H952">
        <v>8536.9</v>
      </c>
      <c r="I952" t="str">
        <f t="shared" si="42"/>
        <v>順</v>
      </c>
      <c r="J952" t="str">
        <f t="shared" si="43"/>
        <v>順</v>
      </c>
      <c r="K952" t="str">
        <f t="shared" si="44"/>
        <v>順</v>
      </c>
    </row>
    <row r="953" spans="1:11" x14ac:dyDescent="0.15">
      <c r="A953">
        <v>20151111</v>
      </c>
      <c r="B953">
        <v>8415.01</v>
      </c>
      <c r="C953">
        <v>8857.02</v>
      </c>
      <c r="D953">
        <v>8554.31</v>
      </c>
      <c r="E953">
        <v>8857.02</v>
      </c>
      <c r="F953">
        <v>8536.9</v>
      </c>
      <c r="G953">
        <v>8857.02</v>
      </c>
      <c r="H953">
        <v>8415.01</v>
      </c>
      <c r="I953" t="str">
        <f t="shared" si="42"/>
        <v>順</v>
      </c>
      <c r="J953" t="str">
        <f t="shared" si="43"/>
        <v>順</v>
      </c>
      <c r="K953" t="str">
        <f t="shared" si="44"/>
        <v>順</v>
      </c>
    </row>
    <row r="954" spans="1:11" x14ac:dyDescent="0.15">
      <c r="A954">
        <v>20151112</v>
      </c>
      <c r="B954">
        <v>8428.09</v>
      </c>
      <c r="C954">
        <v>8857.02</v>
      </c>
      <c r="D954">
        <v>8536.9</v>
      </c>
      <c r="E954">
        <v>8857.02</v>
      </c>
      <c r="F954">
        <v>8415.01</v>
      </c>
      <c r="G954">
        <v>8857.02</v>
      </c>
      <c r="H954">
        <v>8415.01</v>
      </c>
      <c r="I954" t="str">
        <f t="shared" si="42"/>
        <v>順</v>
      </c>
      <c r="J954" t="str">
        <f t="shared" si="43"/>
        <v>順</v>
      </c>
      <c r="K954" t="str">
        <f t="shared" si="44"/>
        <v>順</v>
      </c>
    </row>
    <row r="955" spans="1:11" x14ac:dyDescent="0.15">
      <c r="A955">
        <v>20151113</v>
      </c>
      <c r="B955">
        <v>8329.5</v>
      </c>
      <c r="C955">
        <v>8857.02</v>
      </c>
      <c r="D955">
        <v>8415.01</v>
      </c>
      <c r="E955">
        <v>8857.02</v>
      </c>
      <c r="F955">
        <v>8415.01</v>
      </c>
      <c r="G955">
        <v>8857.02</v>
      </c>
      <c r="H955">
        <v>8329.5</v>
      </c>
      <c r="I955" t="str">
        <f t="shared" si="42"/>
        <v>順</v>
      </c>
      <c r="J955" t="str">
        <f t="shared" si="43"/>
        <v>順</v>
      </c>
      <c r="K955" t="str">
        <f t="shared" si="44"/>
        <v>順</v>
      </c>
    </row>
    <row r="956" spans="1:11" x14ac:dyDescent="0.15">
      <c r="A956">
        <v>20151116</v>
      </c>
      <c r="B956">
        <v>8295.4</v>
      </c>
      <c r="C956">
        <v>8857.02</v>
      </c>
      <c r="D956">
        <v>8415.01</v>
      </c>
      <c r="E956">
        <v>8857.02</v>
      </c>
      <c r="F956">
        <v>8329.5</v>
      </c>
      <c r="G956">
        <v>8850.18</v>
      </c>
      <c r="H956">
        <v>8295.4</v>
      </c>
      <c r="I956" t="str">
        <f t="shared" si="42"/>
        <v>順</v>
      </c>
      <c r="J956" t="str">
        <f t="shared" si="43"/>
        <v>順</v>
      </c>
      <c r="K956" t="str">
        <f t="shared" si="44"/>
        <v>順</v>
      </c>
    </row>
    <row r="957" spans="1:11" x14ac:dyDescent="0.15">
      <c r="A957">
        <v>20151117</v>
      </c>
      <c r="B957">
        <v>8419.42</v>
      </c>
      <c r="C957">
        <v>8857.02</v>
      </c>
      <c r="D957">
        <v>8329.5</v>
      </c>
      <c r="E957">
        <v>8850.18</v>
      </c>
      <c r="F957">
        <v>8295.4</v>
      </c>
      <c r="G957">
        <v>8693.57</v>
      </c>
      <c r="H957">
        <v>8295.4</v>
      </c>
      <c r="I957" t="str">
        <f t="shared" ref="I957:I1020" si="45">IF(C957-D957&lt;=180,"盤",IF(C957-D957&lt;=240,"無","順"))</f>
        <v>順</v>
      </c>
      <c r="J957" t="str">
        <f t="shared" ref="J957:J1020" si="46">IF(E957-F957&lt;=180,"盤",IF(E957-F957&lt;=240,"無","順"))</f>
        <v>順</v>
      </c>
      <c r="K957" t="str">
        <f t="shared" ref="K957:K1020" si="47">IF(G957-H957&lt;=180,"盤",IF(G957-H957&lt;=240,"無","順"))</f>
        <v>順</v>
      </c>
    </row>
    <row r="958" spans="1:11" x14ac:dyDescent="0.15">
      <c r="A958">
        <v>20151118</v>
      </c>
      <c r="B958">
        <v>8340.4699999999993</v>
      </c>
      <c r="C958">
        <v>8850.18</v>
      </c>
      <c r="D958">
        <v>8295.4</v>
      </c>
      <c r="E958">
        <v>8693.57</v>
      </c>
      <c r="F958">
        <v>8295.4</v>
      </c>
      <c r="G958">
        <v>8642.48</v>
      </c>
      <c r="H958">
        <v>8295.4</v>
      </c>
      <c r="I958" t="str">
        <f t="shared" si="45"/>
        <v>順</v>
      </c>
      <c r="J958" t="str">
        <f t="shared" si="46"/>
        <v>順</v>
      </c>
      <c r="K958" t="str">
        <f t="shared" si="47"/>
        <v>順</v>
      </c>
    </row>
    <row r="959" spans="1:11" x14ac:dyDescent="0.15">
      <c r="A959">
        <v>20151119</v>
      </c>
      <c r="B959">
        <v>8477.2000000000007</v>
      </c>
      <c r="C959">
        <v>8693.57</v>
      </c>
      <c r="D959">
        <v>8295.4</v>
      </c>
      <c r="E959">
        <v>8642.48</v>
      </c>
      <c r="F959">
        <v>8295.4</v>
      </c>
      <c r="G959">
        <v>8536.9</v>
      </c>
      <c r="H959">
        <v>8295.4</v>
      </c>
      <c r="I959" t="str">
        <f t="shared" si="45"/>
        <v>順</v>
      </c>
      <c r="J959" t="str">
        <f t="shared" si="46"/>
        <v>順</v>
      </c>
      <c r="K959" t="str">
        <f t="shared" si="47"/>
        <v>順</v>
      </c>
    </row>
    <row r="960" spans="1:11" hidden="1" x14ac:dyDescent="0.15">
      <c r="A960">
        <v>20151120</v>
      </c>
      <c r="B960">
        <v>8465.4500000000007</v>
      </c>
      <c r="C960">
        <v>8642.48</v>
      </c>
      <c r="D960">
        <v>8295.4</v>
      </c>
      <c r="E960">
        <v>8536.9</v>
      </c>
      <c r="F960">
        <v>8295.4</v>
      </c>
      <c r="G960">
        <v>8477.2000000000007</v>
      </c>
      <c r="H960">
        <v>8295.4</v>
      </c>
      <c r="I960" t="str">
        <f t="shared" si="45"/>
        <v>順</v>
      </c>
      <c r="J960" t="str">
        <f t="shared" si="46"/>
        <v>順</v>
      </c>
      <c r="K960" t="str">
        <f t="shared" si="47"/>
        <v>無</v>
      </c>
    </row>
    <row r="961" spans="1:11" hidden="1" x14ac:dyDescent="0.15">
      <c r="A961">
        <v>20151123</v>
      </c>
      <c r="B961">
        <v>8485.73</v>
      </c>
      <c r="C961">
        <v>8536.9</v>
      </c>
      <c r="D961">
        <v>8295.4</v>
      </c>
      <c r="E961">
        <v>8477.2000000000007</v>
      </c>
      <c r="F961">
        <v>8295.4</v>
      </c>
      <c r="G961">
        <v>8485.73</v>
      </c>
      <c r="H961">
        <v>8295.4</v>
      </c>
      <c r="I961" t="str">
        <f t="shared" si="45"/>
        <v>順</v>
      </c>
      <c r="J961" t="str">
        <f t="shared" si="46"/>
        <v>無</v>
      </c>
      <c r="K961" t="str">
        <f t="shared" si="47"/>
        <v>無</v>
      </c>
    </row>
    <row r="962" spans="1:11" hidden="1" x14ac:dyDescent="0.15">
      <c r="A962">
        <v>20151124</v>
      </c>
      <c r="B962">
        <v>8400.14</v>
      </c>
      <c r="C962">
        <v>8477.2000000000007</v>
      </c>
      <c r="D962">
        <v>8295.4</v>
      </c>
      <c r="E962">
        <v>8485.73</v>
      </c>
      <c r="F962">
        <v>8295.4</v>
      </c>
      <c r="G962">
        <v>8485.73</v>
      </c>
      <c r="H962">
        <v>8295.4</v>
      </c>
      <c r="I962" t="str">
        <f t="shared" si="45"/>
        <v>無</v>
      </c>
      <c r="J962" t="str">
        <f t="shared" si="46"/>
        <v>無</v>
      </c>
      <c r="K962" t="str">
        <f t="shared" si="47"/>
        <v>無</v>
      </c>
    </row>
    <row r="963" spans="1:11" hidden="1" x14ac:dyDescent="0.15">
      <c r="A963">
        <v>20151125</v>
      </c>
      <c r="B963">
        <v>8386.1299999999992</v>
      </c>
      <c r="C963">
        <v>8485.73</v>
      </c>
      <c r="D963">
        <v>8295.4</v>
      </c>
      <c r="E963">
        <v>8485.73</v>
      </c>
      <c r="F963">
        <v>8295.4</v>
      </c>
      <c r="G963">
        <v>8485.73</v>
      </c>
      <c r="H963">
        <v>8295.4</v>
      </c>
      <c r="I963" t="str">
        <f t="shared" si="45"/>
        <v>無</v>
      </c>
      <c r="J963" t="str">
        <f t="shared" si="46"/>
        <v>無</v>
      </c>
      <c r="K963" t="str">
        <f t="shared" si="47"/>
        <v>無</v>
      </c>
    </row>
    <row r="964" spans="1:11" hidden="1" x14ac:dyDescent="0.15">
      <c r="A964">
        <v>20151126</v>
      </c>
      <c r="B964">
        <v>8484.9</v>
      </c>
      <c r="C964">
        <v>8485.73</v>
      </c>
      <c r="D964">
        <v>8295.4</v>
      </c>
      <c r="E964">
        <v>8485.73</v>
      </c>
      <c r="F964">
        <v>8295.4</v>
      </c>
      <c r="G964">
        <v>8485.73</v>
      </c>
      <c r="H964">
        <v>8340.4699999999993</v>
      </c>
      <c r="I964" t="str">
        <f t="shared" si="45"/>
        <v>無</v>
      </c>
      <c r="J964" t="str">
        <f t="shared" si="46"/>
        <v>無</v>
      </c>
      <c r="K964" t="str">
        <f t="shared" si="47"/>
        <v>盤</v>
      </c>
    </row>
    <row r="965" spans="1:11" hidden="1" x14ac:dyDescent="0.15">
      <c r="A965">
        <v>20151127</v>
      </c>
      <c r="B965">
        <v>8398.4</v>
      </c>
      <c r="C965">
        <v>8485.73</v>
      </c>
      <c r="D965">
        <v>8295.4</v>
      </c>
      <c r="E965">
        <v>8485.73</v>
      </c>
      <c r="F965">
        <v>8340.4699999999993</v>
      </c>
      <c r="G965">
        <v>8485.73</v>
      </c>
      <c r="H965">
        <v>8340.4699999999993</v>
      </c>
      <c r="I965" t="str">
        <f t="shared" si="45"/>
        <v>無</v>
      </c>
      <c r="J965" t="str">
        <f t="shared" si="46"/>
        <v>盤</v>
      </c>
      <c r="K965" t="str">
        <f t="shared" si="47"/>
        <v>盤</v>
      </c>
    </row>
    <row r="966" spans="1:11" hidden="1" x14ac:dyDescent="0.15">
      <c r="A966">
        <v>20151130</v>
      </c>
      <c r="B966">
        <v>8320.61</v>
      </c>
      <c r="C966">
        <v>8485.73</v>
      </c>
      <c r="D966">
        <v>8340.4699999999993</v>
      </c>
      <c r="E966">
        <v>8485.73</v>
      </c>
      <c r="F966">
        <v>8340.4699999999993</v>
      </c>
      <c r="G966">
        <v>8485.73</v>
      </c>
      <c r="H966">
        <v>8320.61</v>
      </c>
      <c r="I966" t="str">
        <f t="shared" si="45"/>
        <v>盤</v>
      </c>
      <c r="J966" t="str">
        <f t="shared" si="46"/>
        <v>盤</v>
      </c>
      <c r="K966" t="str">
        <f t="shared" si="47"/>
        <v>盤</v>
      </c>
    </row>
    <row r="967" spans="1:11" hidden="1" x14ac:dyDescent="0.15">
      <c r="A967">
        <v>20151201</v>
      </c>
      <c r="B967">
        <v>8463.2999999999993</v>
      </c>
      <c r="C967">
        <v>8485.73</v>
      </c>
      <c r="D967">
        <v>8340.4699999999993</v>
      </c>
      <c r="E967">
        <v>8485.73</v>
      </c>
      <c r="F967">
        <v>8320.61</v>
      </c>
      <c r="G967">
        <v>8485.73</v>
      </c>
      <c r="H967">
        <v>8320.61</v>
      </c>
      <c r="I967" t="str">
        <f t="shared" si="45"/>
        <v>盤</v>
      </c>
      <c r="J967" t="str">
        <f t="shared" si="46"/>
        <v>盤</v>
      </c>
      <c r="K967" t="str">
        <f t="shared" si="47"/>
        <v>盤</v>
      </c>
    </row>
    <row r="968" spans="1:11" hidden="1" x14ac:dyDescent="0.15">
      <c r="A968">
        <v>20151202</v>
      </c>
      <c r="B968">
        <v>8457.4</v>
      </c>
      <c r="C968">
        <v>8485.73</v>
      </c>
      <c r="D968">
        <v>8320.61</v>
      </c>
      <c r="E968">
        <v>8485.73</v>
      </c>
      <c r="F968">
        <v>8320.61</v>
      </c>
      <c r="G968">
        <v>8485.73</v>
      </c>
      <c r="H968">
        <v>8320.61</v>
      </c>
      <c r="I968" t="str">
        <f t="shared" si="45"/>
        <v>盤</v>
      </c>
      <c r="J968" t="str">
        <f t="shared" si="46"/>
        <v>盤</v>
      </c>
      <c r="K968" t="str">
        <f t="shared" si="47"/>
        <v>盤</v>
      </c>
    </row>
    <row r="969" spans="1:11" hidden="1" x14ac:dyDescent="0.15">
      <c r="A969">
        <v>20151203</v>
      </c>
      <c r="B969">
        <v>8456.06</v>
      </c>
      <c r="C969">
        <v>8485.73</v>
      </c>
      <c r="D969">
        <v>8320.61</v>
      </c>
      <c r="E969">
        <v>8485.73</v>
      </c>
      <c r="F969">
        <v>8320.61</v>
      </c>
      <c r="G969">
        <v>8484.9</v>
      </c>
      <c r="H969">
        <v>8320.61</v>
      </c>
      <c r="I969" t="str">
        <f t="shared" si="45"/>
        <v>盤</v>
      </c>
      <c r="J969" t="str">
        <f t="shared" si="46"/>
        <v>盤</v>
      </c>
      <c r="K969" t="str">
        <f t="shared" si="47"/>
        <v>盤</v>
      </c>
    </row>
    <row r="970" spans="1:11" hidden="1" x14ac:dyDescent="0.15">
      <c r="A970">
        <v>20151204</v>
      </c>
      <c r="B970">
        <v>8398.6</v>
      </c>
      <c r="C970">
        <v>8485.73</v>
      </c>
      <c r="D970">
        <v>8320.61</v>
      </c>
      <c r="E970">
        <v>8484.9</v>
      </c>
      <c r="F970">
        <v>8320.61</v>
      </c>
      <c r="G970">
        <v>8484.9</v>
      </c>
      <c r="H970">
        <v>8320.61</v>
      </c>
      <c r="I970" t="str">
        <f t="shared" si="45"/>
        <v>盤</v>
      </c>
      <c r="J970" t="str">
        <f t="shared" si="46"/>
        <v>盤</v>
      </c>
      <c r="K970" t="str">
        <f t="shared" si="47"/>
        <v>盤</v>
      </c>
    </row>
    <row r="971" spans="1:11" hidden="1" x14ac:dyDescent="0.15">
      <c r="A971">
        <v>20151207</v>
      </c>
      <c r="B971">
        <v>8454.27</v>
      </c>
      <c r="C971">
        <v>8484.9</v>
      </c>
      <c r="D971">
        <v>8320.61</v>
      </c>
      <c r="E971">
        <v>8484.9</v>
      </c>
      <c r="F971">
        <v>8320.61</v>
      </c>
      <c r="G971">
        <v>8484.9</v>
      </c>
      <c r="H971">
        <v>8320.61</v>
      </c>
      <c r="I971" t="str">
        <f t="shared" si="45"/>
        <v>盤</v>
      </c>
      <c r="J971" t="str">
        <f t="shared" si="46"/>
        <v>盤</v>
      </c>
      <c r="K971" t="str">
        <f t="shared" si="47"/>
        <v>盤</v>
      </c>
    </row>
    <row r="972" spans="1:11" hidden="1" x14ac:dyDescent="0.15">
      <c r="A972">
        <v>20151208</v>
      </c>
      <c r="B972">
        <v>8343.86</v>
      </c>
      <c r="C972">
        <v>8484.9</v>
      </c>
      <c r="D972">
        <v>8320.61</v>
      </c>
      <c r="E972">
        <v>8484.9</v>
      </c>
      <c r="F972">
        <v>8320.61</v>
      </c>
      <c r="G972">
        <v>8463.2999999999993</v>
      </c>
      <c r="H972">
        <v>8320.61</v>
      </c>
      <c r="I972" t="str">
        <f t="shared" si="45"/>
        <v>盤</v>
      </c>
      <c r="J972" t="str">
        <f t="shared" si="46"/>
        <v>盤</v>
      </c>
      <c r="K972" t="str">
        <f t="shared" si="47"/>
        <v>盤</v>
      </c>
    </row>
    <row r="973" spans="1:11" hidden="1" x14ac:dyDescent="0.15">
      <c r="A973">
        <v>20151209</v>
      </c>
      <c r="B973">
        <v>8229.6200000000008</v>
      </c>
      <c r="C973">
        <v>8484.9</v>
      </c>
      <c r="D973">
        <v>8320.61</v>
      </c>
      <c r="E973">
        <v>8463.2999999999993</v>
      </c>
      <c r="F973">
        <v>8320.61</v>
      </c>
      <c r="G973">
        <v>8463.2999999999993</v>
      </c>
      <c r="H973">
        <v>8229.6200000000008</v>
      </c>
      <c r="I973" t="str">
        <f t="shared" si="45"/>
        <v>盤</v>
      </c>
      <c r="J973" t="str">
        <f t="shared" si="46"/>
        <v>盤</v>
      </c>
      <c r="K973" t="str">
        <f t="shared" si="47"/>
        <v>無</v>
      </c>
    </row>
    <row r="974" spans="1:11" hidden="1" x14ac:dyDescent="0.15">
      <c r="A974">
        <v>20151210</v>
      </c>
      <c r="B974">
        <v>8216.17</v>
      </c>
      <c r="C974">
        <v>8463.2999999999993</v>
      </c>
      <c r="D974">
        <v>8320.61</v>
      </c>
      <c r="E974">
        <v>8463.2999999999993</v>
      </c>
      <c r="F974">
        <v>8229.6200000000008</v>
      </c>
      <c r="G974">
        <v>8463.2999999999993</v>
      </c>
      <c r="H974">
        <v>8216.17</v>
      </c>
      <c r="I974" t="str">
        <f t="shared" si="45"/>
        <v>盤</v>
      </c>
      <c r="J974" t="str">
        <f t="shared" si="46"/>
        <v>無</v>
      </c>
      <c r="K974" t="str">
        <f t="shared" si="47"/>
        <v>順</v>
      </c>
    </row>
    <row r="975" spans="1:11" hidden="1" x14ac:dyDescent="0.15">
      <c r="A975">
        <v>20151211</v>
      </c>
      <c r="B975">
        <v>8115.89</v>
      </c>
      <c r="C975">
        <v>8463.2999999999993</v>
      </c>
      <c r="D975">
        <v>8229.6200000000008</v>
      </c>
      <c r="E975">
        <v>8463.2999999999993</v>
      </c>
      <c r="F975">
        <v>8216.17</v>
      </c>
      <c r="G975">
        <v>8457.4</v>
      </c>
      <c r="H975">
        <v>8115.89</v>
      </c>
      <c r="I975" t="str">
        <f t="shared" si="45"/>
        <v>無</v>
      </c>
      <c r="J975" t="str">
        <f t="shared" si="46"/>
        <v>順</v>
      </c>
      <c r="K975" t="str">
        <f t="shared" si="47"/>
        <v>順</v>
      </c>
    </row>
    <row r="976" spans="1:11" x14ac:dyDescent="0.15">
      <c r="A976">
        <v>20151214</v>
      </c>
      <c r="B976">
        <v>8040.16</v>
      </c>
      <c r="C976">
        <v>8463.2999999999993</v>
      </c>
      <c r="D976">
        <v>8216.17</v>
      </c>
      <c r="E976">
        <v>8457.4</v>
      </c>
      <c r="F976">
        <v>8115.89</v>
      </c>
      <c r="G976">
        <v>8456.06</v>
      </c>
      <c r="H976">
        <v>8040.16</v>
      </c>
      <c r="I976" t="str">
        <f t="shared" si="45"/>
        <v>順</v>
      </c>
      <c r="J976" t="str">
        <f t="shared" si="46"/>
        <v>順</v>
      </c>
      <c r="K976" t="str">
        <f t="shared" si="47"/>
        <v>順</v>
      </c>
    </row>
    <row r="977" spans="1:11" x14ac:dyDescent="0.15">
      <c r="A977">
        <v>20151215</v>
      </c>
      <c r="B977">
        <v>8073.35</v>
      </c>
      <c r="C977">
        <v>8457.4</v>
      </c>
      <c r="D977">
        <v>8115.89</v>
      </c>
      <c r="E977">
        <v>8456.06</v>
      </c>
      <c r="F977">
        <v>8040.16</v>
      </c>
      <c r="G977">
        <v>8454.27</v>
      </c>
      <c r="H977">
        <v>8040.16</v>
      </c>
      <c r="I977" t="str">
        <f t="shared" si="45"/>
        <v>順</v>
      </c>
      <c r="J977" t="str">
        <f t="shared" si="46"/>
        <v>順</v>
      </c>
      <c r="K977" t="str">
        <f t="shared" si="47"/>
        <v>順</v>
      </c>
    </row>
    <row r="978" spans="1:11" x14ac:dyDescent="0.15">
      <c r="A978">
        <v>20151216</v>
      </c>
      <c r="B978">
        <v>8184.66</v>
      </c>
      <c r="C978">
        <v>8456.06</v>
      </c>
      <c r="D978">
        <v>8040.16</v>
      </c>
      <c r="E978">
        <v>8454.27</v>
      </c>
      <c r="F978">
        <v>8040.16</v>
      </c>
      <c r="G978">
        <v>8454.27</v>
      </c>
      <c r="H978">
        <v>8040.16</v>
      </c>
      <c r="I978" t="str">
        <f t="shared" si="45"/>
        <v>順</v>
      </c>
      <c r="J978" t="str">
        <f t="shared" si="46"/>
        <v>順</v>
      </c>
      <c r="K978" t="str">
        <f t="shared" si="47"/>
        <v>順</v>
      </c>
    </row>
    <row r="979" spans="1:11" x14ac:dyDescent="0.15">
      <c r="A979">
        <v>20151217</v>
      </c>
      <c r="B979">
        <v>8319.67</v>
      </c>
      <c r="C979">
        <v>8454.27</v>
      </c>
      <c r="D979">
        <v>8040.16</v>
      </c>
      <c r="E979">
        <v>8454.27</v>
      </c>
      <c r="F979">
        <v>8040.16</v>
      </c>
      <c r="G979">
        <v>8343.86</v>
      </c>
      <c r="H979">
        <v>8040.16</v>
      </c>
      <c r="I979" t="str">
        <f t="shared" si="45"/>
        <v>順</v>
      </c>
      <c r="J979" t="str">
        <f t="shared" si="46"/>
        <v>順</v>
      </c>
      <c r="K979" t="str">
        <f t="shared" si="47"/>
        <v>順</v>
      </c>
    </row>
    <row r="980" spans="1:11" x14ac:dyDescent="0.15">
      <c r="A980">
        <v>20151218</v>
      </c>
      <c r="B980">
        <v>8257.32</v>
      </c>
      <c r="C980">
        <v>8454.27</v>
      </c>
      <c r="D980">
        <v>8040.16</v>
      </c>
      <c r="E980">
        <v>8343.86</v>
      </c>
      <c r="F980">
        <v>8040.16</v>
      </c>
      <c r="G980">
        <v>8319.67</v>
      </c>
      <c r="H980">
        <v>8040.16</v>
      </c>
      <c r="I980" t="str">
        <f t="shared" si="45"/>
        <v>順</v>
      </c>
      <c r="J980" t="str">
        <f t="shared" si="46"/>
        <v>順</v>
      </c>
      <c r="K980" t="str">
        <f t="shared" si="47"/>
        <v>順</v>
      </c>
    </row>
    <row r="981" spans="1:11" x14ac:dyDescent="0.15">
      <c r="A981">
        <v>20151221</v>
      </c>
      <c r="B981">
        <v>8282.17</v>
      </c>
      <c r="C981">
        <v>8343.86</v>
      </c>
      <c r="D981">
        <v>8040.16</v>
      </c>
      <c r="E981">
        <v>8319.67</v>
      </c>
      <c r="F981">
        <v>8040.16</v>
      </c>
      <c r="G981">
        <v>8319.67</v>
      </c>
      <c r="H981">
        <v>8040.16</v>
      </c>
      <c r="I981" t="str">
        <f t="shared" si="45"/>
        <v>順</v>
      </c>
      <c r="J981" t="str">
        <f t="shared" si="46"/>
        <v>順</v>
      </c>
      <c r="K981" t="str">
        <f t="shared" si="47"/>
        <v>順</v>
      </c>
    </row>
    <row r="982" spans="1:11" x14ac:dyDescent="0.15">
      <c r="A982">
        <v>20151222</v>
      </c>
      <c r="B982">
        <v>8292.74</v>
      </c>
      <c r="C982">
        <v>8319.67</v>
      </c>
      <c r="D982">
        <v>8040.16</v>
      </c>
      <c r="E982">
        <v>8319.67</v>
      </c>
      <c r="F982">
        <v>8040.16</v>
      </c>
      <c r="G982">
        <v>8319.67</v>
      </c>
      <c r="H982">
        <v>8040.16</v>
      </c>
      <c r="I982" t="str">
        <f t="shared" si="45"/>
        <v>順</v>
      </c>
      <c r="J982" t="str">
        <f t="shared" si="46"/>
        <v>順</v>
      </c>
      <c r="K982" t="str">
        <f t="shared" si="47"/>
        <v>順</v>
      </c>
    </row>
    <row r="983" spans="1:11" x14ac:dyDescent="0.15">
      <c r="A983">
        <v>20151223</v>
      </c>
      <c r="B983">
        <v>8315.7000000000007</v>
      </c>
      <c r="C983">
        <v>8319.67</v>
      </c>
      <c r="D983">
        <v>8040.16</v>
      </c>
      <c r="E983">
        <v>8319.67</v>
      </c>
      <c r="F983">
        <v>8040.16</v>
      </c>
      <c r="G983">
        <v>8319.67</v>
      </c>
      <c r="H983">
        <v>8040.16</v>
      </c>
      <c r="I983" t="str">
        <f t="shared" si="45"/>
        <v>順</v>
      </c>
      <c r="J983" t="str">
        <f t="shared" si="46"/>
        <v>順</v>
      </c>
      <c r="K983" t="str">
        <f t="shared" si="47"/>
        <v>順</v>
      </c>
    </row>
    <row r="984" spans="1:11" x14ac:dyDescent="0.15">
      <c r="A984">
        <v>20151224</v>
      </c>
      <c r="B984">
        <v>8324.36</v>
      </c>
      <c r="C984">
        <v>8319.67</v>
      </c>
      <c r="D984">
        <v>8040.16</v>
      </c>
      <c r="E984">
        <v>8319.67</v>
      </c>
      <c r="F984">
        <v>8040.16</v>
      </c>
      <c r="G984">
        <v>8324.36</v>
      </c>
      <c r="H984">
        <v>8073.35</v>
      </c>
      <c r="I984" t="str">
        <f t="shared" si="45"/>
        <v>順</v>
      </c>
      <c r="J984" t="str">
        <f t="shared" si="46"/>
        <v>順</v>
      </c>
      <c r="K984" t="str">
        <f t="shared" si="47"/>
        <v>順</v>
      </c>
    </row>
    <row r="985" spans="1:11" hidden="1" x14ac:dyDescent="0.15">
      <c r="A985">
        <v>20151225</v>
      </c>
      <c r="B985">
        <v>8363.2800000000007</v>
      </c>
      <c r="C985">
        <v>8319.67</v>
      </c>
      <c r="D985">
        <v>8040.16</v>
      </c>
      <c r="E985">
        <v>8324.36</v>
      </c>
      <c r="F985">
        <v>8073.35</v>
      </c>
      <c r="G985">
        <v>8363.2800000000007</v>
      </c>
      <c r="H985">
        <v>8184.66</v>
      </c>
      <c r="I985" t="str">
        <f t="shared" si="45"/>
        <v>順</v>
      </c>
      <c r="J985" t="str">
        <f t="shared" si="46"/>
        <v>順</v>
      </c>
      <c r="K985" t="str">
        <f t="shared" si="47"/>
        <v>盤</v>
      </c>
    </row>
    <row r="986" spans="1:11" hidden="1" x14ac:dyDescent="0.15">
      <c r="A986">
        <v>20151228</v>
      </c>
      <c r="B986">
        <v>8358.49</v>
      </c>
      <c r="C986">
        <v>8324.36</v>
      </c>
      <c r="D986">
        <v>8073.35</v>
      </c>
      <c r="E986">
        <v>8363.2800000000007</v>
      </c>
      <c r="F986">
        <v>8184.66</v>
      </c>
      <c r="G986">
        <v>8363.2800000000007</v>
      </c>
      <c r="H986">
        <v>8257.32</v>
      </c>
      <c r="I986" t="str">
        <f t="shared" si="45"/>
        <v>順</v>
      </c>
      <c r="J986" t="str">
        <f t="shared" si="46"/>
        <v>盤</v>
      </c>
      <c r="K986" t="str">
        <f t="shared" si="47"/>
        <v>盤</v>
      </c>
    </row>
    <row r="987" spans="1:11" hidden="1" x14ac:dyDescent="0.15">
      <c r="A987">
        <v>20151229</v>
      </c>
      <c r="B987">
        <v>8293.91</v>
      </c>
      <c r="C987">
        <v>8363.2800000000007</v>
      </c>
      <c r="D987">
        <v>8184.66</v>
      </c>
      <c r="E987">
        <v>8363.2800000000007</v>
      </c>
      <c r="F987">
        <v>8257.32</v>
      </c>
      <c r="G987">
        <v>8363.2800000000007</v>
      </c>
      <c r="H987">
        <v>8257.32</v>
      </c>
      <c r="I987" t="str">
        <f t="shared" si="45"/>
        <v>盤</v>
      </c>
      <c r="J987" t="str">
        <f t="shared" si="46"/>
        <v>盤</v>
      </c>
      <c r="K987" t="str">
        <f t="shared" si="47"/>
        <v>盤</v>
      </c>
    </row>
    <row r="988" spans="1:11" hidden="1" x14ac:dyDescent="0.15">
      <c r="A988">
        <v>20151230</v>
      </c>
      <c r="B988">
        <v>8279.99</v>
      </c>
      <c r="C988">
        <v>8363.2800000000007</v>
      </c>
      <c r="D988">
        <v>8257.32</v>
      </c>
      <c r="E988">
        <v>8363.2800000000007</v>
      </c>
      <c r="F988">
        <v>8257.32</v>
      </c>
      <c r="G988">
        <v>8363.2800000000007</v>
      </c>
      <c r="H988">
        <v>8279.99</v>
      </c>
      <c r="I988" t="str">
        <f t="shared" si="45"/>
        <v>盤</v>
      </c>
      <c r="J988" t="str">
        <f t="shared" si="46"/>
        <v>盤</v>
      </c>
      <c r="K988" t="str">
        <f t="shared" si="47"/>
        <v>盤</v>
      </c>
    </row>
    <row r="989" spans="1:11" hidden="1" x14ac:dyDescent="0.15">
      <c r="A989">
        <v>20151231</v>
      </c>
      <c r="B989">
        <v>8338.06</v>
      </c>
      <c r="C989">
        <v>8363.2800000000007</v>
      </c>
      <c r="D989">
        <v>8257.32</v>
      </c>
      <c r="E989">
        <v>8363.2800000000007</v>
      </c>
      <c r="F989">
        <v>8279.99</v>
      </c>
      <c r="G989">
        <v>8363.2800000000007</v>
      </c>
      <c r="H989">
        <v>8279.99</v>
      </c>
      <c r="I989" t="str">
        <f t="shared" si="45"/>
        <v>盤</v>
      </c>
      <c r="J989" t="str">
        <f t="shared" si="46"/>
        <v>盤</v>
      </c>
      <c r="K989" t="str">
        <f t="shared" si="47"/>
        <v>盤</v>
      </c>
    </row>
    <row r="990" spans="1:11" hidden="1" x14ac:dyDescent="0.15">
      <c r="A990">
        <v>20160104</v>
      </c>
      <c r="B990">
        <v>8114.26</v>
      </c>
      <c r="C990">
        <v>8363.2800000000007</v>
      </c>
      <c r="D990">
        <v>8279.99</v>
      </c>
      <c r="E990">
        <v>8363.2800000000007</v>
      </c>
      <c r="F990">
        <v>8279.99</v>
      </c>
      <c r="G990">
        <v>8363.2800000000007</v>
      </c>
      <c r="H990">
        <v>8114.26</v>
      </c>
      <c r="I990" t="str">
        <f t="shared" si="45"/>
        <v>盤</v>
      </c>
      <c r="J990" t="str">
        <f t="shared" si="46"/>
        <v>盤</v>
      </c>
      <c r="K990" t="str">
        <f t="shared" si="47"/>
        <v>順</v>
      </c>
    </row>
    <row r="991" spans="1:11" hidden="1" x14ac:dyDescent="0.15">
      <c r="A991">
        <v>20160105</v>
      </c>
      <c r="B991">
        <v>8075.11</v>
      </c>
      <c r="C991">
        <v>8363.2800000000007</v>
      </c>
      <c r="D991">
        <v>8279.99</v>
      </c>
      <c r="E991">
        <v>8363.2800000000007</v>
      </c>
      <c r="F991">
        <v>8114.26</v>
      </c>
      <c r="G991">
        <v>8363.2800000000007</v>
      </c>
      <c r="H991">
        <v>8075.11</v>
      </c>
      <c r="I991" t="str">
        <f t="shared" si="45"/>
        <v>盤</v>
      </c>
      <c r="J991" t="str">
        <f t="shared" si="46"/>
        <v>順</v>
      </c>
      <c r="K991" t="str">
        <f t="shared" si="47"/>
        <v>順</v>
      </c>
    </row>
    <row r="992" spans="1:11" x14ac:dyDescent="0.15">
      <c r="A992">
        <v>20160106</v>
      </c>
      <c r="B992">
        <v>7990.39</v>
      </c>
      <c r="C992">
        <v>8363.2800000000007</v>
      </c>
      <c r="D992">
        <v>8114.26</v>
      </c>
      <c r="E992">
        <v>8363.2800000000007</v>
      </c>
      <c r="F992">
        <v>8075.11</v>
      </c>
      <c r="G992">
        <v>8363.2800000000007</v>
      </c>
      <c r="H992">
        <v>7990.39</v>
      </c>
      <c r="I992" t="str">
        <f t="shared" si="45"/>
        <v>順</v>
      </c>
      <c r="J992" t="str">
        <f t="shared" si="46"/>
        <v>順</v>
      </c>
      <c r="K992" t="str">
        <f t="shared" si="47"/>
        <v>順</v>
      </c>
    </row>
    <row r="993" spans="1:11" x14ac:dyDescent="0.15">
      <c r="A993">
        <v>20160107</v>
      </c>
      <c r="B993">
        <v>7852.06</v>
      </c>
      <c r="C993">
        <v>8363.2800000000007</v>
      </c>
      <c r="D993">
        <v>8075.11</v>
      </c>
      <c r="E993">
        <v>8363.2800000000007</v>
      </c>
      <c r="F993">
        <v>7990.39</v>
      </c>
      <c r="G993">
        <v>8358.49</v>
      </c>
      <c r="H993">
        <v>7852.06</v>
      </c>
      <c r="I993" t="str">
        <f t="shared" si="45"/>
        <v>順</v>
      </c>
      <c r="J993" t="str">
        <f t="shared" si="46"/>
        <v>順</v>
      </c>
      <c r="K993" t="str">
        <f t="shared" si="47"/>
        <v>順</v>
      </c>
    </row>
    <row r="994" spans="1:11" x14ac:dyDescent="0.15">
      <c r="A994">
        <v>20160108</v>
      </c>
      <c r="B994">
        <v>7893.97</v>
      </c>
      <c r="C994">
        <v>8363.2800000000007</v>
      </c>
      <c r="D994">
        <v>7990.39</v>
      </c>
      <c r="E994">
        <v>8358.49</v>
      </c>
      <c r="F994">
        <v>7852.06</v>
      </c>
      <c r="G994">
        <v>8338.06</v>
      </c>
      <c r="H994">
        <v>7852.06</v>
      </c>
      <c r="I994" t="str">
        <f t="shared" si="45"/>
        <v>順</v>
      </c>
      <c r="J994" t="str">
        <f t="shared" si="46"/>
        <v>順</v>
      </c>
      <c r="K994" t="str">
        <f t="shared" si="47"/>
        <v>順</v>
      </c>
    </row>
    <row r="995" spans="1:11" x14ac:dyDescent="0.15">
      <c r="A995">
        <v>20160111</v>
      </c>
      <c r="B995">
        <v>7788.42</v>
      </c>
      <c r="C995">
        <v>8358.49</v>
      </c>
      <c r="D995">
        <v>7852.06</v>
      </c>
      <c r="E995">
        <v>8338.06</v>
      </c>
      <c r="F995">
        <v>7852.06</v>
      </c>
      <c r="G995">
        <v>8338.06</v>
      </c>
      <c r="H995">
        <v>7788.42</v>
      </c>
      <c r="I995" t="str">
        <f t="shared" si="45"/>
        <v>順</v>
      </c>
      <c r="J995" t="str">
        <f t="shared" si="46"/>
        <v>順</v>
      </c>
      <c r="K995" t="str">
        <f t="shared" si="47"/>
        <v>順</v>
      </c>
    </row>
    <row r="996" spans="1:11" x14ac:dyDescent="0.15">
      <c r="A996">
        <v>20160112</v>
      </c>
      <c r="B996">
        <v>7768.45</v>
      </c>
      <c r="C996">
        <v>8338.06</v>
      </c>
      <c r="D996">
        <v>7852.06</v>
      </c>
      <c r="E996">
        <v>8338.06</v>
      </c>
      <c r="F996">
        <v>7788.42</v>
      </c>
      <c r="G996">
        <v>8338.06</v>
      </c>
      <c r="H996">
        <v>7768.45</v>
      </c>
      <c r="I996" t="str">
        <f t="shared" si="45"/>
        <v>順</v>
      </c>
      <c r="J996" t="str">
        <f t="shared" si="46"/>
        <v>順</v>
      </c>
      <c r="K996" t="str">
        <f t="shared" si="47"/>
        <v>順</v>
      </c>
    </row>
    <row r="997" spans="1:11" x14ac:dyDescent="0.15">
      <c r="A997">
        <v>20160113</v>
      </c>
      <c r="B997">
        <v>7824.61</v>
      </c>
      <c r="C997">
        <v>8338.06</v>
      </c>
      <c r="D997">
        <v>7788.42</v>
      </c>
      <c r="E997">
        <v>8338.06</v>
      </c>
      <c r="F997">
        <v>7768.45</v>
      </c>
      <c r="G997">
        <v>8114.26</v>
      </c>
      <c r="H997">
        <v>7768.45</v>
      </c>
      <c r="I997" t="str">
        <f t="shared" si="45"/>
        <v>順</v>
      </c>
      <c r="J997" t="str">
        <f t="shared" si="46"/>
        <v>順</v>
      </c>
      <c r="K997" t="str">
        <f t="shared" si="47"/>
        <v>順</v>
      </c>
    </row>
    <row r="998" spans="1:11" x14ac:dyDescent="0.15">
      <c r="A998">
        <v>20160114</v>
      </c>
      <c r="B998">
        <v>7742.88</v>
      </c>
      <c r="C998">
        <v>8338.06</v>
      </c>
      <c r="D998">
        <v>7768.45</v>
      </c>
      <c r="E998">
        <v>8114.26</v>
      </c>
      <c r="F998">
        <v>7768.45</v>
      </c>
      <c r="G998">
        <v>8075.11</v>
      </c>
      <c r="H998">
        <v>7742.88</v>
      </c>
      <c r="I998" t="str">
        <f t="shared" si="45"/>
        <v>順</v>
      </c>
      <c r="J998" t="str">
        <f t="shared" si="46"/>
        <v>順</v>
      </c>
      <c r="K998" t="str">
        <f t="shared" si="47"/>
        <v>順</v>
      </c>
    </row>
    <row r="999" spans="1:11" x14ac:dyDescent="0.15">
      <c r="A999">
        <v>20160115</v>
      </c>
      <c r="B999">
        <v>7762.01</v>
      </c>
      <c r="C999">
        <v>8114.26</v>
      </c>
      <c r="D999">
        <v>7768.45</v>
      </c>
      <c r="E999">
        <v>8075.11</v>
      </c>
      <c r="F999">
        <v>7742.88</v>
      </c>
      <c r="G999">
        <v>7990.39</v>
      </c>
      <c r="H999">
        <v>7742.88</v>
      </c>
      <c r="I999" t="str">
        <f t="shared" si="45"/>
        <v>順</v>
      </c>
      <c r="J999" t="str">
        <f t="shared" si="46"/>
        <v>順</v>
      </c>
      <c r="K999" t="str">
        <f t="shared" si="47"/>
        <v>順</v>
      </c>
    </row>
    <row r="1000" spans="1:11" hidden="1" x14ac:dyDescent="0.15">
      <c r="A1000">
        <v>20160118</v>
      </c>
      <c r="B1000">
        <v>7811.18</v>
      </c>
      <c r="C1000">
        <v>8075.11</v>
      </c>
      <c r="D1000">
        <v>7742.88</v>
      </c>
      <c r="E1000">
        <v>7990.39</v>
      </c>
      <c r="F1000">
        <v>7742.88</v>
      </c>
      <c r="G1000">
        <v>7893.97</v>
      </c>
      <c r="H1000">
        <v>7742.88</v>
      </c>
      <c r="I1000" t="str">
        <f t="shared" si="45"/>
        <v>順</v>
      </c>
      <c r="J1000" t="str">
        <f t="shared" si="46"/>
        <v>順</v>
      </c>
      <c r="K1000" t="str">
        <f t="shared" si="47"/>
        <v>盤</v>
      </c>
    </row>
    <row r="1001" spans="1:11" hidden="1" x14ac:dyDescent="0.15">
      <c r="A1001">
        <v>20160119</v>
      </c>
      <c r="B1001">
        <v>7854.88</v>
      </c>
      <c r="C1001">
        <v>7990.39</v>
      </c>
      <c r="D1001">
        <v>7742.88</v>
      </c>
      <c r="E1001">
        <v>7893.97</v>
      </c>
      <c r="F1001">
        <v>7742.88</v>
      </c>
      <c r="G1001">
        <v>7893.97</v>
      </c>
      <c r="H1001">
        <v>7742.88</v>
      </c>
      <c r="I1001" t="str">
        <f t="shared" si="45"/>
        <v>順</v>
      </c>
      <c r="J1001" t="str">
        <f t="shared" si="46"/>
        <v>盤</v>
      </c>
      <c r="K1001" t="str">
        <f t="shared" si="47"/>
        <v>盤</v>
      </c>
    </row>
    <row r="1002" spans="1:11" hidden="1" x14ac:dyDescent="0.15">
      <c r="A1002">
        <v>20160120</v>
      </c>
      <c r="B1002">
        <v>7699.12</v>
      </c>
      <c r="C1002">
        <v>7893.97</v>
      </c>
      <c r="D1002">
        <v>7742.88</v>
      </c>
      <c r="E1002">
        <v>7893.97</v>
      </c>
      <c r="F1002">
        <v>7742.88</v>
      </c>
      <c r="G1002">
        <v>7854.88</v>
      </c>
      <c r="H1002">
        <v>7699.12</v>
      </c>
      <c r="I1002" t="str">
        <f t="shared" si="45"/>
        <v>盤</v>
      </c>
      <c r="J1002" t="str">
        <f t="shared" si="46"/>
        <v>盤</v>
      </c>
      <c r="K1002" t="str">
        <f t="shared" si="47"/>
        <v>盤</v>
      </c>
    </row>
    <row r="1003" spans="1:11" hidden="1" x14ac:dyDescent="0.15">
      <c r="A1003">
        <v>20160121</v>
      </c>
      <c r="B1003">
        <v>7664.01</v>
      </c>
      <c r="C1003">
        <v>7893.97</v>
      </c>
      <c r="D1003">
        <v>7742.88</v>
      </c>
      <c r="E1003">
        <v>7854.88</v>
      </c>
      <c r="F1003">
        <v>7699.12</v>
      </c>
      <c r="G1003">
        <v>7854.88</v>
      </c>
      <c r="H1003">
        <v>7664.01</v>
      </c>
      <c r="I1003" t="str">
        <f t="shared" si="45"/>
        <v>盤</v>
      </c>
      <c r="J1003" t="str">
        <f t="shared" si="46"/>
        <v>盤</v>
      </c>
      <c r="K1003" t="str">
        <f t="shared" si="47"/>
        <v>無</v>
      </c>
    </row>
    <row r="1004" spans="1:11" hidden="1" x14ac:dyDescent="0.15">
      <c r="A1004">
        <v>20160122</v>
      </c>
      <c r="B1004">
        <v>7756.18</v>
      </c>
      <c r="C1004">
        <v>7854.88</v>
      </c>
      <c r="D1004">
        <v>7699.12</v>
      </c>
      <c r="E1004">
        <v>7854.88</v>
      </c>
      <c r="F1004">
        <v>7664.01</v>
      </c>
      <c r="G1004">
        <v>7854.88</v>
      </c>
      <c r="H1004">
        <v>7664.01</v>
      </c>
      <c r="I1004" t="str">
        <f t="shared" si="45"/>
        <v>盤</v>
      </c>
      <c r="J1004" t="str">
        <f t="shared" si="46"/>
        <v>無</v>
      </c>
      <c r="K1004" t="str">
        <f t="shared" si="47"/>
        <v>無</v>
      </c>
    </row>
    <row r="1005" spans="1:11" hidden="1" x14ac:dyDescent="0.15">
      <c r="A1005">
        <v>20160125</v>
      </c>
      <c r="B1005">
        <v>7894.15</v>
      </c>
      <c r="C1005">
        <v>7854.88</v>
      </c>
      <c r="D1005">
        <v>7664.01</v>
      </c>
      <c r="E1005">
        <v>7854.88</v>
      </c>
      <c r="F1005">
        <v>7664.01</v>
      </c>
      <c r="G1005">
        <v>7894.15</v>
      </c>
      <c r="H1005">
        <v>7664.01</v>
      </c>
      <c r="I1005" t="str">
        <f t="shared" si="45"/>
        <v>無</v>
      </c>
      <c r="J1005" t="str">
        <f t="shared" si="46"/>
        <v>無</v>
      </c>
      <c r="K1005" t="str">
        <f t="shared" si="47"/>
        <v>無</v>
      </c>
    </row>
    <row r="1006" spans="1:11" hidden="1" x14ac:dyDescent="0.15">
      <c r="A1006">
        <v>20160126</v>
      </c>
      <c r="B1006">
        <v>7828.67</v>
      </c>
      <c r="C1006">
        <v>7854.88</v>
      </c>
      <c r="D1006">
        <v>7664.01</v>
      </c>
      <c r="E1006">
        <v>7894.15</v>
      </c>
      <c r="F1006">
        <v>7664.01</v>
      </c>
      <c r="G1006">
        <v>7894.15</v>
      </c>
      <c r="H1006">
        <v>7664.01</v>
      </c>
      <c r="I1006" t="str">
        <f t="shared" si="45"/>
        <v>無</v>
      </c>
      <c r="J1006" t="str">
        <f t="shared" si="46"/>
        <v>無</v>
      </c>
      <c r="K1006" t="str">
        <f t="shared" si="47"/>
        <v>無</v>
      </c>
    </row>
    <row r="1007" spans="1:11" hidden="1" x14ac:dyDescent="0.15">
      <c r="A1007">
        <v>20160127</v>
      </c>
      <c r="B1007">
        <v>7849.83</v>
      </c>
      <c r="C1007">
        <v>7894.15</v>
      </c>
      <c r="D1007">
        <v>7664.01</v>
      </c>
      <c r="E1007">
        <v>7894.15</v>
      </c>
      <c r="F1007">
        <v>7664.01</v>
      </c>
      <c r="G1007">
        <v>7894.15</v>
      </c>
      <c r="H1007">
        <v>7664.01</v>
      </c>
      <c r="I1007" t="str">
        <f t="shared" si="45"/>
        <v>無</v>
      </c>
      <c r="J1007" t="str">
        <f t="shared" si="46"/>
        <v>無</v>
      </c>
      <c r="K1007" t="str">
        <f t="shared" si="47"/>
        <v>無</v>
      </c>
    </row>
    <row r="1008" spans="1:11" hidden="1" x14ac:dyDescent="0.15">
      <c r="A1008">
        <v>20160128</v>
      </c>
      <c r="B1008">
        <v>7905.1</v>
      </c>
      <c r="C1008">
        <v>7894.15</v>
      </c>
      <c r="D1008">
        <v>7664.01</v>
      </c>
      <c r="E1008">
        <v>7894.15</v>
      </c>
      <c r="F1008">
        <v>7664.01</v>
      </c>
      <c r="G1008">
        <v>7905.1</v>
      </c>
      <c r="H1008">
        <v>7664.01</v>
      </c>
      <c r="I1008" t="str">
        <f t="shared" si="45"/>
        <v>無</v>
      </c>
      <c r="J1008" t="str">
        <f t="shared" si="46"/>
        <v>無</v>
      </c>
      <c r="K1008" t="str">
        <f t="shared" si="47"/>
        <v>順</v>
      </c>
    </row>
    <row r="1009" spans="1:11" hidden="1" x14ac:dyDescent="0.15">
      <c r="A1009">
        <v>20160129</v>
      </c>
      <c r="B1009">
        <v>8080.6</v>
      </c>
      <c r="C1009">
        <v>7894.15</v>
      </c>
      <c r="D1009">
        <v>7664.01</v>
      </c>
      <c r="E1009">
        <v>7905.1</v>
      </c>
      <c r="F1009">
        <v>7664.01</v>
      </c>
      <c r="G1009">
        <v>8080.6</v>
      </c>
      <c r="H1009">
        <v>7664.01</v>
      </c>
      <c r="I1009" t="str">
        <f t="shared" si="45"/>
        <v>無</v>
      </c>
      <c r="J1009" t="str">
        <f t="shared" si="46"/>
        <v>順</v>
      </c>
      <c r="K1009" t="str">
        <f t="shared" si="47"/>
        <v>順</v>
      </c>
    </row>
    <row r="1010" spans="1:11" x14ac:dyDescent="0.15">
      <c r="A1010">
        <v>20160130</v>
      </c>
      <c r="B1010">
        <v>8145.21</v>
      </c>
      <c r="C1010">
        <v>7905.1</v>
      </c>
      <c r="D1010">
        <v>7664.01</v>
      </c>
      <c r="E1010">
        <v>8080.6</v>
      </c>
      <c r="F1010">
        <v>7664.01</v>
      </c>
      <c r="G1010">
        <v>8145.21</v>
      </c>
      <c r="H1010">
        <v>7664.01</v>
      </c>
      <c r="I1010" t="str">
        <f t="shared" si="45"/>
        <v>順</v>
      </c>
      <c r="J1010" t="str">
        <f t="shared" si="46"/>
        <v>順</v>
      </c>
      <c r="K1010" t="str">
        <f t="shared" si="47"/>
        <v>順</v>
      </c>
    </row>
    <row r="1011" spans="1:11" x14ac:dyDescent="0.15">
      <c r="A1011">
        <v>20160201</v>
      </c>
      <c r="B1011">
        <v>8156.96</v>
      </c>
      <c r="C1011">
        <v>8080.6</v>
      </c>
      <c r="D1011">
        <v>7664.01</v>
      </c>
      <c r="E1011">
        <v>8145.21</v>
      </c>
      <c r="F1011">
        <v>7664.01</v>
      </c>
      <c r="G1011">
        <v>8156.96</v>
      </c>
      <c r="H1011">
        <v>7756.18</v>
      </c>
      <c r="I1011" t="str">
        <f t="shared" si="45"/>
        <v>順</v>
      </c>
      <c r="J1011" t="str">
        <f t="shared" si="46"/>
        <v>順</v>
      </c>
      <c r="K1011" t="str">
        <f t="shared" si="47"/>
        <v>順</v>
      </c>
    </row>
    <row r="1012" spans="1:11" x14ac:dyDescent="0.15">
      <c r="A1012">
        <v>20160202</v>
      </c>
      <c r="B1012">
        <v>8131.24</v>
      </c>
      <c r="C1012">
        <v>8145.21</v>
      </c>
      <c r="D1012">
        <v>7664.01</v>
      </c>
      <c r="E1012">
        <v>8156.96</v>
      </c>
      <c r="F1012">
        <v>7756.18</v>
      </c>
      <c r="G1012">
        <v>8156.96</v>
      </c>
      <c r="H1012">
        <v>7828.67</v>
      </c>
      <c r="I1012" t="str">
        <f t="shared" si="45"/>
        <v>順</v>
      </c>
      <c r="J1012" t="str">
        <f t="shared" si="46"/>
        <v>順</v>
      </c>
      <c r="K1012" t="str">
        <f t="shared" si="47"/>
        <v>順</v>
      </c>
    </row>
    <row r="1013" spans="1:11" x14ac:dyDescent="0.15">
      <c r="A1013">
        <v>20160203</v>
      </c>
      <c r="B1013">
        <v>8063</v>
      </c>
      <c r="C1013">
        <v>8156.96</v>
      </c>
      <c r="D1013">
        <v>7756.18</v>
      </c>
      <c r="E1013">
        <v>8156.96</v>
      </c>
      <c r="F1013">
        <v>7828.67</v>
      </c>
      <c r="G1013">
        <v>8156.96</v>
      </c>
      <c r="H1013">
        <v>7828.67</v>
      </c>
      <c r="I1013" t="str">
        <f t="shared" si="45"/>
        <v>順</v>
      </c>
      <c r="J1013" t="str">
        <f t="shared" si="46"/>
        <v>順</v>
      </c>
      <c r="K1013" t="str">
        <f t="shared" si="47"/>
        <v>順</v>
      </c>
    </row>
    <row r="1014" spans="1:11" x14ac:dyDescent="0.15">
      <c r="A1014">
        <v>20160215</v>
      </c>
      <c r="B1014">
        <v>8066.51</v>
      </c>
      <c r="C1014">
        <v>8156.96</v>
      </c>
      <c r="D1014">
        <v>7828.67</v>
      </c>
      <c r="E1014">
        <v>8156.96</v>
      </c>
      <c r="F1014">
        <v>7828.67</v>
      </c>
      <c r="G1014">
        <v>8156.96</v>
      </c>
      <c r="H1014">
        <v>7849.83</v>
      </c>
      <c r="I1014" t="str">
        <f t="shared" si="45"/>
        <v>順</v>
      </c>
      <c r="J1014" t="str">
        <f t="shared" si="46"/>
        <v>順</v>
      </c>
      <c r="K1014" t="str">
        <f t="shared" si="47"/>
        <v>順</v>
      </c>
    </row>
    <row r="1015" spans="1:11" x14ac:dyDescent="0.15">
      <c r="A1015">
        <v>20160216</v>
      </c>
      <c r="B1015">
        <v>8212.07</v>
      </c>
      <c r="C1015">
        <v>8156.96</v>
      </c>
      <c r="D1015">
        <v>7828.67</v>
      </c>
      <c r="E1015">
        <v>8156.96</v>
      </c>
      <c r="F1015">
        <v>7849.83</v>
      </c>
      <c r="G1015">
        <v>8212.07</v>
      </c>
      <c r="H1015">
        <v>7905.1</v>
      </c>
      <c r="I1015" t="str">
        <f t="shared" si="45"/>
        <v>順</v>
      </c>
      <c r="J1015" t="str">
        <f t="shared" si="46"/>
        <v>順</v>
      </c>
      <c r="K1015" t="str">
        <f t="shared" si="47"/>
        <v>順</v>
      </c>
    </row>
    <row r="1016" spans="1:11" hidden="1" x14ac:dyDescent="0.15">
      <c r="A1016">
        <v>20160217</v>
      </c>
      <c r="B1016">
        <v>8214.25</v>
      </c>
      <c r="C1016">
        <v>8156.96</v>
      </c>
      <c r="D1016">
        <v>7849.83</v>
      </c>
      <c r="E1016">
        <v>8212.07</v>
      </c>
      <c r="F1016">
        <v>7905.1</v>
      </c>
      <c r="G1016">
        <v>8214.25</v>
      </c>
      <c r="H1016">
        <v>8063</v>
      </c>
      <c r="I1016" t="str">
        <f t="shared" si="45"/>
        <v>順</v>
      </c>
      <c r="J1016" t="str">
        <f t="shared" si="46"/>
        <v>順</v>
      </c>
      <c r="K1016" t="str">
        <f t="shared" si="47"/>
        <v>盤</v>
      </c>
    </row>
    <row r="1017" spans="1:11" hidden="1" x14ac:dyDescent="0.15">
      <c r="A1017">
        <v>20160218</v>
      </c>
      <c r="B1017">
        <v>8314.67</v>
      </c>
      <c r="C1017">
        <v>8212.07</v>
      </c>
      <c r="D1017">
        <v>7905.1</v>
      </c>
      <c r="E1017">
        <v>8214.25</v>
      </c>
      <c r="F1017">
        <v>8063</v>
      </c>
      <c r="G1017">
        <v>8314.67</v>
      </c>
      <c r="H1017">
        <v>8063</v>
      </c>
      <c r="I1017" t="str">
        <f t="shared" si="45"/>
        <v>順</v>
      </c>
      <c r="J1017" t="str">
        <f t="shared" si="46"/>
        <v>盤</v>
      </c>
      <c r="K1017" t="str">
        <f t="shared" si="47"/>
        <v>順</v>
      </c>
    </row>
    <row r="1018" spans="1:11" hidden="1" x14ac:dyDescent="0.15">
      <c r="A1018">
        <v>20160219</v>
      </c>
      <c r="B1018">
        <v>8325.0400000000009</v>
      </c>
      <c r="C1018">
        <v>8214.25</v>
      </c>
      <c r="D1018">
        <v>8063</v>
      </c>
      <c r="E1018">
        <v>8314.67</v>
      </c>
      <c r="F1018">
        <v>8063</v>
      </c>
      <c r="G1018">
        <v>8325.0400000000009</v>
      </c>
      <c r="H1018">
        <v>8063</v>
      </c>
      <c r="I1018" t="str">
        <f t="shared" si="45"/>
        <v>盤</v>
      </c>
      <c r="J1018" t="str">
        <f t="shared" si="46"/>
        <v>順</v>
      </c>
      <c r="K1018" t="str">
        <f t="shared" si="47"/>
        <v>順</v>
      </c>
    </row>
    <row r="1019" spans="1:11" x14ac:dyDescent="0.15">
      <c r="A1019">
        <v>20160222</v>
      </c>
      <c r="B1019">
        <v>8326.68</v>
      </c>
      <c r="C1019">
        <v>8314.67</v>
      </c>
      <c r="D1019">
        <v>8063</v>
      </c>
      <c r="E1019">
        <v>8325.0400000000009</v>
      </c>
      <c r="F1019">
        <v>8063</v>
      </c>
      <c r="G1019">
        <v>8326.68</v>
      </c>
      <c r="H1019">
        <v>8063</v>
      </c>
      <c r="I1019" t="str">
        <f t="shared" si="45"/>
        <v>順</v>
      </c>
      <c r="J1019" t="str">
        <f t="shared" si="46"/>
        <v>順</v>
      </c>
      <c r="K1019" t="str">
        <f t="shared" si="47"/>
        <v>順</v>
      </c>
    </row>
    <row r="1020" spans="1:11" x14ac:dyDescent="0.15">
      <c r="A1020">
        <v>20160223</v>
      </c>
      <c r="B1020">
        <v>8334.64</v>
      </c>
      <c r="C1020">
        <v>8325.0400000000009</v>
      </c>
      <c r="D1020">
        <v>8063</v>
      </c>
      <c r="E1020">
        <v>8326.68</v>
      </c>
      <c r="F1020">
        <v>8063</v>
      </c>
      <c r="G1020">
        <v>8334.64</v>
      </c>
      <c r="H1020">
        <v>8063</v>
      </c>
      <c r="I1020" t="str">
        <f t="shared" si="45"/>
        <v>順</v>
      </c>
      <c r="J1020" t="str">
        <f t="shared" si="46"/>
        <v>順</v>
      </c>
      <c r="K1020" t="str">
        <f t="shared" si="47"/>
        <v>順</v>
      </c>
    </row>
    <row r="1021" spans="1:11" x14ac:dyDescent="0.15">
      <c r="A1021">
        <v>20160224</v>
      </c>
      <c r="B1021">
        <v>8282.86</v>
      </c>
      <c r="C1021">
        <v>8326.68</v>
      </c>
      <c r="D1021">
        <v>8063</v>
      </c>
      <c r="E1021">
        <v>8334.64</v>
      </c>
      <c r="F1021">
        <v>8063</v>
      </c>
      <c r="G1021">
        <v>8334.64</v>
      </c>
      <c r="H1021">
        <v>8066.51</v>
      </c>
      <c r="I1021" t="str">
        <f t="shared" ref="I1021:I1084" si="48">IF(C1021-D1021&lt;=180,"盤",IF(C1021-D1021&lt;=240,"無","順"))</f>
        <v>順</v>
      </c>
      <c r="J1021" t="str">
        <f t="shared" ref="J1021:J1084" si="49">IF(E1021-F1021&lt;=180,"盤",IF(E1021-F1021&lt;=240,"無","順"))</f>
        <v>順</v>
      </c>
      <c r="K1021" t="str">
        <f t="shared" ref="K1021:K1084" si="50">IF(G1021-H1021&lt;=180,"盤",IF(G1021-H1021&lt;=240,"無","順"))</f>
        <v>順</v>
      </c>
    </row>
    <row r="1022" spans="1:11" hidden="1" x14ac:dyDescent="0.15">
      <c r="A1022">
        <v>20160225</v>
      </c>
      <c r="B1022">
        <v>8365.86</v>
      </c>
      <c r="C1022">
        <v>8334.64</v>
      </c>
      <c r="D1022">
        <v>8063</v>
      </c>
      <c r="E1022">
        <v>8334.64</v>
      </c>
      <c r="F1022">
        <v>8066.51</v>
      </c>
      <c r="G1022">
        <v>8365.86</v>
      </c>
      <c r="H1022">
        <v>8212.07</v>
      </c>
      <c r="I1022" t="str">
        <f t="shared" si="48"/>
        <v>順</v>
      </c>
      <c r="J1022" t="str">
        <f t="shared" si="49"/>
        <v>順</v>
      </c>
      <c r="K1022" t="str">
        <f t="shared" si="50"/>
        <v>盤</v>
      </c>
    </row>
    <row r="1023" spans="1:11" hidden="1" x14ac:dyDescent="0.15">
      <c r="A1023">
        <v>20160226</v>
      </c>
      <c r="B1023">
        <v>8411.16</v>
      </c>
      <c r="C1023">
        <v>8334.64</v>
      </c>
      <c r="D1023">
        <v>8066.51</v>
      </c>
      <c r="E1023">
        <v>8365.86</v>
      </c>
      <c r="F1023">
        <v>8212.07</v>
      </c>
      <c r="G1023">
        <v>8411.16</v>
      </c>
      <c r="H1023">
        <v>8214.25</v>
      </c>
      <c r="I1023" t="str">
        <f t="shared" si="48"/>
        <v>順</v>
      </c>
      <c r="J1023" t="str">
        <f t="shared" si="49"/>
        <v>盤</v>
      </c>
      <c r="K1023" t="str">
        <f t="shared" si="50"/>
        <v>無</v>
      </c>
    </row>
    <row r="1024" spans="1:11" hidden="1" x14ac:dyDescent="0.15">
      <c r="A1024">
        <v>20160301</v>
      </c>
      <c r="B1024">
        <v>8485.69</v>
      </c>
      <c r="C1024">
        <v>8365.86</v>
      </c>
      <c r="D1024">
        <v>8212.07</v>
      </c>
      <c r="E1024">
        <v>8411.16</v>
      </c>
      <c r="F1024">
        <v>8214.25</v>
      </c>
      <c r="G1024">
        <v>8485.69</v>
      </c>
      <c r="H1024">
        <v>8282.86</v>
      </c>
      <c r="I1024" t="str">
        <f t="shared" si="48"/>
        <v>盤</v>
      </c>
      <c r="J1024" t="str">
        <f t="shared" si="49"/>
        <v>無</v>
      </c>
      <c r="K1024" t="str">
        <f t="shared" si="50"/>
        <v>無</v>
      </c>
    </row>
    <row r="1025" spans="1:11" hidden="1" x14ac:dyDescent="0.15">
      <c r="A1025">
        <v>20160302</v>
      </c>
      <c r="B1025">
        <v>8544.0499999999993</v>
      </c>
      <c r="C1025">
        <v>8411.16</v>
      </c>
      <c r="D1025">
        <v>8214.25</v>
      </c>
      <c r="E1025">
        <v>8485.69</v>
      </c>
      <c r="F1025">
        <v>8282.86</v>
      </c>
      <c r="G1025">
        <v>8544.0499999999993</v>
      </c>
      <c r="H1025">
        <v>8282.86</v>
      </c>
      <c r="I1025" t="str">
        <f t="shared" si="48"/>
        <v>無</v>
      </c>
      <c r="J1025" t="str">
        <f t="shared" si="49"/>
        <v>無</v>
      </c>
      <c r="K1025" t="str">
        <f t="shared" si="50"/>
        <v>順</v>
      </c>
    </row>
    <row r="1026" spans="1:11" hidden="1" x14ac:dyDescent="0.15">
      <c r="A1026">
        <v>20160303</v>
      </c>
      <c r="B1026">
        <v>8611.7900000000009</v>
      </c>
      <c r="C1026">
        <v>8485.69</v>
      </c>
      <c r="D1026">
        <v>8282.86</v>
      </c>
      <c r="E1026">
        <v>8544.0499999999993</v>
      </c>
      <c r="F1026">
        <v>8282.86</v>
      </c>
      <c r="G1026">
        <v>8611.7900000000009</v>
      </c>
      <c r="H1026">
        <v>8282.86</v>
      </c>
      <c r="I1026" t="str">
        <f t="shared" si="48"/>
        <v>無</v>
      </c>
      <c r="J1026" t="str">
        <f t="shared" si="49"/>
        <v>順</v>
      </c>
      <c r="K1026" t="str">
        <f t="shared" si="50"/>
        <v>順</v>
      </c>
    </row>
    <row r="1027" spans="1:11" x14ac:dyDescent="0.15">
      <c r="A1027">
        <v>20160304</v>
      </c>
      <c r="B1027">
        <v>8643.5499999999993</v>
      </c>
      <c r="C1027">
        <v>8544.0499999999993</v>
      </c>
      <c r="D1027">
        <v>8282.86</v>
      </c>
      <c r="E1027">
        <v>8611.7900000000009</v>
      </c>
      <c r="F1027">
        <v>8282.86</v>
      </c>
      <c r="G1027">
        <v>8643.5499999999993</v>
      </c>
      <c r="H1027">
        <v>8282.86</v>
      </c>
      <c r="I1027" t="str">
        <f t="shared" si="48"/>
        <v>順</v>
      </c>
      <c r="J1027" t="str">
        <f t="shared" si="49"/>
        <v>順</v>
      </c>
      <c r="K1027" t="str">
        <f t="shared" si="50"/>
        <v>順</v>
      </c>
    </row>
    <row r="1028" spans="1:11" x14ac:dyDescent="0.15">
      <c r="A1028">
        <v>20160307</v>
      </c>
      <c r="B1028">
        <v>8659.5499999999993</v>
      </c>
      <c r="C1028">
        <v>8611.7900000000009</v>
      </c>
      <c r="D1028">
        <v>8282.86</v>
      </c>
      <c r="E1028">
        <v>8643.5499999999993</v>
      </c>
      <c r="F1028">
        <v>8282.86</v>
      </c>
      <c r="G1028">
        <v>8659.5499999999993</v>
      </c>
      <c r="H1028">
        <v>8282.86</v>
      </c>
      <c r="I1028" t="str">
        <f t="shared" si="48"/>
        <v>順</v>
      </c>
      <c r="J1028" t="str">
        <f t="shared" si="49"/>
        <v>順</v>
      </c>
      <c r="K1028" t="str">
        <f t="shared" si="50"/>
        <v>順</v>
      </c>
    </row>
    <row r="1029" spans="1:11" x14ac:dyDescent="0.15">
      <c r="A1029">
        <v>20160308</v>
      </c>
      <c r="B1029">
        <v>8664.31</v>
      </c>
      <c r="C1029">
        <v>8643.5499999999993</v>
      </c>
      <c r="D1029">
        <v>8282.86</v>
      </c>
      <c r="E1029">
        <v>8659.5499999999993</v>
      </c>
      <c r="F1029">
        <v>8282.86</v>
      </c>
      <c r="G1029">
        <v>8664.31</v>
      </c>
      <c r="H1029">
        <v>8365.86</v>
      </c>
      <c r="I1029" t="str">
        <f t="shared" si="48"/>
        <v>順</v>
      </c>
      <c r="J1029" t="str">
        <f t="shared" si="49"/>
        <v>順</v>
      </c>
      <c r="K1029" t="str">
        <f t="shared" si="50"/>
        <v>順</v>
      </c>
    </row>
    <row r="1030" spans="1:11" x14ac:dyDescent="0.15">
      <c r="A1030">
        <v>20160309</v>
      </c>
      <c r="B1030">
        <v>8634.11</v>
      </c>
      <c r="C1030">
        <v>8659.5499999999993</v>
      </c>
      <c r="D1030">
        <v>8282.86</v>
      </c>
      <c r="E1030">
        <v>8664.31</v>
      </c>
      <c r="F1030">
        <v>8365.86</v>
      </c>
      <c r="G1030">
        <v>8664.31</v>
      </c>
      <c r="H1030">
        <v>8411.16</v>
      </c>
      <c r="I1030" t="str">
        <f t="shared" si="48"/>
        <v>順</v>
      </c>
      <c r="J1030" t="str">
        <f t="shared" si="49"/>
        <v>順</v>
      </c>
      <c r="K1030" t="str">
        <f t="shared" si="50"/>
        <v>順</v>
      </c>
    </row>
    <row r="1031" spans="1:11" hidden="1" x14ac:dyDescent="0.15">
      <c r="A1031">
        <v>20160310</v>
      </c>
      <c r="B1031">
        <v>8660.7000000000007</v>
      </c>
      <c r="C1031">
        <v>8664.31</v>
      </c>
      <c r="D1031">
        <v>8365.86</v>
      </c>
      <c r="E1031">
        <v>8664.31</v>
      </c>
      <c r="F1031">
        <v>8411.16</v>
      </c>
      <c r="G1031">
        <v>8664.31</v>
      </c>
      <c r="H1031">
        <v>8485.69</v>
      </c>
      <c r="I1031" t="str">
        <f t="shared" si="48"/>
        <v>順</v>
      </c>
      <c r="J1031" t="str">
        <f t="shared" si="49"/>
        <v>順</v>
      </c>
      <c r="K1031" t="str">
        <f t="shared" si="50"/>
        <v>盤</v>
      </c>
    </row>
    <row r="1032" spans="1:11" hidden="1" x14ac:dyDescent="0.15">
      <c r="A1032">
        <v>20160311</v>
      </c>
      <c r="B1032">
        <v>8706.14</v>
      </c>
      <c r="C1032">
        <v>8664.31</v>
      </c>
      <c r="D1032">
        <v>8411.16</v>
      </c>
      <c r="E1032">
        <v>8664.31</v>
      </c>
      <c r="F1032">
        <v>8485.69</v>
      </c>
      <c r="G1032">
        <v>8706.14</v>
      </c>
      <c r="H1032">
        <v>8544.0499999999993</v>
      </c>
      <c r="I1032" t="str">
        <f t="shared" si="48"/>
        <v>順</v>
      </c>
      <c r="J1032" t="str">
        <f t="shared" si="49"/>
        <v>盤</v>
      </c>
      <c r="K1032" t="str">
        <f t="shared" si="50"/>
        <v>盤</v>
      </c>
    </row>
    <row r="1033" spans="1:11" hidden="1" x14ac:dyDescent="0.15">
      <c r="A1033">
        <v>20160314</v>
      </c>
      <c r="B1033">
        <v>8747.9</v>
      </c>
      <c r="C1033">
        <v>8664.31</v>
      </c>
      <c r="D1033">
        <v>8485.69</v>
      </c>
      <c r="E1033">
        <v>8706.14</v>
      </c>
      <c r="F1033">
        <v>8544.0499999999993</v>
      </c>
      <c r="G1033">
        <v>8747.9</v>
      </c>
      <c r="H1033">
        <v>8611.7900000000009</v>
      </c>
      <c r="I1033" t="str">
        <f t="shared" si="48"/>
        <v>盤</v>
      </c>
      <c r="J1033" t="str">
        <f t="shared" si="49"/>
        <v>盤</v>
      </c>
      <c r="K1033" t="str">
        <f t="shared" si="50"/>
        <v>盤</v>
      </c>
    </row>
    <row r="1034" spans="1:11" hidden="1" x14ac:dyDescent="0.15">
      <c r="A1034">
        <v>20160315</v>
      </c>
      <c r="B1034">
        <v>8611.18</v>
      </c>
      <c r="C1034">
        <v>8706.14</v>
      </c>
      <c r="D1034">
        <v>8544.0499999999993</v>
      </c>
      <c r="E1034">
        <v>8747.9</v>
      </c>
      <c r="F1034">
        <v>8611.7900000000009</v>
      </c>
      <c r="G1034">
        <v>8747.9</v>
      </c>
      <c r="H1034">
        <v>8611.18</v>
      </c>
      <c r="I1034" t="str">
        <f t="shared" si="48"/>
        <v>盤</v>
      </c>
      <c r="J1034" t="str">
        <f t="shared" si="49"/>
        <v>盤</v>
      </c>
      <c r="K1034" t="str">
        <f t="shared" si="50"/>
        <v>盤</v>
      </c>
    </row>
    <row r="1035" spans="1:11" hidden="1" x14ac:dyDescent="0.15">
      <c r="A1035">
        <v>20160316</v>
      </c>
      <c r="B1035">
        <v>8699.14</v>
      </c>
      <c r="C1035">
        <v>8747.9</v>
      </c>
      <c r="D1035">
        <v>8611.7900000000009</v>
      </c>
      <c r="E1035">
        <v>8747.9</v>
      </c>
      <c r="F1035">
        <v>8611.18</v>
      </c>
      <c r="G1035">
        <v>8747.9</v>
      </c>
      <c r="H1035">
        <v>8611.18</v>
      </c>
      <c r="I1035" t="str">
        <f t="shared" si="48"/>
        <v>盤</v>
      </c>
      <c r="J1035" t="str">
        <f t="shared" si="49"/>
        <v>盤</v>
      </c>
      <c r="K1035" t="str">
        <f t="shared" si="50"/>
        <v>盤</v>
      </c>
    </row>
    <row r="1036" spans="1:11" hidden="1" x14ac:dyDescent="0.15">
      <c r="A1036">
        <v>20160317</v>
      </c>
      <c r="B1036">
        <v>8734.5400000000009</v>
      </c>
      <c r="C1036">
        <v>8747.9</v>
      </c>
      <c r="D1036">
        <v>8611.18</v>
      </c>
      <c r="E1036">
        <v>8747.9</v>
      </c>
      <c r="F1036">
        <v>8611.18</v>
      </c>
      <c r="G1036">
        <v>8747.9</v>
      </c>
      <c r="H1036">
        <v>8611.18</v>
      </c>
      <c r="I1036" t="str">
        <f t="shared" si="48"/>
        <v>盤</v>
      </c>
      <c r="J1036" t="str">
        <f t="shared" si="49"/>
        <v>盤</v>
      </c>
      <c r="K1036" t="str">
        <f t="shared" si="50"/>
        <v>盤</v>
      </c>
    </row>
    <row r="1037" spans="1:11" hidden="1" x14ac:dyDescent="0.15">
      <c r="A1037">
        <v>20160318</v>
      </c>
      <c r="B1037">
        <v>8810.7099999999991</v>
      </c>
      <c r="C1037">
        <v>8747.9</v>
      </c>
      <c r="D1037">
        <v>8611.18</v>
      </c>
      <c r="E1037">
        <v>8747.9</v>
      </c>
      <c r="F1037">
        <v>8611.18</v>
      </c>
      <c r="G1037">
        <v>8810.7099999999991</v>
      </c>
      <c r="H1037">
        <v>8611.18</v>
      </c>
      <c r="I1037" t="str">
        <f t="shared" si="48"/>
        <v>盤</v>
      </c>
      <c r="J1037" t="str">
        <f t="shared" si="49"/>
        <v>盤</v>
      </c>
      <c r="K1037" t="str">
        <f t="shared" si="50"/>
        <v>無</v>
      </c>
    </row>
    <row r="1038" spans="1:11" hidden="1" x14ac:dyDescent="0.15">
      <c r="A1038">
        <v>20160321</v>
      </c>
      <c r="B1038">
        <v>8812.7000000000007</v>
      </c>
      <c r="C1038">
        <v>8747.9</v>
      </c>
      <c r="D1038">
        <v>8611.18</v>
      </c>
      <c r="E1038">
        <v>8810.7099999999991</v>
      </c>
      <c r="F1038">
        <v>8611.18</v>
      </c>
      <c r="G1038">
        <v>8812.7000000000007</v>
      </c>
      <c r="H1038">
        <v>8611.18</v>
      </c>
      <c r="I1038" t="str">
        <f t="shared" si="48"/>
        <v>盤</v>
      </c>
      <c r="J1038" t="str">
        <f t="shared" si="49"/>
        <v>無</v>
      </c>
      <c r="K1038" t="str">
        <f t="shared" si="50"/>
        <v>無</v>
      </c>
    </row>
    <row r="1039" spans="1:11" hidden="1" x14ac:dyDescent="0.15">
      <c r="A1039">
        <v>20160322</v>
      </c>
      <c r="B1039">
        <v>8785.68</v>
      </c>
      <c r="C1039">
        <v>8810.7099999999991</v>
      </c>
      <c r="D1039">
        <v>8611.18</v>
      </c>
      <c r="E1039">
        <v>8812.7000000000007</v>
      </c>
      <c r="F1039">
        <v>8611.18</v>
      </c>
      <c r="G1039">
        <v>8812.7000000000007</v>
      </c>
      <c r="H1039">
        <v>8611.18</v>
      </c>
      <c r="I1039" t="str">
        <f t="shared" si="48"/>
        <v>無</v>
      </c>
      <c r="J1039" t="str">
        <f t="shared" si="49"/>
        <v>無</v>
      </c>
      <c r="K1039" t="str">
        <f t="shared" si="50"/>
        <v>無</v>
      </c>
    </row>
    <row r="1040" spans="1:11" hidden="1" x14ac:dyDescent="0.15">
      <c r="A1040">
        <v>20160323</v>
      </c>
      <c r="B1040">
        <v>8766.09</v>
      </c>
      <c r="C1040">
        <v>8812.7000000000007</v>
      </c>
      <c r="D1040">
        <v>8611.18</v>
      </c>
      <c r="E1040">
        <v>8812.7000000000007</v>
      </c>
      <c r="F1040">
        <v>8611.18</v>
      </c>
      <c r="G1040">
        <v>8812.7000000000007</v>
      </c>
      <c r="H1040">
        <v>8611.18</v>
      </c>
      <c r="I1040" t="str">
        <f t="shared" si="48"/>
        <v>無</v>
      </c>
      <c r="J1040" t="str">
        <f t="shared" si="49"/>
        <v>無</v>
      </c>
      <c r="K1040" t="str">
        <f t="shared" si="50"/>
        <v>無</v>
      </c>
    </row>
    <row r="1041" spans="1:11" hidden="1" x14ac:dyDescent="0.15">
      <c r="A1041">
        <v>20160324</v>
      </c>
      <c r="B1041">
        <v>8743.3799999999992</v>
      </c>
      <c r="C1041">
        <v>8812.7000000000007</v>
      </c>
      <c r="D1041">
        <v>8611.18</v>
      </c>
      <c r="E1041">
        <v>8812.7000000000007</v>
      </c>
      <c r="F1041">
        <v>8611.18</v>
      </c>
      <c r="G1041">
        <v>8812.7000000000007</v>
      </c>
      <c r="H1041">
        <v>8611.18</v>
      </c>
      <c r="I1041" t="str">
        <f t="shared" si="48"/>
        <v>無</v>
      </c>
      <c r="J1041" t="str">
        <f t="shared" si="49"/>
        <v>無</v>
      </c>
      <c r="K1041" t="str">
        <f t="shared" si="50"/>
        <v>無</v>
      </c>
    </row>
    <row r="1042" spans="1:11" hidden="1" x14ac:dyDescent="0.15">
      <c r="A1042">
        <v>20160325</v>
      </c>
      <c r="B1042">
        <v>8704.9699999999993</v>
      </c>
      <c r="C1042">
        <v>8812.7000000000007</v>
      </c>
      <c r="D1042">
        <v>8611.18</v>
      </c>
      <c r="E1042">
        <v>8812.7000000000007</v>
      </c>
      <c r="F1042">
        <v>8611.18</v>
      </c>
      <c r="G1042">
        <v>8812.7000000000007</v>
      </c>
      <c r="H1042">
        <v>8699.14</v>
      </c>
      <c r="I1042" t="str">
        <f t="shared" si="48"/>
        <v>無</v>
      </c>
      <c r="J1042" t="str">
        <f t="shared" si="49"/>
        <v>無</v>
      </c>
      <c r="K1042" t="str">
        <f t="shared" si="50"/>
        <v>盤</v>
      </c>
    </row>
    <row r="1043" spans="1:11" hidden="1" x14ac:dyDescent="0.15">
      <c r="A1043">
        <v>20160328</v>
      </c>
      <c r="B1043">
        <v>8690.4500000000007</v>
      </c>
      <c r="C1043">
        <v>8812.7000000000007</v>
      </c>
      <c r="D1043">
        <v>8611.18</v>
      </c>
      <c r="E1043">
        <v>8812.7000000000007</v>
      </c>
      <c r="F1043">
        <v>8699.14</v>
      </c>
      <c r="G1043">
        <v>8812.7000000000007</v>
      </c>
      <c r="H1043">
        <v>8690.4500000000007</v>
      </c>
      <c r="I1043" t="str">
        <f t="shared" si="48"/>
        <v>無</v>
      </c>
      <c r="J1043" t="str">
        <f t="shared" si="49"/>
        <v>盤</v>
      </c>
      <c r="K1043" t="str">
        <f t="shared" si="50"/>
        <v>盤</v>
      </c>
    </row>
    <row r="1044" spans="1:11" hidden="1" x14ac:dyDescent="0.15">
      <c r="A1044">
        <v>20160329</v>
      </c>
      <c r="B1044">
        <v>8617.35</v>
      </c>
      <c r="C1044">
        <v>8812.7000000000007</v>
      </c>
      <c r="D1044">
        <v>8699.14</v>
      </c>
      <c r="E1044">
        <v>8812.7000000000007</v>
      </c>
      <c r="F1044">
        <v>8690.4500000000007</v>
      </c>
      <c r="G1044">
        <v>8812.7000000000007</v>
      </c>
      <c r="H1044">
        <v>8617.35</v>
      </c>
      <c r="I1044" t="str">
        <f t="shared" si="48"/>
        <v>盤</v>
      </c>
      <c r="J1044" t="str">
        <f t="shared" si="49"/>
        <v>盤</v>
      </c>
      <c r="K1044" t="str">
        <f t="shared" si="50"/>
        <v>無</v>
      </c>
    </row>
    <row r="1045" spans="1:11" hidden="1" x14ac:dyDescent="0.15">
      <c r="A1045">
        <v>20160330</v>
      </c>
      <c r="B1045">
        <v>8737.0400000000009</v>
      </c>
      <c r="C1045">
        <v>8812.7000000000007</v>
      </c>
      <c r="D1045">
        <v>8690.4500000000007</v>
      </c>
      <c r="E1045">
        <v>8812.7000000000007</v>
      </c>
      <c r="F1045">
        <v>8617.35</v>
      </c>
      <c r="G1045">
        <v>8812.7000000000007</v>
      </c>
      <c r="H1045">
        <v>8617.35</v>
      </c>
      <c r="I1045" t="str">
        <f t="shared" si="48"/>
        <v>盤</v>
      </c>
      <c r="J1045" t="str">
        <f t="shared" si="49"/>
        <v>無</v>
      </c>
      <c r="K1045" t="str">
        <f t="shared" si="50"/>
        <v>無</v>
      </c>
    </row>
    <row r="1046" spans="1:11" hidden="1" x14ac:dyDescent="0.15">
      <c r="A1046">
        <v>20160331</v>
      </c>
      <c r="B1046">
        <v>8744.83</v>
      </c>
      <c r="C1046">
        <v>8812.7000000000007</v>
      </c>
      <c r="D1046">
        <v>8617.35</v>
      </c>
      <c r="E1046">
        <v>8812.7000000000007</v>
      </c>
      <c r="F1046">
        <v>8617.35</v>
      </c>
      <c r="G1046">
        <v>8785.68</v>
      </c>
      <c r="H1046">
        <v>8617.35</v>
      </c>
      <c r="I1046" t="str">
        <f t="shared" si="48"/>
        <v>無</v>
      </c>
      <c r="J1046" t="str">
        <f t="shared" si="49"/>
        <v>無</v>
      </c>
      <c r="K1046" t="str">
        <f t="shared" si="50"/>
        <v>盤</v>
      </c>
    </row>
    <row r="1047" spans="1:11" hidden="1" x14ac:dyDescent="0.15">
      <c r="A1047">
        <v>20160401</v>
      </c>
      <c r="B1047">
        <v>8657.5499999999993</v>
      </c>
      <c r="C1047">
        <v>8812.7000000000007</v>
      </c>
      <c r="D1047">
        <v>8617.35</v>
      </c>
      <c r="E1047">
        <v>8785.68</v>
      </c>
      <c r="F1047">
        <v>8617.35</v>
      </c>
      <c r="G1047">
        <v>8766.09</v>
      </c>
      <c r="H1047">
        <v>8617.35</v>
      </c>
      <c r="I1047" t="str">
        <f t="shared" si="48"/>
        <v>無</v>
      </c>
      <c r="J1047" t="str">
        <f t="shared" si="49"/>
        <v>盤</v>
      </c>
      <c r="K1047" t="str">
        <f t="shared" si="50"/>
        <v>盤</v>
      </c>
    </row>
    <row r="1048" spans="1:11" hidden="1" x14ac:dyDescent="0.15">
      <c r="A1048">
        <v>20160406</v>
      </c>
      <c r="B1048">
        <v>8513.2999999999993</v>
      </c>
      <c r="C1048">
        <v>8785.68</v>
      </c>
      <c r="D1048">
        <v>8617.35</v>
      </c>
      <c r="E1048">
        <v>8766.09</v>
      </c>
      <c r="F1048">
        <v>8617.35</v>
      </c>
      <c r="G1048">
        <v>8744.83</v>
      </c>
      <c r="H1048">
        <v>8513.2999999999993</v>
      </c>
      <c r="I1048" t="str">
        <f t="shared" si="48"/>
        <v>盤</v>
      </c>
      <c r="J1048" t="str">
        <f t="shared" si="49"/>
        <v>盤</v>
      </c>
      <c r="K1048" t="str">
        <f t="shared" si="50"/>
        <v>無</v>
      </c>
    </row>
    <row r="1049" spans="1:11" hidden="1" x14ac:dyDescent="0.15">
      <c r="A1049">
        <v>20160407</v>
      </c>
      <c r="B1049">
        <v>8490.25</v>
      </c>
      <c r="C1049">
        <v>8766.09</v>
      </c>
      <c r="D1049">
        <v>8617.35</v>
      </c>
      <c r="E1049">
        <v>8744.83</v>
      </c>
      <c r="F1049">
        <v>8513.2999999999993</v>
      </c>
      <c r="G1049">
        <v>8744.83</v>
      </c>
      <c r="H1049">
        <v>8490.25</v>
      </c>
      <c r="I1049" t="str">
        <f t="shared" si="48"/>
        <v>盤</v>
      </c>
      <c r="J1049" t="str">
        <f t="shared" si="49"/>
        <v>無</v>
      </c>
      <c r="K1049" t="str">
        <f t="shared" si="50"/>
        <v>順</v>
      </c>
    </row>
    <row r="1050" spans="1:11" hidden="1" x14ac:dyDescent="0.15">
      <c r="A1050">
        <v>20160408</v>
      </c>
      <c r="B1050">
        <v>8541.5</v>
      </c>
      <c r="C1050">
        <v>8744.83</v>
      </c>
      <c r="D1050">
        <v>8513.2999999999993</v>
      </c>
      <c r="E1050">
        <v>8744.83</v>
      </c>
      <c r="F1050">
        <v>8490.25</v>
      </c>
      <c r="G1050">
        <v>8744.83</v>
      </c>
      <c r="H1050">
        <v>8490.25</v>
      </c>
      <c r="I1050" t="str">
        <f t="shared" si="48"/>
        <v>無</v>
      </c>
      <c r="J1050" t="str">
        <f t="shared" si="49"/>
        <v>順</v>
      </c>
      <c r="K1050" t="str">
        <f t="shared" si="50"/>
        <v>順</v>
      </c>
    </row>
    <row r="1051" spans="1:11" x14ac:dyDescent="0.15">
      <c r="A1051">
        <v>20160411</v>
      </c>
      <c r="B1051">
        <v>8562.59</v>
      </c>
      <c r="C1051">
        <v>8744.83</v>
      </c>
      <c r="D1051">
        <v>8490.25</v>
      </c>
      <c r="E1051">
        <v>8744.83</v>
      </c>
      <c r="F1051">
        <v>8490.25</v>
      </c>
      <c r="G1051">
        <v>8744.83</v>
      </c>
      <c r="H1051">
        <v>8490.25</v>
      </c>
      <c r="I1051" t="str">
        <f t="shared" si="48"/>
        <v>順</v>
      </c>
      <c r="J1051" t="str">
        <f t="shared" si="49"/>
        <v>順</v>
      </c>
      <c r="K1051" t="str">
        <f t="shared" si="50"/>
        <v>順</v>
      </c>
    </row>
    <row r="1052" spans="1:11" x14ac:dyDescent="0.15">
      <c r="A1052">
        <v>20160412</v>
      </c>
      <c r="B1052">
        <v>8531.18</v>
      </c>
      <c r="C1052">
        <v>8744.83</v>
      </c>
      <c r="D1052">
        <v>8490.25</v>
      </c>
      <c r="E1052">
        <v>8744.83</v>
      </c>
      <c r="F1052">
        <v>8490.25</v>
      </c>
      <c r="G1052">
        <v>8744.83</v>
      </c>
      <c r="H1052">
        <v>8490.25</v>
      </c>
      <c r="I1052" t="str">
        <f t="shared" si="48"/>
        <v>順</v>
      </c>
      <c r="J1052" t="str">
        <f t="shared" si="49"/>
        <v>順</v>
      </c>
      <c r="K1052" t="str">
        <f t="shared" si="50"/>
        <v>順</v>
      </c>
    </row>
    <row r="1053" spans="1:11" x14ac:dyDescent="0.15">
      <c r="A1053">
        <v>20160413</v>
      </c>
      <c r="B1053">
        <v>8652.08</v>
      </c>
      <c r="C1053">
        <v>8744.83</v>
      </c>
      <c r="D1053">
        <v>8490.25</v>
      </c>
      <c r="E1053">
        <v>8744.83</v>
      </c>
      <c r="F1053">
        <v>8490.25</v>
      </c>
      <c r="G1053">
        <v>8744.83</v>
      </c>
      <c r="H1053">
        <v>8490.25</v>
      </c>
      <c r="I1053" t="str">
        <f t="shared" si="48"/>
        <v>順</v>
      </c>
      <c r="J1053" t="str">
        <f t="shared" si="49"/>
        <v>順</v>
      </c>
      <c r="K1053" t="str">
        <f t="shared" si="50"/>
        <v>順</v>
      </c>
    </row>
    <row r="1054" spans="1:11" hidden="1" x14ac:dyDescent="0.15">
      <c r="A1054">
        <v>20160414</v>
      </c>
      <c r="B1054">
        <v>8667.7099999999991</v>
      </c>
      <c r="C1054">
        <v>8744.83</v>
      </c>
      <c r="D1054">
        <v>8490.25</v>
      </c>
      <c r="E1054">
        <v>8744.83</v>
      </c>
      <c r="F1054">
        <v>8490.25</v>
      </c>
      <c r="G1054">
        <v>8667.7099999999991</v>
      </c>
      <c r="H1054">
        <v>8490.25</v>
      </c>
      <c r="I1054" t="str">
        <f t="shared" si="48"/>
        <v>順</v>
      </c>
      <c r="J1054" t="str">
        <f t="shared" si="49"/>
        <v>順</v>
      </c>
      <c r="K1054" t="str">
        <f t="shared" si="50"/>
        <v>盤</v>
      </c>
    </row>
    <row r="1055" spans="1:11" hidden="1" x14ac:dyDescent="0.15">
      <c r="A1055">
        <v>20160415</v>
      </c>
      <c r="B1055">
        <v>8700.39</v>
      </c>
      <c r="C1055">
        <v>8744.83</v>
      </c>
      <c r="D1055">
        <v>8490.25</v>
      </c>
      <c r="E1055">
        <v>8667.7099999999991</v>
      </c>
      <c r="F1055">
        <v>8490.25</v>
      </c>
      <c r="G1055">
        <v>8700.39</v>
      </c>
      <c r="H1055">
        <v>8490.25</v>
      </c>
      <c r="I1055" t="str">
        <f t="shared" si="48"/>
        <v>順</v>
      </c>
      <c r="J1055" t="str">
        <f t="shared" si="49"/>
        <v>盤</v>
      </c>
      <c r="K1055" t="str">
        <f t="shared" si="50"/>
        <v>無</v>
      </c>
    </row>
    <row r="1056" spans="1:11" hidden="1" x14ac:dyDescent="0.15">
      <c r="A1056">
        <v>20160418</v>
      </c>
      <c r="B1056">
        <v>8666.01</v>
      </c>
      <c r="C1056">
        <v>8667.7099999999991</v>
      </c>
      <c r="D1056">
        <v>8490.25</v>
      </c>
      <c r="E1056">
        <v>8700.39</v>
      </c>
      <c r="F1056">
        <v>8490.25</v>
      </c>
      <c r="G1056">
        <v>8700.39</v>
      </c>
      <c r="H1056">
        <v>8490.25</v>
      </c>
      <c r="I1056" t="str">
        <f t="shared" si="48"/>
        <v>盤</v>
      </c>
      <c r="J1056" t="str">
        <f t="shared" si="49"/>
        <v>無</v>
      </c>
      <c r="K1056" t="str">
        <f t="shared" si="50"/>
        <v>無</v>
      </c>
    </row>
    <row r="1057" spans="1:11" hidden="1" x14ac:dyDescent="0.15">
      <c r="A1057">
        <v>20160419</v>
      </c>
      <c r="B1057">
        <v>8633.7199999999993</v>
      </c>
      <c r="C1057">
        <v>8700.39</v>
      </c>
      <c r="D1057">
        <v>8490.25</v>
      </c>
      <c r="E1057">
        <v>8700.39</v>
      </c>
      <c r="F1057">
        <v>8490.25</v>
      </c>
      <c r="G1057">
        <v>8700.39</v>
      </c>
      <c r="H1057">
        <v>8531.18</v>
      </c>
      <c r="I1057" t="str">
        <f t="shared" si="48"/>
        <v>無</v>
      </c>
      <c r="J1057" t="str">
        <f t="shared" si="49"/>
        <v>無</v>
      </c>
      <c r="K1057" t="str">
        <f t="shared" si="50"/>
        <v>盤</v>
      </c>
    </row>
    <row r="1058" spans="1:11" hidden="1" x14ac:dyDescent="0.15">
      <c r="A1058">
        <v>20160420</v>
      </c>
      <c r="B1058">
        <v>8514.48</v>
      </c>
      <c r="C1058">
        <v>8700.39</v>
      </c>
      <c r="D1058">
        <v>8490.25</v>
      </c>
      <c r="E1058">
        <v>8700.39</v>
      </c>
      <c r="F1058">
        <v>8531.18</v>
      </c>
      <c r="G1058">
        <v>8700.39</v>
      </c>
      <c r="H1058">
        <v>8514.48</v>
      </c>
      <c r="I1058" t="str">
        <f t="shared" si="48"/>
        <v>無</v>
      </c>
      <c r="J1058" t="str">
        <f t="shared" si="49"/>
        <v>盤</v>
      </c>
      <c r="K1058" t="str">
        <f t="shared" si="50"/>
        <v>無</v>
      </c>
    </row>
    <row r="1059" spans="1:11" hidden="1" x14ac:dyDescent="0.15">
      <c r="A1059">
        <v>20160421</v>
      </c>
      <c r="B1059">
        <v>8568.65</v>
      </c>
      <c r="C1059">
        <v>8700.39</v>
      </c>
      <c r="D1059">
        <v>8531.18</v>
      </c>
      <c r="E1059">
        <v>8700.39</v>
      </c>
      <c r="F1059">
        <v>8514.48</v>
      </c>
      <c r="G1059">
        <v>8700.39</v>
      </c>
      <c r="H1059">
        <v>8514.48</v>
      </c>
      <c r="I1059" t="str">
        <f t="shared" si="48"/>
        <v>盤</v>
      </c>
      <c r="J1059" t="str">
        <f t="shared" si="49"/>
        <v>無</v>
      </c>
      <c r="K1059" t="str">
        <f t="shared" si="50"/>
        <v>無</v>
      </c>
    </row>
    <row r="1060" spans="1:11" hidden="1" x14ac:dyDescent="0.15">
      <c r="A1060">
        <v>20160422</v>
      </c>
      <c r="B1060">
        <v>8535.75</v>
      </c>
      <c r="C1060">
        <v>8700.39</v>
      </c>
      <c r="D1060">
        <v>8514.48</v>
      </c>
      <c r="E1060">
        <v>8700.39</v>
      </c>
      <c r="F1060">
        <v>8514.48</v>
      </c>
      <c r="G1060">
        <v>8700.39</v>
      </c>
      <c r="H1060">
        <v>8514.48</v>
      </c>
      <c r="I1060" t="str">
        <f t="shared" si="48"/>
        <v>無</v>
      </c>
      <c r="J1060" t="str">
        <f t="shared" si="49"/>
        <v>無</v>
      </c>
      <c r="K1060" t="str">
        <f t="shared" si="50"/>
        <v>無</v>
      </c>
    </row>
    <row r="1061" spans="1:11" hidden="1" x14ac:dyDescent="0.15">
      <c r="A1061">
        <v>20160425</v>
      </c>
      <c r="B1061">
        <v>8560.2800000000007</v>
      </c>
      <c r="C1061">
        <v>8700.39</v>
      </c>
      <c r="D1061">
        <v>8514.48</v>
      </c>
      <c r="E1061">
        <v>8700.39</v>
      </c>
      <c r="F1061">
        <v>8514.48</v>
      </c>
      <c r="G1061">
        <v>8700.39</v>
      </c>
      <c r="H1061">
        <v>8514.48</v>
      </c>
      <c r="I1061" t="str">
        <f t="shared" si="48"/>
        <v>無</v>
      </c>
      <c r="J1061" t="str">
        <f t="shared" si="49"/>
        <v>無</v>
      </c>
      <c r="K1061" t="str">
        <f t="shared" si="50"/>
        <v>無</v>
      </c>
    </row>
    <row r="1062" spans="1:11" hidden="1" x14ac:dyDescent="0.15">
      <c r="A1062">
        <v>20160426</v>
      </c>
      <c r="B1062">
        <v>8581.57</v>
      </c>
      <c r="C1062">
        <v>8700.39</v>
      </c>
      <c r="D1062">
        <v>8514.48</v>
      </c>
      <c r="E1062">
        <v>8700.39</v>
      </c>
      <c r="F1062">
        <v>8514.48</v>
      </c>
      <c r="G1062">
        <v>8700.39</v>
      </c>
      <c r="H1062">
        <v>8514.48</v>
      </c>
      <c r="I1062" t="str">
        <f t="shared" si="48"/>
        <v>無</v>
      </c>
      <c r="J1062" t="str">
        <f t="shared" si="49"/>
        <v>無</v>
      </c>
      <c r="K1062" t="str">
        <f t="shared" si="50"/>
        <v>無</v>
      </c>
    </row>
    <row r="1063" spans="1:11" hidden="1" x14ac:dyDescent="0.15">
      <c r="A1063">
        <v>20160427</v>
      </c>
      <c r="B1063">
        <v>8563.0499999999993</v>
      </c>
      <c r="C1063">
        <v>8700.39</v>
      </c>
      <c r="D1063">
        <v>8514.48</v>
      </c>
      <c r="E1063">
        <v>8700.39</v>
      </c>
      <c r="F1063">
        <v>8514.48</v>
      </c>
      <c r="G1063">
        <v>8666.01</v>
      </c>
      <c r="H1063">
        <v>8514.48</v>
      </c>
      <c r="I1063" t="str">
        <f t="shared" si="48"/>
        <v>無</v>
      </c>
      <c r="J1063" t="str">
        <f t="shared" si="49"/>
        <v>無</v>
      </c>
      <c r="K1063" t="str">
        <f t="shared" si="50"/>
        <v>盤</v>
      </c>
    </row>
    <row r="1064" spans="1:11" hidden="1" x14ac:dyDescent="0.15">
      <c r="A1064">
        <v>20160428</v>
      </c>
      <c r="B1064">
        <v>8473.8700000000008</v>
      </c>
      <c r="C1064">
        <v>8700.39</v>
      </c>
      <c r="D1064">
        <v>8514.48</v>
      </c>
      <c r="E1064">
        <v>8666.01</v>
      </c>
      <c r="F1064">
        <v>8514.48</v>
      </c>
      <c r="G1064">
        <v>8633.7199999999993</v>
      </c>
      <c r="H1064">
        <v>8473.8700000000008</v>
      </c>
      <c r="I1064" t="str">
        <f t="shared" si="48"/>
        <v>無</v>
      </c>
      <c r="J1064" t="str">
        <f t="shared" si="49"/>
        <v>盤</v>
      </c>
      <c r="K1064" t="str">
        <f t="shared" si="50"/>
        <v>盤</v>
      </c>
    </row>
    <row r="1065" spans="1:11" hidden="1" x14ac:dyDescent="0.15">
      <c r="A1065">
        <v>20160429</v>
      </c>
      <c r="B1065">
        <v>8377.9</v>
      </c>
      <c r="C1065">
        <v>8666.01</v>
      </c>
      <c r="D1065">
        <v>8514.48</v>
      </c>
      <c r="E1065">
        <v>8633.7199999999993</v>
      </c>
      <c r="F1065">
        <v>8473.8700000000008</v>
      </c>
      <c r="G1065">
        <v>8581.57</v>
      </c>
      <c r="H1065">
        <v>8377.9</v>
      </c>
      <c r="I1065" t="str">
        <f t="shared" si="48"/>
        <v>盤</v>
      </c>
      <c r="J1065" t="str">
        <f t="shared" si="49"/>
        <v>盤</v>
      </c>
      <c r="K1065" t="str">
        <f t="shared" si="50"/>
        <v>無</v>
      </c>
    </row>
    <row r="1066" spans="1:11" hidden="1" x14ac:dyDescent="0.15">
      <c r="A1066">
        <v>20160503</v>
      </c>
      <c r="B1066">
        <v>8294.1200000000008</v>
      </c>
      <c r="C1066">
        <v>8633.7199999999993</v>
      </c>
      <c r="D1066">
        <v>8473.8700000000008</v>
      </c>
      <c r="E1066">
        <v>8581.57</v>
      </c>
      <c r="F1066">
        <v>8377.9</v>
      </c>
      <c r="G1066">
        <v>8581.57</v>
      </c>
      <c r="H1066">
        <v>8294.1200000000008</v>
      </c>
      <c r="I1066" t="str">
        <f t="shared" si="48"/>
        <v>盤</v>
      </c>
      <c r="J1066" t="str">
        <f t="shared" si="49"/>
        <v>無</v>
      </c>
      <c r="K1066" t="str">
        <f t="shared" si="50"/>
        <v>順</v>
      </c>
    </row>
    <row r="1067" spans="1:11" hidden="1" x14ac:dyDescent="0.15">
      <c r="A1067">
        <v>20160504</v>
      </c>
      <c r="B1067">
        <v>8185.47</v>
      </c>
      <c r="C1067">
        <v>8581.57</v>
      </c>
      <c r="D1067">
        <v>8377.9</v>
      </c>
      <c r="E1067">
        <v>8581.57</v>
      </c>
      <c r="F1067">
        <v>8294.1200000000008</v>
      </c>
      <c r="G1067">
        <v>8581.57</v>
      </c>
      <c r="H1067">
        <v>8185.47</v>
      </c>
      <c r="I1067" t="str">
        <f t="shared" si="48"/>
        <v>無</v>
      </c>
      <c r="J1067" t="str">
        <f t="shared" si="49"/>
        <v>順</v>
      </c>
      <c r="K1067" t="str">
        <f t="shared" si="50"/>
        <v>順</v>
      </c>
    </row>
    <row r="1068" spans="1:11" x14ac:dyDescent="0.15">
      <c r="A1068">
        <v>20160505</v>
      </c>
      <c r="B1068">
        <v>8167.96</v>
      </c>
      <c r="C1068">
        <v>8581.57</v>
      </c>
      <c r="D1068">
        <v>8294.1200000000008</v>
      </c>
      <c r="E1068">
        <v>8581.57</v>
      </c>
      <c r="F1068">
        <v>8185.47</v>
      </c>
      <c r="G1068">
        <v>8581.57</v>
      </c>
      <c r="H1068">
        <v>8167.96</v>
      </c>
      <c r="I1068" t="str">
        <f t="shared" si="48"/>
        <v>順</v>
      </c>
      <c r="J1068" t="str">
        <f t="shared" si="49"/>
        <v>順</v>
      </c>
      <c r="K1068" t="str">
        <f t="shared" si="50"/>
        <v>順</v>
      </c>
    </row>
    <row r="1069" spans="1:11" x14ac:dyDescent="0.15">
      <c r="A1069">
        <v>20160506</v>
      </c>
      <c r="B1069">
        <v>8146.43</v>
      </c>
      <c r="C1069">
        <v>8581.57</v>
      </c>
      <c r="D1069">
        <v>8185.47</v>
      </c>
      <c r="E1069">
        <v>8581.57</v>
      </c>
      <c r="F1069">
        <v>8167.96</v>
      </c>
      <c r="G1069">
        <v>8581.57</v>
      </c>
      <c r="H1069">
        <v>8146.43</v>
      </c>
      <c r="I1069" t="str">
        <f t="shared" si="48"/>
        <v>順</v>
      </c>
      <c r="J1069" t="str">
        <f t="shared" si="49"/>
        <v>順</v>
      </c>
      <c r="K1069" t="str">
        <f t="shared" si="50"/>
        <v>順</v>
      </c>
    </row>
    <row r="1070" spans="1:11" x14ac:dyDescent="0.15">
      <c r="A1070">
        <v>20160509</v>
      </c>
      <c r="B1070">
        <v>8131.83</v>
      </c>
      <c r="C1070">
        <v>8581.57</v>
      </c>
      <c r="D1070">
        <v>8167.96</v>
      </c>
      <c r="E1070">
        <v>8581.57</v>
      </c>
      <c r="F1070">
        <v>8146.43</v>
      </c>
      <c r="G1070">
        <v>8563.0499999999993</v>
      </c>
      <c r="H1070">
        <v>8131.83</v>
      </c>
      <c r="I1070" t="str">
        <f t="shared" si="48"/>
        <v>順</v>
      </c>
      <c r="J1070" t="str">
        <f t="shared" si="49"/>
        <v>順</v>
      </c>
      <c r="K1070" t="str">
        <f t="shared" si="50"/>
        <v>順</v>
      </c>
    </row>
    <row r="1071" spans="1:11" x14ac:dyDescent="0.15">
      <c r="A1071">
        <v>20160510</v>
      </c>
      <c r="B1071">
        <v>8156.29</v>
      </c>
      <c r="C1071">
        <v>8581.57</v>
      </c>
      <c r="D1071">
        <v>8146.43</v>
      </c>
      <c r="E1071">
        <v>8563.0499999999993</v>
      </c>
      <c r="F1071">
        <v>8131.83</v>
      </c>
      <c r="G1071">
        <v>8473.8700000000008</v>
      </c>
      <c r="H1071">
        <v>8131.83</v>
      </c>
      <c r="I1071" t="str">
        <f t="shared" si="48"/>
        <v>順</v>
      </c>
      <c r="J1071" t="str">
        <f t="shared" si="49"/>
        <v>順</v>
      </c>
      <c r="K1071" t="str">
        <f t="shared" si="50"/>
        <v>順</v>
      </c>
    </row>
    <row r="1072" spans="1:11" x14ac:dyDescent="0.15">
      <c r="A1072">
        <v>20160511</v>
      </c>
      <c r="B1072">
        <v>8135.56</v>
      </c>
      <c r="C1072">
        <v>8563.0499999999993</v>
      </c>
      <c r="D1072">
        <v>8131.83</v>
      </c>
      <c r="E1072">
        <v>8473.8700000000008</v>
      </c>
      <c r="F1072">
        <v>8131.83</v>
      </c>
      <c r="G1072">
        <v>8377.9</v>
      </c>
      <c r="H1072">
        <v>8131.83</v>
      </c>
      <c r="I1072" t="str">
        <f t="shared" si="48"/>
        <v>順</v>
      </c>
      <c r="J1072" t="str">
        <f t="shared" si="49"/>
        <v>順</v>
      </c>
      <c r="K1072" t="str">
        <f t="shared" si="50"/>
        <v>順</v>
      </c>
    </row>
    <row r="1073" spans="1:11" hidden="1" x14ac:dyDescent="0.15">
      <c r="A1073">
        <v>20160512</v>
      </c>
      <c r="B1073">
        <v>8108.05</v>
      </c>
      <c r="C1073">
        <v>8473.8700000000008</v>
      </c>
      <c r="D1073">
        <v>8131.83</v>
      </c>
      <c r="E1073">
        <v>8377.9</v>
      </c>
      <c r="F1073">
        <v>8131.83</v>
      </c>
      <c r="G1073">
        <v>8294.1200000000008</v>
      </c>
      <c r="H1073">
        <v>8108.05</v>
      </c>
      <c r="I1073" t="str">
        <f t="shared" si="48"/>
        <v>順</v>
      </c>
      <c r="J1073" t="str">
        <f t="shared" si="49"/>
        <v>順</v>
      </c>
      <c r="K1073" t="str">
        <f t="shared" si="50"/>
        <v>無</v>
      </c>
    </row>
    <row r="1074" spans="1:11" hidden="1" x14ac:dyDescent="0.15">
      <c r="A1074">
        <v>20160513</v>
      </c>
      <c r="B1074">
        <v>8053.69</v>
      </c>
      <c r="C1074">
        <v>8377.9</v>
      </c>
      <c r="D1074">
        <v>8131.83</v>
      </c>
      <c r="E1074">
        <v>8294.1200000000008</v>
      </c>
      <c r="F1074">
        <v>8108.05</v>
      </c>
      <c r="G1074">
        <v>8185.47</v>
      </c>
      <c r="H1074">
        <v>8053.69</v>
      </c>
      <c r="I1074" t="str">
        <f t="shared" si="48"/>
        <v>順</v>
      </c>
      <c r="J1074" t="str">
        <f t="shared" si="49"/>
        <v>無</v>
      </c>
      <c r="K1074" t="str">
        <f t="shared" si="50"/>
        <v>盤</v>
      </c>
    </row>
    <row r="1075" spans="1:11" hidden="1" x14ac:dyDescent="0.15">
      <c r="A1075">
        <v>20160516</v>
      </c>
      <c r="B1075">
        <v>8067.6</v>
      </c>
      <c r="C1075">
        <v>8294.1200000000008</v>
      </c>
      <c r="D1075">
        <v>8108.05</v>
      </c>
      <c r="E1075">
        <v>8185.47</v>
      </c>
      <c r="F1075">
        <v>8053.69</v>
      </c>
      <c r="G1075">
        <v>8167.96</v>
      </c>
      <c r="H1075">
        <v>8053.69</v>
      </c>
      <c r="I1075" t="str">
        <f t="shared" si="48"/>
        <v>無</v>
      </c>
      <c r="J1075" t="str">
        <f t="shared" si="49"/>
        <v>盤</v>
      </c>
      <c r="K1075" t="str">
        <f t="shared" si="50"/>
        <v>盤</v>
      </c>
    </row>
    <row r="1076" spans="1:11" hidden="1" x14ac:dyDescent="0.15">
      <c r="A1076">
        <v>20160517</v>
      </c>
      <c r="B1076">
        <v>8140.48</v>
      </c>
      <c r="C1076">
        <v>8185.47</v>
      </c>
      <c r="D1076">
        <v>8053.69</v>
      </c>
      <c r="E1076">
        <v>8167.96</v>
      </c>
      <c r="F1076">
        <v>8053.69</v>
      </c>
      <c r="G1076">
        <v>8156.29</v>
      </c>
      <c r="H1076">
        <v>8053.69</v>
      </c>
      <c r="I1076" t="str">
        <f t="shared" si="48"/>
        <v>盤</v>
      </c>
      <c r="J1076" t="str">
        <f t="shared" si="49"/>
        <v>盤</v>
      </c>
      <c r="K1076" t="str">
        <f t="shared" si="50"/>
        <v>盤</v>
      </c>
    </row>
    <row r="1077" spans="1:11" hidden="1" x14ac:dyDescent="0.15">
      <c r="A1077">
        <v>20160518</v>
      </c>
      <c r="B1077">
        <v>8159.68</v>
      </c>
      <c r="C1077">
        <v>8167.96</v>
      </c>
      <c r="D1077">
        <v>8053.69</v>
      </c>
      <c r="E1077">
        <v>8156.29</v>
      </c>
      <c r="F1077">
        <v>8053.69</v>
      </c>
      <c r="G1077">
        <v>8159.68</v>
      </c>
      <c r="H1077">
        <v>8053.69</v>
      </c>
      <c r="I1077" t="str">
        <f t="shared" si="48"/>
        <v>盤</v>
      </c>
      <c r="J1077" t="str">
        <f t="shared" si="49"/>
        <v>盤</v>
      </c>
      <c r="K1077" t="str">
        <f t="shared" si="50"/>
        <v>盤</v>
      </c>
    </row>
    <row r="1078" spans="1:11" hidden="1" x14ac:dyDescent="0.15">
      <c r="A1078">
        <v>20160519</v>
      </c>
      <c r="B1078">
        <v>8095.98</v>
      </c>
      <c r="C1078">
        <v>8156.29</v>
      </c>
      <c r="D1078">
        <v>8053.69</v>
      </c>
      <c r="E1078">
        <v>8159.68</v>
      </c>
      <c r="F1078">
        <v>8053.69</v>
      </c>
      <c r="G1078">
        <v>8159.68</v>
      </c>
      <c r="H1078">
        <v>8053.69</v>
      </c>
      <c r="I1078" t="str">
        <f t="shared" si="48"/>
        <v>盤</v>
      </c>
      <c r="J1078" t="str">
        <f t="shared" si="49"/>
        <v>盤</v>
      </c>
      <c r="K1078" t="str">
        <f t="shared" si="50"/>
        <v>盤</v>
      </c>
    </row>
    <row r="1079" spans="1:11" hidden="1" x14ac:dyDescent="0.15">
      <c r="A1079">
        <v>20160520</v>
      </c>
      <c r="B1079">
        <v>8131.26</v>
      </c>
      <c r="C1079">
        <v>8159.68</v>
      </c>
      <c r="D1079">
        <v>8053.69</v>
      </c>
      <c r="E1079">
        <v>8159.68</v>
      </c>
      <c r="F1079">
        <v>8053.69</v>
      </c>
      <c r="G1079">
        <v>8159.68</v>
      </c>
      <c r="H1079">
        <v>8053.69</v>
      </c>
      <c r="I1079" t="str">
        <f t="shared" si="48"/>
        <v>盤</v>
      </c>
      <c r="J1079" t="str">
        <f t="shared" si="49"/>
        <v>盤</v>
      </c>
      <c r="K1079" t="str">
        <f t="shared" si="50"/>
        <v>盤</v>
      </c>
    </row>
    <row r="1080" spans="1:11" hidden="1" x14ac:dyDescent="0.15">
      <c r="A1080">
        <v>20160523</v>
      </c>
      <c r="B1080">
        <v>8344.44</v>
      </c>
      <c r="C1080">
        <v>8159.68</v>
      </c>
      <c r="D1080">
        <v>8053.69</v>
      </c>
      <c r="E1080">
        <v>8159.68</v>
      </c>
      <c r="F1080">
        <v>8053.69</v>
      </c>
      <c r="G1080">
        <v>8344.44</v>
      </c>
      <c r="H1080">
        <v>8053.69</v>
      </c>
      <c r="I1080" t="str">
        <f t="shared" si="48"/>
        <v>盤</v>
      </c>
      <c r="J1080" t="str">
        <f t="shared" si="49"/>
        <v>盤</v>
      </c>
      <c r="K1080" t="str">
        <f t="shared" si="50"/>
        <v>順</v>
      </c>
    </row>
    <row r="1081" spans="1:11" hidden="1" x14ac:dyDescent="0.15">
      <c r="A1081">
        <v>20160524</v>
      </c>
      <c r="B1081">
        <v>8300.66</v>
      </c>
      <c r="C1081">
        <v>8159.68</v>
      </c>
      <c r="D1081">
        <v>8053.69</v>
      </c>
      <c r="E1081">
        <v>8344.44</v>
      </c>
      <c r="F1081">
        <v>8053.69</v>
      </c>
      <c r="G1081">
        <v>8344.44</v>
      </c>
      <c r="H1081">
        <v>8053.69</v>
      </c>
      <c r="I1081" t="str">
        <f t="shared" si="48"/>
        <v>盤</v>
      </c>
      <c r="J1081" t="str">
        <f t="shared" si="49"/>
        <v>順</v>
      </c>
      <c r="K1081" t="str">
        <f t="shared" si="50"/>
        <v>順</v>
      </c>
    </row>
    <row r="1082" spans="1:11" x14ac:dyDescent="0.15">
      <c r="A1082">
        <v>20160525</v>
      </c>
      <c r="B1082">
        <v>8396.2000000000007</v>
      </c>
      <c r="C1082">
        <v>8344.44</v>
      </c>
      <c r="D1082">
        <v>8053.69</v>
      </c>
      <c r="E1082">
        <v>8344.44</v>
      </c>
      <c r="F1082">
        <v>8053.69</v>
      </c>
      <c r="G1082">
        <v>8396.2000000000007</v>
      </c>
      <c r="H1082">
        <v>8067.6</v>
      </c>
      <c r="I1082" t="str">
        <f t="shared" si="48"/>
        <v>順</v>
      </c>
      <c r="J1082" t="str">
        <f t="shared" si="49"/>
        <v>順</v>
      </c>
      <c r="K1082" t="str">
        <f t="shared" si="50"/>
        <v>順</v>
      </c>
    </row>
    <row r="1083" spans="1:11" x14ac:dyDescent="0.15">
      <c r="A1083">
        <v>20160526</v>
      </c>
      <c r="B1083">
        <v>8394.1200000000008</v>
      </c>
      <c r="C1083">
        <v>8344.44</v>
      </c>
      <c r="D1083">
        <v>8053.69</v>
      </c>
      <c r="E1083">
        <v>8396.2000000000007</v>
      </c>
      <c r="F1083">
        <v>8067.6</v>
      </c>
      <c r="G1083">
        <v>8396.2000000000007</v>
      </c>
      <c r="H1083">
        <v>8095.98</v>
      </c>
      <c r="I1083" t="str">
        <f t="shared" si="48"/>
        <v>順</v>
      </c>
      <c r="J1083" t="str">
        <f t="shared" si="49"/>
        <v>順</v>
      </c>
      <c r="K1083" t="str">
        <f t="shared" si="50"/>
        <v>順</v>
      </c>
    </row>
    <row r="1084" spans="1:11" x14ac:dyDescent="0.15">
      <c r="A1084">
        <v>20160527</v>
      </c>
      <c r="B1084">
        <v>8463.61</v>
      </c>
      <c r="C1084">
        <v>8396.2000000000007</v>
      </c>
      <c r="D1084">
        <v>8067.6</v>
      </c>
      <c r="E1084">
        <v>8396.2000000000007</v>
      </c>
      <c r="F1084">
        <v>8095.98</v>
      </c>
      <c r="G1084">
        <v>8463.61</v>
      </c>
      <c r="H1084">
        <v>8095.98</v>
      </c>
      <c r="I1084" t="str">
        <f t="shared" si="48"/>
        <v>順</v>
      </c>
      <c r="J1084" t="str">
        <f t="shared" si="49"/>
        <v>順</v>
      </c>
      <c r="K1084" t="str">
        <f t="shared" si="50"/>
        <v>順</v>
      </c>
    </row>
    <row r="1085" spans="1:11" x14ac:dyDescent="0.15">
      <c r="A1085">
        <v>20160530</v>
      </c>
      <c r="B1085">
        <v>8535.8700000000008</v>
      </c>
      <c r="C1085">
        <v>8396.2000000000007</v>
      </c>
      <c r="D1085">
        <v>8095.98</v>
      </c>
      <c r="E1085">
        <v>8463.61</v>
      </c>
      <c r="F1085">
        <v>8095.98</v>
      </c>
      <c r="G1085">
        <v>8535.8700000000008</v>
      </c>
      <c r="H1085">
        <v>8095.98</v>
      </c>
      <c r="I1085" t="str">
        <f t="shared" ref="I1085:I1148" si="51">IF(C1085-D1085&lt;=180,"盤",IF(C1085-D1085&lt;=240,"無","順"))</f>
        <v>順</v>
      </c>
      <c r="J1085" t="str">
        <f t="shared" ref="J1085:J1148" si="52">IF(E1085-F1085&lt;=180,"盤",IF(E1085-F1085&lt;=240,"無","順"))</f>
        <v>順</v>
      </c>
      <c r="K1085" t="str">
        <f t="shared" ref="K1085:K1148" si="53">IF(G1085-H1085&lt;=180,"盤",IF(G1085-H1085&lt;=240,"無","順"))</f>
        <v>順</v>
      </c>
    </row>
    <row r="1086" spans="1:11" x14ac:dyDescent="0.15">
      <c r="A1086">
        <v>20160531</v>
      </c>
      <c r="B1086">
        <v>8535.59</v>
      </c>
      <c r="C1086">
        <v>8463.61</v>
      </c>
      <c r="D1086">
        <v>8095.98</v>
      </c>
      <c r="E1086">
        <v>8535.8700000000008</v>
      </c>
      <c r="F1086">
        <v>8095.98</v>
      </c>
      <c r="G1086">
        <v>8535.8700000000008</v>
      </c>
      <c r="H1086">
        <v>8131.26</v>
      </c>
      <c r="I1086" t="str">
        <f t="shared" si="51"/>
        <v>順</v>
      </c>
      <c r="J1086" t="str">
        <f t="shared" si="52"/>
        <v>順</v>
      </c>
      <c r="K1086" t="str">
        <f t="shared" si="53"/>
        <v>順</v>
      </c>
    </row>
    <row r="1087" spans="1:11" x14ac:dyDescent="0.15">
      <c r="A1087">
        <v>20160601</v>
      </c>
      <c r="B1087">
        <v>8597.16</v>
      </c>
      <c r="C1087">
        <v>8535.8700000000008</v>
      </c>
      <c r="D1087">
        <v>8095.98</v>
      </c>
      <c r="E1087">
        <v>8535.8700000000008</v>
      </c>
      <c r="F1087">
        <v>8131.26</v>
      </c>
      <c r="G1087">
        <v>8597.16</v>
      </c>
      <c r="H1087">
        <v>8300.66</v>
      </c>
      <c r="I1087" t="str">
        <f t="shared" si="51"/>
        <v>順</v>
      </c>
      <c r="J1087" t="str">
        <f t="shared" si="52"/>
        <v>順</v>
      </c>
      <c r="K1087" t="str">
        <f t="shared" si="53"/>
        <v>順</v>
      </c>
    </row>
    <row r="1088" spans="1:11" x14ac:dyDescent="0.15">
      <c r="A1088">
        <v>20160602</v>
      </c>
      <c r="B1088">
        <v>8556.02</v>
      </c>
      <c r="C1088">
        <v>8535.8700000000008</v>
      </c>
      <c r="D1088">
        <v>8131.26</v>
      </c>
      <c r="E1088">
        <v>8597.16</v>
      </c>
      <c r="F1088">
        <v>8300.66</v>
      </c>
      <c r="G1088">
        <v>8597.16</v>
      </c>
      <c r="H1088">
        <v>8300.66</v>
      </c>
      <c r="I1088" t="str">
        <f t="shared" si="51"/>
        <v>順</v>
      </c>
      <c r="J1088" t="str">
        <f t="shared" si="52"/>
        <v>順</v>
      </c>
      <c r="K1088" t="str">
        <f t="shared" si="53"/>
        <v>順</v>
      </c>
    </row>
    <row r="1089" spans="1:11" hidden="1" x14ac:dyDescent="0.15">
      <c r="A1089">
        <v>20160603</v>
      </c>
      <c r="B1089">
        <v>8587.36</v>
      </c>
      <c r="C1089">
        <v>8597.16</v>
      </c>
      <c r="D1089">
        <v>8300.66</v>
      </c>
      <c r="E1089">
        <v>8597.16</v>
      </c>
      <c r="F1089">
        <v>8300.66</v>
      </c>
      <c r="G1089">
        <v>8597.16</v>
      </c>
      <c r="H1089">
        <v>8394.1200000000008</v>
      </c>
      <c r="I1089" t="str">
        <f t="shared" si="51"/>
        <v>順</v>
      </c>
      <c r="J1089" t="str">
        <f t="shared" si="52"/>
        <v>順</v>
      </c>
      <c r="K1089" t="str">
        <f t="shared" si="53"/>
        <v>無</v>
      </c>
    </row>
    <row r="1090" spans="1:11" hidden="1" x14ac:dyDescent="0.15">
      <c r="A1090">
        <v>20160604</v>
      </c>
      <c r="B1090">
        <v>8591.57</v>
      </c>
      <c r="C1090">
        <v>8597.16</v>
      </c>
      <c r="D1090">
        <v>8300.66</v>
      </c>
      <c r="E1090">
        <v>8597.16</v>
      </c>
      <c r="F1090">
        <v>8394.1200000000008</v>
      </c>
      <c r="G1090">
        <v>8597.16</v>
      </c>
      <c r="H1090">
        <v>8394.1200000000008</v>
      </c>
      <c r="I1090" t="str">
        <f t="shared" si="51"/>
        <v>順</v>
      </c>
      <c r="J1090" t="str">
        <f t="shared" si="52"/>
        <v>無</v>
      </c>
      <c r="K1090" t="str">
        <f t="shared" si="53"/>
        <v>無</v>
      </c>
    </row>
    <row r="1091" spans="1:11" hidden="1" x14ac:dyDescent="0.15">
      <c r="A1091">
        <v>20160606</v>
      </c>
      <c r="B1091">
        <v>8597.11</v>
      </c>
      <c r="C1091">
        <v>8597.16</v>
      </c>
      <c r="D1091">
        <v>8394.1200000000008</v>
      </c>
      <c r="E1091">
        <v>8597.16</v>
      </c>
      <c r="F1091">
        <v>8394.1200000000008</v>
      </c>
      <c r="G1091">
        <v>8597.16</v>
      </c>
      <c r="H1091">
        <v>8463.61</v>
      </c>
      <c r="I1091" t="str">
        <f t="shared" si="51"/>
        <v>無</v>
      </c>
      <c r="J1091" t="str">
        <f t="shared" si="52"/>
        <v>無</v>
      </c>
      <c r="K1091" t="str">
        <f t="shared" si="53"/>
        <v>盤</v>
      </c>
    </row>
    <row r="1092" spans="1:11" hidden="1" x14ac:dyDescent="0.15">
      <c r="A1092">
        <v>20160607</v>
      </c>
      <c r="B1092">
        <v>8679.9</v>
      </c>
      <c r="C1092">
        <v>8597.16</v>
      </c>
      <c r="D1092">
        <v>8394.1200000000008</v>
      </c>
      <c r="E1092">
        <v>8597.16</v>
      </c>
      <c r="F1092">
        <v>8463.61</v>
      </c>
      <c r="G1092">
        <v>8679.9</v>
      </c>
      <c r="H1092">
        <v>8535.59</v>
      </c>
      <c r="I1092" t="str">
        <f t="shared" si="51"/>
        <v>無</v>
      </c>
      <c r="J1092" t="str">
        <f t="shared" si="52"/>
        <v>盤</v>
      </c>
      <c r="K1092" t="str">
        <f t="shared" si="53"/>
        <v>盤</v>
      </c>
    </row>
    <row r="1093" spans="1:11" hidden="1" x14ac:dyDescent="0.15">
      <c r="A1093">
        <v>20160608</v>
      </c>
      <c r="B1093">
        <v>8715.48</v>
      </c>
      <c r="C1093">
        <v>8597.16</v>
      </c>
      <c r="D1093">
        <v>8463.61</v>
      </c>
      <c r="E1093">
        <v>8679.9</v>
      </c>
      <c r="F1093">
        <v>8535.59</v>
      </c>
      <c r="G1093">
        <v>8715.48</v>
      </c>
      <c r="H1093">
        <v>8535.59</v>
      </c>
      <c r="I1093" t="str">
        <f t="shared" si="51"/>
        <v>盤</v>
      </c>
      <c r="J1093" t="str">
        <f t="shared" si="52"/>
        <v>盤</v>
      </c>
      <c r="K1093" t="str">
        <f t="shared" si="53"/>
        <v>盤</v>
      </c>
    </row>
    <row r="1094" spans="1:11" hidden="1" x14ac:dyDescent="0.15">
      <c r="A1094">
        <v>20160613</v>
      </c>
      <c r="B1094">
        <v>8536.2199999999993</v>
      </c>
      <c r="C1094">
        <v>8679.9</v>
      </c>
      <c r="D1094">
        <v>8535.59</v>
      </c>
      <c r="E1094">
        <v>8715.48</v>
      </c>
      <c r="F1094">
        <v>8535.59</v>
      </c>
      <c r="G1094">
        <v>8715.48</v>
      </c>
      <c r="H1094">
        <v>8536.2199999999993</v>
      </c>
      <c r="I1094" t="str">
        <f t="shared" si="51"/>
        <v>盤</v>
      </c>
      <c r="J1094" t="str">
        <f t="shared" si="52"/>
        <v>盤</v>
      </c>
      <c r="K1094" t="str">
        <f t="shared" si="53"/>
        <v>盤</v>
      </c>
    </row>
    <row r="1095" spans="1:11" hidden="1" x14ac:dyDescent="0.15">
      <c r="A1095">
        <v>20160614</v>
      </c>
      <c r="B1095">
        <v>8576.1200000000008</v>
      </c>
      <c r="C1095">
        <v>8715.48</v>
      </c>
      <c r="D1095">
        <v>8535.59</v>
      </c>
      <c r="E1095">
        <v>8715.48</v>
      </c>
      <c r="F1095">
        <v>8536.2199999999993</v>
      </c>
      <c r="G1095">
        <v>8715.48</v>
      </c>
      <c r="H1095">
        <v>8536.2199999999993</v>
      </c>
      <c r="I1095" t="str">
        <f t="shared" si="51"/>
        <v>盤</v>
      </c>
      <c r="J1095" t="str">
        <f t="shared" si="52"/>
        <v>盤</v>
      </c>
      <c r="K1095" t="str">
        <f t="shared" si="53"/>
        <v>盤</v>
      </c>
    </row>
    <row r="1096" spans="1:11" hidden="1" x14ac:dyDescent="0.15">
      <c r="A1096">
        <v>20160615</v>
      </c>
      <c r="B1096">
        <v>8606.3700000000008</v>
      </c>
      <c r="C1096">
        <v>8715.48</v>
      </c>
      <c r="D1096">
        <v>8536.2199999999993</v>
      </c>
      <c r="E1096">
        <v>8715.48</v>
      </c>
      <c r="F1096">
        <v>8536.2199999999993</v>
      </c>
      <c r="G1096">
        <v>8715.48</v>
      </c>
      <c r="H1096">
        <v>8536.2199999999993</v>
      </c>
      <c r="I1096" t="str">
        <f t="shared" si="51"/>
        <v>盤</v>
      </c>
      <c r="J1096" t="str">
        <f t="shared" si="52"/>
        <v>盤</v>
      </c>
      <c r="K1096" t="str">
        <f t="shared" si="53"/>
        <v>盤</v>
      </c>
    </row>
    <row r="1097" spans="1:11" hidden="1" x14ac:dyDescent="0.15">
      <c r="A1097">
        <v>20160616</v>
      </c>
      <c r="B1097">
        <v>8494.14</v>
      </c>
      <c r="C1097">
        <v>8715.48</v>
      </c>
      <c r="D1097">
        <v>8536.2199999999993</v>
      </c>
      <c r="E1097">
        <v>8715.48</v>
      </c>
      <c r="F1097">
        <v>8536.2199999999993</v>
      </c>
      <c r="G1097">
        <v>8715.48</v>
      </c>
      <c r="H1097">
        <v>8494.14</v>
      </c>
      <c r="I1097" t="str">
        <f t="shared" si="51"/>
        <v>盤</v>
      </c>
      <c r="J1097" t="str">
        <f t="shared" si="52"/>
        <v>盤</v>
      </c>
      <c r="K1097" t="str">
        <f t="shared" si="53"/>
        <v>無</v>
      </c>
    </row>
    <row r="1098" spans="1:11" hidden="1" x14ac:dyDescent="0.15">
      <c r="A1098">
        <v>20160617</v>
      </c>
      <c r="B1098">
        <v>8568.08</v>
      </c>
      <c r="C1098">
        <v>8715.48</v>
      </c>
      <c r="D1098">
        <v>8536.2199999999993</v>
      </c>
      <c r="E1098">
        <v>8715.48</v>
      </c>
      <c r="F1098">
        <v>8494.14</v>
      </c>
      <c r="G1098">
        <v>8715.48</v>
      </c>
      <c r="H1098">
        <v>8494.14</v>
      </c>
      <c r="I1098" t="str">
        <f t="shared" si="51"/>
        <v>盤</v>
      </c>
      <c r="J1098" t="str">
        <f t="shared" si="52"/>
        <v>無</v>
      </c>
      <c r="K1098" t="str">
        <f t="shared" si="53"/>
        <v>無</v>
      </c>
    </row>
    <row r="1099" spans="1:11" hidden="1" x14ac:dyDescent="0.15">
      <c r="A1099">
        <v>20160620</v>
      </c>
      <c r="B1099">
        <v>8625.92</v>
      </c>
      <c r="C1099">
        <v>8715.48</v>
      </c>
      <c r="D1099">
        <v>8494.14</v>
      </c>
      <c r="E1099">
        <v>8715.48</v>
      </c>
      <c r="F1099">
        <v>8494.14</v>
      </c>
      <c r="G1099">
        <v>8715.48</v>
      </c>
      <c r="H1099">
        <v>8494.14</v>
      </c>
      <c r="I1099" t="str">
        <f t="shared" si="51"/>
        <v>無</v>
      </c>
      <c r="J1099" t="str">
        <f t="shared" si="52"/>
        <v>無</v>
      </c>
      <c r="K1099" t="str">
        <f t="shared" si="53"/>
        <v>無</v>
      </c>
    </row>
    <row r="1100" spans="1:11" hidden="1" x14ac:dyDescent="0.15">
      <c r="A1100">
        <v>20160621</v>
      </c>
      <c r="B1100">
        <v>8684.85</v>
      </c>
      <c r="C1100">
        <v>8715.48</v>
      </c>
      <c r="D1100">
        <v>8494.14</v>
      </c>
      <c r="E1100">
        <v>8715.48</v>
      </c>
      <c r="F1100">
        <v>8494.14</v>
      </c>
      <c r="G1100">
        <v>8715.48</v>
      </c>
      <c r="H1100">
        <v>8494.14</v>
      </c>
      <c r="I1100" t="str">
        <f t="shared" si="51"/>
        <v>無</v>
      </c>
      <c r="J1100" t="str">
        <f t="shared" si="52"/>
        <v>無</v>
      </c>
      <c r="K1100" t="str">
        <f t="shared" si="53"/>
        <v>無</v>
      </c>
    </row>
    <row r="1101" spans="1:11" hidden="1" x14ac:dyDescent="0.15">
      <c r="A1101">
        <v>20160622</v>
      </c>
      <c r="B1101">
        <v>8716.25</v>
      </c>
      <c r="C1101">
        <v>8715.48</v>
      </c>
      <c r="D1101">
        <v>8494.14</v>
      </c>
      <c r="E1101">
        <v>8715.48</v>
      </c>
      <c r="F1101">
        <v>8494.14</v>
      </c>
      <c r="G1101">
        <v>8716.25</v>
      </c>
      <c r="H1101">
        <v>8494.14</v>
      </c>
      <c r="I1101" t="str">
        <f t="shared" si="51"/>
        <v>無</v>
      </c>
      <c r="J1101" t="str">
        <f t="shared" si="52"/>
        <v>無</v>
      </c>
      <c r="K1101" t="str">
        <f t="shared" si="53"/>
        <v>無</v>
      </c>
    </row>
    <row r="1102" spans="1:11" hidden="1" x14ac:dyDescent="0.15">
      <c r="A1102">
        <v>20160623</v>
      </c>
      <c r="B1102">
        <v>8676.68</v>
      </c>
      <c r="C1102">
        <v>8715.48</v>
      </c>
      <c r="D1102">
        <v>8494.14</v>
      </c>
      <c r="E1102">
        <v>8716.25</v>
      </c>
      <c r="F1102">
        <v>8494.14</v>
      </c>
      <c r="G1102">
        <v>8716.25</v>
      </c>
      <c r="H1102">
        <v>8494.14</v>
      </c>
      <c r="I1102" t="str">
        <f t="shared" si="51"/>
        <v>無</v>
      </c>
      <c r="J1102" t="str">
        <f t="shared" si="52"/>
        <v>無</v>
      </c>
      <c r="K1102" t="str">
        <f t="shared" si="53"/>
        <v>無</v>
      </c>
    </row>
    <row r="1103" spans="1:11" hidden="1" x14ac:dyDescent="0.15">
      <c r="A1103">
        <v>20160624</v>
      </c>
      <c r="B1103">
        <v>8476.99</v>
      </c>
      <c r="C1103">
        <v>8716.25</v>
      </c>
      <c r="D1103">
        <v>8494.14</v>
      </c>
      <c r="E1103">
        <v>8716.25</v>
      </c>
      <c r="F1103">
        <v>8494.14</v>
      </c>
      <c r="G1103">
        <v>8716.25</v>
      </c>
      <c r="H1103">
        <v>8476.99</v>
      </c>
      <c r="I1103" t="str">
        <f t="shared" si="51"/>
        <v>無</v>
      </c>
      <c r="J1103" t="str">
        <f t="shared" si="52"/>
        <v>無</v>
      </c>
      <c r="K1103" t="str">
        <f t="shared" si="53"/>
        <v>無</v>
      </c>
    </row>
    <row r="1104" spans="1:11" hidden="1" x14ac:dyDescent="0.15">
      <c r="A1104">
        <v>20160627</v>
      </c>
      <c r="B1104">
        <v>8458.8700000000008</v>
      </c>
      <c r="C1104">
        <v>8716.25</v>
      </c>
      <c r="D1104">
        <v>8494.14</v>
      </c>
      <c r="E1104">
        <v>8716.25</v>
      </c>
      <c r="F1104">
        <v>8476.99</v>
      </c>
      <c r="G1104">
        <v>8716.25</v>
      </c>
      <c r="H1104">
        <v>8458.8700000000008</v>
      </c>
      <c r="I1104" t="str">
        <f t="shared" si="51"/>
        <v>無</v>
      </c>
      <c r="J1104" t="str">
        <f t="shared" si="52"/>
        <v>無</v>
      </c>
      <c r="K1104" t="str">
        <f t="shared" si="53"/>
        <v>順</v>
      </c>
    </row>
    <row r="1105" spans="1:11" hidden="1" x14ac:dyDescent="0.15">
      <c r="A1105">
        <v>20160628</v>
      </c>
      <c r="B1105">
        <v>8505.51</v>
      </c>
      <c r="C1105">
        <v>8716.25</v>
      </c>
      <c r="D1105">
        <v>8476.99</v>
      </c>
      <c r="E1105">
        <v>8716.25</v>
      </c>
      <c r="F1105">
        <v>8458.8700000000008</v>
      </c>
      <c r="G1105">
        <v>8716.25</v>
      </c>
      <c r="H1105">
        <v>8458.8700000000008</v>
      </c>
      <c r="I1105" t="str">
        <f t="shared" si="51"/>
        <v>無</v>
      </c>
      <c r="J1105" t="str">
        <f t="shared" si="52"/>
        <v>順</v>
      </c>
      <c r="K1105" t="str">
        <f t="shared" si="53"/>
        <v>順</v>
      </c>
    </row>
    <row r="1106" spans="1:11" x14ac:dyDescent="0.15">
      <c r="A1106">
        <v>20160629</v>
      </c>
      <c r="B1106">
        <v>8586.56</v>
      </c>
      <c r="C1106">
        <v>8716.25</v>
      </c>
      <c r="D1106">
        <v>8458.8700000000008</v>
      </c>
      <c r="E1106">
        <v>8716.25</v>
      </c>
      <c r="F1106">
        <v>8458.8700000000008</v>
      </c>
      <c r="G1106">
        <v>8716.25</v>
      </c>
      <c r="H1106">
        <v>8458.8700000000008</v>
      </c>
      <c r="I1106" t="str">
        <f t="shared" si="51"/>
        <v>順</v>
      </c>
      <c r="J1106" t="str">
        <f t="shared" si="52"/>
        <v>順</v>
      </c>
      <c r="K1106" t="str">
        <f t="shared" si="53"/>
        <v>順</v>
      </c>
    </row>
    <row r="1107" spans="1:11" x14ac:dyDescent="0.15">
      <c r="A1107">
        <v>20160630</v>
      </c>
      <c r="B1107">
        <v>8666.58</v>
      </c>
      <c r="C1107">
        <v>8716.25</v>
      </c>
      <c r="D1107">
        <v>8458.8700000000008</v>
      </c>
      <c r="E1107">
        <v>8716.25</v>
      </c>
      <c r="F1107">
        <v>8458.8700000000008</v>
      </c>
      <c r="G1107">
        <v>8716.25</v>
      </c>
      <c r="H1107">
        <v>8458.8700000000008</v>
      </c>
      <c r="I1107" t="str">
        <f t="shared" si="51"/>
        <v>順</v>
      </c>
      <c r="J1107" t="str">
        <f t="shared" si="52"/>
        <v>順</v>
      </c>
      <c r="K1107" t="str">
        <f t="shared" si="53"/>
        <v>順</v>
      </c>
    </row>
    <row r="1108" spans="1:11" x14ac:dyDescent="0.15">
      <c r="A1108">
        <v>20160701</v>
      </c>
      <c r="B1108">
        <v>8738.24</v>
      </c>
      <c r="C1108">
        <v>8716.25</v>
      </c>
      <c r="D1108">
        <v>8458.8700000000008</v>
      </c>
      <c r="E1108">
        <v>8716.25</v>
      </c>
      <c r="F1108">
        <v>8458.8700000000008</v>
      </c>
      <c r="G1108">
        <v>8738.24</v>
      </c>
      <c r="H1108">
        <v>8458.8700000000008</v>
      </c>
      <c r="I1108" t="str">
        <f t="shared" si="51"/>
        <v>順</v>
      </c>
      <c r="J1108" t="str">
        <f t="shared" si="52"/>
        <v>順</v>
      </c>
      <c r="K1108" t="str">
        <f t="shared" si="53"/>
        <v>順</v>
      </c>
    </row>
    <row r="1109" spans="1:11" x14ac:dyDescent="0.15">
      <c r="A1109">
        <v>20160704</v>
      </c>
      <c r="B1109">
        <v>8760.58</v>
      </c>
      <c r="C1109">
        <v>8716.25</v>
      </c>
      <c r="D1109">
        <v>8458.8700000000008</v>
      </c>
      <c r="E1109">
        <v>8738.24</v>
      </c>
      <c r="F1109">
        <v>8458.8700000000008</v>
      </c>
      <c r="G1109">
        <v>8760.58</v>
      </c>
      <c r="H1109">
        <v>8458.8700000000008</v>
      </c>
      <c r="I1109" t="str">
        <f t="shared" si="51"/>
        <v>順</v>
      </c>
      <c r="J1109" t="str">
        <f t="shared" si="52"/>
        <v>順</v>
      </c>
      <c r="K1109" t="str">
        <f t="shared" si="53"/>
        <v>順</v>
      </c>
    </row>
    <row r="1110" spans="1:11" x14ac:dyDescent="0.15">
      <c r="A1110">
        <v>20160705</v>
      </c>
      <c r="B1110">
        <v>8716.07</v>
      </c>
      <c r="C1110">
        <v>8738.24</v>
      </c>
      <c r="D1110">
        <v>8458.8700000000008</v>
      </c>
      <c r="E1110">
        <v>8760.58</v>
      </c>
      <c r="F1110">
        <v>8458.8700000000008</v>
      </c>
      <c r="G1110">
        <v>8760.58</v>
      </c>
      <c r="H1110">
        <v>8458.8700000000008</v>
      </c>
      <c r="I1110" t="str">
        <f t="shared" si="51"/>
        <v>順</v>
      </c>
      <c r="J1110" t="str">
        <f t="shared" si="52"/>
        <v>順</v>
      </c>
      <c r="K1110" t="str">
        <f t="shared" si="53"/>
        <v>順</v>
      </c>
    </row>
    <row r="1111" spans="1:11" x14ac:dyDescent="0.15">
      <c r="A1111">
        <v>20160706</v>
      </c>
      <c r="B1111">
        <v>8575.75</v>
      </c>
      <c r="C1111">
        <v>8760.58</v>
      </c>
      <c r="D1111">
        <v>8458.8700000000008</v>
      </c>
      <c r="E1111">
        <v>8760.58</v>
      </c>
      <c r="F1111">
        <v>8458.8700000000008</v>
      </c>
      <c r="G1111">
        <v>8760.58</v>
      </c>
      <c r="H1111">
        <v>8458.8700000000008</v>
      </c>
      <c r="I1111" t="str">
        <f t="shared" si="51"/>
        <v>順</v>
      </c>
      <c r="J1111" t="str">
        <f t="shared" si="52"/>
        <v>順</v>
      </c>
      <c r="K1111" t="str">
        <f t="shared" si="53"/>
        <v>順</v>
      </c>
    </row>
    <row r="1112" spans="1:11" x14ac:dyDescent="0.15">
      <c r="A1112">
        <v>20160707</v>
      </c>
      <c r="B1112">
        <v>8640.91</v>
      </c>
      <c r="C1112">
        <v>8760.58</v>
      </c>
      <c r="D1112">
        <v>8458.8700000000008</v>
      </c>
      <c r="E1112">
        <v>8760.58</v>
      </c>
      <c r="F1112">
        <v>8458.8700000000008</v>
      </c>
      <c r="G1112">
        <v>8760.58</v>
      </c>
      <c r="H1112">
        <v>8505.51</v>
      </c>
      <c r="I1112" t="str">
        <f t="shared" si="51"/>
        <v>順</v>
      </c>
      <c r="J1112" t="str">
        <f t="shared" si="52"/>
        <v>順</v>
      </c>
      <c r="K1112" t="str">
        <f t="shared" si="53"/>
        <v>順</v>
      </c>
    </row>
    <row r="1113" spans="1:11" hidden="1" x14ac:dyDescent="0.15">
      <c r="A1113">
        <v>20160711</v>
      </c>
      <c r="B1113">
        <v>8786.4699999999993</v>
      </c>
      <c r="C1113">
        <v>8760.58</v>
      </c>
      <c r="D1113">
        <v>8458.8700000000008</v>
      </c>
      <c r="E1113">
        <v>8760.58</v>
      </c>
      <c r="F1113">
        <v>8505.51</v>
      </c>
      <c r="G1113">
        <v>8786.4699999999993</v>
      </c>
      <c r="H1113">
        <v>8575.75</v>
      </c>
      <c r="I1113" t="str">
        <f t="shared" si="51"/>
        <v>順</v>
      </c>
      <c r="J1113" t="str">
        <f t="shared" si="52"/>
        <v>順</v>
      </c>
      <c r="K1113" t="str">
        <f t="shared" si="53"/>
        <v>無</v>
      </c>
    </row>
    <row r="1114" spans="1:11" hidden="1" x14ac:dyDescent="0.15">
      <c r="A1114">
        <v>20160712</v>
      </c>
      <c r="B1114">
        <v>8841.4599999999991</v>
      </c>
      <c r="C1114">
        <v>8760.58</v>
      </c>
      <c r="D1114">
        <v>8505.51</v>
      </c>
      <c r="E1114">
        <v>8786.4699999999993</v>
      </c>
      <c r="F1114">
        <v>8575.75</v>
      </c>
      <c r="G1114">
        <v>8841.4599999999991</v>
      </c>
      <c r="H1114">
        <v>8575.75</v>
      </c>
      <c r="I1114" t="str">
        <f t="shared" si="51"/>
        <v>順</v>
      </c>
      <c r="J1114" t="str">
        <f t="shared" si="52"/>
        <v>無</v>
      </c>
      <c r="K1114" t="str">
        <f t="shared" si="53"/>
        <v>順</v>
      </c>
    </row>
    <row r="1115" spans="1:11" hidden="1" x14ac:dyDescent="0.15">
      <c r="A1115">
        <v>20160713</v>
      </c>
      <c r="B1115">
        <v>8857.75</v>
      </c>
      <c r="C1115">
        <v>8786.4699999999993</v>
      </c>
      <c r="D1115">
        <v>8575.75</v>
      </c>
      <c r="E1115">
        <v>8841.4599999999991</v>
      </c>
      <c r="F1115">
        <v>8575.75</v>
      </c>
      <c r="G1115">
        <v>8857.75</v>
      </c>
      <c r="H1115">
        <v>8575.75</v>
      </c>
      <c r="I1115" t="str">
        <f t="shared" si="51"/>
        <v>無</v>
      </c>
      <c r="J1115" t="str">
        <f t="shared" si="52"/>
        <v>順</v>
      </c>
      <c r="K1115" t="str">
        <f t="shared" si="53"/>
        <v>順</v>
      </c>
    </row>
    <row r="1116" spans="1:11" x14ac:dyDescent="0.15">
      <c r="A1116">
        <v>20160714</v>
      </c>
      <c r="B1116">
        <v>8866.36</v>
      </c>
      <c r="C1116">
        <v>8841.4599999999991</v>
      </c>
      <c r="D1116">
        <v>8575.75</v>
      </c>
      <c r="E1116">
        <v>8857.75</v>
      </c>
      <c r="F1116">
        <v>8575.75</v>
      </c>
      <c r="G1116">
        <v>8866.36</v>
      </c>
      <c r="H1116">
        <v>8575.75</v>
      </c>
      <c r="I1116" t="str">
        <f t="shared" si="51"/>
        <v>順</v>
      </c>
      <c r="J1116" t="str">
        <f t="shared" si="52"/>
        <v>順</v>
      </c>
      <c r="K1116" t="str">
        <f t="shared" si="53"/>
        <v>順</v>
      </c>
    </row>
    <row r="1117" spans="1:11" x14ac:dyDescent="0.15">
      <c r="A1117">
        <v>20160715</v>
      </c>
      <c r="B1117">
        <v>8949.85</v>
      </c>
      <c r="C1117">
        <v>8857.75</v>
      </c>
      <c r="D1117">
        <v>8575.75</v>
      </c>
      <c r="E1117">
        <v>8866.36</v>
      </c>
      <c r="F1117">
        <v>8575.75</v>
      </c>
      <c r="G1117">
        <v>8949.85</v>
      </c>
      <c r="H1117">
        <v>8575.75</v>
      </c>
      <c r="I1117" t="str">
        <f t="shared" si="51"/>
        <v>順</v>
      </c>
      <c r="J1117" t="str">
        <f t="shared" si="52"/>
        <v>順</v>
      </c>
      <c r="K1117" t="str">
        <f t="shared" si="53"/>
        <v>順</v>
      </c>
    </row>
    <row r="1118" spans="1:11" x14ac:dyDescent="0.15">
      <c r="A1118">
        <v>20160718</v>
      </c>
      <c r="B1118">
        <v>9008.2099999999991</v>
      </c>
      <c r="C1118">
        <v>8866.36</v>
      </c>
      <c r="D1118">
        <v>8575.75</v>
      </c>
      <c r="E1118">
        <v>8949.85</v>
      </c>
      <c r="F1118">
        <v>8575.75</v>
      </c>
      <c r="G1118">
        <v>9008.2099999999991</v>
      </c>
      <c r="H1118">
        <v>8575.75</v>
      </c>
      <c r="I1118" t="str">
        <f t="shared" si="51"/>
        <v>順</v>
      </c>
      <c r="J1118" t="str">
        <f t="shared" si="52"/>
        <v>順</v>
      </c>
      <c r="K1118" t="str">
        <f t="shared" si="53"/>
        <v>順</v>
      </c>
    </row>
    <row r="1119" spans="1:11" x14ac:dyDescent="0.15">
      <c r="A1119">
        <v>20160719</v>
      </c>
      <c r="B1119">
        <v>9034.8700000000008</v>
      </c>
      <c r="C1119">
        <v>8949.85</v>
      </c>
      <c r="D1119">
        <v>8575.75</v>
      </c>
      <c r="E1119">
        <v>9008.2099999999991</v>
      </c>
      <c r="F1119">
        <v>8575.75</v>
      </c>
      <c r="G1119">
        <v>9034.8700000000008</v>
      </c>
      <c r="H1119">
        <v>8640.91</v>
      </c>
      <c r="I1119" t="str">
        <f t="shared" si="51"/>
        <v>順</v>
      </c>
      <c r="J1119" t="str">
        <f t="shared" si="52"/>
        <v>順</v>
      </c>
      <c r="K1119" t="str">
        <f t="shared" si="53"/>
        <v>順</v>
      </c>
    </row>
    <row r="1120" spans="1:11" x14ac:dyDescent="0.15">
      <c r="A1120">
        <v>20160720</v>
      </c>
      <c r="B1120">
        <v>9007.68</v>
      </c>
      <c r="C1120">
        <v>9008.2099999999991</v>
      </c>
      <c r="D1120">
        <v>8575.75</v>
      </c>
      <c r="E1120">
        <v>9034.8700000000008</v>
      </c>
      <c r="F1120">
        <v>8640.91</v>
      </c>
      <c r="G1120">
        <v>9034.8700000000008</v>
      </c>
      <c r="H1120">
        <v>8786.4699999999993</v>
      </c>
      <c r="I1120" t="str">
        <f t="shared" si="51"/>
        <v>順</v>
      </c>
      <c r="J1120" t="str">
        <f t="shared" si="52"/>
        <v>順</v>
      </c>
      <c r="K1120" t="str">
        <f t="shared" si="53"/>
        <v>順</v>
      </c>
    </row>
    <row r="1121" spans="1:11" hidden="1" x14ac:dyDescent="0.15">
      <c r="A1121">
        <v>20160721</v>
      </c>
      <c r="B1121">
        <v>9056.56</v>
      </c>
      <c r="C1121">
        <v>9034.8700000000008</v>
      </c>
      <c r="D1121">
        <v>8640.91</v>
      </c>
      <c r="E1121">
        <v>9034.8700000000008</v>
      </c>
      <c r="F1121">
        <v>8786.4699999999993</v>
      </c>
      <c r="G1121">
        <v>9056.56</v>
      </c>
      <c r="H1121">
        <v>8841.4599999999991</v>
      </c>
      <c r="I1121" t="str">
        <f t="shared" si="51"/>
        <v>順</v>
      </c>
      <c r="J1121" t="str">
        <f t="shared" si="52"/>
        <v>順</v>
      </c>
      <c r="K1121" t="str">
        <f t="shared" si="53"/>
        <v>無</v>
      </c>
    </row>
    <row r="1122" spans="1:11" hidden="1" x14ac:dyDescent="0.15">
      <c r="A1122">
        <v>20160722</v>
      </c>
      <c r="B1122">
        <v>9013.14</v>
      </c>
      <c r="C1122">
        <v>9034.8700000000008</v>
      </c>
      <c r="D1122">
        <v>8786.4699999999993</v>
      </c>
      <c r="E1122">
        <v>9056.56</v>
      </c>
      <c r="F1122">
        <v>8841.4599999999991</v>
      </c>
      <c r="G1122">
        <v>9056.56</v>
      </c>
      <c r="H1122">
        <v>8857.75</v>
      </c>
      <c r="I1122" t="str">
        <f t="shared" si="51"/>
        <v>順</v>
      </c>
      <c r="J1122" t="str">
        <f t="shared" si="52"/>
        <v>無</v>
      </c>
      <c r="K1122" t="str">
        <f t="shared" si="53"/>
        <v>無</v>
      </c>
    </row>
    <row r="1123" spans="1:11" hidden="1" x14ac:dyDescent="0.15">
      <c r="A1123">
        <v>20160725</v>
      </c>
      <c r="B1123">
        <v>8991.67</v>
      </c>
      <c r="C1123">
        <v>9056.56</v>
      </c>
      <c r="D1123">
        <v>8841.4599999999991</v>
      </c>
      <c r="E1123">
        <v>9056.56</v>
      </c>
      <c r="F1123">
        <v>8857.75</v>
      </c>
      <c r="G1123">
        <v>9056.56</v>
      </c>
      <c r="H1123">
        <v>8866.36</v>
      </c>
      <c r="I1123" t="str">
        <f t="shared" si="51"/>
        <v>無</v>
      </c>
      <c r="J1123" t="str">
        <f t="shared" si="52"/>
        <v>無</v>
      </c>
      <c r="K1123" t="str">
        <f t="shared" si="53"/>
        <v>無</v>
      </c>
    </row>
    <row r="1124" spans="1:11" hidden="1" x14ac:dyDescent="0.15">
      <c r="A1124">
        <v>20160726</v>
      </c>
      <c r="B1124">
        <v>9024.7900000000009</v>
      </c>
      <c r="C1124">
        <v>9056.56</v>
      </c>
      <c r="D1124">
        <v>8857.75</v>
      </c>
      <c r="E1124">
        <v>9056.56</v>
      </c>
      <c r="F1124">
        <v>8866.36</v>
      </c>
      <c r="G1124">
        <v>9056.56</v>
      </c>
      <c r="H1124">
        <v>8949.85</v>
      </c>
      <c r="I1124" t="str">
        <f t="shared" si="51"/>
        <v>無</v>
      </c>
      <c r="J1124" t="str">
        <f t="shared" si="52"/>
        <v>無</v>
      </c>
      <c r="K1124" t="str">
        <f t="shared" si="53"/>
        <v>盤</v>
      </c>
    </row>
    <row r="1125" spans="1:11" hidden="1" x14ac:dyDescent="0.15">
      <c r="A1125">
        <v>20160727</v>
      </c>
      <c r="B1125">
        <v>9063.39</v>
      </c>
      <c r="C1125">
        <v>9056.56</v>
      </c>
      <c r="D1125">
        <v>8866.36</v>
      </c>
      <c r="E1125">
        <v>9056.56</v>
      </c>
      <c r="F1125">
        <v>8949.85</v>
      </c>
      <c r="G1125">
        <v>9063.39</v>
      </c>
      <c r="H1125">
        <v>8991.67</v>
      </c>
      <c r="I1125" t="str">
        <f t="shared" si="51"/>
        <v>無</v>
      </c>
      <c r="J1125" t="str">
        <f t="shared" si="52"/>
        <v>盤</v>
      </c>
      <c r="K1125" t="str">
        <f t="shared" si="53"/>
        <v>盤</v>
      </c>
    </row>
    <row r="1126" spans="1:11" hidden="1" x14ac:dyDescent="0.15">
      <c r="A1126">
        <v>20160728</v>
      </c>
      <c r="B1126">
        <v>9076.64</v>
      </c>
      <c r="C1126">
        <v>9056.56</v>
      </c>
      <c r="D1126">
        <v>8949.85</v>
      </c>
      <c r="E1126">
        <v>9063.39</v>
      </c>
      <c r="F1126">
        <v>8991.67</v>
      </c>
      <c r="G1126">
        <v>9076.64</v>
      </c>
      <c r="H1126">
        <v>8991.67</v>
      </c>
      <c r="I1126" t="str">
        <f t="shared" si="51"/>
        <v>盤</v>
      </c>
      <c r="J1126" t="str">
        <f t="shared" si="52"/>
        <v>盤</v>
      </c>
      <c r="K1126" t="str">
        <f t="shared" si="53"/>
        <v>盤</v>
      </c>
    </row>
    <row r="1127" spans="1:11" hidden="1" x14ac:dyDescent="0.15">
      <c r="A1127">
        <v>20160729</v>
      </c>
      <c r="B1127">
        <v>8984.41</v>
      </c>
      <c r="C1127">
        <v>9063.39</v>
      </c>
      <c r="D1127">
        <v>8991.67</v>
      </c>
      <c r="E1127">
        <v>9076.64</v>
      </c>
      <c r="F1127">
        <v>8991.67</v>
      </c>
      <c r="G1127">
        <v>9076.64</v>
      </c>
      <c r="H1127">
        <v>8984.41</v>
      </c>
      <c r="I1127" t="str">
        <f t="shared" si="51"/>
        <v>盤</v>
      </c>
      <c r="J1127" t="str">
        <f t="shared" si="52"/>
        <v>盤</v>
      </c>
      <c r="K1127" t="str">
        <f t="shared" si="53"/>
        <v>盤</v>
      </c>
    </row>
    <row r="1128" spans="1:11" hidden="1" x14ac:dyDescent="0.15">
      <c r="A1128">
        <v>20160801</v>
      </c>
      <c r="B1128">
        <v>9080.7099999999991</v>
      </c>
      <c r="C1128">
        <v>9076.64</v>
      </c>
      <c r="D1128">
        <v>8991.67</v>
      </c>
      <c r="E1128">
        <v>9076.64</v>
      </c>
      <c r="F1128">
        <v>8984.41</v>
      </c>
      <c r="G1128">
        <v>9080.7099999999991</v>
      </c>
      <c r="H1128">
        <v>8984.41</v>
      </c>
      <c r="I1128" t="str">
        <f t="shared" si="51"/>
        <v>盤</v>
      </c>
      <c r="J1128" t="str">
        <f t="shared" si="52"/>
        <v>盤</v>
      </c>
      <c r="K1128" t="str">
        <f t="shared" si="53"/>
        <v>盤</v>
      </c>
    </row>
    <row r="1129" spans="1:11" hidden="1" x14ac:dyDescent="0.15">
      <c r="A1129">
        <v>20160802</v>
      </c>
      <c r="B1129">
        <v>9068.76</v>
      </c>
      <c r="C1129">
        <v>9076.64</v>
      </c>
      <c r="D1129">
        <v>8984.41</v>
      </c>
      <c r="E1129">
        <v>9080.7099999999991</v>
      </c>
      <c r="F1129">
        <v>8984.41</v>
      </c>
      <c r="G1129">
        <v>9080.7099999999991</v>
      </c>
      <c r="H1129">
        <v>8984.41</v>
      </c>
      <c r="I1129" t="str">
        <f t="shared" si="51"/>
        <v>盤</v>
      </c>
      <c r="J1129" t="str">
        <f t="shared" si="52"/>
        <v>盤</v>
      </c>
      <c r="K1129" t="str">
        <f t="shared" si="53"/>
        <v>盤</v>
      </c>
    </row>
    <row r="1130" spans="1:11" hidden="1" x14ac:dyDescent="0.15">
      <c r="A1130">
        <v>20160803</v>
      </c>
      <c r="B1130">
        <v>9001.7099999999991</v>
      </c>
      <c r="C1130">
        <v>9080.7099999999991</v>
      </c>
      <c r="D1130">
        <v>8984.41</v>
      </c>
      <c r="E1130">
        <v>9080.7099999999991</v>
      </c>
      <c r="F1130">
        <v>8984.41</v>
      </c>
      <c r="G1130">
        <v>9080.7099999999991</v>
      </c>
      <c r="H1130">
        <v>8984.41</v>
      </c>
      <c r="I1130" t="str">
        <f t="shared" si="51"/>
        <v>盤</v>
      </c>
      <c r="J1130" t="str">
        <f t="shared" si="52"/>
        <v>盤</v>
      </c>
      <c r="K1130" t="str">
        <f t="shared" si="53"/>
        <v>盤</v>
      </c>
    </row>
    <row r="1131" spans="1:11" hidden="1" x14ac:dyDescent="0.15">
      <c r="A1131">
        <v>20160804</v>
      </c>
      <c r="B1131">
        <v>9024.7099999999991</v>
      </c>
      <c r="C1131">
        <v>9080.7099999999991</v>
      </c>
      <c r="D1131">
        <v>8984.41</v>
      </c>
      <c r="E1131">
        <v>9080.7099999999991</v>
      </c>
      <c r="F1131">
        <v>8984.41</v>
      </c>
      <c r="G1131">
        <v>9080.7099999999991</v>
      </c>
      <c r="H1131">
        <v>8984.41</v>
      </c>
      <c r="I1131" t="str">
        <f t="shared" si="51"/>
        <v>盤</v>
      </c>
      <c r="J1131" t="str">
        <f t="shared" si="52"/>
        <v>盤</v>
      </c>
      <c r="K1131" t="str">
        <f t="shared" si="53"/>
        <v>盤</v>
      </c>
    </row>
    <row r="1132" spans="1:11" hidden="1" x14ac:dyDescent="0.15">
      <c r="A1132">
        <v>20160805</v>
      </c>
      <c r="B1132">
        <v>9092.1200000000008</v>
      </c>
      <c r="C1132">
        <v>9080.7099999999991</v>
      </c>
      <c r="D1132">
        <v>8984.41</v>
      </c>
      <c r="E1132">
        <v>9080.7099999999991</v>
      </c>
      <c r="F1132">
        <v>8984.41</v>
      </c>
      <c r="G1132">
        <v>9092.1200000000008</v>
      </c>
      <c r="H1132">
        <v>8984.41</v>
      </c>
      <c r="I1132" t="str">
        <f t="shared" si="51"/>
        <v>盤</v>
      </c>
      <c r="J1132" t="str">
        <f t="shared" si="52"/>
        <v>盤</v>
      </c>
      <c r="K1132" t="str">
        <f t="shared" si="53"/>
        <v>盤</v>
      </c>
    </row>
    <row r="1133" spans="1:11" hidden="1" x14ac:dyDescent="0.15">
      <c r="A1133">
        <v>20160808</v>
      </c>
      <c r="B1133">
        <v>9150.26</v>
      </c>
      <c r="C1133">
        <v>9080.7099999999991</v>
      </c>
      <c r="D1133">
        <v>8984.41</v>
      </c>
      <c r="E1133">
        <v>9092.1200000000008</v>
      </c>
      <c r="F1133">
        <v>8984.41</v>
      </c>
      <c r="G1133">
        <v>9150.26</v>
      </c>
      <c r="H1133">
        <v>8984.41</v>
      </c>
      <c r="I1133" t="str">
        <f t="shared" si="51"/>
        <v>盤</v>
      </c>
      <c r="J1133" t="str">
        <f t="shared" si="52"/>
        <v>盤</v>
      </c>
      <c r="K1133" t="str">
        <f t="shared" si="53"/>
        <v>盤</v>
      </c>
    </row>
    <row r="1134" spans="1:11" hidden="1" x14ac:dyDescent="0.15">
      <c r="A1134">
        <v>20160809</v>
      </c>
      <c r="B1134">
        <v>9155.08</v>
      </c>
      <c r="C1134">
        <v>9092.1200000000008</v>
      </c>
      <c r="D1134">
        <v>8984.41</v>
      </c>
      <c r="E1134">
        <v>9150.26</v>
      </c>
      <c r="F1134">
        <v>8984.41</v>
      </c>
      <c r="G1134">
        <v>9155.08</v>
      </c>
      <c r="H1134">
        <v>8984.41</v>
      </c>
      <c r="I1134" t="str">
        <f t="shared" si="51"/>
        <v>盤</v>
      </c>
      <c r="J1134" t="str">
        <f t="shared" si="52"/>
        <v>盤</v>
      </c>
      <c r="K1134" t="str">
        <f t="shared" si="53"/>
        <v>盤</v>
      </c>
    </row>
    <row r="1135" spans="1:11" hidden="1" x14ac:dyDescent="0.15">
      <c r="A1135">
        <v>20160810</v>
      </c>
      <c r="B1135">
        <v>9200.42</v>
      </c>
      <c r="C1135">
        <v>9150.26</v>
      </c>
      <c r="D1135">
        <v>8984.41</v>
      </c>
      <c r="E1135">
        <v>9155.08</v>
      </c>
      <c r="F1135">
        <v>8984.41</v>
      </c>
      <c r="G1135">
        <v>9200.42</v>
      </c>
      <c r="H1135">
        <v>9001.7099999999991</v>
      </c>
      <c r="I1135" t="str">
        <f t="shared" si="51"/>
        <v>盤</v>
      </c>
      <c r="J1135" t="str">
        <f t="shared" si="52"/>
        <v>盤</v>
      </c>
      <c r="K1135" t="str">
        <f t="shared" si="53"/>
        <v>無</v>
      </c>
    </row>
    <row r="1136" spans="1:11" hidden="1" x14ac:dyDescent="0.15">
      <c r="A1136">
        <v>20160811</v>
      </c>
      <c r="B1136">
        <v>9131.83</v>
      </c>
      <c r="C1136">
        <v>9155.08</v>
      </c>
      <c r="D1136">
        <v>8984.41</v>
      </c>
      <c r="E1136">
        <v>9200.42</v>
      </c>
      <c r="F1136">
        <v>9001.7099999999991</v>
      </c>
      <c r="G1136">
        <v>9200.42</v>
      </c>
      <c r="H1136">
        <v>9001.7099999999991</v>
      </c>
      <c r="I1136" t="str">
        <f t="shared" si="51"/>
        <v>盤</v>
      </c>
      <c r="J1136" t="str">
        <f t="shared" si="52"/>
        <v>無</v>
      </c>
      <c r="K1136" t="str">
        <f t="shared" si="53"/>
        <v>無</v>
      </c>
    </row>
    <row r="1137" spans="1:11" hidden="1" x14ac:dyDescent="0.15">
      <c r="A1137">
        <v>20160812</v>
      </c>
      <c r="B1137">
        <v>9150.39</v>
      </c>
      <c r="C1137">
        <v>9200.42</v>
      </c>
      <c r="D1137">
        <v>9001.7099999999991</v>
      </c>
      <c r="E1137">
        <v>9200.42</v>
      </c>
      <c r="F1137">
        <v>9001.7099999999991</v>
      </c>
      <c r="G1137">
        <v>9200.42</v>
      </c>
      <c r="H1137">
        <v>9001.7099999999991</v>
      </c>
      <c r="I1137" t="str">
        <f t="shared" si="51"/>
        <v>無</v>
      </c>
      <c r="J1137" t="str">
        <f t="shared" si="52"/>
        <v>無</v>
      </c>
      <c r="K1137" t="str">
        <f t="shared" si="53"/>
        <v>無</v>
      </c>
    </row>
    <row r="1138" spans="1:11" hidden="1" x14ac:dyDescent="0.15">
      <c r="A1138">
        <v>20160815</v>
      </c>
      <c r="B1138">
        <v>9148.51</v>
      </c>
      <c r="C1138">
        <v>9200.42</v>
      </c>
      <c r="D1138">
        <v>9001.7099999999991</v>
      </c>
      <c r="E1138">
        <v>9200.42</v>
      </c>
      <c r="F1138">
        <v>9001.7099999999991</v>
      </c>
      <c r="G1138">
        <v>9200.42</v>
      </c>
      <c r="H1138">
        <v>9024.7099999999991</v>
      </c>
      <c r="I1138" t="str">
        <f t="shared" si="51"/>
        <v>無</v>
      </c>
      <c r="J1138" t="str">
        <f t="shared" si="52"/>
        <v>無</v>
      </c>
      <c r="K1138" t="str">
        <f t="shared" si="53"/>
        <v>盤</v>
      </c>
    </row>
    <row r="1139" spans="1:11" hidden="1" x14ac:dyDescent="0.15">
      <c r="A1139">
        <v>20160816</v>
      </c>
      <c r="B1139">
        <v>9110.36</v>
      </c>
      <c r="C1139">
        <v>9200.42</v>
      </c>
      <c r="D1139">
        <v>9001.7099999999991</v>
      </c>
      <c r="E1139">
        <v>9200.42</v>
      </c>
      <c r="F1139">
        <v>9024.7099999999991</v>
      </c>
      <c r="G1139">
        <v>9200.42</v>
      </c>
      <c r="H1139">
        <v>9092.1200000000008</v>
      </c>
      <c r="I1139" t="str">
        <f t="shared" si="51"/>
        <v>無</v>
      </c>
      <c r="J1139" t="str">
        <f t="shared" si="52"/>
        <v>盤</v>
      </c>
      <c r="K1139" t="str">
        <f t="shared" si="53"/>
        <v>盤</v>
      </c>
    </row>
    <row r="1140" spans="1:11" hidden="1" x14ac:dyDescent="0.15">
      <c r="A1140">
        <v>20160817</v>
      </c>
      <c r="B1140">
        <v>9117.7000000000007</v>
      </c>
      <c r="C1140">
        <v>9200.42</v>
      </c>
      <c r="D1140">
        <v>9024.7099999999991</v>
      </c>
      <c r="E1140">
        <v>9200.42</v>
      </c>
      <c r="F1140">
        <v>9092.1200000000008</v>
      </c>
      <c r="G1140">
        <v>9200.42</v>
      </c>
      <c r="H1140">
        <v>9110.36</v>
      </c>
      <c r="I1140" t="str">
        <f t="shared" si="51"/>
        <v>盤</v>
      </c>
      <c r="J1140" t="str">
        <f t="shared" si="52"/>
        <v>盤</v>
      </c>
      <c r="K1140" t="str">
        <f t="shared" si="53"/>
        <v>盤</v>
      </c>
    </row>
    <row r="1141" spans="1:11" hidden="1" x14ac:dyDescent="0.15">
      <c r="A1141">
        <v>20160818</v>
      </c>
      <c r="B1141">
        <v>9122.5</v>
      </c>
      <c r="C1141">
        <v>9200.42</v>
      </c>
      <c r="D1141">
        <v>9092.1200000000008</v>
      </c>
      <c r="E1141">
        <v>9200.42</v>
      </c>
      <c r="F1141">
        <v>9110.36</v>
      </c>
      <c r="G1141">
        <v>9200.42</v>
      </c>
      <c r="H1141">
        <v>9110.36</v>
      </c>
      <c r="I1141" t="str">
        <f t="shared" si="51"/>
        <v>盤</v>
      </c>
      <c r="J1141" t="str">
        <f t="shared" si="52"/>
        <v>盤</v>
      </c>
      <c r="K1141" t="str">
        <f t="shared" si="53"/>
        <v>盤</v>
      </c>
    </row>
    <row r="1142" spans="1:11" hidden="1" x14ac:dyDescent="0.15">
      <c r="A1142">
        <v>20160819</v>
      </c>
      <c r="B1142">
        <v>9034.27</v>
      </c>
      <c r="C1142">
        <v>9200.42</v>
      </c>
      <c r="D1142">
        <v>9110.36</v>
      </c>
      <c r="E1142">
        <v>9200.42</v>
      </c>
      <c r="F1142">
        <v>9110.36</v>
      </c>
      <c r="G1142">
        <v>9200.42</v>
      </c>
      <c r="H1142">
        <v>9034.27</v>
      </c>
      <c r="I1142" t="str">
        <f t="shared" si="51"/>
        <v>盤</v>
      </c>
      <c r="J1142" t="str">
        <f t="shared" si="52"/>
        <v>盤</v>
      </c>
      <c r="K1142" t="str">
        <f t="shared" si="53"/>
        <v>盤</v>
      </c>
    </row>
    <row r="1143" spans="1:11" hidden="1" x14ac:dyDescent="0.15">
      <c r="A1143">
        <v>20160822</v>
      </c>
      <c r="B1143">
        <v>8981.81</v>
      </c>
      <c r="C1143">
        <v>9200.42</v>
      </c>
      <c r="D1143">
        <v>9110.36</v>
      </c>
      <c r="E1143">
        <v>9200.42</v>
      </c>
      <c r="F1143">
        <v>9034.27</v>
      </c>
      <c r="G1143">
        <v>9150.39</v>
      </c>
      <c r="H1143">
        <v>8981.81</v>
      </c>
      <c r="I1143" t="str">
        <f t="shared" si="51"/>
        <v>盤</v>
      </c>
      <c r="J1143" t="str">
        <f t="shared" si="52"/>
        <v>盤</v>
      </c>
      <c r="K1143" t="str">
        <f t="shared" si="53"/>
        <v>盤</v>
      </c>
    </row>
    <row r="1144" spans="1:11" hidden="1" x14ac:dyDescent="0.15">
      <c r="A1144">
        <v>20160823</v>
      </c>
      <c r="B1144">
        <v>9030.93</v>
      </c>
      <c r="C1144">
        <v>9200.42</v>
      </c>
      <c r="D1144">
        <v>9034.27</v>
      </c>
      <c r="E1144">
        <v>9150.39</v>
      </c>
      <c r="F1144">
        <v>8981.81</v>
      </c>
      <c r="G1144">
        <v>9150.39</v>
      </c>
      <c r="H1144">
        <v>8981.81</v>
      </c>
      <c r="I1144" t="str">
        <f t="shared" si="51"/>
        <v>盤</v>
      </c>
      <c r="J1144" t="str">
        <f t="shared" si="52"/>
        <v>盤</v>
      </c>
      <c r="K1144" t="str">
        <f t="shared" si="53"/>
        <v>盤</v>
      </c>
    </row>
    <row r="1145" spans="1:11" hidden="1" x14ac:dyDescent="0.15">
      <c r="A1145">
        <v>20160824</v>
      </c>
      <c r="B1145">
        <v>9017.3799999999992</v>
      </c>
      <c r="C1145">
        <v>9150.39</v>
      </c>
      <c r="D1145">
        <v>8981.81</v>
      </c>
      <c r="E1145">
        <v>9150.39</v>
      </c>
      <c r="F1145">
        <v>8981.81</v>
      </c>
      <c r="G1145">
        <v>9148.51</v>
      </c>
      <c r="H1145">
        <v>8981.81</v>
      </c>
      <c r="I1145" t="str">
        <f t="shared" si="51"/>
        <v>盤</v>
      </c>
      <c r="J1145" t="str">
        <f t="shared" si="52"/>
        <v>盤</v>
      </c>
      <c r="K1145" t="str">
        <f t="shared" si="53"/>
        <v>盤</v>
      </c>
    </row>
    <row r="1146" spans="1:11" hidden="1" x14ac:dyDescent="0.15">
      <c r="A1146">
        <v>20160825</v>
      </c>
      <c r="B1146">
        <v>9115.4699999999993</v>
      </c>
      <c r="C1146">
        <v>9150.39</v>
      </c>
      <c r="D1146">
        <v>8981.81</v>
      </c>
      <c r="E1146">
        <v>9148.51</v>
      </c>
      <c r="F1146">
        <v>8981.81</v>
      </c>
      <c r="G1146">
        <v>9122.5</v>
      </c>
      <c r="H1146">
        <v>8981.81</v>
      </c>
      <c r="I1146" t="str">
        <f t="shared" si="51"/>
        <v>盤</v>
      </c>
      <c r="J1146" t="str">
        <f t="shared" si="52"/>
        <v>盤</v>
      </c>
      <c r="K1146" t="str">
        <f t="shared" si="53"/>
        <v>盤</v>
      </c>
    </row>
    <row r="1147" spans="1:11" hidden="1" x14ac:dyDescent="0.15">
      <c r="A1147">
        <v>20160826</v>
      </c>
      <c r="B1147">
        <v>9131.7199999999993</v>
      </c>
      <c r="C1147">
        <v>9148.51</v>
      </c>
      <c r="D1147">
        <v>8981.81</v>
      </c>
      <c r="E1147">
        <v>9122.5</v>
      </c>
      <c r="F1147">
        <v>8981.81</v>
      </c>
      <c r="G1147">
        <v>9131.7199999999993</v>
      </c>
      <c r="H1147">
        <v>8981.81</v>
      </c>
      <c r="I1147" t="str">
        <f t="shared" si="51"/>
        <v>盤</v>
      </c>
      <c r="J1147" t="str">
        <f t="shared" si="52"/>
        <v>盤</v>
      </c>
      <c r="K1147" t="str">
        <f t="shared" si="53"/>
        <v>盤</v>
      </c>
    </row>
    <row r="1148" spans="1:11" hidden="1" x14ac:dyDescent="0.15">
      <c r="A1148">
        <v>20160829</v>
      </c>
      <c r="B1148">
        <v>9110.17</v>
      </c>
      <c r="C1148">
        <v>9122.5</v>
      </c>
      <c r="D1148">
        <v>8981.81</v>
      </c>
      <c r="E1148">
        <v>9131.7199999999993</v>
      </c>
      <c r="F1148">
        <v>8981.81</v>
      </c>
      <c r="G1148">
        <v>9131.7199999999993</v>
      </c>
      <c r="H1148">
        <v>8981.81</v>
      </c>
      <c r="I1148" t="str">
        <f t="shared" si="51"/>
        <v>盤</v>
      </c>
      <c r="J1148" t="str">
        <f t="shared" si="52"/>
        <v>盤</v>
      </c>
      <c r="K1148" t="str">
        <f t="shared" si="53"/>
        <v>盤</v>
      </c>
    </row>
    <row r="1149" spans="1:11" hidden="1" x14ac:dyDescent="0.15">
      <c r="A1149">
        <v>20160830</v>
      </c>
      <c r="B1149">
        <v>9110.56</v>
      </c>
      <c r="C1149">
        <v>9131.7199999999993</v>
      </c>
      <c r="D1149">
        <v>8981.81</v>
      </c>
      <c r="E1149">
        <v>9131.7199999999993</v>
      </c>
      <c r="F1149">
        <v>8981.81</v>
      </c>
      <c r="G1149">
        <v>9131.7199999999993</v>
      </c>
      <c r="H1149">
        <v>8981.81</v>
      </c>
      <c r="I1149" t="str">
        <f t="shared" ref="I1149:I1212" si="54">IF(C1149-D1149&lt;=180,"盤",IF(C1149-D1149&lt;=240,"無","順"))</f>
        <v>盤</v>
      </c>
      <c r="J1149" t="str">
        <f t="shared" ref="J1149:J1212" si="55">IF(E1149-F1149&lt;=180,"盤",IF(E1149-F1149&lt;=240,"無","順"))</f>
        <v>盤</v>
      </c>
      <c r="K1149" t="str">
        <f t="shared" ref="K1149:K1212" si="56">IF(G1149-H1149&lt;=180,"盤",IF(G1149-H1149&lt;=240,"無","順"))</f>
        <v>盤</v>
      </c>
    </row>
    <row r="1150" spans="1:11" hidden="1" x14ac:dyDescent="0.15">
      <c r="A1150">
        <v>20160831</v>
      </c>
      <c r="B1150">
        <v>9068.85</v>
      </c>
      <c r="C1150">
        <v>9131.7199999999993</v>
      </c>
      <c r="D1150">
        <v>8981.81</v>
      </c>
      <c r="E1150">
        <v>9131.7199999999993</v>
      </c>
      <c r="F1150">
        <v>8981.81</v>
      </c>
      <c r="G1150">
        <v>9131.7199999999993</v>
      </c>
      <c r="H1150">
        <v>8981.81</v>
      </c>
      <c r="I1150" t="str">
        <f t="shared" si="54"/>
        <v>盤</v>
      </c>
      <c r="J1150" t="str">
        <f t="shared" si="55"/>
        <v>盤</v>
      </c>
      <c r="K1150" t="str">
        <f t="shared" si="56"/>
        <v>盤</v>
      </c>
    </row>
    <row r="1151" spans="1:11" hidden="1" x14ac:dyDescent="0.15">
      <c r="A1151">
        <v>20160901</v>
      </c>
      <c r="B1151">
        <v>9001.15</v>
      </c>
      <c r="C1151">
        <v>9131.7199999999993</v>
      </c>
      <c r="D1151">
        <v>8981.81</v>
      </c>
      <c r="E1151">
        <v>9131.7199999999993</v>
      </c>
      <c r="F1151">
        <v>8981.81</v>
      </c>
      <c r="G1151">
        <v>9131.7199999999993</v>
      </c>
      <c r="H1151">
        <v>9001.15</v>
      </c>
      <c r="I1151" t="str">
        <f t="shared" si="54"/>
        <v>盤</v>
      </c>
      <c r="J1151" t="str">
        <f t="shared" si="55"/>
        <v>盤</v>
      </c>
      <c r="K1151" t="str">
        <f t="shared" si="56"/>
        <v>盤</v>
      </c>
    </row>
    <row r="1152" spans="1:11" hidden="1" x14ac:dyDescent="0.15">
      <c r="A1152">
        <v>20160902</v>
      </c>
      <c r="B1152">
        <v>8987.5499999999993</v>
      </c>
      <c r="C1152">
        <v>9131.7199999999993</v>
      </c>
      <c r="D1152">
        <v>8981.81</v>
      </c>
      <c r="E1152">
        <v>9131.7199999999993</v>
      </c>
      <c r="F1152">
        <v>9001.15</v>
      </c>
      <c r="G1152">
        <v>9131.7199999999993</v>
      </c>
      <c r="H1152">
        <v>8987.5499999999993</v>
      </c>
      <c r="I1152" t="str">
        <f t="shared" si="54"/>
        <v>盤</v>
      </c>
      <c r="J1152" t="str">
        <f t="shared" si="55"/>
        <v>盤</v>
      </c>
      <c r="K1152" t="str">
        <f t="shared" si="56"/>
        <v>盤</v>
      </c>
    </row>
    <row r="1153" spans="1:11" hidden="1" x14ac:dyDescent="0.15">
      <c r="A1153">
        <v>20160905</v>
      </c>
      <c r="B1153">
        <v>9090.1299999999992</v>
      </c>
      <c r="C1153">
        <v>9131.7199999999993</v>
      </c>
      <c r="D1153">
        <v>9001.15</v>
      </c>
      <c r="E1153">
        <v>9131.7199999999993</v>
      </c>
      <c r="F1153">
        <v>8987.5499999999993</v>
      </c>
      <c r="G1153">
        <v>9131.7199999999993</v>
      </c>
      <c r="H1153">
        <v>8987.5499999999993</v>
      </c>
      <c r="I1153" t="str">
        <f t="shared" si="54"/>
        <v>盤</v>
      </c>
      <c r="J1153" t="str">
        <f t="shared" si="55"/>
        <v>盤</v>
      </c>
      <c r="K1153" t="str">
        <f t="shared" si="56"/>
        <v>盤</v>
      </c>
    </row>
    <row r="1154" spans="1:11" hidden="1" x14ac:dyDescent="0.15">
      <c r="A1154">
        <v>20160906</v>
      </c>
      <c r="B1154">
        <v>9181.85</v>
      </c>
      <c r="C1154">
        <v>9131.7199999999993</v>
      </c>
      <c r="D1154">
        <v>8987.5499999999993</v>
      </c>
      <c r="E1154">
        <v>9131.7199999999993</v>
      </c>
      <c r="F1154">
        <v>8987.5499999999993</v>
      </c>
      <c r="G1154">
        <v>9181.85</v>
      </c>
      <c r="H1154">
        <v>8987.5499999999993</v>
      </c>
      <c r="I1154" t="str">
        <f t="shared" si="54"/>
        <v>盤</v>
      </c>
      <c r="J1154" t="str">
        <f t="shared" si="55"/>
        <v>盤</v>
      </c>
      <c r="K1154" t="str">
        <f t="shared" si="56"/>
        <v>無</v>
      </c>
    </row>
    <row r="1155" spans="1:11" hidden="1" x14ac:dyDescent="0.15">
      <c r="A1155">
        <v>20160907</v>
      </c>
      <c r="B1155">
        <v>9259.07</v>
      </c>
      <c r="C1155">
        <v>9131.7199999999993</v>
      </c>
      <c r="D1155">
        <v>8987.5499999999993</v>
      </c>
      <c r="E1155">
        <v>9181.85</v>
      </c>
      <c r="F1155">
        <v>8987.5499999999993</v>
      </c>
      <c r="G1155">
        <v>9259.07</v>
      </c>
      <c r="H1155">
        <v>8987.5499999999993</v>
      </c>
      <c r="I1155" t="str">
        <f t="shared" si="54"/>
        <v>盤</v>
      </c>
      <c r="J1155" t="str">
        <f t="shared" si="55"/>
        <v>無</v>
      </c>
      <c r="K1155" t="str">
        <f t="shared" si="56"/>
        <v>順</v>
      </c>
    </row>
    <row r="1156" spans="1:11" hidden="1" x14ac:dyDescent="0.15">
      <c r="A1156">
        <v>20160908</v>
      </c>
      <c r="B1156">
        <v>9262.89</v>
      </c>
      <c r="C1156">
        <v>9181.85</v>
      </c>
      <c r="D1156">
        <v>8987.5499999999993</v>
      </c>
      <c r="E1156">
        <v>9259.07</v>
      </c>
      <c r="F1156">
        <v>8987.5499999999993</v>
      </c>
      <c r="G1156">
        <v>9262.89</v>
      </c>
      <c r="H1156">
        <v>8987.5499999999993</v>
      </c>
      <c r="I1156" t="str">
        <f t="shared" si="54"/>
        <v>無</v>
      </c>
      <c r="J1156" t="str">
        <f t="shared" si="55"/>
        <v>順</v>
      </c>
      <c r="K1156" t="str">
        <f t="shared" si="56"/>
        <v>順</v>
      </c>
    </row>
    <row r="1157" spans="1:11" x14ac:dyDescent="0.15">
      <c r="A1157">
        <v>20160909</v>
      </c>
      <c r="B1157">
        <v>9164.8799999999992</v>
      </c>
      <c r="C1157">
        <v>9259.07</v>
      </c>
      <c r="D1157">
        <v>8987.5499999999993</v>
      </c>
      <c r="E1157">
        <v>9262.89</v>
      </c>
      <c r="F1157">
        <v>8987.5499999999993</v>
      </c>
      <c r="G1157">
        <v>9262.89</v>
      </c>
      <c r="H1157">
        <v>8987.5499999999993</v>
      </c>
      <c r="I1157" t="str">
        <f t="shared" si="54"/>
        <v>順</v>
      </c>
      <c r="J1157" t="str">
        <f t="shared" si="55"/>
        <v>順</v>
      </c>
      <c r="K1157" t="str">
        <f t="shared" si="56"/>
        <v>順</v>
      </c>
    </row>
    <row r="1158" spans="1:11" x14ac:dyDescent="0.15">
      <c r="A1158">
        <v>20160910</v>
      </c>
      <c r="B1158">
        <v>9053.69</v>
      </c>
      <c r="C1158">
        <v>9262.89</v>
      </c>
      <c r="D1158">
        <v>8987.5499999999993</v>
      </c>
      <c r="E1158">
        <v>9262.89</v>
      </c>
      <c r="F1158">
        <v>8987.5499999999993</v>
      </c>
      <c r="G1158">
        <v>9262.89</v>
      </c>
      <c r="H1158">
        <v>8987.5499999999993</v>
      </c>
      <c r="I1158" t="str">
        <f t="shared" si="54"/>
        <v>順</v>
      </c>
      <c r="J1158" t="str">
        <f t="shared" si="55"/>
        <v>順</v>
      </c>
      <c r="K1158" t="str">
        <f t="shared" si="56"/>
        <v>順</v>
      </c>
    </row>
    <row r="1159" spans="1:11" x14ac:dyDescent="0.15">
      <c r="A1159">
        <v>20160912</v>
      </c>
      <c r="B1159">
        <v>8947.06</v>
      </c>
      <c r="C1159">
        <v>9262.89</v>
      </c>
      <c r="D1159">
        <v>8987.5499999999993</v>
      </c>
      <c r="E1159">
        <v>9262.89</v>
      </c>
      <c r="F1159">
        <v>8987.5499999999993</v>
      </c>
      <c r="G1159">
        <v>9262.89</v>
      </c>
      <c r="H1159">
        <v>8947.06</v>
      </c>
      <c r="I1159" t="str">
        <f t="shared" si="54"/>
        <v>順</v>
      </c>
      <c r="J1159" t="str">
        <f t="shared" si="55"/>
        <v>順</v>
      </c>
      <c r="K1159" t="str">
        <f t="shared" si="56"/>
        <v>順</v>
      </c>
    </row>
    <row r="1160" spans="1:11" x14ac:dyDescent="0.15">
      <c r="A1160">
        <v>20160913</v>
      </c>
      <c r="B1160">
        <v>8940.83</v>
      </c>
      <c r="C1160">
        <v>9262.89</v>
      </c>
      <c r="D1160">
        <v>8987.5499999999993</v>
      </c>
      <c r="E1160">
        <v>9262.89</v>
      </c>
      <c r="F1160">
        <v>8947.06</v>
      </c>
      <c r="G1160">
        <v>9262.89</v>
      </c>
      <c r="H1160">
        <v>8940.83</v>
      </c>
      <c r="I1160" t="str">
        <f t="shared" si="54"/>
        <v>順</v>
      </c>
      <c r="J1160" t="str">
        <f t="shared" si="55"/>
        <v>順</v>
      </c>
      <c r="K1160" t="str">
        <f t="shared" si="56"/>
        <v>順</v>
      </c>
    </row>
    <row r="1161" spans="1:11" x14ac:dyDescent="0.15">
      <c r="A1161">
        <v>20160914</v>
      </c>
      <c r="B1161">
        <v>8902.2999999999993</v>
      </c>
      <c r="C1161">
        <v>9262.89</v>
      </c>
      <c r="D1161">
        <v>8947.06</v>
      </c>
      <c r="E1161">
        <v>9262.89</v>
      </c>
      <c r="F1161">
        <v>8940.83</v>
      </c>
      <c r="G1161">
        <v>9262.89</v>
      </c>
      <c r="H1161">
        <v>8902.2999999999993</v>
      </c>
      <c r="I1161" t="str">
        <f t="shared" si="54"/>
        <v>順</v>
      </c>
      <c r="J1161" t="str">
        <f t="shared" si="55"/>
        <v>順</v>
      </c>
      <c r="K1161" t="str">
        <f t="shared" si="56"/>
        <v>順</v>
      </c>
    </row>
    <row r="1162" spans="1:11" x14ac:dyDescent="0.15">
      <c r="A1162">
        <v>20160919</v>
      </c>
      <c r="B1162">
        <v>9152.8799999999992</v>
      </c>
      <c r="C1162">
        <v>9262.89</v>
      </c>
      <c r="D1162">
        <v>8940.83</v>
      </c>
      <c r="E1162">
        <v>9262.89</v>
      </c>
      <c r="F1162">
        <v>8902.2999999999993</v>
      </c>
      <c r="G1162">
        <v>9262.89</v>
      </c>
      <c r="H1162">
        <v>8902.2999999999993</v>
      </c>
      <c r="I1162" t="str">
        <f t="shared" si="54"/>
        <v>順</v>
      </c>
      <c r="J1162" t="str">
        <f t="shared" si="55"/>
        <v>順</v>
      </c>
      <c r="K1162" t="str">
        <f t="shared" si="56"/>
        <v>順</v>
      </c>
    </row>
    <row r="1163" spans="1:11" x14ac:dyDescent="0.15">
      <c r="A1163">
        <v>20160920</v>
      </c>
      <c r="B1163">
        <v>9161.58</v>
      </c>
      <c r="C1163">
        <v>9262.89</v>
      </c>
      <c r="D1163">
        <v>8902.2999999999993</v>
      </c>
      <c r="E1163">
        <v>9262.89</v>
      </c>
      <c r="F1163">
        <v>8902.2999999999993</v>
      </c>
      <c r="G1163">
        <v>9262.89</v>
      </c>
      <c r="H1163">
        <v>8902.2999999999993</v>
      </c>
      <c r="I1163" t="str">
        <f t="shared" si="54"/>
        <v>順</v>
      </c>
      <c r="J1163" t="str">
        <f t="shared" si="55"/>
        <v>順</v>
      </c>
      <c r="K1163" t="str">
        <f t="shared" si="56"/>
        <v>順</v>
      </c>
    </row>
    <row r="1164" spans="1:11" x14ac:dyDescent="0.15">
      <c r="A1164">
        <v>20160921</v>
      </c>
      <c r="B1164">
        <v>9228.5</v>
      </c>
      <c r="C1164">
        <v>9262.89</v>
      </c>
      <c r="D1164">
        <v>8902.2999999999993</v>
      </c>
      <c r="E1164">
        <v>9262.89</v>
      </c>
      <c r="F1164">
        <v>8902.2999999999993</v>
      </c>
      <c r="G1164">
        <v>9228.5</v>
      </c>
      <c r="H1164">
        <v>8902.2999999999993</v>
      </c>
      <c r="I1164" t="str">
        <f t="shared" si="54"/>
        <v>順</v>
      </c>
      <c r="J1164" t="str">
        <f t="shared" si="55"/>
        <v>順</v>
      </c>
      <c r="K1164" t="str">
        <f t="shared" si="56"/>
        <v>順</v>
      </c>
    </row>
    <row r="1165" spans="1:11" x14ac:dyDescent="0.15">
      <c r="A1165">
        <v>20160922</v>
      </c>
      <c r="B1165">
        <v>9235.26</v>
      </c>
      <c r="C1165">
        <v>9262.89</v>
      </c>
      <c r="D1165">
        <v>8902.2999999999993</v>
      </c>
      <c r="E1165">
        <v>9228.5</v>
      </c>
      <c r="F1165">
        <v>8902.2999999999993</v>
      </c>
      <c r="G1165">
        <v>9235.26</v>
      </c>
      <c r="H1165">
        <v>8902.2999999999993</v>
      </c>
      <c r="I1165" t="str">
        <f t="shared" si="54"/>
        <v>順</v>
      </c>
      <c r="J1165" t="str">
        <f t="shared" si="55"/>
        <v>順</v>
      </c>
      <c r="K1165" t="str">
        <f t="shared" si="56"/>
        <v>順</v>
      </c>
    </row>
    <row r="1166" spans="1:11" x14ac:dyDescent="0.15">
      <c r="A1166">
        <v>20160923</v>
      </c>
      <c r="B1166">
        <v>9284.6200000000008</v>
      </c>
      <c r="C1166">
        <v>9228.5</v>
      </c>
      <c r="D1166">
        <v>8902.2999999999993</v>
      </c>
      <c r="E1166">
        <v>9235.26</v>
      </c>
      <c r="F1166">
        <v>8902.2999999999993</v>
      </c>
      <c r="G1166">
        <v>9284.6200000000008</v>
      </c>
      <c r="H1166">
        <v>8902.2999999999993</v>
      </c>
      <c r="I1166" t="str">
        <f t="shared" si="54"/>
        <v>順</v>
      </c>
      <c r="J1166" t="str">
        <f t="shared" si="55"/>
        <v>順</v>
      </c>
      <c r="K1166" t="str">
        <f t="shared" si="56"/>
        <v>順</v>
      </c>
    </row>
    <row r="1167" spans="1:11" x14ac:dyDescent="0.15">
      <c r="A1167">
        <v>20160926</v>
      </c>
      <c r="B1167">
        <v>9194.52</v>
      </c>
      <c r="C1167">
        <v>9235.26</v>
      </c>
      <c r="D1167">
        <v>8902.2999999999993</v>
      </c>
      <c r="E1167">
        <v>9284.6200000000008</v>
      </c>
      <c r="F1167">
        <v>8902.2999999999993</v>
      </c>
      <c r="G1167">
        <v>9284.6200000000008</v>
      </c>
      <c r="H1167">
        <v>8902.2999999999993</v>
      </c>
      <c r="I1167" t="str">
        <f t="shared" si="54"/>
        <v>順</v>
      </c>
      <c r="J1167" t="str">
        <f t="shared" si="55"/>
        <v>順</v>
      </c>
      <c r="K1167" t="str">
        <f t="shared" si="56"/>
        <v>順</v>
      </c>
    </row>
    <row r="1168" spans="1:11" x14ac:dyDescent="0.15">
      <c r="A1168">
        <v>20160929</v>
      </c>
      <c r="B1168">
        <v>9270.9</v>
      </c>
      <c r="C1168">
        <v>9284.6200000000008</v>
      </c>
      <c r="D1168">
        <v>8902.2999999999993</v>
      </c>
      <c r="E1168">
        <v>9284.6200000000008</v>
      </c>
      <c r="F1168">
        <v>8902.2999999999993</v>
      </c>
      <c r="G1168">
        <v>9284.6200000000008</v>
      </c>
      <c r="H1168">
        <v>8902.2999999999993</v>
      </c>
      <c r="I1168" t="str">
        <f t="shared" si="54"/>
        <v>順</v>
      </c>
      <c r="J1168" t="str">
        <f t="shared" si="55"/>
        <v>順</v>
      </c>
      <c r="K1168" t="str">
        <f t="shared" si="56"/>
        <v>順</v>
      </c>
    </row>
    <row r="1169" spans="1:11" hidden="1" x14ac:dyDescent="0.15">
      <c r="A1169">
        <v>20160930</v>
      </c>
      <c r="B1169">
        <v>9166.85</v>
      </c>
      <c r="C1169">
        <v>9284.6200000000008</v>
      </c>
      <c r="D1169">
        <v>8902.2999999999993</v>
      </c>
      <c r="E1169">
        <v>9284.6200000000008</v>
      </c>
      <c r="F1169">
        <v>8902.2999999999993</v>
      </c>
      <c r="G1169">
        <v>9284.6200000000008</v>
      </c>
      <c r="H1169">
        <v>9152.8799999999992</v>
      </c>
      <c r="I1169" t="str">
        <f t="shared" si="54"/>
        <v>順</v>
      </c>
      <c r="J1169" t="str">
        <f t="shared" si="55"/>
        <v>順</v>
      </c>
      <c r="K1169" t="str">
        <f t="shared" si="56"/>
        <v>盤</v>
      </c>
    </row>
    <row r="1170" spans="1:11" hidden="1" x14ac:dyDescent="0.15">
      <c r="A1170">
        <v>20161003</v>
      </c>
      <c r="B1170">
        <v>9234.2000000000007</v>
      </c>
      <c r="C1170">
        <v>9284.6200000000008</v>
      </c>
      <c r="D1170">
        <v>8902.2999999999993</v>
      </c>
      <c r="E1170">
        <v>9284.6200000000008</v>
      </c>
      <c r="F1170">
        <v>9152.8799999999992</v>
      </c>
      <c r="G1170">
        <v>9284.6200000000008</v>
      </c>
      <c r="H1170">
        <v>9161.58</v>
      </c>
      <c r="I1170" t="str">
        <f t="shared" si="54"/>
        <v>順</v>
      </c>
      <c r="J1170" t="str">
        <f t="shared" si="55"/>
        <v>盤</v>
      </c>
      <c r="K1170" t="str">
        <f t="shared" si="56"/>
        <v>盤</v>
      </c>
    </row>
    <row r="1171" spans="1:11" hidden="1" x14ac:dyDescent="0.15">
      <c r="A1171">
        <v>20161004</v>
      </c>
      <c r="B1171">
        <v>9287.77</v>
      </c>
      <c r="C1171">
        <v>9284.6200000000008</v>
      </c>
      <c r="D1171">
        <v>9152.8799999999992</v>
      </c>
      <c r="E1171">
        <v>9284.6200000000008</v>
      </c>
      <c r="F1171">
        <v>9161.58</v>
      </c>
      <c r="G1171">
        <v>9287.77</v>
      </c>
      <c r="H1171">
        <v>9166.85</v>
      </c>
      <c r="I1171" t="str">
        <f t="shared" si="54"/>
        <v>盤</v>
      </c>
      <c r="J1171" t="str">
        <f t="shared" si="55"/>
        <v>盤</v>
      </c>
      <c r="K1171" t="str">
        <f t="shared" si="56"/>
        <v>盤</v>
      </c>
    </row>
    <row r="1172" spans="1:11" hidden="1" x14ac:dyDescent="0.15">
      <c r="A1172">
        <v>20161005</v>
      </c>
      <c r="B1172">
        <v>9272.2800000000007</v>
      </c>
      <c r="C1172">
        <v>9284.6200000000008</v>
      </c>
      <c r="D1172">
        <v>9161.58</v>
      </c>
      <c r="E1172">
        <v>9287.77</v>
      </c>
      <c r="F1172">
        <v>9166.85</v>
      </c>
      <c r="G1172">
        <v>9287.77</v>
      </c>
      <c r="H1172">
        <v>9166.85</v>
      </c>
      <c r="I1172" t="str">
        <f t="shared" si="54"/>
        <v>盤</v>
      </c>
      <c r="J1172" t="str">
        <f t="shared" si="55"/>
        <v>盤</v>
      </c>
      <c r="K1172" t="str">
        <f t="shared" si="56"/>
        <v>盤</v>
      </c>
    </row>
    <row r="1173" spans="1:11" hidden="1" x14ac:dyDescent="0.15">
      <c r="A1173">
        <v>20161006</v>
      </c>
      <c r="B1173">
        <v>9284.31</v>
      </c>
      <c r="C1173">
        <v>9287.77</v>
      </c>
      <c r="D1173">
        <v>9166.85</v>
      </c>
      <c r="E1173">
        <v>9287.77</v>
      </c>
      <c r="F1173">
        <v>9166.85</v>
      </c>
      <c r="G1173">
        <v>9287.77</v>
      </c>
      <c r="H1173">
        <v>9166.85</v>
      </c>
      <c r="I1173" t="str">
        <f t="shared" si="54"/>
        <v>盤</v>
      </c>
      <c r="J1173" t="str">
        <f t="shared" si="55"/>
        <v>盤</v>
      </c>
      <c r="K1173" t="str">
        <f t="shared" si="56"/>
        <v>盤</v>
      </c>
    </row>
    <row r="1174" spans="1:11" hidden="1" x14ac:dyDescent="0.15">
      <c r="A1174">
        <v>20161007</v>
      </c>
      <c r="B1174">
        <v>9265.81</v>
      </c>
      <c r="C1174">
        <v>9287.77</v>
      </c>
      <c r="D1174">
        <v>9166.85</v>
      </c>
      <c r="E1174">
        <v>9287.77</v>
      </c>
      <c r="F1174">
        <v>9166.85</v>
      </c>
      <c r="G1174">
        <v>9287.77</v>
      </c>
      <c r="H1174">
        <v>9166.85</v>
      </c>
      <c r="I1174" t="str">
        <f t="shared" si="54"/>
        <v>盤</v>
      </c>
      <c r="J1174" t="str">
        <f t="shared" si="55"/>
        <v>盤</v>
      </c>
      <c r="K1174" t="str">
        <f t="shared" si="56"/>
        <v>盤</v>
      </c>
    </row>
    <row r="1175" spans="1:11" hidden="1" x14ac:dyDescent="0.15">
      <c r="A1175">
        <v>20161011</v>
      </c>
      <c r="B1175">
        <v>9219.82</v>
      </c>
      <c r="C1175">
        <v>9287.77</v>
      </c>
      <c r="D1175">
        <v>9166.85</v>
      </c>
      <c r="E1175">
        <v>9287.77</v>
      </c>
      <c r="F1175">
        <v>9166.85</v>
      </c>
      <c r="G1175">
        <v>9287.77</v>
      </c>
      <c r="H1175">
        <v>9166.85</v>
      </c>
      <c r="I1175" t="str">
        <f t="shared" si="54"/>
        <v>盤</v>
      </c>
      <c r="J1175" t="str">
        <f t="shared" si="55"/>
        <v>盤</v>
      </c>
      <c r="K1175" t="str">
        <f t="shared" si="56"/>
        <v>盤</v>
      </c>
    </row>
    <row r="1176" spans="1:11" hidden="1" x14ac:dyDescent="0.15">
      <c r="A1176">
        <v>20161012</v>
      </c>
      <c r="B1176">
        <v>9252.6</v>
      </c>
      <c r="C1176">
        <v>9287.77</v>
      </c>
      <c r="D1176">
        <v>9166.85</v>
      </c>
      <c r="E1176">
        <v>9287.77</v>
      </c>
      <c r="F1176">
        <v>9166.85</v>
      </c>
      <c r="G1176">
        <v>9287.77</v>
      </c>
      <c r="H1176">
        <v>9166.85</v>
      </c>
      <c r="I1176" t="str">
        <f t="shared" si="54"/>
        <v>盤</v>
      </c>
      <c r="J1176" t="str">
        <f t="shared" si="55"/>
        <v>盤</v>
      </c>
      <c r="K1176" t="str">
        <f t="shared" si="56"/>
        <v>盤</v>
      </c>
    </row>
    <row r="1177" spans="1:11" hidden="1" x14ac:dyDescent="0.15">
      <c r="A1177">
        <v>20161013</v>
      </c>
      <c r="B1177">
        <v>9219.17</v>
      </c>
      <c r="C1177">
        <v>9287.77</v>
      </c>
      <c r="D1177">
        <v>9166.85</v>
      </c>
      <c r="E1177">
        <v>9287.77</v>
      </c>
      <c r="F1177">
        <v>9166.85</v>
      </c>
      <c r="G1177">
        <v>9287.77</v>
      </c>
      <c r="H1177">
        <v>9219.17</v>
      </c>
      <c r="I1177" t="str">
        <f t="shared" si="54"/>
        <v>盤</v>
      </c>
      <c r="J1177" t="str">
        <f t="shared" si="55"/>
        <v>盤</v>
      </c>
      <c r="K1177" t="str">
        <f t="shared" si="56"/>
        <v>盤</v>
      </c>
    </row>
    <row r="1178" spans="1:11" hidden="1" x14ac:dyDescent="0.15">
      <c r="A1178">
        <v>20161014</v>
      </c>
      <c r="B1178">
        <v>9165.17</v>
      </c>
      <c r="C1178">
        <v>9287.77</v>
      </c>
      <c r="D1178">
        <v>9166.85</v>
      </c>
      <c r="E1178">
        <v>9287.77</v>
      </c>
      <c r="F1178">
        <v>9219.17</v>
      </c>
      <c r="G1178">
        <v>9287.77</v>
      </c>
      <c r="H1178">
        <v>9165.17</v>
      </c>
      <c r="I1178" t="str">
        <f t="shared" si="54"/>
        <v>盤</v>
      </c>
      <c r="J1178" t="str">
        <f t="shared" si="55"/>
        <v>盤</v>
      </c>
      <c r="K1178" t="str">
        <f t="shared" si="56"/>
        <v>盤</v>
      </c>
    </row>
    <row r="1179" spans="1:11" hidden="1" x14ac:dyDescent="0.15">
      <c r="A1179">
        <v>20161017</v>
      </c>
      <c r="B1179">
        <v>9176.2199999999993</v>
      </c>
      <c r="C1179">
        <v>9287.77</v>
      </c>
      <c r="D1179">
        <v>9219.17</v>
      </c>
      <c r="E1179">
        <v>9287.77</v>
      </c>
      <c r="F1179">
        <v>9165.17</v>
      </c>
      <c r="G1179">
        <v>9284.31</v>
      </c>
      <c r="H1179">
        <v>9165.17</v>
      </c>
      <c r="I1179" t="str">
        <f t="shared" si="54"/>
        <v>盤</v>
      </c>
      <c r="J1179" t="str">
        <f t="shared" si="55"/>
        <v>盤</v>
      </c>
      <c r="K1179" t="str">
        <f t="shared" si="56"/>
        <v>盤</v>
      </c>
    </row>
    <row r="1180" spans="1:11" hidden="1" x14ac:dyDescent="0.15">
      <c r="A1180">
        <v>20161018</v>
      </c>
      <c r="B1180">
        <v>9222.58</v>
      </c>
      <c r="C1180">
        <v>9287.77</v>
      </c>
      <c r="D1180">
        <v>9165.17</v>
      </c>
      <c r="E1180">
        <v>9284.31</v>
      </c>
      <c r="F1180">
        <v>9165.17</v>
      </c>
      <c r="G1180">
        <v>9284.31</v>
      </c>
      <c r="H1180">
        <v>9165.17</v>
      </c>
      <c r="I1180" t="str">
        <f t="shared" si="54"/>
        <v>盤</v>
      </c>
      <c r="J1180" t="str">
        <f t="shared" si="55"/>
        <v>盤</v>
      </c>
      <c r="K1180" t="str">
        <f t="shared" si="56"/>
        <v>盤</v>
      </c>
    </row>
    <row r="1181" spans="1:11" hidden="1" x14ac:dyDescent="0.15">
      <c r="A1181">
        <v>20161019</v>
      </c>
      <c r="B1181">
        <v>9283.99</v>
      </c>
      <c r="C1181">
        <v>9284.31</v>
      </c>
      <c r="D1181">
        <v>9165.17</v>
      </c>
      <c r="E1181">
        <v>9284.31</v>
      </c>
      <c r="F1181">
        <v>9165.17</v>
      </c>
      <c r="G1181">
        <v>9283.99</v>
      </c>
      <c r="H1181">
        <v>9165.17</v>
      </c>
      <c r="I1181" t="str">
        <f t="shared" si="54"/>
        <v>盤</v>
      </c>
      <c r="J1181" t="str">
        <f t="shared" si="55"/>
        <v>盤</v>
      </c>
      <c r="K1181" t="str">
        <f t="shared" si="56"/>
        <v>盤</v>
      </c>
    </row>
    <row r="1182" spans="1:11" hidden="1" x14ac:dyDescent="0.15">
      <c r="A1182">
        <v>20161020</v>
      </c>
      <c r="B1182">
        <v>9317.24</v>
      </c>
      <c r="C1182">
        <v>9284.31</v>
      </c>
      <c r="D1182">
        <v>9165.17</v>
      </c>
      <c r="E1182">
        <v>9283.99</v>
      </c>
      <c r="F1182">
        <v>9165.17</v>
      </c>
      <c r="G1182">
        <v>9317.24</v>
      </c>
      <c r="H1182">
        <v>9165.17</v>
      </c>
      <c r="I1182" t="str">
        <f t="shared" si="54"/>
        <v>盤</v>
      </c>
      <c r="J1182" t="str">
        <f t="shared" si="55"/>
        <v>盤</v>
      </c>
      <c r="K1182" t="str">
        <f t="shared" si="56"/>
        <v>盤</v>
      </c>
    </row>
    <row r="1183" spans="1:11" hidden="1" x14ac:dyDescent="0.15">
      <c r="A1183">
        <v>20161021</v>
      </c>
      <c r="B1183">
        <v>9306.57</v>
      </c>
      <c r="C1183">
        <v>9283.99</v>
      </c>
      <c r="D1183">
        <v>9165.17</v>
      </c>
      <c r="E1183">
        <v>9317.24</v>
      </c>
      <c r="F1183">
        <v>9165.17</v>
      </c>
      <c r="G1183">
        <v>9317.24</v>
      </c>
      <c r="H1183">
        <v>9165.17</v>
      </c>
      <c r="I1183" t="str">
        <f t="shared" si="54"/>
        <v>盤</v>
      </c>
      <c r="J1183" t="str">
        <f t="shared" si="55"/>
        <v>盤</v>
      </c>
      <c r="K1183" t="str">
        <f t="shared" si="56"/>
        <v>盤</v>
      </c>
    </row>
    <row r="1184" spans="1:11" hidden="1" x14ac:dyDescent="0.15">
      <c r="A1184">
        <v>20161024</v>
      </c>
      <c r="B1184">
        <v>9322.5</v>
      </c>
      <c r="C1184">
        <v>9317.24</v>
      </c>
      <c r="D1184">
        <v>9165.17</v>
      </c>
      <c r="E1184">
        <v>9317.24</v>
      </c>
      <c r="F1184">
        <v>9165.17</v>
      </c>
      <c r="G1184">
        <v>9322.5</v>
      </c>
      <c r="H1184">
        <v>9165.17</v>
      </c>
      <c r="I1184" t="str">
        <f t="shared" si="54"/>
        <v>盤</v>
      </c>
      <c r="J1184" t="str">
        <f t="shared" si="55"/>
        <v>盤</v>
      </c>
      <c r="K1184" t="str">
        <f t="shared" si="56"/>
        <v>盤</v>
      </c>
    </row>
    <row r="1185" spans="1:11" hidden="1" x14ac:dyDescent="0.15">
      <c r="A1185">
        <v>20161025</v>
      </c>
      <c r="B1185">
        <v>9385.65</v>
      </c>
      <c r="C1185">
        <v>9317.24</v>
      </c>
      <c r="D1185">
        <v>9165.17</v>
      </c>
      <c r="E1185">
        <v>9322.5</v>
      </c>
      <c r="F1185">
        <v>9165.17</v>
      </c>
      <c r="G1185">
        <v>9385.65</v>
      </c>
      <c r="H1185">
        <v>9165.17</v>
      </c>
      <c r="I1185" t="str">
        <f t="shared" si="54"/>
        <v>盤</v>
      </c>
      <c r="J1185" t="str">
        <f t="shared" si="55"/>
        <v>盤</v>
      </c>
      <c r="K1185" t="str">
        <f t="shared" si="56"/>
        <v>無</v>
      </c>
    </row>
    <row r="1186" spans="1:11" hidden="1" x14ac:dyDescent="0.15">
      <c r="A1186">
        <v>20161026</v>
      </c>
      <c r="B1186">
        <v>9362.25</v>
      </c>
      <c r="C1186">
        <v>9322.5</v>
      </c>
      <c r="D1186">
        <v>9165.17</v>
      </c>
      <c r="E1186">
        <v>9385.65</v>
      </c>
      <c r="F1186">
        <v>9165.17</v>
      </c>
      <c r="G1186">
        <v>9385.65</v>
      </c>
      <c r="H1186">
        <v>9176.2199999999993</v>
      </c>
      <c r="I1186" t="str">
        <f t="shared" si="54"/>
        <v>盤</v>
      </c>
      <c r="J1186" t="str">
        <f t="shared" si="55"/>
        <v>無</v>
      </c>
      <c r="K1186" t="str">
        <f t="shared" si="56"/>
        <v>無</v>
      </c>
    </row>
    <row r="1187" spans="1:11" hidden="1" x14ac:dyDescent="0.15">
      <c r="A1187">
        <v>20161027</v>
      </c>
      <c r="B1187">
        <v>9299.5499999999993</v>
      </c>
      <c r="C1187">
        <v>9385.65</v>
      </c>
      <c r="D1187">
        <v>9165.17</v>
      </c>
      <c r="E1187">
        <v>9385.65</v>
      </c>
      <c r="F1187">
        <v>9176.2199999999993</v>
      </c>
      <c r="G1187">
        <v>9385.65</v>
      </c>
      <c r="H1187">
        <v>9222.58</v>
      </c>
      <c r="I1187" t="str">
        <f t="shared" si="54"/>
        <v>無</v>
      </c>
      <c r="J1187" t="str">
        <f t="shared" si="55"/>
        <v>無</v>
      </c>
      <c r="K1187" t="str">
        <f t="shared" si="56"/>
        <v>盤</v>
      </c>
    </row>
    <row r="1188" spans="1:11" hidden="1" x14ac:dyDescent="0.15">
      <c r="A1188">
        <v>20161028</v>
      </c>
      <c r="B1188">
        <v>9306.92</v>
      </c>
      <c r="C1188">
        <v>9385.65</v>
      </c>
      <c r="D1188">
        <v>9176.2199999999993</v>
      </c>
      <c r="E1188">
        <v>9385.65</v>
      </c>
      <c r="F1188">
        <v>9222.58</v>
      </c>
      <c r="G1188">
        <v>9385.65</v>
      </c>
      <c r="H1188">
        <v>9283.99</v>
      </c>
      <c r="I1188" t="str">
        <f t="shared" si="54"/>
        <v>無</v>
      </c>
      <c r="J1188" t="str">
        <f t="shared" si="55"/>
        <v>盤</v>
      </c>
      <c r="K1188" t="str">
        <f t="shared" si="56"/>
        <v>盤</v>
      </c>
    </row>
    <row r="1189" spans="1:11" hidden="1" x14ac:dyDescent="0.15">
      <c r="A1189">
        <v>20161031</v>
      </c>
      <c r="B1189">
        <v>9290.1200000000008</v>
      </c>
      <c r="C1189">
        <v>9385.65</v>
      </c>
      <c r="D1189">
        <v>9222.58</v>
      </c>
      <c r="E1189">
        <v>9385.65</v>
      </c>
      <c r="F1189">
        <v>9283.99</v>
      </c>
      <c r="G1189">
        <v>9385.65</v>
      </c>
      <c r="H1189">
        <v>9290.1200000000008</v>
      </c>
      <c r="I1189" t="str">
        <f t="shared" si="54"/>
        <v>盤</v>
      </c>
      <c r="J1189" t="str">
        <f t="shared" si="55"/>
        <v>盤</v>
      </c>
      <c r="K1189" t="str">
        <f t="shared" si="56"/>
        <v>盤</v>
      </c>
    </row>
    <row r="1190" spans="1:11" hidden="1" x14ac:dyDescent="0.15">
      <c r="A1190">
        <v>20161101</v>
      </c>
      <c r="B1190">
        <v>9272.7000000000007</v>
      </c>
      <c r="C1190">
        <v>9385.65</v>
      </c>
      <c r="D1190">
        <v>9283.99</v>
      </c>
      <c r="E1190">
        <v>9385.65</v>
      </c>
      <c r="F1190">
        <v>9290.1200000000008</v>
      </c>
      <c r="G1190">
        <v>9385.65</v>
      </c>
      <c r="H1190">
        <v>9272.7000000000007</v>
      </c>
      <c r="I1190" t="str">
        <f t="shared" si="54"/>
        <v>盤</v>
      </c>
      <c r="J1190" t="str">
        <f t="shared" si="55"/>
        <v>盤</v>
      </c>
      <c r="K1190" t="str">
        <f t="shared" si="56"/>
        <v>盤</v>
      </c>
    </row>
    <row r="1191" spans="1:11" hidden="1" x14ac:dyDescent="0.15">
      <c r="A1191">
        <v>20161102</v>
      </c>
      <c r="B1191">
        <v>9139.0400000000009</v>
      </c>
      <c r="C1191">
        <v>9385.65</v>
      </c>
      <c r="D1191">
        <v>9290.1200000000008</v>
      </c>
      <c r="E1191">
        <v>9385.65</v>
      </c>
      <c r="F1191">
        <v>9272.7000000000007</v>
      </c>
      <c r="G1191">
        <v>9385.65</v>
      </c>
      <c r="H1191">
        <v>9139.0400000000009</v>
      </c>
      <c r="I1191" t="str">
        <f t="shared" si="54"/>
        <v>盤</v>
      </c>
      <c r="J1191" t="str">
        <f t="shared" si="55"/>
        <v>盤</v>
      </c>
      <c r="K1191" t="str">
        <f t="shared" si="56"/>
        <v>順</v>
      </c>
    </row>
    <row r="1192" spans="1:11" hidden="1" x14ac:dyDescent="0.15">
      <c r="A1192">
        <v>20161103</v>
      </c>
      <c r="B1192">
        <v>9067.27</v>
      </c>
      <c r="C1192">
        <v>9385.65</v>
      </c>
      <c r="D1192">
        <v>9272.7000000000007</v>
      </c>
      <c r="E1192">
        <v>9385.65</v>
      </c>
      <c r="F1192">
        <v>9139.0400000000009</v>
      </c>
      <c r="G1192">
        <v>9385.65</v>
      </c>
      <c r="H1192">
        <v>9067.27</v>
      </c>
      <c r="I1192" t="str">
        <f t="shared" si="54"/>
        <v>盤</v>
      </c>
      <c r="J1192" t="str">
        <f t="shared" si="55"/>
        <v>順</v>
      </c>
      <c r="K1192" t="str">
        <f t="shared" si="56"/>
        <v>順</v>
      </c>
    </row>
    <row r="1193" spans="1:11" x14ac:dyDescent="0.15">
      <c r="A1193">
        <v>20161104</v>
      </c>
      <c r="B1193">
        <v>9068.15</v>
      </c>
      <c r="C1193">
        <v>9385.65</v>
      </c>
      <c r="D1193">
        <v>9139.0400000000009</v>
      </c>
      <c r="E1193">
        <v>9385.65</v>
      </c>
      <c r="F1193">
        <v>9067.27</v>
      </c>
      <c r="G1193">
        <v>9362.25</v>
      </c>
      <c r="H1193">
        <v>9067.27</v>
      </c>
      <c r="I1193" t="str">
        <f t="shared" si="54"/>
        <v>順</v>
      </c>
      <c r="J1193" t="str">
        <f t="shared" si="55"/>
        <v>順</v>
      </c>
      <c r="K1193" t="str">
        <f t="shared" si="56"/>
        <v>順</v>
      </c>
    </row>
    <row r="1194" spans="1:11" hidden="1" x14ac:dyDescent="0.15">
      <c r="A1194">
        <v>20161107</v>
      </c>
      <c r="B1194">
        <v>9189.84</v>
      </c>
      <c r="C1194">
        <v>9385.65</v>
      </c>
      <c r="D1194">
        <v>9067.27</v>
      </c>
      <c r="E1194">
        <v>9362.25</v>
      </c>
      <c r="F1194">
        <v>9067.27</v>
      </c>
      <c r="G1194">
        <v>9306.92</v>
      </c>
      <c r="H1194">
        <v>9067.27</v>
      </c>
      <c r="I1194" t="str">
        <f t="shared" si="54"/>
        <v>順</v>
      </c>
      <c r="J1194" t="str">
        <f t="shared" si="55"/>
        <v>順</v>
      </c>
      <c r="K1194" t="str">
        <f t="shared" si="56"/>
        <v>無</v>
      </c>
    </row>
    <row r="1195" spans="1:11" hidden="1" x14ac:dyDescent="0.15">
      <c r="A1195">
        <v>20161108</v>
      </c>
      <c r="B1195">
        <v>9217.43</v>
      </c>
      <c r="C1195">
        <v>9362.25</v>
      </c>
      <c r="D1195">
        <v>9067.27</v>
      </c>
      <c r="E1195">
        <v>9306.92</v>
      </c>
      <c r="F1195">
        <v>9067.27</v>
      </c>
      <c r="G1195">
        <v>9306.92</v>
      </c>
      <c r="H1195">
        <v>9067.27</v>
      </c>
      <c r="I1195" t="str">
        <f t="shared" si="54"/>
        <v>順</v>
      </c>
      <c r="J1195" t="str">
        <f t="shared" si="55"/>
        <v>無</v>
      </c>
      <c r="K1195" t="str">
        <f t="shared" si="56"/>
        <v>無</v>
      </c>
    </row>
    <row r="1196" spans="1:11" hidden="1" x14ac:dyDescent="0.15">
      <c r="A1196">
        <v>20161109</v>
      </c>
      <c r="B1196">
        <v>8943.2000000000007</v>
      </c>
      <c r="C1196">
        <v>9306.92</v>
      </c>
      <c r="D1196">
        <v>9067.27</v>
      </c>
      <c r="E1196">
        <v>9306.92</v>
      </c>
      <c r="F1196">
        <v>9067.27</v>
      </c>
      <c r="G1196">
        <v>9290.1200000000008</v>
      </c>
      <c r="H1196">
        <v>8943.2000000000007</v>
      </c>
      <c r="I1196" t="str">
        <f t="shared" si="54"/>
        <v>無</v>
      </c>
      <c r="J1196" t="str">
        <f t="shared" si="55"/>
        <v>無</v>
      </c>
      <c r="K1196" t="str">
        <f t="shared" si="56"/>
        <v>順</v>
      </c>
    </row>
    <row r="1197" spans="1:11" hidden="1" x14ac:dyDescent="0.15">
      <c r="A1197">
        <v>20161110</v>
      </c>
      <c r="B1197">
        <v>9152.18</v>
      </c>
      <c r="C1197">
        <v>9306.92</v>
      </c>
      <c r="D1197">
        <v>9067.27</v>
      </c>
      <c r="E1197">
        <v>9290.1200000000008</v>
      </c>
      <c r="F1197">
        <v>8943.2000000000007</v>
      </c>
      <c r="G1197">
        <v>9272.7000000000007</v>
      </c>
      <c r="H1197">
        <v>8943.2000000000007</v>
      </c>
      <c r="I1197" t="str">
        <f t="shared" si="54"/>
        <v>無</v>
      </c>
      <c r="J1197" t="str">
        <f t="shared" si="55"/>
        <v>順</v>
      </c>
      <c r="K1197" t="str">
        <f t="shared" si="56"/>
        <v>順</v>
      </c>
    </row>
    <row r="1198" spans="1:11" x14ac:dyDescent="0.15">
      <c r="A1198">
        <v>20161111</v>
      </c>
      <c r="B1198">
        <v>8957.76</v>
      </c>
      <c r="C1198">
        <v>9290.1200000000008</v>
      </c>
      <c r="D1198">
        <v>8943.2000000000007</v>
      </c>
      <c r="E1198">
        <v>9272.7000000000007</v>
      </c>
      <c r="F1198">
        <v>8943.2000000000007</v>
      </c>
      <c r="G1198">
        <v>9217.43</v>
      </c>
      <c r="H1198">
        <v>8943.2000000000007</v>
      </c>
      <c r="I1198" t="str">
        <f t="shared" si="54"/>
        <v>順</v>
      </c>
      <c r="J1198" t="str">
        <f t="shared" si="55"/>
        <v>順</v>
      </c>
      <c r="K1198" t="str">
        <f t="shared" si="56"/>
        <v>順</v>
      </c>
    </row>
    <row r="1199" spans="1:11" x14ac:dyDescent="0.15">
      <c r="A1199">
        <v>20161114</v>
      </c>
      <c r="B1199">
        <v>8940.4</v>
      </c>
      <c r="C1199">
        <v>9272.7000000000007</v>
      </c>
      <c r="D1199">
        <v>8943.2000000000007</v>
      </c>
      <c r="E1199">
        <v>9217.43</v>
      </c>
      <c r="F1199">
        <v>8943.2000000000007</v>
      </c>
      <c r="G1199">
        <v>9217.43</v>
      </c>
      <c r="H1199">
        <v>8940.4</v>
      </c>
      <c r="I1199" t="str">
        <f t="shared" si="54"/>
        <v>順</v>
      </c>
      <c r="J1199" t="str">
        <f t="shared" si="55"/>
        <v>順</v>
      </c>
      <c r="K1199" t="str">
        <f t="shared" si="56"/>
        <v>順</v>
      </c>
    </row>
    <row r="1200" spans="1:11" x14ac:dyDescent="0.15">
      <c r="A1200">
        <v>20161115</v>
      </c>
      <c r="B1200">
        <v>8931.0300000000007</v>
      </c>
      <c r="C1200">
        <v>9217.43</v>
      </c>
      <c r="D1200">
        <v>8943.2000000000007</v>
      </c>
      <c r="E1200">
        <v>9217.43</v>
      </c>
      <c r="F1200">
        <v>8940.4</v>
      </c>
      <c r="G1200">
        <v>9217.43</v>
      </c>
      <c r="H1200">
        <v>8931.0300000000007</v>
      </c>
      <c r="I1200" t="str">
        <f t="shared" si="54"/>
        <v>順</v>
      </c>
      <c r="J1200" t="str">
        <f t="shared" si="55"/>
        <v>順</v>
      </c>
      <c r="K1200" t="str">
        <f t="shared" si="56"/>
        <v>順</v>
      </c>
    </row>
    <row r="1201" spans="1:11" x14ac:dyDescent="0.15">
      <c r="A1201">
        <v>20161116</v>
      </c>
      <c r="B1201">
        <v>8962.2199999999993</v>
      </c>
      <c r="C1201">
        <v>9217.43</v>
      </c>
      <c r="D1201">
        <v>8940.4</v>
      </c>
      <c r="E1201">
        <v>9217.43</v>
      </c>
      <c r="F1201">
        <v>8931.0300000000007</v>
      </c>
      <c r="G1201">
        <v>9217.43</v>
      </c>
      <c r="H1201">
        <v>8931.0300000000007</v>
      </c>
      <c r="I1201" t="str">
        <f t="shared" si="54"/>
        <v>順</v>
      </c>
      <c r="J1201" t="str">
        <f t="shared" si="55"/>
        <v>順</v>
      </c>
      <c r="K1201" t="str">
        <f t="shared" si="56"/>
        <v>順</v>
      </c>
    </row>
    <row r="1202" spans="1:11" x14ac:dyDescent="0.15">
      <c r="A1202">
        <v>20161117</v>
      </c>
      <c r="B1202">
        <v>8995.26</v>
      </c>
      <c r="C1202">
        <v>9217.43</v>
      </c>
      <c r="D1202">
        <v>8931.0300000000007</v>
      </c>
      <c r="E1202">
        <v>9217.43</v>
      </c>
      <c r="F1202">
        <v>8931.0300000000007</v>
      </c>
      <c r="G1202">
        <v>9217.43</v>
      </c>
      <c r="H1202">
        <v>8931.0300000000007</v>
      </c>
      <c r="I1202" t="str">
        <f t="shared" si="54"/>
        <v>順</v>
      </c>
      <c r="J1202" t="str">
        <f t="shared" si="55"/>
        <v>順</v>
      </c>
      <c r="K1202" t="str">
        <f t="shared" si="56"/>
        <v>順</v>
      </c>
    </row>
    <row r="1203" spans="1:11" hidden="1" x14ac:dyDescent="0.15">
      <c r="A1203">
        <v>20161118</v>
      </c>
      <c r="B1203">
        <v>9008.7900000000009</v>
      </c>
      <c r="C1203">
        <v>9217.43</v>
      </c>
      <c r="D1203">
        <v>8931.0300000000007</v>
      </c>
      <c r="E1203">
        <v>9217.43</v>
      </c>
      <c r="F1203">
        <v>8931.0300000000007</v>
      </c>
      <c r="G1203">
        <v>9152.18</v>
      </c>
      <c r="H1203">
        <v>8931.0300000000007</v>
      </c>
      <c r="I1203" t="str">
        <f t="shared" si="54"/>
        <v>順</v>
      </c>
      <c r="J1203" t="str">
        <f t="shared" si="55"/>
        <v>順</v>
      </c>
      <c r="K1203" t="str">
        <f t="shared" si="56"/>
        <v>無</v>
      </c>
    </row>
    <row r="1204" spans="1:11" hidden="1" x14ac:dyDescent="0.15">
      <c r="A1204">
        <v>20161121</v>
      </c>
      <c r="B1204">
        <v>9041.11</v>
      </c>
      <c r="C1204">
        <v>9217.43</v>
      </c>
      <c r="D1204">
        <v>8931.0300000000007</v>
      </c>
      <c r="E1204">
        <v>9152.18</v>
      </c>
      <c r="F1204">
        <v>8931.0300000000007</v>
      </c>
      <c r="G1204">
        <v>9152.18</v>
      </c>
      <c r="H1204">
        <v>8931.0300000000007</v>
      </c>
      <c r="I1204" t="str">
        <f t="shared" si="54"/>
        <v>順</v>
      </c>
      <c r="J1204" t="str">
        <f t="shared" si="55"/>
        <v>無</v>
      </c>
      <c r="K1204" t="str">
        <f t="shared" si="56"/>
        <v>無</v>
      </c>
    </row>
    <row r="1205" spans="1:11" hidden="1" x14ac:dyDescent="0.15">
      <c r="A1205">
        <v>20161122</v>
      </c>
      <c r="B1205">
        <v>9133.39</v>
      </c>
      <c r="C1205">
        <v>9152.18</v>
      </c>
      <c r="D1205">
        <v>8931.0300000000007</v>
      </c>
      <c r="E1205">
        <v>9152.18</v>
      </c>
      <c r="F1205">
        <v>8931.0300000000007</v>
      </c>
      <c r="G1205">
        <v>9133.39</v>
      </c>
      <c r="H1205">
        <v>8931.0300000000007</v>
      </c>
      <c r="I1205" t="str">
        <f t="shared" si="54"/>
        <v>無</v>
      </c>
      <c r="J1205" t="str">
        <f t="shared" si="55"/>
        <v>無</v>
      </c>
      <c r="K1205" t="str">
        <f t="shared" si="56"/>
        <v>無</v>
      </c>
    </row>
    <row r="1206" spans="1:11" hidden="1" x14ac:dyDescent="0.15">
      <c r="A1206">
        <v>20161123</v>
      </c>
      <c r="B1206">
        <v>9178.23</v>
      </c>
      <c r="C1206">
        <v>9152.18</v>
      </c>
      <c r="D1206">
        <v>8931.0300000000007</v>
      </c>
      <c r="E1206">
        <v>9133.39</v>
      </c>
      <c r="F1206">
        <v>8931.0300000000007</v>
      </c>
      <c r="G1206">
        <v>9178.23</v>
      </c>
      <c r="H1206">
        <v>8931.0300000000007</v>
      </c>
      <c r="I1206" t="str">
        <f t="shared" si="54"/>
        <v>無</v>
      </c>
      <c r="J1206" t="str">
        <f t="shared" si="55"/>
        <v>無</v>
      </c>
      <c r="K1206" t="str">
        <f t="shared" si="56"/>
        <v>順</v>
      </c>
    </row>
    <row r="1207" spans="1:11" hidden="1" x14ac:dyDescent="0.15">
      <c r="A1207">
        <v>20161124</v>
      </c>
      <c r="B1207">
        <v>9152.11</v>
      </c>
      <c r="C1207">
        <v>9133.39</v>
      </c>
      <c r="D1207">
        <v>8931.0300000000007</v>
      </c>
      <c r="E1207">
        <v>9178.23</v>
      </c>
      <c r="F1207">
        <v>8931.0300000000007</v>
      </c>
      <c r="G1207">
        <v>9178.23</v>
      </c>
      <c r="H1207">
        <v>8931.0300000000007</v>
      </c>
      <c r="I1207" t="str">
        <f t="shared" si="54"/>
        <v>無</v>
      </c>
      <c r="J1207" t="str">
        <f t="shared" si="55"/>
        <v>順</v>
      </c>
      <c r="K1207" t="str">
        <f t="shared" si="56"/>
        <v>順</v>
      </c>
    </row>
    <row r="1208" spans="1:11" hidden="1" x14ac:dyDescent="0.15">
      <c r="A1208">
        <v>20161125</v>
      </c>
      <c r="B1208">
        <v>9159.07</v>
      </c>
      <c r="C1208">
        <v>9178.23</v>
      </c>
      <c r="D1208">
        <v>8931.0300000000007</v>
      </c>
      <c r="E1208">
        <v>9178.23</v>
      </c>
      <c r="F1208">
        <v>8931.0300000000007</v>
      </c>
      <c r="G1208">
        <v>9178.23</v>
      </c>
      <c r="H1208">
        <v>8962.2199999999993</v>
      </c>
      <c r="I1208" t="str">
        <f t="shared" si="54"/>
        <v>順</v>
      </c>
      <c r="J1208" t="str">
        <f t="shared" si="55"/>
        <v>順</v>
      </c>
      <c r="K1208" t="str">
        <f t="shared" si="56"/>
        <v>無</v>
      </c>
    </row>
    <row r="1209" spans="1:11" hidden="1" x14ac:dyDescent="0.15">
      <c r="A1209">
        <v>20161128</v>
      </c>
      <c r="B1209">
        <v>9222.24</v>
      </c>
      <c r="C1209">
        <v>9178.23</v>
      </c>
      <c r="D1209">
        <v>8931.0300000000007</v>
      </c>
      <c r="E1209">
        <v>9178.23</v>
      </c>
      <c r="F1209">
        <v>8962.2199999999993</v>
      </c>
      <c r="G1209">
        <v>9222.24</v>
      </c>
      <c r="H1209">
        <v>8995.26</v>
      </c>
      <c r="I1209" t="str">
        <f t="shared" si="54"/>
        <v>順</v>
      </c>
      <c r="J1209" t="str">
        <f t="shared" si="55"/>
        <v>無</v>
      </c>
      <c r="K1209" t="str">
        <f t="shared" si="56"/>
        <v>無</v>
      </c>
    </row>
    <row r="1210" spans="1:11" hidden="1" x14ac:dyDescent="0.15">
      <c r="A1210">
        <v>20161129</v>
      </c>
      <c r="B1210">
        <v>9192.3799999999992</v>
      </c>
      <c r="C1210">
        <v>9178.23</v>
      </c>
      <c r="D1210">
        <v>8962.2199999999993</v>
      </c>
      <c r="E1210">
        <v>9222.24</v>
      </c>
      <c r="F1210">
        <v>8995.26</v>
      </c>
      <c r="G1210">
        <v>9222.24</v>
      </c>
      <c r="H1210">
        <v>9008.7900000000009</v>
      </c>
      <c r="I1210" t="str">
        <f t="shared" si="54"/>
        <v>無</v>
      </c>
      <c r="J1210" t="str">
        <f t="shared" si="55"/>
        <v>無</v>
      </c>
      <c r="K1210" t="str">
        <f t="shared" si="56"/>
        <v>無</v>
      </c>
    </row>
    <row r="1211" spans="1:11" hidden="1" x14ac:dyDescent="0.15">
      <c r="A1211">
        <v>20161130</v>
      </c>
      <c r="B1211">
        <v>9240.7099999999991</v>
      </c>
      <c r="C1211">
        <v>9222.24</v>
      </c>
      <c r="D1211">
        <v>8995.26</v>
      </c>
      <c r="E1211">
        <v>9222.24</v>
      </c>
      <c r="F1211">
        <v>9008.7900000000009</v>
      </c>
      <c r="G1211">
        <v>9240.7099999999991</v>
      </c>
      <c r="H1211">
        <v>9041.11</v>
      </c>
      <c r="I1211" t="str">
        <f t="shared" si="54"/>
        <v>無</v>
      </c>
      <c r="J1211" t="str">
        <f t="shared" si="55"/>
        <v>無</v>
      </c>
      <c r="K1211" t="str">
        <f t="shared" si="56"/>
        <v>無</v>
      </c>
    </row>
    <row r="1212" spans="1:11" hidden="1" x14ac:dyDescent="0.15">
      <c r="A1212">
        <v>20161201</v>
      </c>
      <c r="B1212">
        <v>9263.5300000000007</v>
      </c>
      <c r="C1212">
        <v>9222.24</v>
      </c>
      <c r="D1212">
        <v>9008.7900000000009</v>
      </c>
      <c r="E1212">
        <v>9240.7099999999991</v>
      </c>
      <c r="F1212">
        <v>9041.11</v>
      </c>
      <c r="G1212">
        <v>9263.5300000000007</v>
      </c>
      <c r="H1212">
        <v>9133.39</v>
      </c>
      <c r="I1212" t="str">
        <f t="shared" si="54"/>
        <v>無</v>
      </c>
      <c r="J1212" t="str">
        <f t="shared" si="55"/>
        <v>無</v>
      </c>
      <c r="K1212" t="str">
        <f t="shared" si="56"/>
        <v>盤</v>
      </c>
    </row>
    <row r="1213" spans="1:11" hidden="1" x14ac:dyDescent="0.15">
      <c r="A1213">
        <v>20161202</v>
      </c>
      <c r="B1213">
        <v>9189.49</v>
      </c>
      <c r="C1213">
        <v>9240.7099999999991</v>
      </c>
      <c r="D1213">
        <v>9041.11</v>
      </c>
      <c r="E1213">
        <v>9263.5300000000007</v>
      </c>
      <c r="F1213">
        <v>9133.39</v>
      </c>
      <c r="G1213">
        <v>9263.5300000000007</v>
      </c>
      <c r="H1213">
        <v>9152.11</v>
      </c>
      <c r="I1213" t="str">
        <f t="shared" ref="I1213:I1276" si="57">IF(C1213-D1213&lt;=180,"盤",IF(C1213-D1213&lt;=240,"無","順"))</f>
        <v>無</v>
      </c>
      <c r="J1213" t="str">
        <f t="shared" ref="J1213:J1276" si="58">IF(E1213-F1213&lt;=180,"盤",IF(E1213-F1213&lt;=240,"無","順"))</f>
        <v>盤</v>
      </c>
      <c r="K1213" t="str">
        <f t="shared" ref="K1213:K1276" si="59">IF(G1213-H1213&lt;=180,"盤",IF(G1213-H1213&lt;=240,"無","順"))</f>
        <v>盤</v>
      </c>
    </row>
    <row r="1214" spans="1:11" hidden="1" x14ac:dyDescent="0.15">
      <c r="A1214">
        <v>20161205</v>
      </c>
      <c r="B1214">
        <v>9160.66</v>
      </c>
      <c r="C1214">
        <v>9263.5300000000007</v>
      </c>
      <c r="D1214">
        <v>9133.39</v>
      </c>
      <c r="E1214">
        <v>9263.5300000000007</v>
      </c>
      <c r="F1214">
        <v>9152.11</v>
      </c>
      <c r="G1214">
        <v>9263.5300000000007</v>
      </c>
      <c r="H1214">
        <v>9152.11</v>
      </c>
      <c r="I1214" t="str">
        <f t="shared" si="57"/>
        <v>盤</v>
      </c>
      <c r="J1214" t="str">
        <f t="shared" si="58"/>
        <v>盤</v>
      </c>
      <c r="K1214" t="str">
        <f t="shared" si="59"/>
        <v>盤</v>
      </c>
    </row>
    <row r="1215" spans="1:11" hidden="1" x14ac:dyDescent="0.15">
      <c r="A1215">
        <v>20161206</v>
      </c>
      <c r="B1215">
        <v>9250.77</v>
      </c>
      <c r="C1215">
        <v>9263.5300000000007</v>
      </c>
      <c r="D1215">
        <v>9152.11</v>
      </c>
      <c r="E1215">
        <v>9263.5300000000007</v>
      </c>
      <c r="F1215">
        <v>9152.11</v>
      </c>
      <c r="G1215">
        <v>9263.5300000000007</v>
      </c>
      <c r="H1215">
        <v>9159.07</v>
      </c>
      <c r="I1215" t="str">
        <f t="shared" si="57"/>
        <v>盤</v>
      </c>
      <c r="J1215" t="str">
        <f t="shared" si="58"/>
        <v>盤</v>
      </c>
      <c r="K1215" t="str">
        <f t="shared" si="59"/>
        <v>盤</v>
      </c>
    </row>
    <row r="1216" spans="1:11" hidden="1" x14ac:dyDescent="0.15">
      <c r="A1216">
        <v>20161207</v>
      </c>
      <c r="B1216">
        <v>9263.89</v>
      </c>
      <c r="C1216">
        <v>9263.5300000000007</v>
      </c>
      <c r="D1216">
        <v>9152.11</v>
      </c>
      <c r="E1216">
        <v>9263.5300000000007</v>
      </c>
      <c r="F1216">
        <v>9159.07</v>
      </c>
      <c r="G1216">
        <v>9263.89</v>
      </c>
      <c r="H1216">
        <v>9160.66</v>
      </c>
      <c r="I1216" t="str">
        <f t="shared" si="57"/>
        <v>盤</v>
      </c>
      <c r="J1216" t="str">
        <f t="shared" si="58"/>
        <v>盤</v>
      </c>
      <c r="K1216" t="str">
        <f t="shared" si="59"/>
        <v>盤</v>
      </c>
    </row>
    <row r="1217" spans="1:11" hidden="1" x14ac:dyDescent="0.15">
      <c r="A1217">
        <v>20161208</v>
      </c>
      <c r="B1217">
        <v>9375.86</v>
      </c>
      <c r="C1217">
        <v>9263.5300000000007</v>
      </c>
      <c r="D1217">
        <v>9159.07</v>
      </c>
      <c r="E1217">
        <v>9263.89</v>
      </c>
      <c r="F1217">
        <v>9160.66</v>
      </c>
      <c r="G1217">
        <v>9375.86</v>
      </c>
      <c r="H1217">
        <v>9160.66</v>
      </c>
      <c r="I1217" t="str">
        <f t="shared" si="57"/>
        <v>盤</v>
      </c>
      <c r="J1217" t="str">
        <f t="shared" si="58"/>
        <v>盤</v>
      </c>
      <c r="K1217" t="str">
        <f t="shared" si="59"/>
        <v>無</v>
      </c>
    </row>
    <row r="1218" spans="1:11" hidden="1" x14ac:dyDescent="0.15">
      <c r="A1218">
        <v>20161209</v>
      </c>
      <c r="B1218">
        <v>9392.68</v>
      </c>
      <c r="C1218">
        <v>9263.89</v>
      </c>
      <c r="D1218">
        <v>9160.66</v>
      </c>
      <c r="E1218">
        <v>9375.86</v>
      </c>
      <c r="F1218">
        <v>9160.66</v>
      </c>
      <c r="G1218">
        <v>9392.68</v>
      </c>
      <c r="H1218">
        <v>9160.66</v>
      </c>
      <c r="I1218" t="str">
        <f t="shared" si="57"/>
        <v>盤</v>
      </c>
      <c r="J1218" t="str">
        <f t="shared" si="58"/>
        <v>無</v>
      </c>
      <c r="K1218" t="str">
        <f t="shared" si="59"/>
        <v>無</v>
      </c>
    </row>
    <row r="1219" spans="1:11" hidden="1" x14ac:dyDescent="0.15">
      <c r="A1219">
        <v>20161212</v>
      </c>
      <c r="B1219">
        <v>9349.94</v>
      </c>
      <c r="C1219">
        <v>9375.86</v>
      </c>
      <c r="D1219">
        <v>9160.66</v>
      </c>
      <c r="E1219">
        <v>9392.68</v>
      </c>
      <c r="F1219">
        <v>9160.66</v>
      </c>
      <c r="G1219">
        <v>9392.68</v>
      </c>
      <c r="H1219">
        <v>9160.66</v>
      </c>
      <c r="I1219" t="str">
        <f t="shared" si="57"/>
        <v>無</v>
      </c>
      <c r="J1219" t="str">
        <f t="shared" si="58"/>
        <v>無</v>
      </c>
      <c r="K1219" t="str">
        <f t="shared" si="59"/>
        <v>無</v>
      </c>
    </row>
    <row r="1220" spans="1:11" hidden="1" x14ac:dyDescent="0.15">
      <c r="A1220">
        <v>20161213</v>
      </c>
      <c r="B1220">
        <v>9382.14</v>
      </c>
      <c r="C1220">
        <v>9392.68</v>
      </c>
      <c r="D1220">
        <v>9160.66</v>
      </c>
      <c r="E1220">
        <v>9392.68</v>
      </c>
      <c r="F1220">
        <v>9160.66</v>
      </c>
      <c r="G1220">
        <v>9392.68</v>
      </c>
      <c r="H1220">
        <v>9160.66</v>
      </c>
      <c r="I1220" t="str">
        <f t="shared" si="57"/>
        <v>無</v>
      </c>
      <c r="J1220" t="str">
        <f t="shared" si="58"/>
        <v>無</v>
      </c>
      <c r="K1220" t="str">
        <f t="shared" si="59"/>
        <v>無</v>
      </c>
    </row>
    <row r="1221" spans="1:11" hidden="1" x14ac:dyDescent="0.15">
      <c r="A1221">
        <v>20161214</v>
      </c>
      <c r="B1221">
        <v>9368.52</v>
      </c>
      <c r="C1221">
        <v>9392.68</v>
      </c>
      <c r="D1221">
        <v>9160.66</v>
      </c>
      <c r="E1221">
        <v>9392.68</v>
      </c>
      <c r="F1221">
        <v>9160.66</v>
      </c>
      <c r="G1221">
        <v>9392.68</v>
      </c>
      <c r="H1221">
        <v>9160.66</v>
      </c>
      <c r="I1221" t="str">
        <f t="shared" si="57"/>
        <v>無</v>
      </c>
      <c r="J1221" t="str">
        <f t="shared" si="58"/>
        <v>無</v>
      </c>
      <c r="K1221" t="str">
        <f t="shared" si="59"/>
        <v>無</v>
      </c>
    </row>
    <row r="1222" spans="1:11" hidden="1" x14ac:dyDescent="0.15">
      <c r="A1222">
        <v>20161215</v>
      </c>
      <c r="B1222">
        <v>9360.35</v>
      </c>
      <c r="C1222">
        <v>9392.68</v>
      </c>
      <c r="D1222">
        <v>9160.66</v>
      </c>
      <c r="E1222">
        <v>9392.68</v>
      </c>
      <c r="F1222">
        <v>9160.66</v>
      </c>
      <c r="G1222">
        <v>9392.68</v>
      </c>
      <c r="H1222">
        <v>9250.77</v>
      </c>
      <c r="I1222" t="str">
        <f t="shared" si="57"/>
        <v>無</v>
      </c>
      <c r="J1222" t="str">
        <f t="shared" si="58"/>
        <v>無</v>
      </c>
      <c r="K1222" t="str">
        <f t="shared" si="59"/>
        <v>盤</v>
      </c>
    </row>
    <row r="1223" spans="1:11" hidden="1" x14ac:dyDescent="0.15">
      <c r="A1223">
        <v>20161216</v>
      </c>
      <c r="B1223">
        <v>9326.7800000000007</v>
      </c>
      <c r="C1223">
        <v>9392.68</v>
      </c>
      <c r="D1223">
        <v>9160.66</v>
      </c>
      <c r="E1223">
        <v>9392.68</v>
      </c>
      <c r="F1223">
        <v>9250.77</v>
      </c>
      <c r="G1223">
        <v>9392.68</v>
      </c>
      <c r="H1223">
        <v>9263.89</v>
      </c>
      <c r="I1223" t="str">
        <f t="shared" si="57"/>
        <v>無</v>
      </c>
      <c r="J1223" t="str">
        <f t="shared" si="58"/>
        <v>盤</v>
      </c>
      <c r="K1223" t="str">
        <f t="shared" si="59"/>
        <v>盤</v>
      </c>
    </row>
    <row r="1224" spans="1:11" hidden="1" x14ac:dyDescent="0.15">
      <c r="A1224">
        <v>20161219</v>
      </c>
      <c r="B1224">
        <v>9239.32</v>
      </c>
      <c r="C1224">
        <v>9392.68</v>
      </c>
      <c r="D1224">
        <v>9250.77</v>
      </c>
      <c r="E1224">
        <v>9392.68</v>
      </c>
      <c r="F1224">
        <v>9263.89</v>
      </c>
      <c r="G1224">
        <v>9392.68</v>
      </c>
      <c r="H1224">
        <v>9239.32</v>
      </c>
      <c r="I1224" t="str">
        <f t="shared" si="57"/>
        <v>盤</v>
      </c>
      <c r="J1224" t="str">
        <f t="shared" si="58"/>
        <v>盤</v>
      </c>
      <c r="K1224" t="str">
        <f t="shared" si="59"/>
        <v>盤</v>
      </c>
    </row>
    <row r="1225" spans="1:11" hidden="1" x14ac:dyDescent="0.15">
      <c r="A1225">
        <v>20161220</v>
      </c>
      <c r="B1225">
        <v>9242.41</v>
      </c>
      <c r="C1225">
        <v>9392.68</v>
      </c>
      <c r="D1225">
        <v>9263.89</v>
      </c>
      <c r="E1225">
        <v>9392.68</v>
      </c>
      <c r="F1225">
        <v>9239.32</v>
      </c>
      <c r="G1225">
        <v>9392.68</v>
      </c>
      <c r="H1225">
        <v>9239.32</v>
      </c>
      <c r="I1225" t="str">
        <f t="shared" si="57"/>
        <v>盤</v>
      </c>
      <c r="J1225" t="str">
        <f t="shared" si="58"/>
        <v>盤</v>
      </c>
      <c r="K1225" t="str">
        <f t="shared" si="59"/>
        <v>盤</v>
      </c>
    </row>
    <row r="1226" spans="1:11" hidden="1" x14ac:dyDescent="0.15">
      <c r="A1226">
        <v>20161221</v>
      </c>
      <c r="B1226">
        <v>9204.26</v>
      </c>
      <c r="C1226">
        <v>9392.68</v>
      </c>
      <c r="D1226">
        <v>9239.32</v>
      </c>
      <c r="E1226">
        <v>9392.68</v>
      </c>
      <c r="F1226">
        <v>9239.32</v>
      </c>
      <c r="G1226">
        <v>9382.14</v>
      </c>
      <c r="H1226">
        <v>9204.26</v>
      </c>
      <c r="I1226" t="str">
        <f t="shared" si="57"/>
        <v>盤</v>
      </c>
      <c r="J1226" t="str">
        <f t="shared" si="58"/>
        <v>盤</v>
      </c>
      <c r="K1226" t="str">
        <f t="shared" si="59"/>
        <v>盤</v>
      </c>
    </row>
    <row r="1227" spans="1:11" hidden="1" x14ac:dyDescent="0.15">
      <c r="A1227">
        <v>20161222</v>
      </c>
      <c r="B1227">
        <v>9118.75</v>
      </c>
      <c r="C1227">
        <v>9392.68</v>
      </c>
      <c r="D1227">
        <v>9239.32</v>
      </c>
      <c r="E1227">
        <v>9382.14</v>
      </c>
      <c r="F1227">
        <v>9204.26</v>
      </c>
      <c r="G1227">
        <v>9382.14</v>
      </c>
      <c r="H1227">
        <v>9118.75</v>
      </c>
      <c r="I1227" t="str">
        <f t="shared" si="57"/>
        <v>盤</v>
      </c>
      <c r="J1227" t="str">
        <f t="shared" si="58"/>
        <v>盤</v>
      </c>
      <c r="K1227" t="str">
        <f t="shared" si="59"/>
        <v>順</v>
      </c>
    </row>
    <row r="1228" spans="1:11" hidden="1" x14ac:dyDescent="0.15">
      <c r="A1228">
        <v>20161223</v>
      </c>
      <c r="B1228">
        <v>9078.64</v>
      </c>
      <c r="C1228">
        <v>9382.14</v>
      </c>
      <c r="D1228">
        <v>9204.26</v>
      </c>
      <c r="E1228">
        <v>9382.14</v>
      </c>
      <c r="F1228">
        <v>9118.75</v>
      </c>
      <c r="G1228">
        <v>9368.52</v>
      </c>
      <c r="H1228">
        <v>9078.64</v>
      </c>
      <c r="I1228" t="str">
        <f t="shared" si="57"/>
        <v>盤</v>
      </c>
      <c r="J1228" t="str">
        <f t="shared" si="58"/>
        <v>順</v>
      </c>
      <c r="K1228" t="str">
        <f t="shared" si="59"/>
        <v>順</v>
      </c>
    </row>
    <row r="1229" spans="1:11" x14ac:dyDescent="0.15">
      <c r="A1229">
        <v>20161226</v>
      </c>
      <c r="B1229">
        <v>9110.5400000000009</v>
      </c>
      <c r="C1229">
        <v>9382.14</v>
      </c>
      <c r="D1229">
        <v>9118.75</v>
      </c>
      <c r="E1229">
        <v>9368.52</v>
      </c>
      <c r="F1229">
        <v>9078.64</v>
      </c>
      <c r="G1229">
        <v>9360.35</v>
      </c>
      <c r="H1229">
        <v>9078.64</v>
      </c>
      <c r="I1229" t="str">
        <f t="shared" si="57"/>
        <v>順</v>
      </c>
      <c r="J1229" t="str">
        <f t="shared" si="58"/>
        <v>順</v>
      </c>
      <c r="K1229" t="str">
        <f t="shared" si="59"/>
        <v>順</v>
      </c>
    </row>
    <row r="1230" spans="1:11" x14ac:dyDescent="0.15">
      <c r="A1230">
        <v>20161227</v>
      </c>
      <c r="B1230">
        <v>9109.27</v>
      </c>
      <c r="C1230">
        <v>9368.52</v>
      </c>
      <c r="D1230">
        <v>9078.64</v>
      </c>
      <c r="E1230">
        <v>9360.35</v>
      </c>
      <c r="F1230">
        <v>9078.64</v>
      </c>
      <c r="G1230">
        <v>9326.7800000000007</v>
      </c>
      <c r="H1230">
        <v>9078.64</v>
      </c>
      <c r="I1230" t="str">
        <f t="shared" si="57"/>
        <v>順</v>
      </c>
      <c r="J1230" t="str">
        <f t="shared" si="58"/>
        <v>順</v>
      </c>
      <c r="K1230" t="str">
        <f t="shared" si="59"/>
        <v>順</v>
      </c>
    </row>
    <row r="1231" spans="1:11" hidden="1" x14ac:dyDescent="0.15">
      <c r="A1231">
        <v>20161228</v>
      </c>
      <c r="B1231">
        <v>9201.4</v>
      </c>
      <c r="C1231">
        <v>9360.35</v>
      </c>
      <c r="D1231">
        <v>9078.64</v>
      </c>
      <c r="E1231">
        <v>9326.7800000000007</v>
      </c>
      <c r="F1231">
        <v>9078.64</v>
      </c>
      <c r="G1231">
        <v>9242.41</v>
      </c>
      <c r="H1231">
        <v>9078.64</v>
      </c>
      <c r="I1231" t="str">
        <f t="shared" si="57"/>
        <v>順</v>
      </c>
      <c r="J1231" t="str">
        <f t="shared" si="58"/>
        <v>順</v>
      </c>
      <c r="K1231" t="str">
        <f t="shared" si="59"/>
        <v>盤</v>
      </c>
    </row>
    <row r="1232" spans="1:11" hidden="1" x14ac:dyDescent="0.15">
      <c r="A1232">
        <v>20161229</v>
      </c>
      <c r="B1232">
        <v>9153.09</v>
      </c>
      <c r="C1232">
        <v>9326.7800000000007</v>
      </c>
      <c r="D1232">
        <v>9078.64</v>
      </c>
      <c r="E1232">
        <v>9242.41</v>
      </c>
      <c r="F1232">
        <v>9078.64</v>
      </c>
      <c r="G1232">
        <v>9242.41</v>
      </c>
      <c r="H1232">
        <v>9078.64</v>
      </c>
      <c r="I1232" t="str">
        <f t="shared" si="57"/>
        <v>順</v>
      </c>
      <c r="J1232" t="str">
        <f t="shared" si="58"/>
        <v>盤</v>
      </c>
      <c r="K1232" t="str">
        <f t="shared" si="59"/>
        <v>盤</v>
      </c>
    </row>
    <row r="1233" spans="1:11" hidden="1" x14ac:dyDescent="0.15">
      <c r="A1233">
        <v>20161230</v>
      </c>
      <c r="B1233">
        <v>9253.5</v>
      </c>
      <c r="C1233">
        <v>9242.41</v>
      </c>
      <c r="D1233">
        <v>9078.64</v>
      </c>
      <c r="E1233">
        <v>9242.41</v>
      </c>
      <c r="F1233">
        <v>9078.64</v>
      </c>
      <c r="G1233">
        <v>9253.5</v>
      </c>
      <c r="H1233">
        <v>9078.64</v>
      </c>
      <c r="I1233" t="str">
        <f t="shared" si="57"/>
        <v>盤</v>
      </c>
      <c r="J1233" t="str">
        <f t="shared" si="58"/>
        <v>盤</v>
      </c>
      <c r="K1233" t="str">
        <f t="shared" si="59"/>
        <v>盤</v>
      </c>
    </row>
    <row r="1234" spans="1:11" hidden="1" x14ac:dyDescent="0.15">
      <c r="A1234">
        <v>20170103</v>
      </c>
      <c r="B1234">
        <v>9272.8799999999992</v>
      </c>
      <c r="C1234">
        <v>9242.41</v>
      </c>
      <c r="D1234">
        <v>9078.64</v>
      </c>
      <c r="E1234">
        <v>9253.5</v>
      </c>
      <c r="F1234">
        <v>9078.64</v>
      </c>
      <c r="G1234">
        <v>9272.8799999999992</v>
      </c>
      <c r="H1234">
        <v>9078.64</v>
      </c>
      <c r="I1234" t="str">
        <f t="shared" si="57"/>
        <v>盤</v>
      </c>
      <c r="J1234" t="str">
        <f t="shared" si="58"/>
        <v>盤</v>
      </c>
      <c r="K1234" t="str">
        <f t="shared" si="59"/>
        <v>無</v>
      </c>
    </row>
    <row r="1235" spans="1:11" hidden="1" x14ac:dyDescent="0.15">
      <c r="A1235">
        <v>20170104</v>
      </c>
      <c r="B1235">
        <v>9286.9599999999991</v>
      </c>
      <c r="C1235">
        <v>9253.5</v>
      </c>
      <c r="D1235">
        <v>9078.64</v>
      </c>
      <c r="E1235">
        <v>9272.8799999999992</v>
      </c>
      <c r="F1235">
        <v>9078.64</v>
      </c>
      <c r="G1235">
        <v>9286.9599999999991</v>
      </c>
      <c r="H1235">
        <v>9078.64</v>
      </c>
      <c r="I1235" t="str">
        <f t="shared" si="57"/>
        <v>盤</v>
      </c>
      <c r="J1235" t="str">
        <f t="shared" si="58"/>
        <v>無</v>
      </c>
      <c r="K1235" t="str">
        <f t="shared" si="59"/>
        <v>無</v>
      </c>
    </row>
    <row r="1236" spans="1:11" hidden="1" x14ac:dyDescent="0.15">
      <c r="A1236">
        <v>20170105</v>
      </c>
      <c r="B1236">
        <v>9358.14</v>
      </c>
      <c r="C1236">
        <v>9272.8799999999992</v>
      </c>
      <c r="D1236">
        <v>9078.64</v>
      </c>
      <c r="E1236">
        <v>9286.9599999999991</v>
      </c>
      <c r="F1236">
        <v>9078.64</v>
      </c>
      <c r="G1236">
        <v>9358.14</v>
      </c>
      <c r="H1236">
        <v>9109.27</v>
      </c>
      <c r="I1236" t="str">
        <f t="shared" si="57"/>
        <v>無</v>
      </c>
      <c r="J1236" t="str">
        <f t="shared" si="58"/>
        <v>無</v>
      </c>
      <c r="K1236" t="str">
        <f t="shared" si="59"/>
        <v>順</v>
      </c>
    </row>
    <row r="1237" spans="1:11" hidden="1" x14ac:dyDescent="0.15">
      <c r="A1237">
        <v>20170106</v>
      </c>
      <c r="B1237">
        <v>9372.2199999999993</v>
      </c>
      <c r="C1237">
        <v>9286.9599999999991</v>
      </c>
      <c r="D1237">
        <v>9078.64</v>
      </c>
      <c r="E1237">
        <v>9358.14</v>
      </c>
      <c r="F1237">
        <v>9109.27</v>
      </c>
      <c r="G1237">
        <v>9372.2199999999993</v>
      </c>
      <c r="H1237">
        <v>9109.27</v>
      </c>
      <c r="I1237" t="str">
        <f t="shared" si="57"/>
        <v>無</v>
      </c>
      <c r="J1237" t="str">
        <f t="shared" si="58"/>
        <v>順</v>
      </c>
      <c r="K1237" t="str">
        <f t="shared" si="59"/>
        <v>順</v>
      </c>
    </row>
    <row r="1238" spans="1:11" hidden="1" x14ac:dyDescent="0.15">
      <c r="A1238">
        <v>20170109</v>
      </c>
      <c r="B1238">
        <v>9342.42</v>
      </c>
      <c r="C1238">
        <v>9358.14</v>
      </c>
      <c r="D1238">
        <v>9109.27</v>
      </c>
      <c r="E1238">
        <v>9372.2199999999993</v>
      </c>
      <c r="F1238">
        <v>9109.27</v>
      </c>
      <c r="G1238">
        <v>9372.2199999999993</v>
      </c>
      <c r="H1238">
        <v>9153.09</v>
      </c>
      <c r="I1238" t="str">
        <f t="shared" si="57"/>
        <v>順</v>
      </c>
      <c r="J1238" t="str">
        <f t="shared" si="58"/>
        <v>順</v>
      </c>
      <c r="K1238" t="str">
        <f t="shared" si="59"/>
        <v>無</v>
      </c>
    </row>
    <row r="1239" spans="1:11" hidden="1" x14ac:dyDescent="0.15">
      <c r="A1239">
        <v>20170110</v>
      </c>
      <c r="B1239">
        <v>9349.64</v>
      </c>
      <c r="C1239">
        <v>9372.2199999999993</v>
      </c>
      <c r="D1239">
        <v>9109.27</v>
      </c>
      <c r="E1239">
        <v>9372.2199999999993</v>
      </c>
      <c r="F1239">
        <v>9153.09</v>
      </c>
      <c r="G1239">
        <v>9372.2199999999993</v>
      </c>
      <c r="H1239">
        <v>9153.09</v>
      </c>
      <c r="I1239" t="str">
        <f t="shared" si="57"/>
        <v>順</v>
      </c>
      <c r="J1239" t="str">
        <f t="shared" si="58"/>
        <v>無</v>
      </c>
      <c r="K1239" t="str">
        <f t="shared" si="59"/>
        <v>無</v>
      </c>
    </row>
    <row r="1240" spans="1:11" hidden="1" x14ac:dyDescent="0.15">
      <c r="A1240">
        <v>20170111</v>
      </c>
      <c r="B1240">
        <v>9345.74</v>
      </c>
      <c r="C1240">
        <v>9372.2199999999993</v>
      </c>
      <c r="D1240">
        <v>9153.09</v>
      </c>
      <c r="E1240">
        <v>9372.2199999999993</v>
      </c>
      <c r="F1240">
        <v>9153.09</v>
      </c>
      <c r="G1240">
        <v>9372.2199999999993</v>
      </c>
      <c r="H1240">
        <v>9253.5</v>
      </c>
      <c r="I1240" t="str">
        <f t="shared" si="57"/>
        <v>無</v>
      </c>
      <c r="J1240" t="str">
        <f t="shared" si="58"/>
        <v>無</v>
      </c>
      <c r="K1240" t="str">
        <f t="shared" si="59"/>
        <v>盤</v>
      </c>
    </row>
    <row r="1241" spans="1:11" hidden="1" x14ac:dyDescent="0.15">
      <c r="A1241">
        <v>20170112</v>
      </c>
      <c r="B1241">
        <v>9410.18</v>
      </c>
      <c r="C1241">
        <v>9372.2199999999993</v>
      </c>
      <c r="D1241">
        <v>9153.09</v>
      </c>
      <c r="E1241">
        <v>9372.2199999999993</v>
      </c>
      <c r="F1241">
        <v>9253.5</v>
      </c>
      <c r="G1241">
        <v>9410.18</v>
      </c>
      <c r="H1241">
        <v>9272.8799999999992</v>
      </c>
      <c r="I1241" t="str">
        <f t="shared" si="57"/>
        <v>無</v>
      </c>
      <c r="J1241" t="str">
        <f t="shared" si="58"/>
        <v>盤</v>
      </c>
      <c r="K1241" t="str">
        <f t="shared" si="59"/>
        <v>盤</v>
      </c>
    </row>
    <row r="1242" spans="1:11" hidden="1" x14ac:dyDescent="0.15">
      <c r="A1242">
        <v>20170113</v>
      </c>
      <c r="B1242">
        <v>9378.83</v>
      </c>
      <c r="C1242">
        <v>9372.2199999999993</v>
      </c>
      <c r="D1242">
        <v>9253.5</v>
      </c>
      <c r="E1242">
        <v>9410.18</v>
      </c>
      <c r="F1242">
        <v>9272.8799999999992</v>
      </c>
      <c r="G1242">
        <v>9410.18</v>
      </c>
      <c r="H1242">
        <v>9286.9599999999991</v>
      </c>
      <c r="I1242" t="str">
        <f t="shared" si="57"/>
        <v>盤</v>
      </c>
      <c r="J1242" t="str">
        <f t="shared" si="58"/>
        <v>盤</v>
      </c>
      <c r="K1242" t="str">
        <f t="shared" si="59"/>
        <v>盤</v>
      </c>
    </row>
    <row r="1243" spans="1:11" hidden="1" x14ac:dyDescent="0.15">
      <c r="A1243">
        <v>20170116</v>
      </c>
      <c r="B1243">
        <v>9292.33</v>
      </c>
      <c r="C1243">
        <v>9410.18</v>
      </c>
      <c r="D1243">
        <v>9272.8799999999992</v>
      </c>
      <c r="E1243">
        <v>9410.18</v>
      </c>
      <c r="F1243">
        <v>9286.9599999999991</v>
      </c>
      <c r="G1243">
        <v>9410.18</v>
      </c>
      <c r="H1243">
        <v>9292.33</v>
      </c>
      <c r="I1243" t="str">
        <f t="shared" si="57"/>
        <v>盤</v>
      </c>
      <c r="J1243" t="str">
        <f t="shared" si="58"/>
        <v>盤</v>
      </c>
      <c r="K1243" t="str">
        <f t="shared" si="59"/>
        <v>盤</v>
      </c>
    </row>
    <row r="1244" spans="1:11" hidden="1" x14ac:dyDescent="0.15">
      <c r="A1244">
        <v>20170117</v>
      </c>
      <c r="B1244">
        <v>9354.5300000000007</v>
      </c>
      <c r="C1244">
        <v>9410.18</v>
      </c>
      <c r="D1244">
        <v>9286.9599999999991</v>
      </c>
      <c r="E1244">
        <v>9410.18</v>
      </c>
      <c r="F1244">
        <v>9292.33</v>
      </c>
      <c r="G1244">
        <v>9410.18</v>
      </c>
      <c r="H1244">
        <v>9292.33</v>
      </c>
      <c r="I1244" t="str">
        <f t="shared" si="57"/>
        <v>盤</v>
      </c>
      <c r="J1244" t="str">
        <f t="shared" si="58"/>
        <v>盤</v>
      </c>
      <c r="K1244" t="str">
        <f t="shared" si="59"/>
        <v>盤</v>
      </c>
    </row>
    <row r="1245" spans="1:11" hidden="1" x14ac:dyDescent="0.15">
      <c r="A1245">
        <v>20170118</v>
      </c>
      <c r="B1245">
        <v>9341.9699999999993</v>
      </c>
      <c r="C1245">
        <v>9410.18</v>
      </c>
      <c r="D1245">
        <v>9292.33</v>
      </c>
      <c r="E1245">
        <v>9410.18</v>
      </c>
      <c r="F1245">
        <v>9292.33</v>
      </c>
      <c r="G1245">
        <v>9410.18</v>
      </c>
      <c r="H1245">
        <v>9292.33</v>
      </c>
      <c r="I1245" t="str">
        <f t="shared" si="57"/>
        <v>盤</v>
      </c>
      <c r="J1245" t="str">
        <f t="shared" si="58"/>
        <v>盤</v>
      </c>
      <c r="K1245" t="str">
        <f t="shared" si="59"/>
        <v>盤</v>
      </c>
    </row>
    <row r="1246" spans="1:11" hidden="1" x14ac:dyDescent="0.15">
      <c r="A1246">
        <v>20170119</v>
      </c>
      <c r="B1246">
        <v>9318.1200000000008</v>
      </c>
      <c r="C1246">
        <v>9410.18</v>
      </c>
      <c r="D1246">
        <v>9292.33</v>
      </c>
      <c r="E1246">
        <v>9410.18</v>
      </c>
      <c r="F1246">
        <v>9292.33</v>
      </c>
      <c r="G1246">
        <v>9410.18</v>
      </c>
      <c r="H1246">
        <v>9292.33</v>
      </c>
      <c r="I1246" t="str">
        <f t="shared" si="57"/>
        <v>盤</v>
      </c>
      <c r="J1246" t="str">
        <f t="shared" si="58"/>
        <v>盤</v>
      </c>
      <c r="K1246" t="str">
        <f t="shared" si="59"/>
        <v>盤</v>
      </c>
    </row>
    <row r="1247" spans="1:11" hidden="1" x14ac:dyDescent="0.15">
      <c r="A1247">
        <v>20170120</v>
      </c>
      <c r="B1247">
        <v>9331.4599999999991</v>
      </c>
      <c r="C1247">
        <v>9410.18</v>
      </c>
      <c r="D1247">
        <v>9292.33</v>
      </c>
      <c r="E1247">
        <v>9410.18</v>
      </c>
      <c r="F1247">
        <v>9292.33</v>
      </c>
      <c r="G1247">
        <v>9410.18</v>
      </c>
      <c r="H1247">
        <v>9292.33</v>
      </c>
      <c r="I1247" t="str">
        <f t="shared" si="57"/>
        <v>盤</v>
      </c>
      <c r="J1247" t="str">
        <f t="shared" si="58"/>
        <v>盤</v>
      </c>
      <c r="K1247" t="str">
        <f t="shared" si="59"/>
        <v>盤</v>
      </c>
    </row>
    <row r="1248" spans="1:11" hidden="1" x14ac:dyDescent="0.15">
      <c r="A1248">
        <v>20170123</v>
      </c>
      <c r="B1248">
        <v>9424.0499999999993</v>
      </c>
      <c r="C1248">
        <v>9410.18</v>
      </c>
      <c r="D1248">
        <v>9292.33</v>
      </c>
      <c r="E1248">
        <v>9410.18</v>
      </c>
      <c r="F1248">
        <v>9292.33</v>
      </c>
      <c r="G1248">
        <v>9424.0499999999993</v>
      </c>
      <c r="H1248">
        <v>9292.33</v>
      </c>
      <c r="I1248" t="str">
        <f t="shared" si="57"/>
        <v>盤</v>
      </c>
      <c r="J1248" t="str">
        <f t="shared" si="58"/>
        <v>盤</v>
      </c>
      <c r="K1248" t="str">
        <f t="shared" si="59"/>
        <v>盤</v>
      </c>
    </row>
    <row r="1249" spans="1:11" hidden="1" x14ac:dyDescent="0.15">
      <c r="A1249">
        <v>20170124</v>
      </c>
      <c r="B1249">
        <v>9447.9500000000007</v>
      </c>
      <c r="C1249">
        <v>9410.18</v>
      </c>
      <c r="D1249">
        <v>9292.33</v>
      </c>
      <c r="E1249">
        <v>9424.0499999999993</v>
      </c>
      <c r="F1249">
        <v>9292.33</v>
      </c>
      <c r="G1249">
        <v>9447.9500000000007</v>
      </c>
      <c r="H1249">
        <v>9292.33</v>
      </c>
      <c r="I1249" t="str">
        <f t="shared" si="57"/>
        <v>盤</v>
      </c>
      <c r="J1249" t="str">
        <f t="shared" si="58"/>
        <v>盤</v>
      </c>
      <c r="K1249" t="str">
        <f t="shared" si="59"/>
        <v>盤</v>
      </c>
    </row>
    <row r="1250" spans="1:11" hidden="1" x14ac:dyDescent="0.15">
      <c r="A1250">
        <v>20170202</v>
      </c>
      <c r="B1250">
        <v>9428.9699999999993</v>
      </c>
      <c r="C1250">
        <v>9424.0499999999993</v>
      </c>
      <c r="D1250">
        <v>9292.33</v>
      </c>
      <c r="E1250">
        <v>9447.9500000000007</v>
      </c>
      <c r="F1250">
        <v>9292.33</v>
      </c>
      <c r="G1250">
        <v>9447.9500000000007</v>
      </c>
      <c r="H1250">
        <v>9292.33</v>
      </c>
      <c r="I1250" t="str">
        <f t="shared" si="57"/>
        <v>盤</v>
      </c>
      <c r="J1250" t="str">
        <f t="shared" si="58"/>
        <v>盤</v>
      </c>
      <c r="K1250" t="str">
        <f t="shared" si="59"/>
        <v>盤</v>
      </c>
    </row>
    <row r="1251" spans="1:11" hidden="1" x14ac:dyDescent="0.15">
      <c r="A1251">
        <v>20170203</v>
      </c>
      <c r="B1251">
        <v>9455.56</v>
      </c>
      <c r="C1251">
        <v>9447.9500000000007</v>
      </c>
      <c r="D1251">
        <v>9292.33</v>
      </c>
      <c r="E1251">
        <v>9447.9500000000007</v>
      </c>
      <c r="F1251">
        <v>9292.33</v>
      </c>
      <c r="G1251">
        <v>9455.56</v>
      </c>
      <c r="H1251">
        <v>9318.1200000000008</v>
      </c>
      <c r="I1251" t="str">
        <f t="shared" si="57"/>
        <v>盤</v>
      </c>
      <c r="J1251" t="str">
        <f t="shared" si="58"/>
        <v>盤</v>
      </c>
      <c r="K1251" t="str">
        <f t="shared" si="59"/>
        <v>盤</v>
      </c>
    </row>
    <row r="1252" spans="1:11" hidden="1" x14ac:dyDescent="0.15">
      <c r="A1252">
        <v>20170206</v>
      </c>
      <c r="B1252">
        <v>9538.01</v>
      </c>
      <c r="C1252">
        <v>9447.9500000000007</v>
      </c>
      <c r="D1252">
        <v>9292.33</v>
      </c>
      <c r="E1252">
        <v>9455.56</v>
      </c>
      <c r="F1252">
        <v>9318.1200000000008</v>
      </c>
      <c r="G1252">
        <v>9538.01</v>
      </c>
      <c r="H1252">
        <v>9318.1200000000008</v>
      </c>
      <c r="I1252" t="str">
        <f t="shared" si="57"/>
        <v>盤</v>
      </c>
      <c r="J1252" t="str">
        <f t="shared" si="58"/>
        <v>盤</v>
      </c>
      <c r="K1252" t="str">
        <f t="shared" si="59"/>
        <v>無</v>
      </c>
    </row>
    <row r="1253" spans="1:11" hidden="1" x14ac:dyDescent="0.15">
      <c r="A1253">
        <v>20170207</v>
      </c>
      <c r="B1253">
        <v>9554.56</v>
      </c>
      <c r="C1253">
        <v>9455.56</v>
      </c>
      <c r="D1253">
        <v>9318.1200000000008</v>
      </c>
      <c r="E1253">
        <v>9538.01</v>
      </c>
      <c r="F1253">
        <v>9318.1200000000008</v>
      </c>
      <c r="G1253">
        <v>9554.56</v>
      </c>
      <c r="H1253">
        <v>9318.1200000000008</v>
      </c>
      <c r="I1253" t="str">
        <f t="shared" si="57"/>
        <v>盤</v>
      </c>
      <c r="J1253" t="str">
        <f t="shared" si="58"/>
        <v>無</v>
      </c>
      <c r="K1253" t="str">
        <f t="shared" si="59"/>
        <v>無</v>
      </c>
    </row>
    <row r="1254" spans="1:11" hidden="1" x14ac:dyDescent="0.15">
      <c r="A1254">
        <v>20170208</v>
      </c>
      <c r="B1254">
        <v>9543.25</v>
      </c>
      <c r="C1254">
        <v>9538.01</v>
      </c>
      <c r="D1254">
        <v>9318.1200000000008</v>
      </c>
      <c r="E1254">
        <v>9554.56</v>
      </c>
      <c r="F1254">
        <v>9318.1200000000008</v>
      </c>
      <c r="G1254">
        <v>9554.56</v>
      </c>
      <c r="H1254">
        <v>9331.4599999999991</v>
      </c>
      <c r="I1254" t="str">
        <f t="shared" si="57"/>
        <v>無</v>
      </c>
      <c r="J1254" t="str">
        <f t="shared" si="58"/>
        <v>無</v>
      </c>
      <c r="K1254" t="str">
        <f t="shared" si="59"/>
        <v>無</v>
      </c>
    </row>
    <row r="1255" spans="1:11" hidden="1" x14ac:dyDescent="0.15">
      <c r="A1255">
        <v>20170209</v>
      </c>
      <c r="B1255">
        <v>9590.18</v>
      </c>
      <c r="C1255">
        <v>9554.56</v>
      </c>
      <c r="D1255">
        <v>9318.1200000000008</v>
      </c>
      <c r="E1255">
        <v>9554.56</v>
      </c>
      <c r="F1255">
        <v>9331.4599999999991</v>
      </c>
      <c r="G1255">
        <v>9590.18</v>
      </c>
      <c r="H1255">
        <v>9424.0499999999993</v>
      </c>
      <c r="I1255" t="str">
        <f t="shared" si="57"/>
        <v>無</v>
      </c>
      <c r="J1255" t="str">
        <f t="shared" si="58"/>
        <v>無</v>
      </c>
      <c r="K1255" t="str">
        <f t="shared" si="59"/>
        <v>盤</v>
      </c>
    </row>
    <row r="1256" spans="1:11" hidden="1" x14ac:dyDescent="0.15">
      <c r="A1256">
        <v>20170210</v>
      </c>
      <c r="B1256">
        <v>9665.59</v>
      </c>
      <c r="C1256">
        <v>9554.56</v>
      </c>
      <c r="D1256">
        <v>9331.4599999999991</v>
      </c>
      <c r="E1256">
        <v>9590.18</v>
      </c>
      <c r="F1256">
        <v>9424.0499999999993</v>
      </c>
      <c r="G1256">
        <v>9665.59</v>
      </c>
      <c r="H1256">
        <v>9428.9699999999993</v>
      </c>
      <c r="I1256" t="str">
        <f t="shared" si="57"/>
        <v>無</v>
      </c>
      <c r="J1256" t="str">
        <f t="shared" si="58"/>
        <v>盤</v>
      </c>
      <c r="K1256" t="str">
        <f t="shared" si="59"/>
        <v>無</v>
      </c>
    </row>
    <row r="1257" spans="1:11" hidden="1" x14ac:dyDescent="0.15">
      <c r="A1257">
        <v>20170213</v>
      </c>
      <c r="B1257">
        <v>9710.32</v>
      </c>
      <c r="C1257">
        <v>9590.18</v>
      </c>
      <c r="D1257">
        <v>9424.0499999999993</v>
      </c>
      <c r="E1257">
        <v>9665.59</v>
      </c>
      <c r="F1257">
        <v>9428.9699999999993</v>
      </c>
      <c r="G1257">
        <v>9710.32</v>
      </c>
      <c r="H1257">
        <v>9428.9699999999993</v>
      </c>
      <c r="I1257" t="str">
        <f t="shared" si="57"/>
        <v>盤</v>
      </c>
      <c r="J1257" t="str">
        <f t="shared" si="58"/>
        <v>無</v>
      </c>
      <c r="K1257" t="str">
        <f t="shared" si="59"/>
        <v>順</v>
      </c>
    </row>
    <row r="1258" spans="1:11" hidden="1" x14ac:dyDescent="0.15">
      <c r="A1258">
        <v>20170214</v>
      </c>
      <c r="B1258">
        <v>9718.7800000000007</v>
      </c>
      <c r="C1258">
        <v>9665.59</v>
      </c>
      <c r="D1258">
        <v>9428.9699999999993</v>
      </c>
      <c r="E1258">
        <v>9710.32</v>
      </c>
      <c r="F1258">
        <v>9428.9699999999993</v>
      </c>
      <c r="G1258">
        <v>9718.7800000000007</v>
      </c>
      <c r="H1258">
        <v>9455.56</v>
      </c>
      <c r="I1258" t="str">
        <f t="shared" si="57"/>
        <v>無</v>
      </c>
      <c r="J1258" t="str">
        <f t="shared" si="58"/>
        <v>順</v>
      </c>
      <c r="K1258" t="str">
        <f t="shared" si="59"/>
        <v>順</v>
      </c>
    </row>
    <row r="1259" spans="1:11" x14ac:dyDescent="0.15">
      <c r="A1259">
        <v>20170215</v>
      </c>
      <c r="B1259">
        <v>9799.76</v>
      </c>
      <c r="C1259">
        <v>9710.32</v>
      </c>
      <c r="D1259">
        <v>9428.9699999999993</v>
      </c>
      <c r="E1259">
        <v>9718.7800000000007</v>
      </c>
      <c r="F1259">
        <v>9455.56</v>
      </c>
      <c r="G1259">
        <v>9799.76</v>
      </c>
      <c r="H1259">
        <v>9538.01</v>
      </c>
      <c r="I1259" t="str">
        <f t="shared" si="57"/>
        <v>順</v>
      </c>
      <c r="J1259" t="str">
        <f t="shared" si="58"/>
        <v>順</v>
      </c>
      <c r="K1259" t="str">
        <f t="shared" si="59"/>
        <v>順</v>
      </c>
    </row>
    <row r="1260" spans="1:11" x14ac:dyDescent="0.15">
      <c r="A1260">
        <v>20170216</v>
      </c>
      <c r="B1260">
        <v>9771.25</v>
      </c>
      <c r="C1260">
        <v>9718.7800000000007</v>
      </c>
      <c r="D1260">
        <v>9455.56</v>
      </c>
      <c r="E1260">
        <v>9799.76</v>
      </c>
      <c r="F1260">
        <v>9538.01</v>
      </c>
      <c r="G1260">
        <v>9799.76</v>
      </c>
      <c r="H1260">
        <v>9543.25</v>
      </c>
      <c r="I1260" t="str">
        <f t="shared" si="57"/>
        <v>順</v>
      </c>
      <c r="J1260" t="str">
        <f t="shared" si="58"/>
        <v>順</v>
      </c>
      <c r="K1260" t="str">
        <f t="shared" si="59"/>
        <v>順</v>
      </c>
    </row>
    <row r="1261" spans="1:11" x14ac:dyDescent="0.15">
      <c r="A1261">
        <v>20170217</v>
      </c>
      <c r="B1261">
        <v>9759.76</v>
      </c>
      <c r="C1261">
        <v>9799.76</v>
      </c>
      <c r="D1261">
        <v>9538.01</v>
      </c>
      <c r="E1261">
        <v>9799.76</v>
      </c>
      <c r="F1261">
        <v>9543.25</v>
      </c>
      <c r="G1261">
        <v>9799.76</v>
      </c>
      <c r="H1261">
        <v>9543.25</v>
      </c>
      <c r="I1261" t="str">
        <f t="shared" si="57"/>
        <v>順</v>
      </c>
      <c r="J1261" t="str">
        <f t="shared" si="58"/>
        <v>順</v>
      </c>
      <c r="K1261" t="str">
        <f t="shared" si="59"/>
        <v>順</v>
      </c>
    </row>
    <row r="1262" spans="1:11" hidden="1" x14ac:dyDescent="0.15">
      <c r="A1262">
        <v>20170218</v>
      </c>
      <c r="B1262">
        <v>9779.92</v>
      </c>
      <c r="C1262">
        <v>9799.76</v>
      </c>
      <c r="D1262">
        <v>9543.25</v>
      </c>
      <c r="E1262">
        <v>9799.76</v>
      </c>
      <c r="F1262">
        <v>9543.25</v>
      </c>
      <c r="G1262">
        <v>9799.76</v>
      </c>
      <c r="H1262">
        <v>9590.18</v>
      </c>
      <c r="I1262" t="str">
        <f t="shared" si="57"/>
        <v>順</v>
      </c>
      <c r="J1262" t="str">
        <f t="shared" si="58"/>
        <v>順</v>
      </c>
      <c r="K1262" t="str">
        <f t="shared" si="59"/>
        <v>無</v>
      </c>
    </row>
    <row r="1263" spans="1:11" hidden="1" x14ac:dyDescent="0.15">
      <c r="A1263">
        <v>20170220</v>
      </c>
      <c r="B1263">
        <v>9753.2000000000007</v>
      </c>
      <c r="C1263">
        <v>9799.76</v>
      </c>
      <c r="D1263">
        <v>9543.25</v>
      </c>
      <c r="E1263">
        <v>9799.76</v>
      </c>
      <c r="F1263">
        <v>9590.18</v>
      </c>
      <c r="G1263">
        <v>9799.76</v>
      </c>
      <c r="H1263">
        <v>9665.59</v>
      </c>
      <c r="I1263" t="str">
        <f t="shared" si="57"/>
        <v>順</v>
      </c>
      <c r="J1263" t="str">
        <f t="shared" si="58"/>
        <v>無</v>
      </c>
      <c r="K1263" t="str">
        <f t="shared" si="59"/>
        <v>盤</v>
      </c>
    </row>
    <row r="1264" spans="1:11" hidden="1" x14ac:dyDescent="0.15">
      <c r="A1264">
        <v>20170221</v>
      </c>
      <c r="B1264">
        <v>9763.93</v>
      </c>
      <c r="C1264">
        <v>9799.76</v>
      </c>
      <c r="D1264">
        <v>9590.18</v>
      </c>
      <c r="E1264">
        <v>9799.76</v>
      </c>
      <c r="F1264">
        <v>9665.59</v>
      </c>
      <c r="G1264">
        <v>9799.76</v>
      </c>
      <c r="H1264">
        <v>9710.32</v>
      </c>
      <c r="I1264" t="str">
        <f t="shared" si="57"/>
        <v>無</v>
      </c>
      <c r="J1264" t="str">
        <f t="shared" si="58"/>
        <v>盤</v>
      </c>
      <c r="K1264" t="str">
        <f t="shared" si="59"/>
        <v>盤</v>
      </c>
    </row>
    <row r="1265" spans="1:11" hidden="1" x14ac:dyDescent="0.15">
      <c r="A1265">
        <v>20170222</v>
      </c>
      <c r="B1265">
        <v>9778.7800000000007</v>
      </c>
      <c r="C1265">
        <v>9799.76</v>
      </c>
      <c r="D1265">
        <v>9665.59</v>
      </c>
      <c r="E1265">
        <v>9799.76</v>
      </c>
      <c r="F1265">
        <v>9710.32</v>
      </c>
      <c r="G1265">
        <v>9799.76</v>
      </c>
      <c r="H1265">
        <v>9718.7800000000007</v>
      </c>
      <c r="I1265" t="str">
        <f t="shared" si="57"/>
        <v>盤</v>
      </c>
      <c r="J1265" t="str">
        <f t="shared" si="58"/>
        <v>盤</v>
      </c>
      <c r="K1265" t="str">
        <f t="shared" si="59"/>
        <v>盤</v>
      </c>
    </row>
    <row r="1266" spans="1:11" hidden="1" x14ac:dyDescent="0.15">
      <c r="A1266">
        <v>20170223</v>
      </c>
      <c r="B1266">
        <v>9769.31</v>
      </c>
      <c r="C1266">
        <v>9799.76</v>
      </c>
      <c r="D1266">
        <v>9710.32</v>
      </c>
      <c r="E1266">
        <v>9799.76</v>
      </c>
      <c r="F1266">
        <v>9718.7800000000007</v>
      </c>
      <c r="G1266">
        <v>9799.76</v>
      </c>
      <c r="H1266">
        <v>9753.2000000000007</v>
      </c>
      <c r="I1266" t="str">
        <f t="shared" si="57"/>
        <v>盤</v>
      </c>
      <c r="J1266" t="str">
        <f t="shared" si="58"/>
        <v>盤</v>
      </c>
      <c r="K1266" t="str">
        <f t="shared" si="59"/>
        <v>盤</v>
      </c>
    </row>
    <row r="1267" spans="1:11" hidden="1" x14ac:dyDescent="0.15">
      <c r="A1267">
        <v>20170224</v>
      </c>
      <c r="B1267">
        <v>9750.4699999999993</v>
      </c>
      <c r="C1267">
        <v>9799.76</v>
      </c>
      <c r="D1267">
        <v>9718.7800000000007</v>
      </c>
      <c r="E1267">
        <v>9799.76</v>
      </c>
      <c r="F1267">
        <v>9753.2000000000007</v>
      </c>
      <c r="G1267">
        <v>9779.92</v>
      </c>
      <c r="H1267">
        <v>9750.4699999999993</v>
      </c>
      <c r="I1267" t="str">
        <f t="shared" si="57"/>
        <v>盤</v>
      </c>
      <c r="J1267" t="str">
        <f t="shared" si="58"/>
        <v>盤</v>
      </c>
      <c r="K1267" t="str">
        <f t="shared" si="59"/>
        <v>盤</v>
      </c>
    </row>
    <row r="1268" spans="1:11" hidden="1" x14ac:dyDescent="0.15">
      <c r="A1268">
        <v>20170301</v>
      </c>
      <c r="B1268">
        <v>9674.7800000000007</v>
      </c>
      <c r="C1268">
        <v>9799.76</v>
      </c>
      <c r="D1268">
        <v>9753.2000000000007</v>
      </c>
      <c r="E1268">
        <v>9779.92</v>
      </c>
      <c r="F1268">
        <v>9750.4699999999993</v>
      </c>
      <c r="G1268">
        <v>9779.92</v>
      </c>
      <c r="H1268">
        <v>9674.7800000000007</v>
      </c>
      <c r="I1268" t="str">
        <f t="shared" si="57"/>
        <v>盤</v>
      </c>
      <c r="J1268" t="str">
        <f t="shared" si="58"/>
        <v>盤</v>
      </c>
      <c r="K1268" t="str">
        <f t="shared" si="59"/>
        <v>盤</v>
      </c>
    </row>
    <row r="1269" spans="1:11" hidden="1" x14ac:dyDescent="0.15">
      <c r="A1269">
        <v>20170302</v>
      </c>
      <c r="B1269">
        <v>9691.7999999999993</v>
      </c>
      <c r="C1269">
        <v>9779.92</v>
      </c>
      <c r="D1269">
        <v>9750.4699999999993</v>
      </c>
      <c r="E1269">
        <v>9779.92</v>
      </c>
      <c r="F1269">
        <v>9674.7800000000007</v>
      </c>
      <c r="G1269">
        <v>9779.92</v>
      </c>
      <c r="H1269">
        <v>9674.7800000000007</v>
      </c>
      <c r="I1269" t="str">
        <f t="shared" si="57"/>
        <v>盤</v>
      </c>
      <c r="J1269" t="str">
        <f t="shared" si="58"/>
        <v>盤</v>
      </c>
      <c r="K1269" t="str">
        <f t="shared" si="59"/>
        <v>盤</v>
      </c>
    </row>
    <row r="1270" spans="1:11" hidden="1" x14ac:dyDescent="0.15">
      <c r="A1270">
        <v>20170303</v>
      </c>
      <c r="B1270">
        <v>9648.2099999999991</v>
      </c>
      <c r="C1270">
        <v>9779.92</v>
      </c>
      <c r="D1270">
        <v>9674.7800000000007</v>
      </c>
      <c r="E1270">
        <v>9779.92</v>
      </c>
      <c r="F1270">
        <v>9674.7800000000007</v>
      </c>
      <c r="G1270">
        <v>9778.7800000000007</v>
      </c>
      <c r="H1270">
        <v>9648.2099999999991</v>
      </c>
      <c r="I1270" t="str">
        <f t="shared" si="57"/>
        <v>盤</v>
      </c>
      <c r="J1270" t="str">
        <f t="shared" si="58"/>
        <v>盤</v>
      </c>
      <c r="K1270" t="str">
        <f t="shared" si="59"/>
        <v>盤</v>
      </c>
    </row>
    <row r="1271" spans="1:11" hidden="1" x14ac:dyDescent="0.15">
      <c r="A1271">
        <v>20170306</v>
      </c>
      <c r="B1271">
        <v>9682.6299999999992</v>
      </c>
      <c r="C1271">
        <v>9779.92</v>
      </c>
      <c r="D1271">
        <v>9674.7800000000007</v>
      </c>
      <c r="E1271">
        <v>9778.7800000000007</v>
      </c>
      <c r="F1271">
        <v>9648.2099999999991</v>
      </c>
      <c r="G1271">
        <v>9778.7800000000007</v>
      </c>
      <c r="H1271">
        <v>9648.2099999999991</v>
      </c>
      <c r="I1271" t="str">
        <f t="shared" si="57"/>
        <v>盤</v>
      </c>
      <c r="J1271" t="str">
        <f t="shared" si="58"/>
        <v>盤</v>
      </c>
      <c r="K1271" t="str">
        <f t="shared" si="59"/>
        <v>盤</v>
      </c>
    </row>
    <row r="1272" spans="1:11" hidden="1" x14ac:dyDescent="0.15">
      <c r="A1272">
        <v>20170307</v>
      </c>
      <c r="B1272">
        <v>9738.07</v>
      </c>
      <c r="C1272">
        <v>9778.7800000000007</v>
      </c>
      <c r="D1272">
        <v>9648.2099999999991</v>
      </c>
      <c r="E1272">
        <v>9778.7800000000007</v>
      </c>
      <c r="F1272">
        <v>9648.2099999999991</v>
      </c>
      <c r="G1272">
        <v>9778.7800000000007</v>
      </c>
      <c r="H1272">
        <v>9648.2099999999991</v>
      </c>
      <c r="I1272" t="str">
        <f t="shared" si="57"/>
        <v>盤</v>
      </c>
      <c r="J1272" t="str">
        <f t="shared" si="58"/>
        <v>盤</v>
      </c>
      <c r="K1272" t="str">
        <f t="shared" si="59"/>
        <v>盤</v>
      </c>
    </row>
    <row r="1273" spans="1:11" hidden="1" x14ac:dyDescent="0.15">
      <c r="A1273">
        <v>20170308</v>
      </c>
      <c r="B1273">
        <v>9753.4500000000007</v>
      </c>
      <c r="C1273">
        <v>9778.7800000000007</v>
      </c>
      <c r="D1273">
        <v>9648.2099999999991</v>
      </c>
      <c r="E1273">
        <v>9778.7800000000007</v>
      </c>
      <c r="F1273">
        <v>9648.2099999999991</v>
      </c>
      <c r="G1273">
        <v>9769.31</v>
      </c>
      <c r="H1273">
        <v>9648.2099999999991</v>
      </c>
      <c r="I1273" t="str">
        <f t="shared" si="57"/>
        <v>盤</v>
      </c>
      <c r="J1273" t="str">
        <f t="shared" si="58"/>
        <v>盤</v>
      </c>
      <c r="K1273" t="str">
        <f t="shared" si="59"/>
        <v>盤</v>
      </c>
    </row>
    <row r="1274" spans="1:11" hidden="1" x14ac:dyDescent="0.15">
      <c r="A1274">
        <v>20170309</v>
      </c>
      <c r="B1274">
        <v>9658.61</v>
      </c>
      <c r="C1274">
        <v>9778.7800000000007</v>
      </c>
      <c r="D1274">
        <v>9648.2099999999991</v>
      </c>
      <c r="E1274">
        <v>9769.31</v>
      </c>
      <c r="F1274">
        <v>9648.2099999999991</v>
      </c>
      <c r="G1274">
        <v>9753.4500000000007</v>
      </c>
      <c r="H1274">
        <v>9648.2099999999991</v>
      </c>
      <c r="I1274" t="str">
        <f t="shared" si="57"/>
        <v>盤</v>
      </c>
      <c r="J1274" t="str">
        <f t="shared" si="58"/>
        <v>盤</v>
      </c>
      <c r="K1274" t="str">
        <f t="shared" si="59"/>
        <v>盤</v>
      </c>
    </row>
    <row r="1275" spans="1:11" hidden="1" x14ac:dyDescent="0.15">
      <c r="A1275">
        <v>20170310</v>
      </c>
      <c r="B1275">
        <v>9627.89</v>
      </c>
      <c r="C1275">
        <v>9769.31</v>
      </c>
      <c r="D1275">
        <v>9648.2099999999991</v>
      </c>
      <c r="E1275">
        <v>9753.4500000000007</v>
      </c>
      <c r="F1275">
        <v>9648.2099999999991</v>
      </c>
      <c r="G1275">
        <v>9753.4500000000007</v>
      </c>
      <c r="H1275">
        <v>9627.89</v>
      </c>
      <c r="I1275" t="str">
        <f t="shared" si="57"/>
        <v>盤</v>
      </c>
      <c r="J1275" t="str">
        <f t="shared" si="58"/>
        <v>盤</v>
      </c>
      <c r="K1275" t="str">
        <f t="shared" si="59"/>
        <v>盤</v>
      </c>
    </row>
    <row r="1276" spans="1:11" hidden="1" x14ac:dyDescent="0.15">
      <c r="A1276">
        <v>20170313</v>
      </c>
      <c r="B1276">
        <v>9697.34</v>
      </c>
      <c r="C1276">
        <v>9753.4500000000007</v>
      </c>
      <c r="D1276">
        <v>9648.2099999999991</v>
      </c>
      <c r="E1276">
        <v>9753.4500000000007</v>
      </c>
      <c r="F1276">
        <v>9627.89</v>
      </c>
      <c r="G1276">
        <v>9753.4500000000007</v>
      </c>
      <c r="H1276">
        <v>9627.89</v>
      </c>
      <c r="I1276" t="str">
        <f t="shared" si="57"/>
        <v>盤</v>
      </c>
      <c r="J1276" t="str">
        <f t="shared" si="58"/>
        <v>盤</v>
      </c>
      <c r="K1276" t="str">
        <f t="shared" si="59"/>
        <v>盤</v>
      </c>
    </row>
    <row r="1277" spans="1:11" hidden="1" x14ac:dyDescent="0.15">
      <c r="A1277">
        <v>20170314</v>
      </c>
      <c r="B1277">
        <v>9744.2099999999991</v>
      </c>
      <c r="C1277">
        <v>9753.4500000000007</v>
      </c>
      <c r="D1277">
        <v>9627.89</v>
      </c>
      <c r="E1277">
        <v>9753.4500000000007</v>
      </c>
      <c r="F1277">
        <v>9627.89</v>
      </c>
      <c r="G1277">
        <v>9753.4500000000007</v>
      </c>
      <c r="H1277">
        <v>9627.89</v>
      </c>
      <c r="I1277" t="str">
        <f t="shared" ref="I1277:I1340" si="60">IF(C1277-D1277&lt;=180,"盤",IF(C1277-D1277&lt;=240,"無","順"))</f>
        <v>盤</v>
      </c>
      <c r="J1277" t="str">
        <f t="shared" ref="J1277:J1340" si="61">IF(E1277-F1277&lt;=180,"盤",IF(E1277-F1277&lt;=240,"無","順"))</f>
        <v>盤</v>
      </c>
      <c r="K1277" t="str">
        <f t="shared" ref="K1277:K1340" si="62">IF(G1277-H1277&lt;=180,"盤",IF(G1277-H1277&lt;=240,"無","順"))</f>
        <v>盤</v>
      </c>
    </row>
    <row r="1278" spans="1:11" hidden="1" x14ac:dyDescent="0.15">
      <c r="A1278">
        <v>20170315</v>
      </c>
      <c r="B1278">
        <v>9740.31</v>
      </c>
      <c r="C1278">
        <v>9753.4500000000007</v>
      </c>
      <c r="D1278">
        <v>9627.89</v>
      </c>
      <c r="E1278">
        <v>9753.4500000000007</v>
      </c>
      <c r="F1278">
        <v>9627.89</v>
      </c>
      <c r="G1278">
        <v>9753.4500000000007</v>
      </c>
      <c r="H1278">
        <v>9627.89</v>
      </c>
      <c r="I1278" t="str">
        <f t="shared" si="60"/>
        <v>盤</v>
      </c>
      <c r="J1278" t="str">
        <f t="shared" si="61"/>
        <v>盤</v>
      </c>
      <c r="K1278" t="str">
        <f t="shared" si="62"/>
        <v>盤</v>
      </c>
    </row>
    <row r="1279" spans="1:11" hidden="1" x14ac:dyDescent="0.15">
      <c r="A1279">
        <v>20170316</v>
      </c>
      <c r="B1279">
        <v>9837.83</v>
      </c>
      <c r="C1279">
        <v>9753.4500000000007</v>
      </c>
      <c r="D1279">
        <v>9627.89</v>
      </c>
      <c r="E1279">
        <v>9753.4500000000007</v>
      </c>
      <c r="F1279">
        <v>9627.89</v>
      </c>
      <c r="G1279">
        <v>9837.83</v>
      </c>
      <c r="H1279">
        <v>9627.89</v>
      </c>
      <c r="I1279" t="str">
        <f t="shared" si="60"/>
        <v>盤</v>
      </c>
      <c r="J1279" t="str">
        <f t="shared" si="61"/>
        <v>盤</v>
      </c>
      <c r="K1279" t="str">
        <f t="shared" si="62"/>
        <v>無</v>
      </c>
    </row>
    <row r="1280" spans="1:11" hidden="1" x14ac:dyDescent="0.15">
      <c r="A1280">
        <v>20170317</v>
      </c>
      <c r="B1280">
        <v>9908.69</v>
      </c>
      <c r="C1280">
        <v>9753.4500000000007</v>
      </c>
      <c r="D1280">
        <v>9627.89</v>
      </c>
      <c r="E1280">
        <v>9837.83</v>
      </c>
      <c r="F1280">
        <v>9627.89</v>
      </c>
      <c r="G1280">
        <v>9908.69</v>
      </c>
      <c r="H1280">
        <v>9627.89</v>
      </c>
      <c r="I1280" t="str">
        <f t="shared" si="60"/>
        <v>盤</v>
      </c>
      <c r="J1280" t="str">
        <f t="shared" si="61"/>
        <v>無</v>
      </c>
      <c r="K1280" t="str">
        <f t="shared" si="62"/>
        <v>順</v>
      </c>
    </row>
    <row r="1281" spans="1:11" hidden="1" x14ac:dyDescent="0.15">
      <c r="A1281">
        <v>20170320</v>
      </c>
      <c r="B1281">
        <v>9912.9699999999993</v>
      </c>
      <c r="C1281">
        <v>9837.83</v>
      </c>
      <c r="D1281">
        <v>9627.89</v>
      </c>
      <c r="E1281">
        <v>9908.69</v>
      </c>
      <c r="F1281">
        <v>9627.89</v>
      </c>
      <c r="G1281">
        <v>9912.9699999999993</v>
      </c>
      <c r="H1281">
        <v>9627.89</v>
      </c>
      <c r="I1281" t="str">
        <f t="shared" si="60"/>
        <v>無</v>
      </c>
      <c r="J1281" t="str">
        <f t="shared" si="61"/>
        <v>順</v>
      </c>
      <c r="K1281" t="str">
        <f t="shared" si="62"/>
        <v>順</v>
      </c>
    </row>
    <row r="1282" spans="1:11" x14ac:dyDescent="0.15">
      <c r="A1282">
        <v>20170321</v>
      </c>
      <c r="B1282">
        <v>9972.49</v>
      </c>
      <c r="C1282">
        <v>9908.69</v>
      </c>
      <c r="D1282">
        <v>9627.89</v>
      </c>
      <c r="E1282">
        <v>9912.9699999999993</v>
      </c>
      <c r="F1282">
        <v>9627.89</v>
      </c>
      <c r="G1282">
        <v>9972.49</v>
      </c>
      <c r="H1282">
        <v>9627.89</v>
      </c>
      <c r="I1282" t="str">
        <f t="shared" si="60"/>
        <v>順</v>
      </c>
      <c r="J1282" t="str">
        <f t="shared" si="61"/>
        <v>順</v>
      </c>
      <c r="K1282" t="str">
        <f t="shared" si="62"/>
        <v>順</v>
      </c>
    </row>
    <row r="1283" spans="1:11" x14ac:dyDescent="0.15">
      <c r="A1283">
        <v>20170322</v>
      </c>
      <c r="B1283">
        <v>9922.66</v>
      </c>
      <c r="C1283">
        <v>9912.9699999999993</v>
      </c>
      <c r="D1283">
        <v>9627.89</v>
      </c>
      <c r="E1283">
        <v>9972.49</v>
      </c>
      <c r="F1283">
        <v>9627.89</v>
      </c>
      <c r="G1283">
        <v>9972.49</v>
      </c>
      <c r="H1283">
        <v>9697.34</v>
      </c>
      <c r="I1283" t="str">
        <f t="shared" si="60"/>
        <v>順</v>
      </c>
      <c r="J1283" t="str">
        <f t="shared" si="61"/>
        <v>順</v>
      </c>
      <c r="K1283" t="str">
        <f t="shared" si="62"/>
        <v>順</v>
      </c>
    </row>
    <row r="1284" spans="1:11" hidden="1" x14ac:dyDescent="0.15">
      <c r="A1284">
        <v>20170323</v>
      </c>
      <c r="B1284">
        <v>9930.74</v>
      </c>
      <c r="C1284">
        <v>9972.49</v>
      </c>
      <c r="D1284">
        <v>9627.89</v>
      </c>
      <c r="E1284">
        <v>9972.49</v>
      </c>
      <c r="F1284">
        <v>9697.34</v>
      </c>
      <c r="G1284">
        <v>9972.49</v>
      </c>
      <c r="H1284">
        <v>9740.31</v>
      </c>
      <c r="I1284" t="str">
        <f t="shared" si="60"/>
        <v>順</v>
      </c>
      <c r="J1284" t="str">
        <f t="shared" si="61"/>
        <v>順</v>
      </c>
      <c r="K1284" t="str">
        <f t="shared" si="62"/>
        <v>無</v>
      </c>
    </row>
    <row r="1285" spans="1:11" hidden="1" x14ac:dyDescent="0.15">
      <c r="A1285">
        <v>20170324</v>
      </c>
      <c r="B1285">
        <v>9902.98</v>
      </c>
      <c r="C1285">
        <v>9972.49</v>
      </c>
      <c r="D1285">
        <v>9697.34</v>
      </c>
      <c r="E1285">
        <v>9972.49</v>
      </c>
      <c r="F1285">
        <v>9740.31</v>
      </c>
      <c r="G1285">
        <v>9972.49</v>
      </c>
      <c r="H1285">
        <v>9740.31</v>
      </c>
      <c r="I1285" t="str">
        <f t="shared" si="60"/>
        <v>順</v>
      </c>
      <c r="J1285" t="str">
        <f t="shared" si="61"/>
        <v>無</v>
      </c>
      <c r="K1285" t="str">
        <f t="shared" si="62"/>
        <v>無</v>
      </c>
    </row>
    <row r="1286" spans="1:11" hidden="1" x14ac:dyDescent="0.15">
      <c r="A1286">
        <v>20170327</v>
      </c>
      <c r="B1286">
        <v>9876.77</v>
      </c>
      <c r="C1286">
        <v>9972.49</v>
      </c>
      <c r="D1286">
        <v>9740.31</v>
      </c>
      <c r="E1286">
        <v>9972.49</v>
      </c>
      <c r="F1286">
        <v>9740.31</v>
      </c>
      <c r="G1286">
        <v>9972.49</v>
      </c>
      <c r="H1286">
        <v>9837.83</v>
      </c>
      <c r="I1286" t="str">
        <f t="shared" si="60"/>
        <v>無</v>
      </c>
      <c r="J1286" t="str">
        <f t="shared" si="61"/>
        <v>無</v>
      </c>
      <c r="K1286" t="str">
        <f t="shared" si="62"/>
        <v>盤</v>
      </c>
    </row>
    <row r="1287" spans="1:11" hidden="1" x14ac:dyDescent="0.15">
      <c r="A1287">
        <v>20170328</v>
      </c>
      <c r="B1287">
        <v>9876.4500000000007</v>
      </c>
      <c r="C1287">
        <v>9972.49</v>
      </c>
      <c r="D1287">
        <v>9740.31</v>
      </c>
      <c r="E1287">
        <v>9972.49</v>
      </c>
      <c r="F1287">
        <v>9837.83</v>
      </c>
      <c r="G1287">
        <v>9972.49</v>
      </c>
      <c r="H1287">
        <v>9876.4500000000007</v>
      </c>
      <c r="I1287" t="str">
        <f t="shared" si="60"/>
        <v>無</v>
      </c>
      <c r="J1287" t="str">
        <f t="shared" si="61"/>
        <v>盤</v>
      </c>
      <c r="K1287" t="str">
        <f t="shared" si="62"/>
        <v>盤</v>
      </c>
    </row>
    <row r="1288" spans="1:11" hidden="1" x14ac:dyDescent="0.15">
      <c r="A1288">
        <v>20170329</v>
      </c>
      <c r="B1288">
        <v>9856.25</v>
      </c>
      <c r="C1288">
        <v>9972.49</v>
      </c>
      <c r="D1288">
        <v>9837.83</v>
      </c>
      <c r="E1288">
        <v>9972.49</v>
      </c>
      <c r="F1288">
        <v>9876.4500000000007</v>
      </c>
      <c r="G1288">
        <v>9972.49</v>
      </c>
      <c r="H1288">
        <v>9856.25</v>
      </c>
      <c r="I1288" t="str">
        <f t="shared" si="60"/>
        <v>盤</v>
      </c>
      <c r="J1288" t="str">
        <f t="shared" si="61"/>
        <v>盤</v>
      </c>
      <c r="K1288" t="str">
        <f t="shared" si="62"/>
        <v>盤</v>
      </c>
    </row>
    <row r="1289" spans="1:11" hidden="1" x14ac:dyDescent="0.15">
      <c r="A1289">
        <v>20170330</v>
      </c>
      <c r="B1289">
        <v>9848.15</v>
      </c>
      <c r="C1289">
        <v>9972.49</v>
      </c>
      <c r="D1289">
        <v>9876.4500000000007</v>
      </c>
      <c r="E1289">
        <v>9972.49</v>
      </c>
      <c r="F1289">
        <v>9856.25</v>
      </c>
      <c r="G1289">
        <v>9972.49</v>
      </c>
      <c r="H1289">
        <v>9848.15</v>
      </c>
      <c r="I1289" t="str">
        <f t="shared" si="60"/>
        <v>盤</v>
      </c>
      <c r="J1289" t="str">
        <f t="shared" si="61"/>
        <v>盤</v>
      </c>
      <c r="K1289" t="str">
        <f t="shared" si="62"/>
        <v>盤</v>
      </c>
    </row>
    <row r="1290" spans="1:11" hidden="1" x14ac:dyDescent="0.15">
      <c r="A1290">
        <v>20170331</v>
      </c>
      <c r="B1290">
        <v>9811.52</v>
      </c>
      <c r="C1290">
        <v>9972.49</v>
      </c>
      <c r="D1290">
        <v>9856.25</v>
      </c>
      <c r="E1290">
        <v>9972.49</v>
      </c>
      <c r="F1290">
        <v>9848.15</v>
      </c>
      <c r="G1290">
        <v>9930.74</v>
      </c>
      <c r="H1290">
        <v>9811.52</v>
      </c>
      <c r="I1290" t="str">
        <f t="shared" si="60"/>
        <v>盤</v>
      </c>
      <c r="J1290" t="str">
        <f t="shared" si="61"/>
        <v>盤</v>
      </c>
      <c r="K1290" t="str">
        <f t="shared" si="62"/>
        <v>盤</v>
      </c>
    </row>
    <row r="1291" spans="1:11" hidden="1" x14ac:dyDescent="0.15">
      <c r="A1291">
        <v>20170405</v>
      </c>
      <c r="B1291">
        <v>9949.48</v>
      </c>
      <c r="C1291">
        <v>9972.49</v>
      </c>
      <c r="D1291">
        <v>9848.15</v>
      </c>
      <c r="E1291">
        <v>9930.74</v>
      </c>
      <c r="F1291">
        <v>9811.52</v>
      </c>
      <c r="G1291">
        <v>9949.48</v>
      </c>
      <c r="H1291">
        <v>9811.52</v>
      </c>
      <c r="I1291" t="str">
        <f t="shared" si="60"/>
        <v>盤</v>
      </c>
      <c r="J1291" t="str">
        <f t="shared" si="61"/>
        <v>盤</v>
      </c>
      <c r="K1291" t="str">
        <f t="shared" si="62"/>
        <v>盤</v>
      </c>
    </row>
    <row r="1292" spans="1:11" hidden="1" x14ac:dyDescent="0.15">
      <c r="A1292">
        <v>20170406</v>
      </c>
      <c r="B1292">
        <v>9897.7999999999993</v>
      </c>
      <c r="C1292">
        <v>9930.74</v>
      </c>
      <c r="D1292">
        <v>9811.52</v>
      </c>
      <c r="E1292">
        <v>9949.48</v>
      </c>
      <c r="F1292">
        <v>9811.52</v>
      </c>
      <c r="G1292">
        <v>9949.48</v>
      </c>
      <c r="H1292">
        <v>9811.52</v>
      </c>
      <c r="I1292" t="str">
        <f t="shared" si="60"/>
        <v>盤</v>
      </c>
      <c r="J1292" t="str">
        <f t="shared" si="61"/>
        <v>盤</v>
      </c>
      <c r="K1292" t="str">
        <f t="shared" si="62"/>
        <v>盤</v>
      </c>
    </row>
    <row r="1293" spans="1:11" hidden="1" x14ac:dyDescent="0.15">
      <c r="A1293">
        <v>20170407</v>
      </c>
      <c r="B1293">
        <v>9873.3700000000008</v>
      </c>
      <c r="C1293">
        <v>9949.48</v>
      </c>
      <c r="D1293">
        <v>9811.52</v>
      </c>
      <c r="E1293">
        <v>9949.48</v>
      </c>
      <c r="F1293">
        <v>9811.52</v>
      </c>
      <c r="G1293">
        <v>9949.48</v>
      </c>
      <c r="H1293">
        <v>9811.52</v>
      </c>
      <c r="I1293" t="str">
        <f t="shared" si="60"/>
        <v>盤</v>
      </c>
      <c r="J1293" t="str">
        <f t="shared" si="61"/>
        <v>盤</v>
      </c>
      <c r="K1293" t="str">
        <f t="shared" si="62"/>
        <v>盤</v>
      </c>
    </row>
    <row r="1294" spans="1:11" hidden="1" x14ac:dyDescent="0.15">
      <c r="A1294">
        <v>20170410</v>
      </c>
      <c r="B1294">
        <v>9882.5400000000009</v>
      </c>
      <c r="C1294">
        <v>9949.48</v>
      </c>
      <c r="D1294">
        <v>9811.52</v>
      </c>
      <c r="E1294">
        <v>9949.48</v>
      </c>
      <c r="F1294">
        <v>9811.52</v>
      </c>
      <c r="G1294">
        <v>9949.48</v>
      </c>
      <c r="H1294">
        <v>9811.52</v>
      </c>
      <c r="I1294" t="str">
        <f t="shared" si="60"/>
        <v>盤</v>
      </c>
      <c r="J1294" t="str">
        <f t="shared" si="61"/>
        <v>盤</v>
      </c>
      <c r="K1294" t="str">
        <f t="shared" si="62"/>
        <v>盤</v>
      </c>
    </row>
    <row r="1295" spans="1:11" hidden="1" x14ac:dyDescent="0.15">
      <c r="A1295">
        <v>20170411</v>
      </c>
      <c r="B1295">
        <v>9832.42</v>
      </c>
      <c r="C1295">
        <v>9949.48</v>
      </c>
      <c r="D1295">
        <v>9811.52</v>
      </c>
      <c r="E1295">
        <v>9949.48</v>
      </c>
      <c r="F1295">
        <v>9811.52</v>
      </c>
      <c r="G1295">
        <v>9949.48</v>
      </c>
      <c r="H1295">
        <v>9811.52</v>
      </c>
      <c r="I1295" t="str">
        <f t="shared" si="60"/>
        <v>盤</v>
      </c>
      <c r="J1295" t="str">
        <f t="shared" si="61"/>
        <v>盤</v>
      </c>
      <c r="K1295" t="str">
        <f t="shared" si="62"/>
        <v>盤</v>
      </c>
    </row>
    <row r="1296" spans="1:11" hidden="1" x14ac:dyDescent="0.15">
      <c r="A1296">
        <v>20170412</v>
      </c>
      <c r="B1296">
        <v>9817.68</v>
      </c>
      <c r="C1296">
        <v>9949.48</v>
      </c>
      <c r="D1296">
        <v>9811.52</v>
      </c>
      <c r="E1296">
        <v>9949.48</v>
      </c>
      <c r="F1296">
        <v>9811.52</v>
      </c>
      <c r="G1296">
        <v>9949.48</v>
      </c>
      <c r="H1296">
        <v>9811.52</v>
      </c>
      <c r="I1296" t="str">
        <f t="shared" si="60"/>
        <v>盤</v>
      </c>
      <c r="J1296" t="str">
        <f t="shared" si="61"/>
        <v>盤</v>
      </c>
      <c r="K1296" t="str">
        <f t="shared" si="62"/>
        <v>盤</v>
      </c>
    </row>
    <row r="1297" spans="1:11" hidden="1" x14ac:dyDescent="0.15">
      <c r="A1297">
        <v>20170413</v>
      </c>
      <c r="B1297">
        <v>9836.68</v>
      </c>
      <c r="C1297">
        <v>9949.48</v>
      </c>
      <c r="D1297">
        <v>9811.52</v>
      </c>
      <c r="E1297">
        <v>9949.48</v>
      </c>
      <c r="F1297">
        <v>9811.52</v>
      </c>
      <c r="G1297">
        <v>9949.48</v>
      </c>
      <c r="H1297">
        <v>9811.52</v>
      </c>
      <c r="I1297" t="str">
        <f t="shared" si="60"/>
        <v>盤</v>
      </c>
      <c r="J1297" t="str">
        <f t="shared" si="61"/>
        <v>盤</v>
      </c>
      <c r="K1297" t="str">
        <f t="shared" si="62"/>
        <v>盤</v>
      </c>
    </row>
    <row r="1298" spans="1:11" hidden="1" x14ac:dyDescent="0.15">
      <c r="A1298">
        <v>20170414</v>
      </c>
      <c r="B1298">
        <v>9732.93</v>
      </c>
      <c r="C1298">
        <v>9949.48</v>
      </c>
      <c r="D1298">
        <v>9811.52</v>
      </c>
      <c r="E1298">
        <v>9949.48</v>
      </c>
      <c r="F1298">
        <v>9811.52</v>
      </c>
      <c r="G1298">
        <v>9949.48</v>
      </c>
      <c r="H1298">
        <v>9732.93</v>
      </c>
      <c r="I1298" t="str">
        <f t="shared" si="60"/>
        <v>盤</v>
      </c>
      <c r="J1298" t="str">
        <f t="shared" si="61"/>
        <v>盤</v>
      </c>
      <c r="K1298" t="str">
        <f t="shared" si="62"/>
        <v>無</v>
      </c>
    </row>
    <row r="1299" spans="1:11" hidden="1" x14ac:dyDescent="0.15">
      <c r="A1299">
        <v>20170417</v>
      </c>
      <c r="B1299">
        <v>9716.4</v>
      </c>
      <c r="C1299">
        <v>9949.48</v>
      </c>
      <c r="D1299">
        <v>9811.52</v>
      </c>
      <c r="E1299">
        <v>9949.48</v>
      </c>
      <c r="F1299">
        <v>9732.93</v>
      </c>
      <c r="G1299">
        <v>9897.7999999999993</v>
      </c>
      <c r="H1299">
        <v>9716.4</v>
      </c>
      <c r="I1299" t="str">
        <f t="shared" si="60"/>
        <v>盤</v>
      </c>
      <c r="J1299" t="str">
        <f t="shared" si="61"/>
        <v>無</v>
      </c>
      <c r="K1299" t="str">
        <f t="shared" si="62"/>
        <v>無</v>
      </c>
    </row>
    <row r="1300" spans="1:11" hidden="1" x14ac:dyDescent="0.15">
      <c r="A1300">
        <v>20170418</v>
      </c>
      <c r="B1300">
        <v>9746.56</v>
      </c>
      <c r="C1300">
        <v>9949.48</v>
      </c>
      <c r="D1300">
        <v>9732.93</v>
      </c>
      <c r="E1300">
        <v>9897.7999999999993</v>
      </c>
      <c r="F1300">
        <v>9716.4</v>
      </c>
      <c r="G1300">
        <v>9882.5400000000009</v>
      </c>
      <c r="H1300">
        <v>9716.4</v>
      </c>
      <c r="I1300" t="str">
        <f t="shared" si="60"/>
        <v>無</v>
      </c>
      <c r="J1300" t="str">
        <f t="shared" si="61"/>
        <v>無</v>
      </c>
      <c r="K1300" t="str">
        <f t="shared" si="62"/>
        <v>盤</v>
      </c>
    </row>
    <row r="1301" spans="1:11" hidden="1" x14ac:dyDescent="0.15">
      <c r="A1301">
        <v>20170419</v>
      </c>
      <c r="B1301">
        <v>9639.94</v>
      </c>
      <c r="C1301">
        <v>9897.7999999999993</v>
      </c>
      <c r="D1301">
        <v>9716.4</v>
      </c>
      <c r="E1301">
        <v>9882.5400000000009</v>
      </c>
      <c r="F1301">
        <v>9716.4</v>
      </c>
      <c r="G1301">
        <v>9882.5400000000009</v>
      </c>
      <c r="H1301">
        <v>9639.94</v>
      </c>
      <c r="I1301" t="str">
        <f t="shared" si="60"/>
        <v>無</v>
      </c>
      <c r="J1301" t="str">
        <f t="shared" si="61"/>
        <v>盤</v>
      </c>
      <c r="K1301" t="str">
        <f t="shared" si="62"/>
        <v>順</v>
      </c>
    </row>
    <row r="1302" spans="1:11" hidden="1" x14ac:dyDescent="0.15">
      <c r="A1302">
        <v>20170420</v>
      </c>
      <c r="B1302">
        <v>9632.69</v>
      </c>
      <c r="C1302">
        <v>9882.5400000000009</v>
      </c>
      <c r="D1302">
        <v>9716.4</v>
      </c>
      <c r="E1302">
        <v>9882.5400000000009</v>
      </c>
      <c r="F1302">
        <v>9639.94</v>
      </c>
      <c r="G1302">
        <v>9836.68</v>
      </c>
      <c r="H1302">
        <v>9632.69</v>
      </c>
      <c r="I1302" t="str">
        <f t="shared" si="60"/>
        <v>盤</v>
      </c>
      <c r="J1302" t="str">
        <f t="shared" si="61"/>
        <v>順</v>
      </c>
      <c r="K1302" t="str">
        <f t="shared" si="62"/>
        <v>無</v>
      </c>
    </row>
    <row r="1303" spans="1:11" hidden="1" x14ac:dyDescent="0.15">
      <c r="A1303">
        <v>20170421</v>
      </c>
      <c r="B1303">
        <v>9717.41</v>
      </c>
      <c r="C1303">
        <v>9882.5400000000009</v>
      </c>
      <c r="D1303">
        <v>9639.94</v>
      </c>
      <c r="E1303">
        <v>9836.68</v>
      </c>
      <c r="F1303">
        <v>9632.69</v>
      </c>
      <c r="G1303">
        <v>9836.68</v>
      </c>
      <c r="H1303">
        <v>9632.69</v>
      </c>
      <c r="I1303" t="str">
        <f t="shared" si="60"/>
        <v>順</v>
      </c>
      <c r="J1303" t="str">
        <f t="shared" si="61"/>
        <v>無</v>
      </c>
      <c r="K1303" t="str">
        <f t="shared" si="62"/>
        <v>無</v>
      </c>
    </row>
    <row r="1304" spans="1:11" hidden="1" x14ac:dyDescent="0.15">
      <c r="A1304">
        <v>20170424</v>
      </c>
      <c r="B1304">
        <v>9717.9500000000007</v>
      </c>
      <c r="C1304">
        <v>9836.68</v>
      </c>
      <c r="D1304">
        <v>9632.69</v>
      </c>
      <c r="E1304">
        <v>9836.68</v>
      </c>
      <c r="F1304">
        <v>9632.69</v>
      </c>
      <c r="G1304">
        <v>9836.68</v>
      </c>
      <c r="H1304">
        <v>9632.69</v>
      </c>
      <c r="I1304" t="str">
        <f t="shared" si="60"/>
        <v>無</v>
      </c>
      <c r="J1304" t="str">
        <f t="shared" si="61"/>
        <v>無</v>
      </c>
      <c r="K1304" t="str">
        <f t="shared" si="62"/>
        <v>無</v>
      </c>
    </row>
    <row r="1305" spans="1:11" hidden="1" x14ac:dyDescent="0.15">
      <c r="A1305">
        <v>20170425</v>
      </c>
      <c r="B1305">
        <v>9841.7099999999991</v>
      </c>
      <c r="C1305">
        <v>9836.68</v>
      </c>
      <c r="D1305">
        <v>9632.69</v>
      </c>
      <c r="E1305">
        <v>9836.68</v>
      </c>
      <c r="F1305">
        <v>9632.69</v>
      </c>
      <c r="G1305">
        <v>9841.7099999999991</v>
      </c>
      <c r="H1305">
        <v>9632.69</v>
      </c>
      <c r="I1305" t="str">
        <f t="shared" si="60"/>
        <v>無</v>
      </c>
      <c r="J1305" t="str">
        <f t="shared" si="61"/>
        <v>無</v>
      </c>
      <c r="K1305" t="str">
        <f t="shared" si="62"/>
        <v>無</v>
      </c>
    </row>
    <row r="1306" spans="1:11" hidden="1" x14ac:dyDescent="0.15">
      <c r="A1306">
        <v>20170426</v>
      </c>
      <c r="B1306">
        <v>9856.4500000000007</v>
      </c>
      <c r="C1306">
        <v>9836.68</v>
      </c>
      <c r="D1306">
        <v>9632.69</v>
      </c>
      <c r="E1306">
        <v>9841.7099999999991</v>
      </c>
      <c r="F1306">
        <v>9632.69</v>
      </c>
      <c r="G1306">
        <v>9856.4500000000007</v>
      </c>
      <c r="H1306">
        <v>9632.69</v>
      </c>
      <c r="I1306" t="str">
        <f t="shared" si="60"/>
        <v>無</v>
      </c>
      <c r="J1306" t="str">
        <f t="shared" si="61"/>
        <v>無</v>
      </c>
      <c r="K1306" t="str">
        <f t="shared" si="62"/>
        <v>無</v>
      </c>
    </row>
    <row r="1307" spans="1:11" hidden="1" x14ac:dyDescent="0.15">
      <c r="A1307">
        <v>20170427</v>
      </c>
      <c r="B1307">
        <v>9860.6200000000008</v>
      </c>
      <c r="C1307">
        <v>9841.7099999999991</v>
      </c>
      <c r="D1307">
        <v>9632.69</v>
      </c>
      <c r="E1307">
        <v>9856.4500000000007</v>
      </c>
      <c r="F1307">
        <v>9632.69</v>
      </c>
      <c r="G1307">
        <v>9860.6200000000008</v>
      </c>
      <c r="H1307">
        <v>9632.69</v>
      </c>
      <c r="I1307" t="str">
        <f t="shared" si="60"/>
        <v>無</v>
      </c>
      <c r="J1307" t="str">
        <f t="shared" si="61"/>
        <v>無</v>
      </c>
      <c r="K1307" t="str">
        <f t="shared" si="62"/>
        <v>無</v>
      </c>
    </row>
    <row r="1308" spans="1:11" hidden="1" x14ac:dyDescent="0.15">
      <c r="A1308">
        <v>20170428</v>
      </c>
      <c r="B1308">
        <v>9872</v>
      </c>
      <c r="C1308">
        <v>9856.4500000000007</v>
      </c>
      <c r="D1308">
        <v>9632.69</v>
      </c>
      <c r="E1308">
        <v>9860.6200000000008</v>
      </c>
      <c r="F1308">
        <v>9632.69</v>
      </c>
      <c r="G1308">
        <v>9872</v>
      </c>
      <c r="H1308">
        <v>9632.69</v>
      </c>
      <c r="I1308" t="str">
        <f t="shared" si="60"/>
        <v>無</v>
      </c>
      <c r="J1308" t="str">
        <f t="shared" si="61"/>
        <v>無</v>
      </c>
      <c r="K1308" t="str">
        <f t="shared" si="62"/>
        <v>無</v>
      </c>
    </row>
    <row r="1309" spans="1:11" hidden="1" x14ac:dyDescent="0.15">
      <c r="A1309">
        <v>20170502</v>
      </c>
      <c r="B1309">
        <v>9941.27</v>
      </c>
      <c r="C1309">
        <v>9860.6200000000008</v>
      </c>
      <c r="D1309">
        <v>9632.69</v>
      </c>
      <c r="E1309">
        <v>9872</v>
      </c>
      <c r="F1309">
        <v>9632.69</v>
      </c>
      <c r="G1309">
        <v>9941.27</v>
      </c>
      <c r="H1309">
        <v>9632.69</v>
      </c>
      <c r="I1309" t="str">
        <f t="shared" si="60"/>
        <v>無</v>
      </c>
      <c r="J1309" t="str">
        <f t="shared" si="61"/>
        <v>無</v>
      </c>
      <c r="K1309" t="str">
        <f t="shared" si="62"/>
        <v>順</v>
      </c>
    </row>
    <row r="1310" spans="1:11" hidden="1" x14ac:dyDescent="0.15">
      <c r="A1310">
        <v>20170503</v>
      </c>
      <c r="B1310">
        <v>9955.33</v>
      </c>
      <c r="C1310">
        <v>9872</v>
      </c>
      <c r="D1310">
        <v>9632.69</v>
      </c>
      <c r="E1310">
        <v>9941.27</v>
      </c>
      <c r="F1310">
        <v>9632.69</v>
      </c>
      <c r="G1310">
        <v>9955.33</v>
      </c>
      <c r="H1310">
        <v>9717.41</v>
      </c>
      <c r="I1310" t="str">
        <f t="shared" si="60"/>
        <v>無</v>
      </c>
      <c r="J1310" t="str">
        <f t="shared" si="61"/>
        <v>順</v>
      </c>
      <c r="K1310" t="str">
        <f t="shared" si="62"/>
        <v>無</v>
      </c>
    </row>
    <row r="1311" spans="1:11" hidden="1" x14ac:dyDescent="0.15">
      <c r="A1311">
        <v>20170504</v>
      </c>
      <c r="B1311">
        <v>9967.64</v>
      </c>
      <c r="C1311">
        <v>9941.27</v>
      </c>
      <c r="D1311">
        <v>9632.69</v>
      </c>
      <c r="E1311">
        <v>9955.33</v>
      </c>
      <c r="F1311">
        <v>9717.41</v>
      </c>
      <c r="G1311">
        <v>9967.64</v>
      </c>
      <c r="H1311">
        <v>9717.9500000000007</v>
      </c>
      <c r="I1311" t="str">
        <f t="shared" si="60"/>
        <v>順</v>
      </c>
      <c r="J1311" t="str">
        <f t="shared" si="61"/>
        <v>無</v>
      </c>
      <c r="K1311" t="str">
        <f t="shared" si="62"/>
        <v>順</v>
      </c>
    </row>
    <row r="1312" spans="1:11" hidden="1" x14ac:dyDescent="0.15">
      <c r="A1312">
        <v>20170505</v>
      </c>
      <c r="B1312">
        <v>9899.94</v>
      </c>
      <c r="C1312">
        <v>9955.33</v>
      </c>
      <c r="D1312">
        <v>9717.41</v>
      </c>
      <c r="E1312">
        <v>9967.64</v>
      </c>
      <c r="F1312">
        <v>9717.9500000000007</v>
      </c>
      <c r="G1312">
        <v>9967.64</v>
      </c>
      <c r="H1312">
        <v>9841.7099999999991</v>
      </c>
      <c r="I1312" t="str">
        <f t="shared" si="60"/>
        <v>無</v>
      </c>
      <c r="J1312" t="str">
        <f t="shared" si="61"/>
        <v>順</v>
      </c>
      <c r="K1312" t="str">
        <f t="shared" si="62"/>
        <v>盤</v>
      </c>
    </row>
    <row r="1313" spans="1:11" hidden="1" x14ac:dyDescent="0.15">
      <c r="A1313">
        <v>20170508</v>
      </c>
      <c r="B1313">
        <v>9937.25</v>
      </c>
      <c r="C1313">
        <v>9967.64</v>
      </c>
      <c r="D1313">
        <v>9717.9500000000007</v>
      </c>
      <c r="E1313">
        <v>9967.64</v>
      </c>
      <c r="F1313">
        <v>9841.7099999999991</v>
      </c>
      <c r="G1313">
        <v>9967.64</v>
      </c>
      <c r="H1313">
        <v>9856.4500000000007</v>
      </c>
      <c r="I1313" t="str">
        <f t="shared" si="60"/>
        <v>順</v>
      </c>
      <c r="J1313" t="str">
        <f t="shared" si="61"/>
        <v>盤</v>
      </c>
      <c r="K1313" t="str">
        <f t="shared" si="62"/>
        <v>盤</v>
      </c>
    </row>
    <row r="1314" spans="1:11" hidden="1" x14ac:dyDescent="0.15">
      <c r="A1314">
        <v>20170509</v>
      </c>
      <c r="B1314">
        <v>9915.48</v>
      </c>
      <c r="C1314">
        <v>9967.64</v>
      </c>
      <c r="D1314">
        <v>9841.7099999999991</v>
      </c>
      <c r="E1314">
        <v>9967.64</v>
      </c>
      <c r="F1314">
        <v>9856.4500000000007</v>
      </c>
      <c r="G1314">
        <v>9967.64</v>
      </c>
      <c r="H1314">
        <v>9860.6200000000008</v>
      </c>
      <c r="I1314" t="str">
        <f t="shared" si="60"/>
        <v>盤</v>
      </c>
      <c r="J1314" t="str">
        <f t="shared" si="61"/>
        <v>盤</v>
      </c>
      <c r="K1314" t="str">
        <f t="shared" si="62"/>
        <v>盤</v>
      </c>
    </row>
    <row r="1315" spans="1:11" hidden="1" x14ac:dyDescent="0.15">
      <c r="A1315">
        <v>20170510</v>
      </c>
      <c r="B1315">
        <v>9968.32</v>
      </c>
      <c r="C1315">
        <v>9967.64</v>
      </c>
      <c r="D1315">
        <v>9856.4500000000007</v>
      </c>
      <c r="E1315">
        <v>9967.64</v>
      </c>
      <c r="F1315">
        <v>9860.6200000000008</v>
      </c>
      <c r="G1315">
        <v>9968.32</v>
      </c>
      <c r="H1315">
        <v>9872</v>
      </c>
      <c r="I1315" t="str">
        <f t="shared" si="60"/>
        <v>盤</v>
      </c>
      <c r="J1315" t="str">
        <f t="shared" si="61"/>
        <v>盤</v>
      </c>
      <c r="K1315" t="str">
        <f t="shared" si="62"/>
        <v>盤</v>
      </c>
    </row>
    <row r="1316" spans="1:11" hidden="1" x14ac:dyDescent="0.15">
      <c r="A1316">
        <v>20170511</v>
      </c>
      <c r="B1316">
        <v>10001.48</v>
      </c>
      <c r="C1316">
        <v>9967.64</v>
      </c>
      <c r="D1316">
        <v>9860.6200000000008</v>
      </c>
      <c r="E1316">
        <v>9968.32</v>
      </c>
      <c r="F1316">
        <v>9872</v>
      </c>
      <c r="G1316">
        <v>10001.48</v>
      </c>
      <c r="H1316">
        <v>9899.94</v>
      </c>
      <c r="I1316" t="str">
        <f t="shared" si="60"/>
        <v>盤</v>
      </c>
      <c r="J1316" t="str">
        <f t="shared" si="61"/>
        <v>盤</v>
      </c>
      <c r="K1316" t="str">
        <f t="shared" si="62"/>
        <v>盤</v>
      </c>
    </row>
    <row r="1317" spans="1:11" hidden="1" x14ac:dyDescent="0.15">
      <c r="A1317">
        <v>20170512</v>
      </c>
      <c r="B1317">
        <v>9986.82</v>
      </c>
      <c r="C1317">
        <v>9968.32</v>
      </c>
      <c r="D1317">
        <v>9872</v>
      </c>
      <c r="E1317">
        <v>10001.48</v>
      </c>
      <c r="F1317">
        <v>9899.94</v>
      </c>
      <c r="G1317">
        <v>10001.48</v>
      </c>
      <c r="H1317">
        <v>9899.94</v>
      </c>
      <c r="I1317" t="str">
        <f t="shared" si="60"/>
        <v>盤</v>
      </c>
      <c r="J1317" t="str">
        <f t="shared" si="61"/>
        <v>盤</v>
      </c>
      <c r="K1317" t="str">
        <f t="shared" si="62"/>
        <v>盤</v>
      </c>
    </row>
    <row r="1318" spans="1:11" hidden="1" x14ac:dyDescent="0.15">
      <c r="A1318">
        <v>20170515</v>
      </c>
      <c r="B1318">
        <v>10036.82</v>
      </c>
      <c r="C1318">
        <v>10001.48</v>
      </c>
      <c r="D1318">
        <v>9899.94</v>
      </c>
      <c r="E1318">
        <v>10001.48</v>
      </c>
      <c r="F1318">
        <v>9899.94</v>
      </c>
      <c r="G1318">
        <v>10036.82</v>
      </c>
      <c r="H1318">
        <v>9899.94</v>
      </c>
      <c r="I1318" t="str">
        <f t="shared" si="60"/>
        <v>盤</v>
      </c>
      <c r="J1318" t="str">
        <f t="shared" si="61"/>
        <v>盤</v>
      </c>
      <c r="K1318" t="str">
        <f t="shared" si="62"/>
        <v>盤</v>
      </c>
    </row>
    <row r="1319" spans="1:11" hidden="1" x14ac:dyDescent="0.15">
      <c r="A1319">
        <v>20170516</v>
      </c>
      <c r="B1319">
        <v>10031.49</v>
      </c>
      <c r="C1319">
        <v>10001.48</v>
      </c>
      <c r="D1319">
        <v>9899.94</v>
      </c>
      <c r="E1319">
        <v>10036.82</v>
      </c>
      <c r="F1319">
        <v>9899.94</v>
      </c>
      <c r="G1319">
        <v>10036.82</v>
      </c>
      <c r="H1319">
        <v>9899.94</v>
      </c>
      <c r="I1319" t="str">
        <f t="shared" si="60"/>
        <v>盤</v>
      </c>
      <c r="J1319" t="str">
        <f t="shared" si="61"/>
        <v>盤</v>
      </c>
      <c r="K1319" t="str">
        <f t="shared" si="62"/>
        <v>盤</v>
      </c>
    </row>
    <row r="1320" spans="1:11" hidden="1" x14ac:dyDescent="0.15">
      <c r="A1320">
        <v>20170517</v>
      </c>
      <c r="B1320">
        <v>10013.67</v>
      </c>
      <c r="C1320">
        <v>10036.82</v>
      </c>
      <c r="D1320">
        <v>9899.94</v>
      </c>
      <c r="E1320">
        <v>10036.82</v>
      </c>
      <c r="F1320">
        <v>9899.94</v>
      </c>
      <c r="G1320">
        <v>10036.82</v>
      </c>
      <c r="H1320">
        <v>9915.48</v>
      </c>
      <c r="I1320" t="str">
        <f t="shared" si="60"/>
        <v>盤</v>
      </c>
      <c r="J1320" t="str">
        <f t="shared" si="61"/>
        <v>盤</v>
      </c>
      <c r="K1320" t="str">
        <f t="shared" si="62"/>
        <v>盤</v>
      </c>
    </row>
    <row r="1321" spans="1:11" hidden="1" x14ac:dyDescent="0.15">
      <c r="A1321">
        <v>20170518</v>
      </c>
      <c r="B1321">
        <v>9969.4500000000007</v>
      </c>
      <c r="C1321">
        <v>10036.82</v>
      </c>
      <c r="D1321">
        <v>9899.94</v>
      </c>
      <c r="E1321">
        <v>10036.82</v>
      </c>
      <c r="F1321">
        <v>9915.48</v>
      </c>
      <c r="G1321">
        <v>10036.82</v>
      </c>
      <c r="H1321">
        <v>9915.48</v>
      </c>
      <c r="I1321" t="str">
        <f t="shared" si="60"/>
        <v>盤</v>
      </c>
      <c r="J1321" t="str">
        <f t="shared" si="61"/>
        <v>盤</v>
      </c>
      <c r="K1321" t="str">
        <f t="shared" si="62"/>
        <v>盤</v>
      </c>
    </row>
    <row r="1322" spans="1:11" hidden="1" x14ac:dyDescent="0.15">
      <c r="A1322">
        <v>20170519</v>
      </c>
      <c r="B1322">
        <v>9947.6200000000008</v>
      </c>
      <c r="C1322">
        <v>10036.82</v>
      </c>
      <c r="D1322">
        <v>9915.48</v>
      </c>
      <c r="E1322">
        <v>10036.82</v>
      </c>
      <c r="F1322">
        <v>9915.48</v>
      </c>
      <c r="G1322">
        <v>10036.82</v>
      </c>
      <c r="H1322">
        <v>9947.6200000000008</v>
      </c>
      <c r="I1322" t="str">
        <f t="shared" si="60"/>
        <v>盤</v>
      </c>
      <c r="J1322" t="str">
        <f t="shared" si="61"/>
        <v>盤</v>
      </c>
      <c r="K1322" t="str">
        <f t="shared" si="62"/>
        <v>盤</v>
      </c>
    </row>
    <row r="1323" spans="1:11" hidden="1" x14ac:dyDescent="0.15">
      <c r="A1323">
        <v>20170522</v>
      </c>
      <c r="B1323">
        <v>9997.26</v>
      </c>
      <c r="C1323">
        <v>10036.82</v>
      </c>
      <c r="D1323">
        <v>9915.48</v>
      </c>
      <c r="E1323">
        <v>10036.82</v>
      </c>
      <c r="F1323">
        <v>9947.6200000000008</v>
      </c>
      <c r="G1323">
        <v>10036.82</v>
      </c>
      <c r="H1323">
        <v>9947.6200000000008</v>
      </c>
      <c r="I1323" t="str">
        <f t="shared" si="60"/>
        <v>盤</v>
      </c>
      <c r="J1323" t="str">
        <f t="shared" si="61"/>
        <v>盤</v>
      </c>
      <c r="K1323" t="str">
        <f t="shared" si="62"/>
        <v>盤</v>
      </c>
    </row>
    <row r="1324" spans="1:11" hidden="1" x14ac:dyDescent="0.15">
      <c r="A1324">
        <v>20170523</v>
      </c>
      <c r="B1324">
        <v>10007.84</v>
      </c>
      <c r="C1324">
        <v>10036.82</v>
      </c>
      <c r="D1324">
        <v>9947.6200000000008</v>
      </c>
      <c r="E1324">
        <v>10036.82</v>
      </c>
      <c r="F1324">
        <v>9947.6200000000008</v>
      </c>
      <c r="G1324">
        <v>10036.82</v>
      </c>
      <c r="H1324">
        <v>9947.6200000000008</v>
      </c>
      <c r="I1324" t="str">
        <f t="shared" si="60"/>
        <v>盤</v>
      </c>
      <c r="J1324" t="str">
        <f t="shared" si="61"/>
        <v>盤</v>
      </c>
      <c r="K1324" t="str">
        <f t="shared" si="62"/>
        <v>盤</v>
      </c>
    </row>
    <row r="1325" spans="1:11" hidden="1" x14ac:dyDescent="0.15">
      <c r="A1325">
        <v>20170524</v>
      </c>
      <c r="B1325">
        <v>10044.42</v>
      </c>
      <c r="C1325">
        <v>10036.82</v>
      </c>
      <c r="D1325">
        <v>9947.6200000000008</v>
      </c>
      <c r="E1325">
        <v>10036.82</v>
      </c>
      <c r="F1325">
        <v>9947.6200000000008</v>
      </c>
      <c r="G1325">
        <v>10044.42</v>
      </c>
      <c r="H1325">
        <v>9947.6200000000008</v>
      </c>
      <c r="I1325" t="str">
        <f t="shared" si="60"/>
        <v>盤</v>
      </c>
      <c r="J1325" t="str">
        <f t="shared" si="61"/>
        <v>盤</v>
      </c>
      <c r="K1325" t="str">
        <f t="shared" si="62"/>
        <v>盤</v>
      </c>
    </row>
    <row r="1326" spans="1:11" hidden="1" x14ac:dyDescent="0.15">
      <c r="A1326">
        <v>20170525</v>
      </c>
      <c r="B1326">
        <v>10108.49</v>
      </c>
      <c r="C1326">
        <v>10036.82</v>
      </c>
      <c r="D1326">
        <v>9947.6200000000008</v>
      </c>
      <c r="E1326">
        <v>10044.42</v>
      </c>
      <c r="F1326">
        <v>9947.6200000000008</v>
      </c>
      <c r="G1326">
        <v>10108.49</v>
      </c>
      <c r="H1326">
        <v>9947.6200000000008</v>
      </c>
      <c r="I1326" t="str">
        <f t="shared" si="60"/>
        <v>盤</v>
      </c>
      <c r="J1326" t="str">
        <f t="shared" si="61"/>
        <v>盤</v>
      </c>
      <c r="K1326" t="str">
        <f t="shared" si="62"/>
        <v>盤</v>
      </c>
    </row>
    <row r="1327" spans="1:11" hidden="1" x14ac:dyDescent="0.15">
      <c r="A1327">
        <v>20170526</v>
      </c>
      <c r="B1327">
        <v>10101.950000000001</v>
      </c>
      <c r="C1327">
        <v>10044.42</v>
      </c>
      <c r="D1327">
        <v>9947.6200000000008</v>
      </c>
      <c r="E1327">
        <v>10108.49</v>
      </c>
      <c r="F1327">
        <v>9947.6200000000008</v>
      </c>
      <c r="G1327">
        <v>10108.49</v>
      </c>
      <c r="H1327">
        <v>9947.6200000000008</v>
      </c>
      <c r="I1327" t="str">
        <f t="shared" si="60"/>
        <v>盤</v>
      </c>
      <c r="J1327" t="str">
        <f t="shared" si="61"/>
        <v>盤</v>
      </c>
      <c r="K1327" t="str">
        <f t="shared" si="62"/>
        <v>盤</v>
      </c>
    </row>
    <row r="1328" spans="1:11" hidden="1" x14ac:dyDescent="0.15">
      <c r="A1328">
        <v>20170531</v>
      </c>
      <c r="B1328">
        <v>10040.719999999999</v>
      </c>
      <c r="C1328">
        <v>10108.49</v>
      </c>
      <c r="D1328">
        <v>9947.6200000000008</v>
      </c>
      <c r="E1328">
        <v>10108.49</v>
      </c>
      <c r="F1328">
        <v>9947.6200000000008</v>
      </c>
      <c r="G1328">
        <v>10108.49</v>
      </c>
      <c r="H1328">
        <v>9947.6200000000008</v>
      </c>
      <c r="I1328" t="str">
        <f t="shared" si="60"/>
        <v>盤</v>
      </c>
      <c r="J1328" t="str">
        <f t="shared" si="61"/>
        <v>盤</v>
      </c>
      <c r="K1328" t="str">
        <f t="shared" si="62"/>
        <v>盤</v>
      </c>
    </row>
    <row r="1329" spans="1:11" hidden="1" x14ac:dyDescent="0.15">
      <c r="A1329">
        <v>20170601</v>
      </c>
      <c r="B1329">
        <v>10087.42</v>
      </c>
      <c r="C1329">
        <v>10108.49</v>
      </c>
      <c r="D1329">
        <v>9947.6200000000008</v>
      </c>
      <c r="E1329">
        <v>10108.49</v>
      </c>
      <c r="F1329">
        <v>9947.6200000000008</v>
      </c>
      <c r="G1329">
        <v>10108.49</v>
      </c>
      <c r="H1329">
        <v>9947.6200000000008</v>
      </c>
      <c r="I1329" t="str">
        <f t="shared" si="60"/>
        <v>盤</v>
      </c>
      <c r="J1329" t="str">
        <f t="shared" si="61"/>
        <v>盤</v>
      </c>
      <c r="K1329" t="str">
        <f t="shared" si="62"/>
        <v>盤</v>
      </c>
    </row>
    <row r="1330" spans="1:11" hidden="1" x14ac:dyDescent="0.15">
      <c r="A1330">
        <v>20170602</v>
      </c>
      <c r="B1330">
        <v>10152.530000000001</v>
      </c>
      <c r="C1330">
        <v>10108.49</v>
      </c>
      <c r="D1330">
        <v>9947.6200000000008</v>
      </c>
      <c r="E1330">
        <v>10108.49</v>
      </c>
      <c r="F1330">
        <v>9947.6200000000008</v>
      </c>
      <c r="G1330">
        <v>10152.530000000001</v>
      </c>
      <c r="H1330">
        <v>9997.26</v>
      </c>
      <c r="I1330" t="str">
        <f t="shared" si="60"/>
        <v>盤</v>
      </c>
      <c r="J1330" t="str">
        <f t="shared" si="61"/>
        <v>盤</v>
      </c>
      <c r="K1330" t="str">
        <f t="shared" si="62"/>
        <v>盤</v>
      </c>
    </row>
    <row r="1331" spans="1:11" hidden="1" x14ac:dyDescent="0.15">
      <c r="A1331">
        <v>20170603</v>
      </c>
      <c r="B1331">
        <v>10158.15</v>
      </c>
      <c r="C1331">
        <v>10108.49</v>
      </c>
      <c r="D1331">
        <v>9947.6200000000008</v>
      </c>
      <c r="E1331">
        <v>10152.530000000001</v>
      </c>
      <c r="F1331">
        <v>9997.26</v>
      </c>
      <c r="G1331">
        <v>10158.15</v>
      </c>
      <c r="H1331">
        <v>10007.84</v>
      </c>
      <c r="I1331" t="str">
        <f t="shared" si="60"/>
        <v>盤</v>
      </c>
      <c r="J1331" t="str">
        <f t="shared" si="61"/>
        <v>盤</v>
      </c>
      <c r="K1331" t="str">
        <f t="shared" si="62"/>
        <v>盤</v>
      </c>
    </row>
    <row r="1332" spans="1:11" hidden="1" x14ac:dyDescent="0.15">
      <c r="A1332">
        <v>20170605</v>
      </c>
      <c r="B1332">
        <v>10226.84</v>
      </c>
      <c r="C1332">
        <v>10152.530000000001</v>
      </c>
      <c r="D1332">
        <v>9997.26</v>
      </c>
      <c r="E1332">
        <v>10158.15</v>
      </c>
      <c r="F1332">
        <v>10007.84</v>
      </c>
      <c r="G1332">
        <v>10226.84</v>
      </c>
      <c r="H1332">
        <v>10040.719999999999</v>
      </c>
      <c r="I1332" t="str">
        <f t="shared" si="60"/>
        <v>盤</v>
      </c>
      <c r="J1332" t="str">
        <f t="shared" si="61"/>
        <v>盤</v>
      </c>
      <c r="K1332" t="str">
        <f t="shared" si="62"/>
        <v>無</v>
      </c>
    </row>
    <row r="1333" spans="1:11" hidden="1" x14ac:dyDescent="0.15">
      <c r="A1333">
        <v>20170606</v>
      </c>
      <c r="B1333">
        <v>10206.18</v>
      </c>
      <c r="C1333">
        <v>10158.15</v>
      </c>
      <c r="D1333">
        <v>10007.84</v>
      </c>
      <c r="E1333">
        <v>10226.84</v>
      </c>
      <c r="F1333">
        <v>10040.719999999999</v>
      </c>
      <c r="G1333">
        <v>10226.84</v>
      </c>
      <c r="H1333">
        <v>10040.719999999999</v>
      </c>
      <c r="I1333" t="str">
        <f t="shared" si="60"/>
        <v>盤</v>
      </c>
      <c r="J1333" t="str">
        <f t="shared" si="61"/>
        <v>無</v>
      </c>
      <c r="K1333" t="str">
        <f t="shared" si="62"/>
        <v>無</v>
      </c>
    </row>
    <row r="1334" spans="1:11" hidden="1" x14ac:dyDescent="0.15">
      <c r="A1334">
        <v>20170607</v>
      </c>
      <c r="B1334">
        <v>10209.99</v>
      </c>
      <c r="C1334">
        <v>10226.84</v>
      </c>
      <c r="D1334">
        <v>10040.719999999999</v>
      </c>
      <c r="E1334">
        <v>10226.84</v>
      </c>
      <c r="F1334">
        <v>10040.719999999999</v>
      </c>
      <c r="G1334">
        <v>10226.84</v>
      </c>
      <c r="H1334">
        <v>10040.719999999999</v>
      </c>
      <c r="I1334" t="str">
        <f t="shared" si="60"/>
        <v>無</v>
      </c>
      <c r="J1334" t="str">
        <f t="shared" si="61"/>
        <v>無</v>
      </c>
      <c r="K1334" t="str">
        <f t="shared" si="62"/>
        <v>無</v>
      </c>
    </row>
    <row r="1335" spans="1:11" hidden="1" x14ac:dyDescent="0.15">
      <c r="A1335">
        <v>20170608</v>
      </c>
      <c r="B1335">
        <v>10225.780000000001</v>
      </c>
      <c r="C1335">
        <v>10226.84</v>
      </c>
      <c r="D1335">
        <v>10040.719999999999</v>
      </c>
      <c r="E1335">
        <v>10226.84</v>
      </c>
      <c r="F1335">
        <v>10040.719999999999</v>
      </c>
      <c r="G1335">
        <v>10226.84</v>
      </c>
      <c r="H1335">
        <v>10040.719999999999</v>
      </c>
      <c r="I1335" t="str">
        <f t="shared" si="60"/>
        <v>無</v>
      </c>
      <c r="J1335" t="str">
        <f t="shared" si="61"/>
        <v>無</v>
      </c>
      <c r="K1335" t="str">
        <f t="shared" si="62"/>
        <v>無</v>
      </c>
    </row>
    <row r="1336" spans="1:11" hidden="1" x14ac:dyDescent="0.15">
      <c r="A1336">
        <v>20170609</v>
      </c>
      <c r="B1336">
        <v>10199.65</v>
      </c>
      <c r="C1336">
        <v>10226.84</v>
      </c>
      <c r="D1336">
        <v>10040.719999999999</v>
      </c>
      <c r="E1336">
        <v>10226.84</v>
      </c>
      <c r="F1336">
        <v>10040.719999999999</v>
      </c>
      <c r="G1336">
        <v>10226.84</v>
      </c>
      <c r="H1336">
        <v>10087.42</v>
      </c>
      <c r="I1336" t="str">
        <f t="shared" si="60"/>
        <v>無</v>
      </c>
      <c r="J1336" t="str">
        <f t="shared" si="61"/>
        <v>無</v>
      </c>
      <c r="K1336" t="str">
        <f t="shared" si="62"/>
        <v>盤</v>
      </c>
    </row>
    <row r="1337" spans="1:11" hidden="1" x14ac:dyDescent="0.15">
      <c r="A1337">
        <v>20170612</v>
      </c>
      <c r="B1337">
        <v>10109.959999999999</v>
      </c>
      <c r="C1337">
        <v>10226.84</v>
      </c>
      <c r="D1337">
        <v>10040.719999999999</v>
      </c>
      <c r="E1337">
        <v>10226.84</v>
      </c>
      <c r="F1337">
        <v>10087.42</v>
      </c>
      <c r="G1337">
        <v>10226.84</v>
      </c>
      <c r="H1337">
        <v>10109.959999999999</v>
      </c>
      <c r="I1337" t="str">
        <f t="shared" si="60"/>
        <v>無</v>
      </c>
      <c r="J1337" t="str">
        <f t="shared" si="61"/>
        <v>盤</v>
      </c>
      <c r="K1337" t="str">
        <f t="shared" si="62"/>
        <v>盤</v>
      </c>
    </row>
    <row r="1338" spans="1:11" hidden="1" x14ac:dyDescent="0.15">
      <c r="A1338">
        <v>20170613</v>
      </c>
      <c r="B1338">
        <v>10128.15</v>
      </c>
      <c r="C1338">
        <v>10226.84</v>
      </c>
      <c r="D1338">
        <v>10087.42</v>
      </c>
      <c r="E1338">
        <v>10226.84</v>
      </c>
      <c r="F1338">
        <v>10109.959999999999</v>
      </c>
      <c r="G1338">
        <v>10226.84</v>
      </c>
      <c r="H1338">
        <v>10109.959999999999</v>
      </c>
      <c r="I1338" t="str">
        <f t="shared" si="60"/>
        <v>盤</v>
      </c>
      <c r="J1338" t="str">
        <f t="shared" si="61"/>
        <v>盤</v>
      </c>
      <c r="K1338" t="str">
        <f t="shared" si="62"/>
        <v>盤</v>
      </c>
    </row>
    <row r="1339" spans="1:11" hidden="1" x14ac:dyDescent="0.15">
      <c r="A1339">
        <v>20170614</v>
      </c>
      <c r="B1339">
        <v>10072.459999999999</v>
      </c>
      <c r="C1339">
        <v>10226.84</v>
      </c>
      <c r="D1339">
        <v>10109.959999999999</v>
      </c>
      <c r="E1339">
        <v>10226.84</v>
      </c>
      <c r="F1339">
        <v>10109.959999999999</v>
      </c>
      <c r="G1339">
        <v>10226.84</v>
      </c>
      <c r="H1339">
        <v>10072.459999999999</v>
      </c>
      <c r="I1339" t="str">
        <f t="shared" si="60"/>
        <v>盤</v>
      </c>
      <c r="J1339" t="str">
        <f t="shared" si="61"/>
        <v>盤</v>
      </c>
      <c r="K1339" t="str">
        <f t="shared" si="62"/>
        <v>盤</v>
      </c>
    </row>
    <row r="1340" spans="1:11" hidden="1" x14ac:dyDescent="0.15">
      <c r="A1340">
        <v>20170615</v>
      </c>
      <c r="B1340">
        <v>10088.35</v>
      </c>
      <c r="C1340">
        <v>10226.84</v>
      </c>
      <c r="D1340">
        <v>10109.959999999999</v>
      </c>
      <c r="E1340">
        <v>10226.84</v>
      </c>
      <c r="F1340">
        <v>10072.459999999999</v>
      </c>
      <c r="G1340">
        <v>10225.780000000001</v>
      </c>
      <c r="H1340">
        <v>10072.459999999999</v>
      </c>
      <c r="I1340" t="str">
        <f t="shared" si="60"/>
        <v>盤</v>
      </c>
      <c r="J1340" t="str">
        <f t="shared" si="61"/>
        <v>盤</v>
      </c>
      <c r="K1340" t="str">
        <f t="shared" si="62"/>
        <v>盤</v>
      </c>
    </row>
    <row r="1341" spans="1:11" hidden="1" x14ac:dyDescent="0.15">
      <c r="A1341">
        <v>20170616</v>
      </c>
      <c r="B1341">
        <v>10156.73</v>
      </c>
      <c r="C1341">
        <v>10226.84</v>
      </c>
      <c r="D1341">
        <v>10072.459999999999</v>
      </c>
      <c r="E1341">
        <v>10225.780000000001</v>
      </c>
      <c r="F1341">
        <v>10072.459999999999</v>
      </c>
      <c r="G1341">
        <v>10225.780000000001</v>
      </c>
      <c r="H1341">
        <v>10072.459999999999</v>
      </c>
      <c r="I1341" t="str">
        <f t="shared" ref="I1341:I1404" si="63">IF(C1341-D1341&lt;=180,"盤",IF(C1341-D1341&lt;=240,"無","順"))</f>
        <v>盤</v>
      </c>
      <c r="J1341" t="str">
        <f t="shared" ref="J1341:J1404" si="64">IF(E1341-F1341&lt;=180,"盤",IF(E1341-F1341&lt;=240,"無","順"))</f>
        <v>盤</v>
      </c>
      <c r="K1341" t="str">
        <f t="shared" ref="K1341:K1404" si="65">IF(G1341-H1341&lt;=180,"盤",IF(G1341-H1341&lt;=240,"無","順"))</f>
        <v>盤</v>
      </c>
    </row>
    <row r="1342" spans="1:11" hidden="1" x14ac:dyDescent="0.15">
      <c r="A1342">
        <v>20170619</v>
      </c>
      <c r="B1342">
        <v>10250.6</v>
      </c>
      <c r="C1342">
        <v>10225.780000000001</v>
      </c>
      <c r="D1342">
        <v>10072.459999999999</v>
      </c>
      <c r="E1342">
        <v>10225.780000000001</v>
      </c>
      <c r="F1342">
        <v>10072.459999999999</v>
      </c>
      <c r="G1342">
        <v>10250.6</v>
      </c>
      <c r="H1342">
        <v>10072.459999999999</v>
      </c>
      <c r="I1342" t="str">
        <f t="shared" si="63"/>
        <v>盤</v>
      </c>
      <c r="J1342" t="str">
        <f t="shared" si="64"/>
        <v>盤</v>
      </c>
      <c r="K1342" t="str">
        <f t="shared" si="65"/>
        <v>盤</v>
      </c>
    </row>
    <row r="1343" spans="1:11" hidden="1" x14ac:dyDescent="0.15">
      <c r="A1343">
        <v>20170620</v>
      </c>
      <c r="B1343">
        <v>10324.459999999999</v>
      </c>
      <c r="C1343">
        <v>10225.780000000001</v>
      </c>
      <c r="D1343">
        <v>10072.459999999999</v>
      </c>
      <c r="E1343">
        <v>10250.6</v>
      </c>
      <c r="F1343">
        <v>10072.459999999999</v>
      </c>
      <c r="G1343">
        <v>10324.459999999999</v>
      </c>
      <c r="H1343">
        <v>10072.459999999999</v>
      </c>
      <c r="I1343" t="str">
        <f t="shared" si="63"/>
        <v>盤</v>
      </c>
      <c r="J1343" t="str">
        <f t="shared" si="64"/>
        <v>盤</v>
      </c>
      <c r="K1343" t="str">
        <f t="shared" si="65"/>
        <v>順</v>
      </c>
    </row>
    <row r="1344" spans="1:11" hidden="1" x14ac:dyDescent="0.15">
      <c r="A1344">
        <v>20170621</v>
      </c>
      <c r="B1344">
        <v>10349.719999999999</v>
      </c>
      <c r="C1344">
        <v>10250.6</v>
      </c>
      <c r="D1344">
        <v>10072.459999999999</v>
      </c>
      <c r="E1344">
        <v>10324.459999999999</v>
      </c>
      <c r="F1344">
        <v>10072.459999999999</v>
      </c>
      <c r="G1344">
        <v>10349.719999999999</v>
      </c>
      <c r="H1344">
        <v>10072.459999999999</v>
      </c>
      <c r="I1344" t="str">
        <f t="shared" si="63"/>
        <v>盤</v>
      </c>
      <c r="J1344" t="str">
        <f t="shared" si="64"/>
        <v>順</v>
      </c>
      <c r="K1344" t="str">
        <f t="shared" si="65"/>
        <v>順</v>
      </c>
    </row>
    <row r="1345" spans="1:11" x14ac:dyDescent="0.15">
      <c r="A1345">
        <v>20170622</v>
      </c>
      <c r="B1345">
        <v>10399.06</v>
      </c>
      <c r="C1345">
        <v>10324.459999999999</v>
      </c>
      <c r="D1345">
        <v>10072.459999999999</v>
      </c>
      <c r="E1345">
        <v>10349.719999999999</v>
      </c>
      <c r="F1345">
        <v>10072.459999999999</v>
      </c>
      <c r="G1345">
        <v>10399.06</v>
      </c>
      <c r="H1345">
        <v>10072.459999999999</v>
      </c>
      <c r="I1345" t="str">
        <f t="shared" si="63"/>
        <v>順</v>
      </c>
      <c r="J1345" t="str">
        <f t="shared" si="64"/>
        <v>順</v>
      </c>
      <c r="K1345" t="str">
        <f t="shared" si="65"/>
        <v>順</v>
      </c>
    </row>
    <row r="1346" spans="1:11" x14ac:dyDescent="0.15">
      <c r="A1346">
        <v>20170623</v>
      </c>
      <c r="B1346">
        <v>10377.700000000001</v>
      </c>
      <c r="C1346">
        <v>10349.719999999999</v>
      </c>
      <c r="D1346">
        <v>10072.459999999999</v>
      </c>
      <c r="E1346">
        <v>10399.06</v>
      </c>
      <c r="F1346">
        <v>10072.459999999999</v>
      </c>
      <c r="G1346">
        <v>10399.06</v>
      </c>
      <c r="H1346">
        <v>10072.459999999999</v>
      </c>
      <c r="I1346" t="str">
        <f t="shared" si="63"/>
        <v>順</v>
      </c>
      <c r="J1346" t="str">
        <f t="shared" si="64"/>
        <v>順</v>
      </c>
      <c r="K1346" t="str">
        <f t="shared" si="65"/>
        <v>順</v>
      </c>
    </row>
    <row r="1347" spans="1:11" x14ac:dyDescent="0.15">
      <c r="A1347">
        <v>20170626</v>
      </c>
      <c r="B1347">
        <v>10513.96</v>
      </c>
      <c r="C1347">
        <v>10399.06</v>
      </c>
      <c r="D1347">
        <v>10072.459999999999</v>
      </c>
      <c r="E1347">
        <v>10399.06</v>
      </c>
      <c r="F1347">
        <v>10072.459999999999</v>
      </c>
      <c r="G1347">
        <v>10513.96</v>
      </c>
      <c r="H1347">
        <v>10088.35</v>
      </c>
      <c r="I1347" t="str">
        <f t="shared" si="63"/>
        <v>順</v>
      </c>
      <c r="J1347" t="str">
        <f t="shared" si="64"/>
        <v>順</v>
      </c>
      <c r="K1347" t="str">
        <f t="shared" si="65"/>
        <v>順</v>
      </c>
    </row>
    <row r="1348" spans="1:11" x14ac:dyDescent="0.15">
      <c r="A1348">
        <v>20170627</v>
      </c>
      <c r="B1348">
        <v>10512.06</v>
      </c>
      <c r="C1348">
        <v>10399.06</v>
      </c>
      <c r="D1348">
        <v>10072.459999999999</v>
      </c>
      <c r="E1348">
        <v>10513.96</v>
      </c>
      <c r="F1348">
        <v>10088.35</v>
      </c>
      <c r="G1348">
        <v>10513.96</v>
      </c>
      <c r="H1348">
        <v>10156.73</v>
      </c>
      <c r="I1348" t="str">
        <f t="shared" si="63"/>
        <v>順</v>
      </c>
      <c r="J1348" t="str">
        <f t="shared" si="64"/>
        <v>順</v>
      </c>
      <c r="K1348" t="str">
        <f t="shared" si="65"/>
        <v>順</v>
      </c>
    </row>
    <row r="1349" spans="1:11" x14ac:dyDescent="0.15">
      <c r="A1349">
        <v>20170628</v>
      </c>
      <c r="B1349">
        <v>10390.549999999999</v>
      </c>
      <c r="C1349">
        <v>10513.96</v>
      </c>
      <c r="D1349">
        <v>10088.35</v>
      </c>
      <c r="E1349">
        <v>10513.96</v>
      </c>
      <c r="F1349">
        <v>10156.73</v>
      </c>
      <c r="G1349">
        <v>10513.96</v>
      </c>
      <c r="H1349">
        <v>10250.6</v>
      </c>
      <c r="I1349" t="str">
        <f t="shared" si="63"/>
        <v>順</v>
      </c>
      <c r="J1349" t="str">
        <f t="shared" si="64"/>
        <v>順</v>
      </c>
      <c r="K1349" t="str">
        <f t="shared" si="65"/>
        <v>順</v>
      </c>
    </row>
    <row r="1350" spans="1:11" hidden="1" x14ac:dyDescent="0.15">
      <c r="A1350">
        <v>20170629</v>
      </c>
      <c r="B1350">
        <v>10421.65</v>
      </c>
      <c r="C1350">
        <v>10513.96</v>
      </c>
      <c r="D1350">
        <v>10156.73</v>
      </c>
      <c r="E1350">
        <v>10513.96</v>
      </c>
      <c r="F1350">
        <v>10250.6</v>
      </c>
      <c r="G1350">
        <v>10513.96</v>
      </c>
      <c r="H1350">
        <v>10324.459999999999</v>
      </c>
      <c r="I1350" t="str">
        <f t="shared" si="63"/>
        <v>順</v>
      </c>
      <c r="J1350" t="str">
        <f t="shared" si="64"/>
        <v>順</v>
      </c>
      <c r="K1350" t="str">
        <f t="shared" si="65"/>
        <v>無</v>
      </c>
    </row>
    <row r="1351" spans="1:11" hidden="1" x14ac:dyDescent="0.15">
      <c r="A1351">
        <v>20170630</v>
      </c>
      <c r="B1351">
        <v>10395.07</v>
      </c>
      <c r="C1351">
        <v>10513.96</v>
      </c>
      <c r="D1351">
        <v>10250.6</v>
      </c>
      <c r="E1351">
        <v>10513.96</v>
      </c>
      <c r="F1351">
        <v>10324.459999999999</v>
      </c>
      <c r="G1351">
        <v>10513.96</v>
      </c>
      <c r="H1351">
        <v>10349.719999999999</v>
      </c>
      <c r="I1351" t="str">
        <f t="shared" si="63"/>
        <v>順</v>
      </c>
      <c r="J1351" t="str">
        <f t="shared" si="64"/>
        <v>無</v>
      </c>
      <c r="K1351" t="str">
        <f t="shared" si="65"/>
        <v>盤</v>
      </c>
    </row>
    <row r="1352" spans="1:11" hidden="1" x14ac:dyDescent="0.15">
      <c r="A1352">
        <v>20170703</v>
      </c>
      <c r="B1352">
        <v>10412.790000000001</v>
      </c>
      <c r="C1352">
        <v>10513.96</v>
      </c>
      <c r="D1352">
        <v>10324.459999999999</v>
      </c>
      <c r="E1352">
        <v>10513.96</v>
      </c>
      <c r="F1352">
        <v>10349.719999999999</v>
      </c>
      <c r="G1352">
        <v>10513.96</v>
      </c>
      <c r="H1352">
        <v>10377.700000000001</v>
      </c>
      <c r="I1352" t="str">
        <f t="shared" si="63"/>
        <v>無</v>
      </c>
      <c r="J1352" t="str">
        <f t="shared" si="64"/>
        <v>盤</v>
      </c>
      <c r="K1352" t="str">
        <f t="shared" si="65"/>
        <v>盤</v>
      </c>
    </row>
    <row r="1353" spans="1:11" hidden="1" x14ac:dyDescent="0.15">
      <c r="A1353">
        <v>20170704</v>
      </c>
      <c r="B1353">
        <v>10347.780000000001</v>
      </c>
      <c r="C1353">
        <v>10513.96</v>
      </c>
      <c r="D1353">
        <v>10349.719999999999</v>
      </c>
      <c r="E1353">
        <v>10513.96</v>
      </c>
      <c r="F1353">
        <v>10377.700000000001</v>
      </c>
      <c r="G1353">
        <v>10513.96</v>
      </c>
      <c r="H1353">
        <v>10347.780000000001</v>
      </c>
      <c r="I1353" t="str">
        <f t="shared" si="63"/>
        <v>盤</v>
      </c>
      <c r="J1353" t="str">
        <f t="shared" si="64"/>
        <v>盤</v>
      </c>
      <c r="K1353" t="str">
        <f t="shared" si="65"/>
        <v>盤</v>
      </c>
    </row>
    <row r="1354" spans="1:11" hidden="1" x14ac:dyDescent="0.15">
      <c r="A1354">
        <v>20170705</v>
      </c>
      <c r="B1354">
        <v>10404.790000000001</v>
      </c>
      <c r="C1354">
        <v>10513.96</v>
      </c>
      <c r="D1354">
        <v>10377.700000000001</v>
      </c>
      <c r="E1354">
        <v>10513.96</v>
      </c>
      <c r="F1354">
        <v>10347.780000000001</v>
      </c>
      <c r="G1354">
        <v>10513.96</v>
      </c>
      <c r="H1354">
        <v>10347.780000000001</v>
      </c>
      <c r="I1354" t="str">
        <f t="shared" si="63"/>
        <v>盤</v>
      </c>
      <c r="J1354" t="str">
        <f t="shared" si="64"/>
        <v>盤</v>
      </c>
      <c r="K1354" t="str">
        <f t="shared" si="65"/>
        <v>盤</v>
      </c>
    </row>
    <row r="1355" spans="1:11" hidden="1" x14ac:dyDescent="0.15">
      <c r="A1355">
        <v>20170706</v>
      </c>
      <c r="B1355">
        <v>10368.200000000001</v>
      </c>
      <c r="C1355">
        <v>10513.96</v>
      </c>
      <c r="D1355">
        <v>10347.780000000001</v>
      </c>
      <c r="E1355">
        <v>10513.96</v>
      </c>
      <c r="F1355">
        <v>10347.780000000001</v>
      </c>
      <c r="G1355">
        <v>10512.06</v>
      </c>
      <c r="H1355">
        <v>10347.780000000001</v>
      </c>
      <c r="I1355" t="str">
        <f t="shared" si="63"/>
        <v>盤</v>
      </c>
      <c r="J1355" t="str">
        <f t="shared" si="64"/>
        <v>盤</v>
      </c>
      <c r="K1355" t="str">
        <f t="shared" si="65"/>
        <v>盤</v>
      </c>
    </row>
    <row r="1356" spans="1:11" hidden="1" x14ac:dyDescent="0.15">
      <c r="A1356">
        <v>20170707</v>
      </c>
      <c r="B1356">
        <v>10297.25</v>
      </c>
      <c r="C1356">
        <v>10513.96</v>
      </c>
      <c r="D1356">
        <v>10347.780000000001</v>
      </c>
      <c r="E1356">
        <v>10512.06</v>
      </c>
      <c r="F1356">
        <v>10347.780000000001</v>
      </c>
      <c r="G1356">
        <v>10421.65</v>
      </c>
      <c r="H1356">
        <v>10297.25</v>
      </c>
      <c r="I1356" t="str">
        <f t="shared" si="63"/>
        <v>盤</v>
      </c>
      <c r="J1356" t="str">
        <f t="shared" si="64"/>
        <v>盤</v>
      </c>
      <c r="K1356" t="str">
        <f t="shared" si="65"/>
        <v>盤</v>
      </c>
    </row>
    <row r="1357" spans="1:11" hidden="1" x14ac:dyDescent="0.15">
      <c r="A1357">
        <v>20170710</v>
      </c>
      <c r="B1357">
        <v>10289.91</v>
      </c>
      <c r="C1357">
        <v>10512.06</v>
      </c>
      <c r="D1357">
        <v>10347.780000000001</v>
      </c>
      <c r="E1357">
        <v>10421.65</v>
      </c>
      <c r="F1357">
        <v>10297.25</v>
      </c>
      <c r="G1357">
        <v>10421.65</v>
      </c>
      <c r="H1357">
        <v>10289.91</v>
      </c>
      <c r="I1357" t="str">
        <f t="shared" si="63"/>
        <v>盤</v>
      </c>
      <c r="J1357" t="str">
        <f t="shared" si="64"/>
        <v>盤</v>
      </c>
      <c r="K1357" t="str">
        <f t="shared" si="65"/>
        <v>盤</v>
      </c>
    </row>
    <row r="1358" spans="1:11" hidden="1" x14ac:dyDescent="0.15">
      <c r="A1358">
        <v>20170711</v>
      </c>
      <c r="B1358">
        <v>10415.57</v>
      </c>
      <c r="C1358">
        <v>10421.65</v>
      </c>
      <c r="D1358">
        <v>10297.25</v>
      </c>
      <c r="E1358">
        <v>10421.65</v>
      </c>
      <c r="F1358">
        <v>10289.91</v>
      </c>
      <c r="G1358">
        <v>10415.57</v>
      </c>
      <c r="H1358">
        <v>10289.91</v>
      </c>
      <c r="I1358" t="str">
        <f t="shared" si="63"/>
        <v>盤</v>
      </c>
      <c r="J1358" t="str">
        <f t="shared" si="64"/>
        <v>盤</v>
      </c>
      <c r="K1358" t="str">
        <f t="shared" si="65"/>
        <v>盤</v>
      </c>
    </row>
    <row r="1359" spans="1:11" hidden="1" x14ac:dyDescent="0.15">
      <c r="A1359">
        <v>20170712</v>
      </c>
      <c r="B1359">
        <v>10420.68</v>
      </c>
      <c r="C1359">
        <v>10421.65</v>
      </c>
      <c r="D1359">
        <v>10289.91</v>
      </c>
      <c r="E1359">
        <v>10415.57</v>
      </c>
      <c r="F1359">
        <v>10289.91</v>
      </c>
      <c r="G1359">
        <v>10420.68</v>
      </c>
      <c r="H1359">
        <v>10289.91</v>
      </c>
      <c r="I1359" t="str">
        <f t="shared" si="63"/>
        <v>盤</v>
      </c>
      <c r="J1359" t="str">
        <f t="shared" si="64"/>
        <v>盤</v>
      </c>
      <c r="K1359" t="str">
        <f t="shared" si="65"/>
        <v>盤</v>
      </c>
    </row>
    <row r="1360" spans="1:11" hidden="1" x14ac:dyDescent="0.15">
      <c r="A1360">
        <v>20170713</v>
      </c>
      <c r="B1360">
        <v>10460.15</v>
      </c>
      <c r="C1360">
        <v>10415.57</v>
      </c>
      <c r="D1360">
        <v>10289.91</v>
      </c>
      <c r="E1360">
        <v>10420.68</v>
      </c>
      <c r="F1360">
        <v>10289.91</v>
      </c>
      <c r="G1360">
        <v>10460.15</v>
      </c>
      <c r="H1360">
        <v>10289.91</v>
      </c>
      <c r="I1360" t="str">
        <f t="shared" si="63"/>
        <v>盤</v>
      </c>
      <c r="J1360" t="str">
        <f t="shared" si="64"/>
        <v>盤</v>
      </c>
      <c r="K1360" t="str">
        <f t="shared" si="65"/>
        <v>盤</v>
      </c>
    </row>
    <row r="1361" spans="1:11" hidden="1" x14ac:dyDescent="0.15">
      <c r="A1361">
        <v>20170714</v>
      </c>
      <c r="B1361">
        <v>10443.91</v>
      </c>
      <c r="C1361">
        <v>10420.68</v>
      </c>
      <c r="D1361">
        <v>10289.91</v>
      </c>
      <c r="E1361">
        <v>10460.15</v>
      </c>
      <c r="F1361">
        <v>10289.91</v>
      </c>
      <c r="G1361">
        <v>10460.15</v>
      </c>
      <c r="H1361">
        <v>10289.91</v>
      </c>
      <c r="I1361" t="str">
        <f t="shared" si="63"/>
        <v>盤</v>
      </c>
      <c r="J1361" t="str">
        <f t="shared" si="64"/>
        <v>盤</v>
      </c>
      <c r="K1361" t="str">
        <f t="shared" si="65"/>
        <v>盤</v>
      </c>
    </row>
    <row r="1362" spans="1:11" hidden="1" x14ac:dyDescent="0.15">
      <c r="A1362">
        <v>20170717</v>
      </c>
      <c r="B1362">
        <v>10457.540000000001</v>
      </c>
      <c r="C1362">
        <v>10460.15</v>
      </c>
      <c r="D1362">
        <v>10289.91</v>
      </c>
      <c r="E1362">
        <v>10460.15</v>
      </c>
      <c r="F1362">
        <v>10289.91</v>
      </c>
      <c r="G1362">
        <v>10460.15</v>
      </c>
      <c r="H1362">
        <v>10289.91</v>
      </c>
      <c r="I1362" t="str">
        <f t="shared" si="63"/>
        <v>盤</v>
      </c>
      <c r="J1362" t="str">
        <f t="shared" si="64"/>
        <v>盤</v>
      </c>
      <c r="K1362" t="str">
        <f t="shared" si="65"/>
        <v>盤</v>
      </c>
    </row>
    <row r="1363" spans="1:11" hidden="1" x14ac:dyDescent="0.15">
      <c r="A1363">
        <v>20170718</v>
      </c>
      <c r="B1363">
        <v>10481.26</v>
      </c>
      <c r="C1363">
        <v>10460.15</v>
      </c>
      <c r="D1363">
        <v>10289.91</v>
      </c>
      <c r="E1363">
        <v>10460.15</v>
      </c>
      <c r="F1363">
        <v>10289.91</v>
      </c>
      <c r="G1363">
        <v>10481.26</v>
      </c>
      <c r="H1363">
        <v>10289.91</v>
      </c>
      <c r="I1363" t="str">
        <f t="shared" si="63"/>
        <v>盤</v>
      </c>
      <c r="J1363" t="str">
        <f t="shared" si="64"/>
        <v>盤</v>
      </c>
      <c r="K1363" t="str">
        <f t="shared" si="65"/>
        <v>無</v>
      </c>
    </row>
    <row r="1364" spans="1:11" hidden="1" x14ac:dyDescent="0.15">
      <c r="A1364">
        <v>20170719</v>
      </c>
      <c r="B1364">
        <v>10506.1</v>
      </c>
      <c r="C1364">
        <v>10460.15</v>
      </c>
      <c r="D1364">
        <v>10289.91</v>
      </c>
      <c r="E1364">
        <v>10481.26</v>
      </c>
      <c r="F1364">
        <v>10289.91</v>
      </c>
      <c r="G1364">
        <v>10506.1</v>
      </c>
      <c r="H1364">
        <v>10289.91</v>
      </c>
      <c r="I1364" t="str">
        <f t="shared" si="63"/>
        <v>盤</v>
      </c>
      <c r="J1364" t="str">
        <f t="shared" si="64"/>
        <v>無</v>
      </c>
      <c r="K1364" t="str">
        <f t="shared" si="65"/>
        <v>無</v>
      </c>
    </row>
    <row r="1365" spans="1:11" hidden="1" x14ac:dyDescent="0.15">
      <c r="A1365">
        <v>20170720</v>
      </c>
      <c r="B1365">
        <v>10499.36</v>
      </c>
      <c r="C1365">
        <v>10481.26</v>
      </c>
      <c r="D1365">
        <v>10289.91</v>
      </c>
      <c r="E1365">
        <v>10506.1</v>
      </c>
      <c r="F1365">
        <v>10289.91</v>
      </c>
      <c r="G1365">
        <v>10506.1</v>
      </c>
      <c r="H1365">
        <v>10415.57</v>
      </c>
      <c r="I1365" t="str">
        <f t="shared" si="63"/>
        <v>無</v>
      </c>
      <c r="J1365" t="str">
        <f t="shared" si="64"/>
        <v>無</v>
      </c>
      <c r="K1365" t="str">
        <f t="shared" si="65"/>
        <v>盤</v>
      </c>
    </row>
    <row r="1366" spans="1:11" hidden="1" x14ac:dyDescent="0.15">
      <c r="A1366">
        <v>20170721</v>
      </c>
      <c r="B1366">
        <v>10436.700000000001</v>
      </c>
      <c r="C1366">
        <v>10506.1</v>
      </c>
      <c r="D1366">
        <v>10289.91</v>
      </c>
      <c r="E1366">
        <v>10506.1</v>
      </c>
      <c r="F1366">
        <v>10415.57</v>
      </c>
      <c r="G1366">
        <v>10506.1</v>
      </c>
      <c r="H1366">
        <v>10420.68</v>
      </c>
      <c r="I1366" t="str">
        <f t="shared" si="63"/>
        <v>無</v>
      </c>
      <c r="J1366" t="str">
        <f t="shared" si="64"/>
        <v>盤</v>
      </c>
      <c r="K1366" t="str">
        <f t="shared" si="65"/>
        <v>盤</v>
      </c>
    </row>
    <row r="1367" spans="1:11" hidden="1" x14ac:dyDescent="0.15">
      <c r="A1367">
        <v>20170724</v>
      </c>
      <c r="B1367">
        <v>10461.280000000001</v>
      </c>
      <c r="C1367">
        <v>10506.1</v>
      </c>
      <c r="D1367">
        <v>10415.57</v>
      </c>
      <c r="E1367">
        <v>10506.1</v>
      </c>
      <c r="F1367">
        <v>10420.68</v>
      </c>
      <c r="G1367">
        <v>10506.1</v>
      </c>
      <c r="H1367">
        <v>10436.700000000001</v>
      </c>
      <c r="I1367" t="str">
        <f t="shared" si="63"/>
        <v>盤</v>
      </c>
      <c r="J1367" t="str">
        <f t="shared" si="64"/>
        <v>盤</v>
      </c>
      <c r="K1367" t="str">
        <f t="shared" si="65"/>
        <v>盤</v>
      </c>
    </row>
    <row r="1368" spans="1:11" hidden="1" x14ac:dyDescent="0.15">
      <c r="A1368">
        <v>20170725</v>
      </c>
      <c r="B1368">
        <v>10463.15</v>
      </c>
      <c r="C1368">
        <v>10506.1</v>
      </c>
      <c r="D1368">
        <v>10420.68</v>
      </c>
      <c r="E1368">
        <v>10506.1</v>
      </c>
      <c r="F1368">
        <v>10436.700000000001</v>
      </c>
      <c r="G1368">
        <v>10506.1</v>
      </c>
      <c r="H1368">
        <v>10436.700000000001</v>
      </c>
      <c r="I1368" t="str">
        <f t="shared" si="63"/>
        <v>盤</v>
      </c>
      <c r="J1368" t="str">
        <f t="shared" si="64"/>
        <v>盤</v>
      </c>
      <c r="K1368" t="str">
        <f t="shared" si="65"/>
        <v>盤</v>
      </c>
    </row>
    <row r="1369" spans="1:11" hidden="1" x14ac:dyDescent="0.15">
      <c r="A1369">
        <v>20170726</v>
      </c>
      <c r="B1369">
        <v>10419.11</v>
      </c>
      <c r="C1369">
        <v>10506.1</v>
      </c>
      <c r="D1369">
        <v>10436.700000000001</v>
      </c>
      <c r="E1369">
        <v>10506.1</v>
      </c>
      <c r="F1369">
        <v>10436.700000000001</v>
      </c>
      <c r="G1369">
        <v>10506.1</v>
      </c>
      <c r="H1369">
        <v>10419.11</v>
      </c>
      <c r="I1369" t="str">
        <f t="shared" si="63"/>
        <v>盤</v>
      </c>
      <c r="J1369" t="str">
        <f t="shared" si="64"/>
        <v>盤</v>
      </c>
      <c r="K1369" t="str">
        <f t="shared" si="65"/>
        <v>盤</v>
      </c>
    </row>
    <row r="1370" spans="1:11" hidden="1" x14ac:dyDescent="0.15">
      <c r="A1370">
        <v>20170727</v>
      </c>
      <c r="B1370">
        <v>10508.37</v>
      </c>
      <c r="C1370">
        <v>10506.1</v>
      </c>
      <c r="D1370">
        <v>10436.700000000001</v>
      </c>
      <c r="E1370">
        <v>10506.1</v>
      </c>
      <c r="F1370">
        <v>10419.11</v>
      </c>
      <c r="G1370">
        <v>10508.37</v>
      </c>
      <c r="H1370">
        <v>10419.11</v>
      </c>
      <c r="I1370" t="str">
        <f t="shared" si="63"/>
        <v>盤</v>
      </c>
      <c r="J1370" t="str">
        <f t="shared" si="64"/>
        <v>盤</v>
      </c>
      <c r="K1370" t="str">
        <f t="shared" si="65"/>
        <v>盤</v>
      </c>
    </row>
    <row r="1371" spans="1:11" hidden="1" x14ac:dyDescent="0.15">
      <c r="A1371">
        <v>20170728</v>
      </c>
      <c r="B1371">
        <v>10423.049999999999</v>
      </c>
      <c r="C1371">
        <v>10506.1</v>
      </c>
      <c r="D1371">
        <v>10419.11</v>
      </c>
      <c r="E1371">
        <v>10508.37</v>
      </c>
      <c r="F1371">
        <v>10419.11</v>
      </c>
      <c r="G1371">
        <v>10508.37</v>
      </c>
      <c r="H1371">
        <v>10419.11</v>
      </c>
      <c r="I1371" t="str">
        <f t="shared" si="63"/>
        <v>盤</v>
      </c>
      <c r="J1371" t="str">
        <f t="shared" si="64"/>
        <v>盤</v>
      </c>
      <c r="K1371" t="str">
        <f t="shared" si="65"/>
        <v>盤</v>
      </c>
    </row>
    <row r="1372" spans="1:11" hidden="1" x14ac:dyDescent="0.15">
      <c r="A1372">
        <v>20170731</v>
      </c>
      <c r="B1372">
        <v>10427.33</v>
      </c>
      <c r="C1372">
        <v>10508.37</v>
      </c>
      <c r="D1372">
        <v>10419.11</v>
      </c>
      <c r="E1372">
        <v>10508.37</v>
      </c>
      <c r="F1372">
        <v>10419.11</v>
      </c>
      <c r="G1372">
        <v>10508.37</v>
      </c>
      <c r="H1372">
        <v>10419.11</v>
      </c>
      <c r="I1372" t="str">
        <f t="shared" si="63"/>
        <v>盤</v>
      </c>
      <c r="J1372" t="str">
        <f t="shared" si="64"/>
        <v>盤</v>
      </c>
      <c r="K1372" t="str">
        <f t="shared" si="65"/>
        <v>盤</v>
      </c>
    </row>
    <row r="1373" spans="1:11" hidden="1" x14ac:dyDescent="0.15">
      <c r="A1373">
        <v>20170801</v>
      </c>
      <c r="B1373">
        <v>10437.290000000001</v>
      </c>
      <c r="C1373">
        <v>10508.37</v>
      </c>
      <c r="D1373">
        <v>10419.11</v>
      </c>
      <c r="E1373">
        <v>10508.37</v>
      </c>
      <c r="F1373">
        <v>10419.11</v>
      </c>
      <c r="G1373">
        <v>10508.37</v>
      </c>
      <c r="H1373">
        <v>10419.11</v>
      </c>
      <c r="I1373" t="str">
        <f t="shared" si="63"/>
        <v>盤</v>
      </c>
      <c r="J1373" t="str">
        <f t="shared" si="64"/>
        <v>盤</v>
      </c>
      <c r="K1373" t="str">
        <f t="shared" si="65"/>
        <v>盤</v>
      </c>
    </row>
    <row r="1374" spans="1:11" hidden="1" x14ac:dyDescent="0.15">
      <c r="A1374">
        <v>20170802</v>
      </c>
      <c r="B1374">
        <v>10519.27</v>
      </c>
      <c r="C1374">
        <v>10508.37</v>
      </c>
      <c r="D1374">
        <v>10419.11</v>
      </c>
      <c r="E1374">
        <v>10508.37</v>
      </c>
      <c r="F1374">
        <v>10419.11</v>
      </c>
      <c r="G1374">
        <v>10519.27</v>
      </c>
      <c r="H1374">
        <v>10419.11</v>
      </c>
      <c r="I1374" t="str">
        <f t="shared" si="63"/>
        <v>盤</v>
      </c>
      <c r="J1374" t="str">
        <f t="shared" si="64"/>
        <v>盤</v>
      </c>
      <c r="K1374" t="str">
        <f t="shared" si="65"/>
        <v>盤</v>
      </c>
    </row>
    <row r="1375" spans="1:11" hidden="1" x14ac:dyDescent="0.15">
      <c r="A1375">
        <v>20170803</v>
      </c>
      <c r="B1375">
        <v>10469.879999999999</v>
      </c>
      <c r="C1375">
        <v>10508.37</v>
      </c>
      <c r="D1375">
        <v>10419.11</v>
      </c>
      <c r="E1375">
        <v>10519.27</v>
      </c>
      <c r="F1375">
        <v>10419.11</v>
      </c>
      <c r="G1375">
        <v>10519.27</v>
      </c>
      <c r="H1375">
        <v>10419.11</v>
      </c>
      <c r="I1375" t="str">
        <f t="shared" si="63"/>
        <v>盤</v>
      </c>
      <c r="J1375" t="str">
        <f t="shared" si="64"/>
        <v>盤</v>
      </c>
      <c r="K1375" t="str">
        <f t="shared" si="65"/>
        <v>盤</v>
      </c>
    </row>
    <row r="1376" spans="1:11" hidden="1" x14ac:dyDescent="0.15">
      <c r="A1376">
        <v>20170804</v>
      </c>
      <c r="B1376">
        <v>10506.56</v>
      </c>
      <c r="C1376">
        <v>10519.27</v>
      </c>
      <c r="D1376">
        <v>10419.11</v>
      </c>
      <c r="E1376">
        <v>10519.27</v>
      </c>
      <c r="F1376">
        <v>10419.11</v>
      </c>
      <c r="G1376">
        <v>10519.27</v>
      </c>
      <c r="H1376">
        <v>10419.11</v>
      </c>
      <c r="I1376" t="str">
        <f t="shared" si="63"/>
        <v>盤</v>
      </c>
      <c r="J1376" t="str">
        <f t="shared" si="64"/>
        <v>盤</v>
      </c>
      <c r="K1376" t="str">
        <f t="shared" si="65"/>
        <v>盤</v>
      </c>
    </row>
    <row r="1377" spans="1:11" hidden="1" x14ac:dyDescent="0.15">
      <c r="A1377">
        <v>20170807</v>
      </c>
      <c r="B1377">
        <v>10579.38</v>
      </c>
      <c r="C1377">
        <v>10519.27</v>
      </c>
      <c r="D1377">
        <v>10419.11</v>
      </c>
      <c r="E1377">
        <v>10519.27</v>
      </c>
      <c r="F1377">
        <v>10419.11</v>
      </c>
      <c r="G1377">
        <v>10579.38</v>
      </c>
      <c r="H1377">
        <v>10423.049999999999</v>
      </c>
      <c r="I1377" t="str">
        <f t="shared" si="63"/>
        <v>盤</v>
      </c>
      <c r="J1377" t="str">
        <f t="shared" si="64"/>
        <v>盤</v>
      </c>
      <c r="K1377" t="str">
        <f t="shared" si="65"/>
        <v>盤</v>
      </c>
    </row>
    <row r="1378" spans="1:11" hidden="1" x14ac:dyDescent="0.15">
      <c r="A1378">
        <v>20170808</v>
      </c>
      <c r="B1378">
        <v>10568.97</v>
      </c>
      <c r="C1378">
        <v>10519.27</v>
      </c>
      <c r="D1378">
        <v>10419.11</v>
      </c>
      <c r="E1378">
        <v>10579.38</v>
      </c>
      <c r="F1378">
        <v>10423.049999999999</v>
      </c>
      <c r="G1378">
        <v>10579.38</v>
      </c>
      <c r="H1378">
        <v>10423.049999999999</v>
      </c>
      <c r="I1378" t="str">
        <f t="shared" si="63"/>
        <v>盤</v>
      </c>
      <c r="J1378" t="str">
        <f t="shared" si="64"/>
        <v>盤</v>
      </c>
      <c r="K1378" t="str">
        <f t="shared" si="65"/>
        <v>盤</v>
      </c>
    </row>
    <row r="1379" spans="1:11" hidden="1" x14ac:dyDescent="0.15">
      <c r="A1379">
        <v>20170809</v>
      </c>
      <c r="B1379">
        <v>10470.379999999999</v>
      </c>
      <c r="C1379">
        <v>10579.38</v>
      </c>
      <c r="D1379">
        <v>10423.049999999999</v>
      </c>
      <c r="E1379">
        <v>10579.38</v>
      </c>
      <c r="F1379">
        <v>10423.049999999999</v>
      </c>
      <c r="G1379">
        <v>10579.38</v>
      </c>
      <c r="H1379">
        <v>10427.33</v>
      </c>
      <c r="I1379" t="str">
        <f t="shared" si="63"/>
        <v>盤</v>
      </c>
      <c r="J1379" t="str">
        <f t="shared" si="64"/>
        <v>盤</v>
      </c>
      <c r="K1379" t="str">
        <f t="shared" si="65"/>
        <v>盤</v>
      </c>
    </row>
    <row r="1380" spans="1:11" hidden="1" x14ac:dyDescent="0.15">
      <c r="A1380">
        <v>20170810</v>
      </c>
      <c r="B1380">
        <v>10329.74</v>
      </c>
      <c r="C1380">
        <v>10579.38</v>
      </c>
      <c r="D1380">
        <v>10423.049999999999</v>
      </c>
      <c r="E1380">
        <v>10579.38</v>
      </c>
      <c r="F1380">
        <v>10427.33</v>
      </c>
      <c r="G1380">
        <v>10579.38</v>
      </c>
      <c r="H1380">
        <v>10329.74</v>
      </c>
      <c r="I1380" t="str">
        <f t="shared" si="63"/>
        <v>盤</v>
      </c>
      <c r="J1380" t="str">
        <f t="shared" si="64"/>
        <v>盤</v>
      </c>
      <c r="K1380" t="str">
        <f t="shared" si="65"/>
        <v>順</v>
      </c>
    </row>
    <row r="1381" spans="1:11" hidden="1" x14ac:dyDescent="0.15">
      <c r="A1381">
        <v>20170811</v>
      </c>
      <c r="B1381">
        <v>10329.57</v>
      </c>
      <c r="C1381">
        <v>10579.38</v>
      </c>
      <c r="D1381">
        <v>10427.33</v>
      </c>
      <c r="E1381">
        <v>10579.38</v>
      </c>
      <c r="F1381">
        <v>10329.74</v>
      </c>
      <c r="G1381">
        <v>10579.38</v>
      </c>
      <c r="H1381">
        <v>10329.57</v>
      </c>
      <c r="I1381" t="str">
        <f t="shared" si="63"/>
        <v>盤</v>
      </c>
      <c r="J1381" t="str">
        <f t="shared" si="64"/>
        <v>順</v>
      </c>
      <c r="K1381" t="str">
        <f t="shared" si="65"/>
        <v>順</v>
      </c>
    </row>
    <row r="1382" spans="1:11" x14ac:dyDescent="0.15">
      <c r="A1382">
        <v>20170814</v>
      </c>
      <c r="B1382">
        <v>10225.280000000001</v>
      </c>
      <c r="C1382">
        <v>10579.38</v>
      </c>
      <c r="D1382">
        <v>10329.74</v>
      </c>
      <c r="E1382">
        <v>10579.38</v>
      </c>
      <c r="F1382">
        <v>10329.57</v>
      </c>
      <c r="G1382">
        <v>10579.38</v>
      </c>
      <c r="H1382">
        <v>10225.280000000001</v>
      </c>
      <c r="I1382" t="str">
        <f t="shared" si="63"/>
        <v>順</v>
      </c>
      <c r="J1382" t="str">
        <f t="shared" si="64"/>
        <v>順</v>
      </c>
      <c r="K1382" t="str">
        <f t="shared" si="65"/>
        <v>順</v>
      </c>
    </row>
    <row r="1383" spans="1:11" x14ac:dyDescent="0.15">
      <c r="A1383">
        <v>20170815</v>
      </c>
      <c r="B1383">
        <v>10311.16</v>
      </c>
      <c r="C1383">
        <v>10579.38</v>
      </c>
      <c r="D1383">
        <v>10329.57</v>
      </c>
      <c r="E1383">
        <v>10579.38</v>
      </c>
      <c r="F1383">
        <v>10225.280000000001</v>
      </c>
      <c r="G1383">
        <v>10579.38</v>
      </c>
      <c r="H1383">
        <v>10225.280000000001</v>
      </c>
      <c r="I1383" t="str">
        <f t="shared" si="63"/>
        <v>順</v>
      </c>
      <c r="J1383" t="str">
        <f t="shared" si="64"/>
        <v>順</v>
      </c>
      <c r="K1383" t="str">
        <f t="shared" si="65"/>
        <v>順</v>
      </c>
    </row>
    <row r="1384" spans="1:11" x14ac:dyDescent="0.15">
      <c r="A1384">
        <v>20170816</v>
      </c>
      <c r="B1384">
        <v>10290.39</v>
      </c>
      <c r="C1384">
        <v>10579.38</v>
      </c>
      <c r="D1384">
        <v>10225.280000000001</v>
      </c>
      <c r="E1384">
        <v>10579.38</v>
      </c>
      <c r="F1384">
        <v>10225.280000000001</v>
      </c>
      <c r="G1384">
        <v>10579.38</v>
      </c>
      <c r="H1384">
        <v>10225.280000000001</v>
      </c>
      <c r="I1384" t="str">
        <f t="shared" si="63"/>
        <v>順</v>
      </c>
      <c r="J1384" t="str">
        <f t="shared" si="64"/>
        <v>順</v>
      </c>
      <c r="K1384" t="str">
        <f t="shared" si="65"/>
        <v>順</v>
      </c>
    </row>
    <row r="1385" spans="1:11" x14ac:dyDescent="0.15">
      <c r="A1385">
        <v>20170817</v>
      </c>
      <c r="B1385">
        <v>10369.370000000001</v>
      </c>
      <c r="C1385">
        <v>10579.38</v>
      </c>
      <c r="D1385">
        <v>10225.280000000001</v>
      </c>
      <c r="E1385">
        <v>10579.38</v>
      </c>
      <c r="F1385">
        <v>10225.280000000001</v>
      </c>
      <c r="G1385">
        <v>10568.97</v>
      </c>
      <c r="H1385">
        <v>10225.280000000001</v>
      </c>
      <c r="I1385" t="str">
        <f t="shared" si="63"/>
        <v>順</v>
      </c>
      <c r="J1385" t="str">
        <f t="shared" si="64"/>
        <v>順</v>
      </c>
      <c r="K1385" t="str">
        <f t="shared" si="65"/>
        <v>順</v>
      </c>
    </row>
    <row r="1386" spans="1:11" x14ac:dyDescent="0.15">
      <c r="A1386">
        <v>20170818</v>
      </c>
      <c r="B1386">
        <v>10321.33</v>
      </c>
      <c r="C1386">
        <v>10579.38</v>
      </c>
      <c r="D1386">
        <v>10225.280000000001</v>
      </c>
      <c r="E1386">
        <v>10568.97</v>
      </c>
      <c r="F1386">
        <v>10225.280000000001</v>
      </c>
      <c r="G1386">
        <v>10470.379999999999</v>
      </c>
      <c r="H1386">
        <v>10225.280000000001</v>
      </c>
      <c r="I1386" t="str">
        <f t="shared" si="63"/>
        <v>順</v>
      </c>
      <c r="J1386" t="str">
        <f t="shared" si="64"/>
        <v>順</v>
      </c>
      <c r="K1386" t="str">
        <f t="shared" si="65"/>
        <v>順</v>
      </c>
    </row>
    <row r="1387" spans="1:11" hidden="1" x14ac:dyDescent="0.15">
      <c r="A1387">
        <v>20170821</v>
      </c>
      <c r="B1387">
        <v>10326.39</v>
      </c>
      <c r="C1387">
        <v>10568.97</v>
      </c>
      <c r="D1387">
        <v>10225.280000000001</v>
      </c>
      <c r="E1387">
        <v>10470.379999999999</v>
      </c>
      <c r="F1387">
        <v>10225.280000000001</v>
      </c>
      <c r="G1387">
        <v>10369.370000000001</v>
      </c>
      <c r="H1387">
        <v>10225.280000000001</v>
      </c>
      <c r="I1387" t="str">
        <f t="shared" si="63"/>
        <v>順</v>
      </c>
      <c r="J1387" t="str">
        <f t="shared" si="64"/>
        <v>順</v>
      </c>
      <c r="K1387" t="str">
        <f t="shared" si="65"/>
        <v>盤</v>
      </c>
    </row>
    <row r="1388" spans="1:11" hidden="1" x14ac:dyDescent="0.15">
      <c r="A1388">
        <v>20170822</v>
      </c>
      <c r="B1388">
        <v>10392.07</v>
      </c>
      <c r="C1388">
        <v>10470.379999999999</v>
      </c>
      <c r="D1388">
        <v>10225.280000000001</v>
      </c>
      <c r="E1388">
        <v>10369.370000000001</v>
      </c>
      <c r="F1388">
        <v>10225.280000000001</v>
      </c>
      <c r="G1388">
        <v>10392.07</v>
      </c>
      <c r="H1388">
        <v>10225.280000000001</v>
      </c>
      <c r="I1388" t="str">
        <f t="shared" si="63"/>
        <v>順</v>
      </c>
      <c r="J1388" t="str">
        <f t="shared" si="64"/>
        <v>盤</v>
      </c>
      <c r="K1388" t="str">
        <f t="shared" si="65"/>
        <v>盤</v>
      </c>
    </row>
    <row r="1389" spans="1:11" hidden="1" x14ac:dyDescent="0.15">
      <c r="A1389">
        <v>20170823</v>
      </c>
      <c r="B1389">
        <v>10406.81</v>
      </c>
      <c r="C1389">
        <v>10369.370000000001</v>
      </c>
      <c r="D1389">
        <v>10225.280000000001</v>
      </c>
      <c r="E1389">
        <v>10392.07</v>
      </c>
      <c r="F1389">
        <v>10225.280000000001</v>
      </c>
      <c r="G1389">
        <v>10406.81</v>
      </c>
      <c r="H1389">
        <v>10225.280000000001</v>
      </c>
      <c r="I1389" t="str">
        <f t="shared" si="63"/>
        <v>盤</v>
      </c>
      <c r="J1389" t="str">
        <f t="shared" si="64"/>
        <v>盤</v>
      </c>
      <c r="K1389" t="str">
        <f t="shared" si="65"/>
        <v>無</v>
      </c>
    </row>
    <row r="1390" spans="1:11" hidden="1" x14ac:dyDescent="0.15">
      <c r="A1390">
        <v>20170824</v>
      </c>
      <c r="B1390">
        <v>10488.96</v>
      </c>
      <c r="C1390">
        <v>10392.07</v>
      </c>
      <c r="D1390">
        <v>10225.280000000001</v>
      </c>
      <c r="E1390">
        <v>10406.81</v>
      </c>
      <c r="F1390">
        <v>10225.280000000001</v>
      </c>
      <c r="G1390">
        <v>10488.96</v>
      </c>
      <c r="H1390">
        <v>10290.39</v>
      </c>
      <c r="I1390" t="str">
        <f t="shared" si="63"/>
        <v>盤</v>
      </c>
      <c r="J1390" t="str">
        <f t="shared" si="64"/>
        <v>無</v>
      </c>
      <c r="K1390" t="str">
        <f t="shared" si="65"/>
        <v>無</v>
      </c>
    </row>
    <row r="1391" spans="1:11" hidden="1" x14ac:dyDescent="0.15">
      <c r="A1391">
        <v>20170825</v>
      </c>
      <c r="B1391">
        <v>10515.51</v>
      </c>
      <c r="C1391">
        <v>10406.81</v>
      </c>
      <c r="D1391">
        <v>10225.280000000001</v>
      </c>
      <c r="E1391">
        <v>10488.96</v>
      </c>
      <c r="F1391">
        <v>10290.39</v>
      </c>
      <c r="G1391">
        <v>10515.51</v>
      </c>
      <c r="H1391">
        <v>10290.39</v>
      </c>
      <c r="I1391" t="str">
        <f t="shared" si="63"/>
        <v>無</v>
      </c>
      <c r="J1391" t="str">
        <f t="shared" si="64"/>
        <v>無</v>
      </c>
      <c r="K1391" t="str">
        <f t="shared" si="65"/>
        <v>無</v>
      </c>
    </row>
    <row r="1392" spans="1:11" hidden="1" x14ac:dyDescent="0.15">
      <c r="A1392">
        <v>20170828</v>
      </c>
      <c r="B1392">
        <v>10525.98</v>
      </c>
      <c r="C1392">
        <v>10488.96</v>
      </c>
      <c r="D1392">
        <v>10290.39</v>
      </c>
      <c r="E1392">
        <v>10515.51</v>
      </c>
      <c r="F1392">
        <v>10290.39</v>
      </c>
      <c r="G1392">
        <v>10525.98</v>
      </c>
      <c r="H1392">
        <v>10321.33</v>
      </c>
      <c r="I1392" t="str">
        <f t="shared" si="63"/>
        <v>無</v>
      </c>
      <c r="J1392" t="str">
        <f t="shared" si="64"/>
        <v>無</v>
      </c>
      <c r="K1392" t="str">
        <f t="shared" si="65"/>
        <v>無</v>
      </c>
    </row>
    <row r="1393" spans="1:11" hidden="1" x14ac:dyDescent="0.15">
      <c r="A1393">
        <v>20170829</v>
      </c>
      <c r="B1393">
        <v>10496.57</v>
      </c>
      <c r="C1393">
        <v>10515.51</v>
      </c>
      <c r="D1393">
        <v>10290.39</v>
      </c>
      <c r="E1393">
        <v>10525.98</v>
      </c>
      <c r="F1393">
        <v>10321.33</v>
      </c>
      <c r="G1393">
        <v>10525.98</v>
      </c>
      <c r="H1393">
        <v>10321.33</v>
      </c>
      <c r="I1393" t="str">
        <f t="shared" si="63"/>
        <v>無</v>
      </c>
      <c r="J1393" t="str">
        <f t="shared" si="64"/>
        <v>無</v>
      </c>
      <c r="K1393" t="str">
        <f t="shared" si="65"/>
        <v>無</v>
      </c>
    </row>
    <row r="1394" spans="1:11" hidden="1" x14ac:dyDescent="0.15">
      <c r="A1394">
        <v>20170830</v>
      </c>
      <c r="B1394">
        <v>10569.4</v>
      </c>
      <c r="C1394">
        <v>10525.98</v>
      </c>
      <c r="D1394">
        <v>10321.33</v>
      </c>
      <c r="E1394">
        <v>10525.98</v>
      </c>
      <c r="F1394">
        <v>10321.33</v>
      </c>
      <c r="G1394">
        <v>10569.4</v>
      </c>
      <c r="H1394">
        <v>10326.39</v>
      </c>
      <c r="I1394" t="str">
        <f t="shared" si="63"/>
        <v>無</v>
      </c>
      <c r="J1394" t="str">
        <f t="shared" si="64"/>
        <v>無</v>
      </c>
      <c r="K1394" t="str">
        <f t="shared" si="65"/>
        <v>順</v>
      </c>
    </row>
    <row r="1395" spans="1:11" hidden="1" x14ac:dyDescent="0.15">
      <c r="A1395">
        <v>20170831</v>
      </c>
      <c r="B1395">
        <v>10585.78</v>
      </c>
      <c r="C1395">
        <v>10525.98</v>
      </c>
      <c r="D1395">
        <v>10321.33</v>
      </c>
      <c r="E1395">
        <v>10569.4</v>
      </c>
      <c r="F1395">
        <v>10326.39</v>
      </c>
      <c r="G1395">
        <v>10585.78</v>
      </c>
      <c r="H1395">
        <v>10392.07</v>
      </c>
      <c r="I1395" t="str">
        <f t="shared" si="63"/>
        <v>無</v>
      </c>
      <c r="J1395" t="str">
        <f t="shared" si="64"/>
        <v>順</v>
      </c>
      <c r="K1395" t="str">
        <f t="shared" si="65"/>
        <v>無</v>
      </c>
    </row>
    <row r="1396" spans="1:11" hidden="1" x14ac:dyDescent="0.15">
      <c r="A1396">
        <v>20170901</v>
      </c>
      <c r="B1396">
        <v>10594.82</v>
      </c>
      <c r="C1396">
        <v>10569.4</v>
      </c>
      <c r="D1396">
        <v>10326.39</v>
      </c>
      <c r="E1396">
        <v>10585.78</v>
      </c>
      <c r="F1396">
        <v>10392.07</v>
      </c>
      <c r="G1396">
        <v>10594.82</v>
      </c>
      <c r="H1396">
        <v>10406.81</v>
      </c>
      <c r="I1396" t="str">
        <f t="shared" si="63"/>
        <v>順</v>
      </c>
      <c r="J1396" t="str">
        <f t="shared" si="64"/>
        <v>無</v>
      </c>
      <c r="K1396" t="str">
        <f t="shared" si="65"/>
        <v>無</v>
      </c>
    </row>
    <row r="1397" spans="1:11" hidden="1" x14ac:dyDescent="0.15">
      <c r="A1397">
        <v>20170904</v>
      </c>
      <c r="B1397">
        <v>10569.87</v>
      </c>
      <c r="C1397">
        <v>10585.78</v>
      </c>
      <c r="D1397">
        <v>10392.07</v>
      </c>
      <c r="E1397">
        <v>10594.82</v>
      </c>
      <c r="F1397">
        <v>10406.81</v>
      </c>
      <c r="G1397">
        <v>10594.82</v>
      </c>
      <c r="H1397">
        <v>10488.96</v>
      </c>
      <c r="I1397" t="str">
        <f t="shared" si="63"/>
        <v>無</v>
      </c>
      <c r="J1397" t="str">
        <f t="shared" si="64"/>
        <v>無</v>
      </c>
      <c r="K1397" t="str">
        <f t="shared" si="65"/>
        <v>盤</v>
      </c>
    </row>
    <row r="1398" spans="1:11" hidden="1" x14ac:dyDescent="0.15">
      <c r="A1398">
        <v>20170905</v>
      </c>
      <c r="B1398">
        <v>10617.84</v>
      </c>
      <c r="C1398">
        <v>10594.82</v>
      </c>
      <c r="D1398">
        <v>10406.81</v>
      </c>
      <c r="E1398">
        <v>10594.82</v>
      </c>
      <c r="F1398">
        <v>10488.96</v>
      </c>
      <c r="G1398">
        <v>10617.84</v>
      </c>
      <c r="H1398">
        <v>10496.57</v>
      </c>
      <c r="I1398" t="str">
        <f t="shared" si="63"/>
        <v>無</v>
      </c>
      <c r="J1398" t="str">
        <f t="shared" si="64"/>
        <v>盤</v>
      </c>
      <c r="K1398" t="str">
        <f t="shared" si="65"/>
        <v>盤</v>
      </c>
    </row>
    <row r="1399" spans="1:11" hidden="1" x14ac:dyDescent="0.15">
      <c r="A1399">
        <v>20170906</v>
      </c>
      <c r="B1399">
        <v>10547.86</v>
      </c>
      <c r="C1399">
        <v>10594.82</v>
      </c>
      <c r="D1399">
        <v>10488.96</v>
      </c>
      <c r="E1399">
        <v>10617.84</v>
      </c>
      <c r="F1399">
        <v>10496.57</v>
      </c>
      <c r="G1399">
        <v>10617.84</v>
      </c>
      <c r="H1399">
        <v>10496.57</v>
      </c>
      <c r="I1399" t="str">
        <f t="shared" si="63"/>
        <v>盤</v>
      </c>
      <c r="J1399" t="str">
        <f t="shared" si="64"/>
        <v>盤</v>
      </c>
      <c r="K1399" t="str">
        <f t="shared" si="65"/>
        <v>盤</v>
      </c>
    </row>
    <row r="1400" spans="1:11" hidden="1" x14ac:dyDescent="0.15">
      <c r="A1400">
        <v>20170907</v>
      </c>
      <c r="B1400">
        <v>10538.51</v>
      </c>
      <c r="C1400">
        <v>10617.84</v>
      </c>
      <c r="D1400">
        <v>10496.57</v>
      </c>
      <c r="E1400">
        <v>10617.84</v>
      </c>
      <c r="F1400">
        <v>10496.57</v>
      </c>
      <c r="G1400">
        <v>10617.84</v>
      </c>
      <c r="H1400">
        <v>10496.57</v>
      </c>
      <c r="I1400" t="str">
        <f t="shared" si="63"/>
        <v>盤</v>
      </c>
      <c r="J1400" t="str">
        <f t="shared" si="64"/>
        <v>盤</v>
      </c>
      <c r="K1400" t="str">
        <f t="shared" si="65"/>
        <v>盤</v>
      </c>
    </row>
    <row r="1401" spans="1:11" hidden="1" x14ac:dyDescent="0.15">
      <c r="A1401">
        <v>20170908</v>
      </c>
      <c r="B1401">
        <v>10609.95</v>
      </c>
      <c r="C1401">
        <v>10617.84</v>
      </c>
      <c r="D1401">
        <v>10496.57</v>
      </c>
      <c r="E1401">
        <v>10617.84</v>
      </c>
      <c r="F1401">
        <v>10496.57</v>
      </c>
      <c r="G1401">
        <v>10617.84</v>
      </c>
      <c r="H1401">
        <v>10538.51</v>
      </c>
      <c r="I1401" t="str">
        <f t="shared" si="63"/>
        <v>盤</v>
      </c>
      <c r="J1401" t="str">
        <f t="shared" si="64"/>
        <v>盤</v>
      </c>
      <c r="K1401" t="str">
        <f t="shared" si="65"/>
        <v>盤</v>
      </c>
    </row>
    <row r="1402" spans="1:11" hidden="1" x14ac:dyDescent="0.15">
      <c r="A1402">
        <v>20170911</v>
      </c>
      <c r="B1402">
        <v>10572.16</v>
      </c>
      <c r="C1402">
        <v>10617.84</v>
      </c>
      <c r="D1402">
        <v>10496.57</v>
      </c>
      <c r="E1402">
        <v>10617.84</v>
      </c>
      <c r="F1402">
        <v>10538.51</v>
      </c>
      <c r="G1402">
        <v>10617.84</v>
      </c>
      <c r="H1402">
        <v>10538.51</v>
      </c>
      <c r="I1402" t="str">
        <f t="shared" si="63"/>
        <v>盤</v>
      </c>
      <c r="J1402" t="str">
        <f t="shared" si="64"/>
        <v>盤</v>
      </c>
      <c r="K1402" t="str">
        <f t="shared" si="65"/>
        <v>盤</v>
      </c>
    </row>
    <row r="1403" spans="1:11" hidden="1" x14ac:dyDescent="0.15">
      <c r="A1403">
        <v>20170912</v>
      </c>
      <c r="B1403">
        <v>10610.35</v>
      </c>
      <c r="C1403">
        <v>10617.84</v>
      </c>
      <c r="D1403">
        <v>10538.51</v>
      </c>
      <c r="E1403">
        <v>10617.84</v>
      </c>
      <c r="F1403">
        <v>10538.51</v>
      </c>
      <c r="G1403">
        <v>10617.84</v>
      </c>
      <c r="H1403">
        <v>10538.51</v>
      </c>
      <c r="I1403" t="str">
        <f t="shared" si="63"/>
        <v>盤</v>
      </c>
      <c r="J1403" t="str">
        <f t="shared" si="64"/>
        <v>盤</v>
      </c>
      <c r="K1403" t="str">
        <f t="shared" si="65"/>
        <v>盤</v>
      </c>
    </row>
    <row r="1404" spans="1:11" hidden="1" x14ac:dyDescent="0.15">
      <c r="A1404">
        <v>20170913</v>
      </c>
      <c r="B1404">
        <v>10532.88</v>
      </c>
      <c r="C1404">
        <v>10617.84</v>
      </c>
      <c r="D1404">
        <v>10538.51</v>
      </c>
      <c r="E1404">
        <v>10617.84</v>
      </c>
      <c r="F1404">
        <v>10538.51</v>
      </c>
      <c r="G1404">
        <v>10617.84</v>
      </c>
      <c r="H1404">
        <v>10532.88</v>
      </c>
      <c r="I1404" t="str">
        <f t="shared" si="63"/>
        <v>盤</v>
      </c>
      <c r="J1404" t="str">
        <f t="shared" si="64"/>
        <v>盤</v>
      </c>
      <c r="K1404" t="str">
        <f t="shared" si="65"/>
        <v>盤</v>
      </c>
    </row>
    <row r="1405" spans="1:11" hidden="1" x14ac:dyDescent="0.15">
      <c r="A1405">
        <v>20170914</v>
      </c>
      <c r="B1405">
        <v>10553.57</v>
      </c>
      <c r="C1405">
        <v>10617.84</v>
      </c>
      <c r="D1405">
        <v>10538.51</v>
      </c>
      <c r="E1405">
        <v>10617.84</v>
      </c>
      <c r="F1405">
        <v>10532.88</v>
      </c>
      <c r="G1405">
        <v>10617.84</v>
      </c>
      <c r="H1405">
        <v>10532.88</v>
      </c>
      <c r="I1405" t="str">
        <f t="shared" ref="I1405:I1468" si="66">IF(C1405-D1405&lt;=180,"盤",IF(C1405-D1405&lt;=240,"無","順"))</f>
        <v>盤</v>
      </c>
      <c r="J1405" t="str">
        <f t="shared" ref="J1405:J1468" si="67">IF(E1405-F1405&lt;=180,"盤",IF(E1405-F1405&lt;=240,"無","順"))</f>
        <v>盤</v>
      </c>
      <c r="K1405" t="str">
        <f t="shared" ref="K1405:K1468" si="68">IF(G1405-H1405&lt;=180,"盤",IF(G1405-H1405&lt;=240,"無","順"))</f>
        <v>盤</v>
      </c>
    </row>
    <row r="1406" spans="1:11" hidden="1" x14ac:dyDescent="0.15">
      <c r="A1406">
        <v>20170915</v>
      </c>
      <c r="B1406">
        <v>10580.41</v>
      </c>
      <c r="C1406">
        <v>10617.84</v>
      </c>
      <c r="D1406">
        <v>10532.88</v>
      </c>
      <c r="E1406">
        <v>10617.84</v>
      </c>
      <c r="F1406">
        <v>10532.88</v>
      </c>
      <c r="G1406">
        <v>10610.35</v>
      </c>
      <c r="H1406">
        <v>10532.88</v>
      </c>
      <c r="I1406" t="str">
        <f t="shared" si="66"/>
        <v>盤</v>
      </c>
      <c r="J1406" t="str">
        <f t="shared" si="67"/>
        <v>盤</v>
      </c>
      <c r="K1406" t="str">
        <f t="shared" si="68"/>
        <v>盤</v>
      </c>
    </row>
    <row r="1407" spans="1:11" hidden="1" x14ac:dyDescent="0.15">
      <c r="A1407">
        <v>20170918</v>
      </c>
      <c r="B1407">
        <v>10631.57</v>
      </c>
      <c r="C1407">
        <v>10617.84</v>
      </c>
      <c r="D1407">
        <v>10532.88</v>
      </c>
      <c r="E1407">
        <v>10610.35</v>
      </c>
      <c r="F1407">
        <v>10532.88</v>
      </c>
      <c r="G1407">
        <v>10631.57</v>
      </c>
      <c r="H1407">
        <v>10532.88</v>
      </c>
      <c r="I1407" t="str">
        <f t="shared" si="66"/>
        <v>盤</v>
      </c>
      <c r="J1407" t="str">
        <f t="shared" si="67"/>
        <v>盤</v>
      </c>
      <c r="K1407" t="str">
        <f t="shared" si="68"/>
        <v>盤</v>
      </c>
    </row>
    <row r="1408" spans="1:11" hidden="1" x14ac:dyDescent="0.15">
      <c r="A1408">
        <v>20170919</v>
      </c>
      <c r="B1408">
        <v>10576.14</v>
      </c>
      <c r="C1408">
        <v>10610.35</v>
      </c>
      <c r="D1408">
        <v>10532.88</v>
      </c>
      <c r="E1408">
        <v>10631.57</v>
      </c>
      <c r="F1408">
        <v>10532.88</v>
      </c>
      <c r="G1408">
        <v>10631.57</v>
      </c>
      <c r="H1408">
        <v>10532.88</v>
      </c>
      <c r="I1408" t="str">
        <f t="shared" si="66"/>
        <v>盤</v>
      </c>
      <c r="J1408" t="str">
        <f t="shared" si="67"/>
        <v>盤</v>
      </c>
      <c r="K1408" t="str">
        <f t="shared" si="68"/>
        <v>盤</v>
      </c>
    </row>
    <row r="1409" spans="1:11" hidden="1" x14ac:dyDescent="0.15">
      <c r="A1409">
        <v>20170920</v>
      </c>
      <c r="B1409">
        <v>10519.17</v>
      </c>
      <c r="C1409">
        <v>10631.57</v>
      </c>
      <c r="D1409">
        <v>10532.88</v>
      </c>
      <c r="E1409">
        <v>10631.57</v>
      </c>
      <c r="F1409">
        <v>10532.88</v>
      </c>
      <c r="G1409">
        <v>10631.57</v>
      </c>
      <c r="H1409">
        <v>10519.17</v>
      </c>
      <c r="I1409" t="str">
        <f t="shared" si="66"/>
        <v>盤</v>
      </c>
      <c r="J1409" t="str">
        <f t="shared" si="67"/>
        <v>盤</v>
      </c>
      <c r="K1409" t="str">
        <f t="shared" si="68"/>
        <v>盤</v>
      </c>
    </row>
    <row r="1410" spans="1:11" hidden="1" x14ac:dyDescent="0.15">
      <c r="A1410">
        <v>20170921</v>
      </c>
      <c r="B1410">
        <v>10578.44</v>
      </c>
      <c r="C1410">
        <v>10631.57</v>
      </c>
      <c r="D1410">
        <v>10532.88</v>
      </c>
      <c r="E1410">
        <v>10631.57</v>
      </c>
      <c r="F1410">
        <v>10519.17</v>
      </c>
      <c r="G1410">
        <v>10631.57</v>
      </c>
      <c r="H1410">
        <v>10519.17</v>
      </c>
      <c r="I1410" t="str">
        <f t="shared" si="66"/>
        <v>盤</v>
      </c>
      <c r="J1410" t="str">
        <f t="shared" si="67"/>
        <v>盤</v>
      </c>
      <c r="K1410" t="str">
        <f t="shared" si="68"/>
        <v>盤</v>
      </c>
    </row>
    <row r="1411" spans="1:11" hidden="1" x14ac:dyDescent="0.15">
      <c r="A1411">
        <v>20170922</v>
      </c>
      <c r="B1411">
        <v>10449.68</v>
      </c>
      <c r="C1411">
        <v>10631.57</v>
      </c>
      <c r="D1411">
        <v>10519.17</v>
      </c>
      <c r="E1411">
        <v>10631.57</v>
      </c>
      <c r="F1411">
        <v>10519.17</v>
      </c>
      <c r="G1411">
        <v>10631.57</v>
      </c>
      <c r="H1411">
        <v>10449.68</v>
      </c>
      <c r="I1411" t="str">
        <f t="shared" si="66"/>
        <v>盤</v>
      </c>
      <c r="J1411" t="str">
        <f t="shared" si="67"/>
        <v>盤</v>
      </c>
      <c r="K1411" t="str">
        <f t="shared" si="68"/>
        <v>無</v>
      </c>
    </row>
    <row r="1412" spans="1:11" hidden="1" x14ac:dyDescent="0.15">
      <c r="A1412">
        <v>20170925</v>
      </c>
      <c r="B1412">
        <v>10335.89</v>
      </c>
      <c r="C1412">
        <v>10631.57</v>
      </c>
      <c r="D1412">
        <v>10519.17</v>
      </c>
      <c r="E1412">
        <v>10631.57</v>
      </c>
      <c r="F1412">
        <v>10449.68</v>
      </c>
      <c r="G1412">
        <v>10631.57</v>
      </c>
      <c r="H1412">
        <v>10335.89</v>
      </c>
      <c r="I1412" t="str">
        <f t="shared" si="66"/>
        <v>盤</v>
      </c>
      <c r="J1412" t="str">
        <f t="shared" si="67"/>
        <v>無</v>
      </c>
      <c r="K1412" t="str">
        <f t="shared" si="68"/>
        <v>順</v>
      </c>
    </row>
    <row r="1413" spans="1:11" hidden="1" x14ac:dyDescent="0.15">
      <c r="A1413">
        <v>20170926</v>
      </c>
      <c r="B1413">
        <v>10257.02</v>
      </c>
      <c r="C1413">
        <v>10631.57</v>
      </c>
      <c r="D1413">
        <v>10449.68</v>
      </c>
      <c r="E1413">
        <v>10631.57</v>
      </c>
      <c r="F1413">
        <v>10335.89</v>
      </c>
      <c r="G1413">
        <v>10631.57</v>
      </c>
      <c r="H1413">
        <v>10257.02</v>
      </c>
      <c r="I1413" t="str">
        <f t="shared" si="66"/>
        <v>無</v>
      </c>
      <c r="J1413" t="str">
        <f t="shared" si="67"/>
        <v>順</v>
      </c>
      <c r="K1413" t="str">
        <f t="shared" si="68"/>
        <v>順</v>
      </c>
    </row>
    <row r="1414" spans="1:11" x14ac:dyDescent="0.15">
      <c r="A1414">
        <v>20170927</v>
      </c>
      <c r="B1414">
        <v>10326.68</v>
      </c>
      <c r="C1414">
        <v>10631.57</v>
      </c>
      <c r="D1414">
        <v>10335.89</v>
      </c>
      <c r="E1414">
        <v>10631.57</v>
      </c>
      <c r="F1414">
        <v>10257.02</v>
      </c>
      <c r="G1414">
        <v>10631.57</v>
      </c>
      <c r="H1414">
        <v>10257.02</v>
      </c>
      <c r="I1414" t="str">
        <f t="shared" si="66"/>
        <v>順</v>
      </c>
      <c r="J1414" t="str">
        <f t="shared" si="67"/>
        <v>順</v>
      </c>
      <c r="K1414" t="str">
        <f t="shared" si="68"/>
        <v>順</v>
      </c>
    </row>
    <row r="1415" spans="1:11" x14ac:dyDescent="0.15">
      <c r="A1415">
        <v>20170928</v>
      </c>
      <c r="B1415">
        <v>10296.450000000001</v>
      </c>
      <c r="C1415">
        <v>10631.57</v>
      </c>
      <c r="D1415">
        <v>10257.02</v>
      </c>
      <c r="E1415">
        <v>10631.57</v>
      </c>
      <c r="F1415">
        <v>10257.02</v>
      </c>
      <c r="G1415">
        <v>10578.44</v>
      </c>
      <c r="H1415">
        <v>10257.02</v>
      </c>
      <c r="I1415" t="str">
        <f t="shared" si="66"/>
        <v>順</v>
      </c>
      <c r="J1415" t="str">
        <f t="shared" si="67"/>
        <v>順</v>
      </c>
      <c r="K1415" t="str">
        <f t="shared" si="68"/>
        <v>順</v>
      </c>
    </row>
    <row r="1416" spans="1:11" x14ac:dyDescent="0.15">
      <c r="A1416">
        <v>20170929</v>
      </c>
      <c r="B1416">
        <v>10329.94</v>
      </c>
      <c r="C1416">
        <v>10631.57</v>
      </c>
      <c r="D1416">
        <v>10257.02</v>
      </c>
      <c r="E1416">
        <v>10578.44</v>
      </c>
      <c r="F1416">
        <v>10257.02</v>
      </c>
      <c r="G1416">
        <v>10578.44</v>
      </c>
      <c r="H1416">
        <v>10257.02</v>
      </c>
      <c r="I1416" t="str">
        <f t="shared" si="66"/>
        <v>順</v>
      </c>
      <c r="J1416" t="str">
        <f t="shared" si="67"/>
        <v>順</v>
      </c>
      <c r="K1416" t="str">
        <f t="shared" si="68"/>
        <v>順</v>
      </c>
    </row>
    <row r="1417" spans="1:11" x14ac:dyDescent="0.15">
      <c r="A1417">
        <v>20170930</v>
      </c>
      <c r="B1417">
        <v>10383.94</v>
      </c>
      <c r="C1417">
        <v>10578.44</v>
      </c>
      <c r="D1417">
        <v>10257.02</v>
      </c>
      <c r="E1417">
        <v>10578.44</v>
      </c>
      <c r="F1417">
        <v>10257.02</v>
      </c>
      <c r="G1417">
        <v>10578.44</v>
      </c>
      <c r="H1417">
        <v>10257.02</v>
      </c>
      <c r="I1417" t="str">
        <f t="shared" si="66"/>
        <v>順</v>
      </c>
      <c r="J1417" t="str">
        <f t="shared" si="67"/>
        <v>順</v>
      </c>
      <c r="K1417" t="str">
        <f t="shared" si="68"/>
        <v>順</v>
      </c>
    </row>
    <row r="1418" spans="1:11" hidden="1" x14ac:dyDescent="0.15">
      <c r="A1418">
        <v>20171002</v>
      </c>
      <c r="B1418">
        <v>10465.16</v>
      </c>
      <c r="C1418">
        <v>10578.44</v>
      </c>
      <c r="D1418">
        <v>10257.02</v>
      </c>
      <c r="E1418">
        <v>10578.44</v>
      </c>
      <c r="F1418">
        <v>10257.02</v>
      </c>
      <c r="G1418">
        <v>10465.16</v>
      </c>
      <c r="H1418">
        <v>10257.02</v>
      </c>
      <c r="I1418" t="str">
        <f t="shared" si="66"/>
        <v>順</v>
      </c>
      <c r="J1418" t="str">
        <f t="shared" si="67"/>
        <v>順</v>
      </c>
      <c r="K1418" t="str">
        <f t="shared" si="68"/>
        <v>無</v>
      </c>
    </row>
    <row r="1419" spans="1:11" hidden="1" x14ac:dyDescent="0.15">
      <c r="A1419">
        <v>20171003</v>
      </c>
      <c r="B1419">
        <v>10469.35</v>
      </c>
      <c r="C1419">
        <v>10578.44</v>
      </c>
      <c r="D1419">
        <v>10257.02</v>
      </c>
      <c r="E1419">
        <v>10465.16</v>
      </c>
      <c r="F1419">
        <v>10257.02</v>
      </c>
      <c r="G1419">
        <v>10469.35</v>
      </c>
      <c r="H1419">
        <v>10257.02</v>
      </c>
      <c r="I1419" t="str">
        <f t="shared" si="66"/>
        <v>順</v>
      </c>
      <c r="J1419" t="str">
        <f t="shared" si="67"/>
        <v>無</v>
      </c>
      <c r="K1419" t="str">
        <f t="shared" si="68"/>
        <v>無</v>
      </c>
    </row>
    <row r="1420" spans="1:11" hidden="1" x14ac:dyDescent="0.15">
      <c r="A1420">
        <v>20171005</v>
      </c>
      <c r="B1420">
        <v>10518.27</v>
      </c>
      <c r="C1420">
        <v>10465.16</v>
      </c>
      <c r="D1420">
        <v>10257.02</v>
      </c>
      <c r="E1420">
        <v>10469.35</v>
      </c>
      <c r="F1420">
        <v>10257.02</v>
      </c>
      <c r="G1420">
        <v>10518.27</v>
      </c>
      <c r="H1420">
        <v>10257.02</v>
      </c>
      <c r="I1420" t="str">
        <f t="shared" si="66"/>
        <v>無</v>
      </c>
      <c r="J1420" t="str">
        <f t="shared" si="67"/>
        <v>無</v>
      </c>
      <c r="K1420" t="str">
        <f t="shared" si="68"/>
        <v>順</v>
      </c>
    </row>
    <row r="1421" spans="1:11" hidden="1" x14ac:dyDescent="0.15">
      <c r="A1421">
        <v>20171006</v>
      </c>
      <c r="B1421">
        <v>10532.81</v>
      </c>
      <c r="C1421">
        <v>10469.35</v>
      </c>
      <c r="D1421">
        <v>10257.02</v>
      </c>
      <c r="E1421">
        <v>10518.27</v>
      </c>
      <c r="F1421">
        <v>10257.02</v>
      </c>
      <c r="G1421">
        <v>10532.81</v>
      </c>
      <c r="H1421">
        <v>10296.450000000001</v>
      </c>
      <c r="I1421" t="str">
        <f t="shared" si="66"/>
        <v>無</v>
      </c>
      <c r="J1421" t="str">
        <f t="shared" si="67"/>
        <v>順</v>
      </c>
      <c r="K1421" t="str">
        <f t="shared" si="68"/>
        <v>無</v>
      </c>
    </row>
    <row r="1422" spans="1:11" hidden="1" x14ac:dyDescent="0.15">
      <c r="A1422">
        <v>20171011</v>
      </c>
      <c r="B1422">
        <v>10641.19</v>
      </c>
      <c r="C1422">
        <v>10518.27</v>
      </c>
      <c r="D1422">
        <v>10257.02</v>
      </c>
      <c r="E1422">
        <v>10532.81</v>
      </c>
      <c r="F1422">
        <v>10296.450000000001</v>
      </c>
      <c r="G1422">
        <v>10641.19</v>
      </c>
      <c r="H1422">
        <v>10296.450000000001</v>
      </c>
      <c r="I1422" t="str">
        <f t="shared" si="66"/>
        <v>順</v>
      </c>
      <c r="J1422" t="str">
        <f t="shared" si="67"/>
        <v>無</v>
      </c>
      <c r="K1422" t="str">
        <f t="shared" si="68"/>
        <v>順</v>
      </c>
    </row>
    <row r="1423" spans="1:11" hidden="1" x14ac:dyDescent="0.15">
      <c r="A1423">
        <v>20171012</v>
      </c>
      <c r="B1423">
        <v>10711.44</v>
      </c>
      <c r="C1423">
        <v>10532.81</v>
      </c>
      <c r="D1423">
        <v>10296.450000000001</v>
      </c>
      <c r="E1423">
        <v>10641.19</v>
      </c>
      <c r="F1423">
        <v>10296.450000000001</v>
      </c>
      <c r="G1423">
        <v>10711.44</v>
      </c>
      <c r="H1423">
        <v>10329.94</v>
      </c>
      <c r="I1423" t="str">
        <f t="shared" si="66"/>
        <v>無</v>
      </c>
      <c r="J1423" t="str">
        <f t="shared" si="67"/>
        <v>順</v>
      </c>
      <c r="K1423" t="str">
        <f t="shared" si="68"/>
        <v>順</v>
      </c>
    </row>
    <row r="1424" spans="1:11" x14ac:dyDescent="0.15">
      <c r="A1424">
        <v>20171013</v>
      </c>
      <c r="B1424">
        <v>10724.09</v>
      </c>
      <c r="C1424">
        <v>10641.19</v>
      </c>
      <c r="D1424">
        <v>10296.450000000001</v>
      </c>
      <c r="E1424">
        <v>10711.44</v>
      </c>
      <c r="F1424">
        <v>10329.94</v>
      </c>
      <c r="G1424">
        <v>10724.09</v>
      </c>
      <c r="H1424">
        <v>10383.94</v>
      </c>
      <c r="I1424" t="str">
        <f t="shared" si="66"/>
        <v>順</v>
      </c>
      <c r="J1424" t="str">
        <f t="shared" si="67"/>
        <v>順</v>
      </c>
      <c r="K1424" t="str">
        <f t="shared" si="68"/>
        <v>順</v>
      </c>
    </row>
    <row r="1425" spans="1:11" x14ac:dyDescent="0.15">
      <c r="A1425">
        <v>20171016</v>
      </c>
      <c r="B1425">
        <v>10774.21</v>
      </c>
      <c r="C1425">
        <v>10711.44</v>
      </c>
      <c r="D1425">
        <v>10329.94</v>
      </c>
      <c r="E1425">
        <v>10724.09</v>
      </c>
      <c r="F1425">
        <v>10383.94</v>
      </c>
      <c r="G1425">
        <v>10774.21</v>
      </c>
      <c r="H1425">
        <v>10465.16</v>
      </c>
      <c r="I1425" t="str">
        <f t="shared" si="66"/>
        <v>順</v>
      </c>
      <c r="J1425" t="str">
        <f t="shared" si="67"/>
        <v>順</v>
      </c>
      <c r="K1425" t="str">
        <f t="shared" si="68"/>
        <v>順</v>
      </c>
    </row>
    <row r="1426" spans="1:11" x14ac:dyDescent="0.15">
      <c r="A1426">
        <v>20171017</v>
      </c>
      <c r="B1426">
        <v>10723.15</v>
      </c>
      <c r="C1426">
        <v>10724.09</v>
      </c>
      <c r="D1426">
        <v>10383.94</v>
      </c>
      <c r="E1426">
        <v>10774.21</v>
      </c>
      <c r="F1426">
        <v>10465.16</v>
      </c>
      <c r="G1426">
        <v>10774.21</v>
      </c>
      <c r="H1426">
        <v>10469.35</v>
      </c>
      <c r="I1426" t="str">
        <f t="shared" si="66"/>
        <v>順</v>
      </c>
      <c r="J1426" t="str">
        <f t="shared" si="67"/>
        <v>順</v>
      </c>
      <c r="K1426" t="str">
        <f t="shared" si="68"/>
        <v>順</v>
      </c>
    </row>
    <row r="1427" spans="1:11" x14ac:dyDescent="0.15">
      <c r="A1427">
        <v>20171018</v>
      </c>
      <c r="B1427">
        <v>10720.28</v>
      </c>
      <c r="C1427">
        <v>10774.21</v>
      </c>
      <c r="D1427">
        <v>10465.16</v>
      </c>
      <c r="E1427">
        <v>10774.21</v>
      </c>
      <c r="F1427">
        <v>10469.35</v>
      </c>
      <c r="G1427">
        <v>10774.21</v>
      </c>
      <c r="H1427">
        <v>10518.27</v>
      </c>
      <c r="I1427" t="str">
        <f t="shared" si="66"/>
        <v>順</v>
      </c>
      <c r="J1427" t="str">
        <f t="shared" si="67"/>
        <v>順</v>
      </c>
      <c r="K1427" t="str">
        <f t="shared" si="68"/>
        <v>順</v>
      </c>
    </row>
    <row r="1428" spans="1:11" x14ac:dyDescent="0.15">
      <c r="A1428">
        <v>20171019</v>
      </c>
      <c r="B1428">
        <v>10760.29</v>
      </c>
      <c r="C1428">
        <v>10774.21</v>
      </c>
      <c r="D1428">
        <v>10469.35</v>
      </c>
      <c r="E1428">
        <v>10774.21</v>
      </c>
      <c r="F1428">
        <v>10518.27</v>
      </c>
      <c r="G1428">
        <v>10774.21</v>
      </c>
      <c r="H1428">
        <v>10532.81</v>
      </c>
      <c r="I1428" t="str">
        <f t="shared" si="66"/>
        <v>順</v>
      </c>
      <c r="J1428" t="str">
        <f t="shared" si="67"/>
        <v>順</v>
      </c>
      <c r="K1428" t="str">
        <f t="shared" si="68"/>
        <v>順</v>
      </c>
    </row>
    <row r="1429" spans="1:11" hidden="1" x14ac:dyDescent="0.15">
      <c r="A1429">
        <v>20171020</v>
      </c>
      <c r="B1429">
        <v>10728.88</v>
      </c>
      <c r="C1429">
        <v>10774.21</v>
      </c>
      <c r="D1429">
        <v>10518.27</v>
      </c>
      <c r="E1429">
        <v>10774.21</v>
      </c>
      <c r="F1429">
        <v>10532.81</v>
      </c>
      <c r="G1429">
        <v>10774.21</v>
      </c>
      <c r="H1429">
        <v>10641.19</v>
      </c>
      <c r="I1429" t="str">
        <f t="shared" si="66"/>
        <v>順</v>
      </c>
      <c r="J1429" t="str">
        <f t="shared" si="67"/>
        <v>順</v>
      </c>
      <c r="K1429" t="str">
        <f t="shared" si="68"/>
        <v>盤</v>
      </c>
    </row>
    <row r="1430" spans="1:11" hidden="1" x14ac:dyDescent="0.15">
      <c r="A1430">
        <v>20171023</v>
      </c>
      <c r="B1430">
        <v>10735.21</v>
      </c>
      <c r="C1430">
        <v>10774.21</v>
      </c>
      <c r="D1430">
        <v>10532.81</v>
      </c>
      <c r="E1430">
        <v>10774.21</v>
      </c>
      <c r="F1430">
        <v>10641.19</v>
      </c>
      <c r="G1430">
        <v>10774.21</v>
      </c>
      <c r="H1430">
        <v>10711.44</v>
      </c>
      <c r="I1430" t="str">
        <f t="shared" si="66"/>
        <v>順</v>
      </c>
      <c r="J1430" t="str">
        <f t="shared" si="67"/>
        <v>盤</v>
      </c>
      <c r="K1430" t="str">
        <f t="shared" si="68"/>
        <v>盤</v>
      </c>
    </row>
    <row r="1431" spans="1:11" hidden="1" x14ac:dyDescent="0.15">
      <c r="A1431">
        <v>20171024</v>
      </c>
      <c r="B1431">
        <v>10743.78</v>
      </c>
      <c r="C1431">
        <v>10774.21</v>
      </c>
      <c r="D1431">
        <v>10641.19</v>
      </c>
      <c r="E1431">
        <v>10774.21</v>
      </c>
      <c r="F1431">
        <v>10711.44</v>
      </c>
      <c r="G1431">
        <v>10774.21</v>
      </c>
      <c r="H1431">
        <v>10720.28</v>
      </c>
      <c r="I1431" t="str">
        <f t="shared" si="66"/>
        <v>盤</v>
      </c>
      <c r="J1431" t="str">
        <f t="shared" si="67"/>
        <v>盤</v>
      </c>
      <c r="K1431" t="str">
        <f t="shared" si="68"/>
        <v>盤</v>
      </c>
    </row>
    <row r="1432" spans="1:11" hidden="1" x14ac:dyDescent="0.15">
      <c r="A1432">
        <v>20171025</v>
      </c>
      <c r="B1432">
        <v>10750.57</v>
      </c>
      <c r="C1432">
        <v>10774.21</v>
      </c>
      <c r="D1432">
        <v>10711.44</v>
      </c>
      <c r="E1432">
        <v>10774.21</v>
      </c>
      <c r="F1432">
        <v>10720.28</v>
      </c>
      <c r="G1432">
        <v>10774.21</v>
      </c>
      <c r="H1432">
        <v>10720.28</v>
      </c>
      <c r="I1432" t="str">
        <f t="shared" si="66"/>
        <v>盤</v>
      </c>
      <c r="J1432" t="str">
        <f t="shared" si="67"/>
        <v>盤</v>
      </c>
      <c r="K1432" t="str">
        <f t="shared" si="68"/>
        <v>盤</v>
      </c>
    </row>
    <row r="1433" spans="1:11" hidden="1" x14ac:dyDescent="0.15">
      <c r="A1433">
        <v>20171026</v>
      </c>
      <c r="B1433">
        <v>10734.76</v>
      </c>
      <c r="C1433">
        <v>10774.21</v>
      </c>
      <c r="D1433">
        <v>10720.28</v>
      </c>
      <c r="E1433">
        <v>10774.21</v>
      </c>
      <c r="F1433">
        <v>10720.28</v>
      </c>
      <c r="G1433">
        <v>10760.29</v>
      </c>
      <c r="H1433">
        <v>10720.28</v>
      </c>
      <c r="I1433" t="str">
        <f t="shared" si="66"/>
        <v>盤</v>
      </c>
      <c r="J1433" t="str">
        <f t="shared" si="67"/>
        <v>盤</v>
      </c>
      <c r="K1433" t="str">
        <f t="shared" si="68"/>
        <v>盤</v>
      </c>
    </row>
    <row r="1434" spans="1:11" hidden="1" x14ac:dyDescent="0.15">
      <c r="A1434">
        <v>20171027</v>
      </c>
      <c r="B1434">
        <v>10709.11</v>
      </c>
      <c r="C1434">
        <v>10774.21</v>
      </c>
      <c r="D1434">
        <v>10720.28</v>
      </c>
      <c r="E1434">
        <v>10760.29</v>
      </c>
      <c r="F1434">
        <v>10720.28</v>
      </c>
      <c r="G1434">
        <v>10760.29</v>
      </c>
      <c r="H1434">
        <v>10709.11</v>
      </c>
      <c r="I1434" t="str">
        <f t="shared" si="66"/>
        <v>盤</v>
      </c>
      <c r="J1434" t="str">
        <f t="shared" si="67"/>
        <v>盤</v>
      </c>
      <c r="K1434" t="str">
        <f t="shared" si="68"/>
        <v>盤</v>
      </c>
    </row>
    <row r="1435" spans="1:11" hidden="1" x14ac:dyDescent="0.15">
      <c r="A1435">
        <v>20171030</v>
      </c>
      <c r="B1435">
        <v>10756.87</v>
      </c>
      <c r="C1435">
        <v>10760.29</v>
      </c>
      <c r="D1435">
        <v>10720.28</v>
      </c>
      <c r="E1435">
        <v>10760.29</v>
      </c>
      <c r="F1435">
        <v>10709.11</v>
      </c>
      <c r="G1435">
        <v>10760.29</v>
      </c>
      <c r="H1435">
        <v>10709.11</v>
      </c>
      <c r="I1435" t="str">
        <f t="shared" si="66"/>
        <v>盤</v>
      </c>
      <c r="J1435" t="str">
        <f t="shared" si="67"/>
        <v>盤</v>
      </c>
      <c r="K1435" t="str">
        <f t="shared" si="68"/>
        <v>盤</v>
      </c>
    </row>
    <row r="1436" spans="1:11" hidden="1" x14ac:dyDescent="0.15">
      <c r="A1436">
        <v>20171031</v>
      </c>
      <c r="B1436">
        <v>10793.8</v>
      </c>
      <c r="C1436">
        <v>10760.29</v>
      </c>
      <c r="D1436">
        <v>10709.11</v>
      </c>
      <c r="E1436">
        <v>10760.29</v>
      </c>
      <c r="F1436">
        <v>10709.11</v>
      </c>
      <c r="G1436">
        <v>10793.8</v>
      </c>
      <c r="H1436">
        <v>10709.11</v>
      </c>
      <c r="I1436" t="str">
        <f t="shared" si="66"/>
        <v>盤</v>
      </c>
      <c r="J1436" t="str">
        <f t="shared" si="67"/>
        <v>盤</v>
      </c>
      <c r="K1436" t="str">
        <f t="shared" si="68"/>
        <v>盤</v>
      </c>
    </row>
    <row r="1437" spans="1:11" hidden="1" x14ac:dyDescent="0.15">
      <c r="A1437">
        <v>20171101</v>
      </c>
      <c r="B1437">
        <v>10806.36</v>
      </c>
      <c r="C1437">
        <v>10760.29</v>
      </c>
      <c r="D1437">
        <v>10709.11</v>
      </c>
      <c r="E1437">
        <v>10793.8</v>
      </c>
      <c r="F1437">
        <v>10709.11</v>
      </c>
      <c r="G1437">
        <v>10806.36</v>
      </c>
      <c r="H1437">
        <v>10709.11</v>
      </c>
      <c r="I1437" t="str">
        <f t="shared" si="66"/>
        <v>盤</v>
      </c>
      <c r="J1437" t="str">
        <f t="shared" si="67"/>
        <v>盤</v>
      </c>
      <c r="K1437" t="str">
        <f t="shared" si="68"/>
        <v>盤</v>
      </c>
    </row>
    <row r="1438" spans="1:11" hidden="1" x14ac:dyDescent="0.15">
      <c r="A1438">
        <v>20171102</v>
      </c>
      <c r="B1438">
        <v>10788.51</v>
      </c>
      <c r="C1438">
        <v>10793.8</v>
      </c>
      <c r="D1438">
        <v>10709.11</v>
      </c>
      <c r="E1438">
        <v>10806.36</v>
      </c>
      <c r="F1438">
        <v>10709.11</v>
      </c>
      <c r="G1438">
        <v>10806.36</v>
      </c>
      <c r="H1438">
        <v>10709.11</v>
      </c>
      <c r="I1438" t="str">
        <f t="shared" si="66"/>
        <v>盤</v>
      </c>
      <c r="J1438" t="str">
        <f t="shared" si="67"/>
        <v>盤</v>
      </c>
      <c r="K1438" t="str">
        <f t="shared" si="68"/>
        <v>盤</v>
      </c>
    </row>
    <row r="1439" spans="1:11" hidden="1" x14ac:dyDescent="0.15">
      <c r="A1439">
        <v>20171103</v>
      </c>
      <c r="B1439">
        <v>10800.77</v>
      </c>
      <c r="C1439">
        <v>10806.36</v>
      </c>
      <c r="D1439">
        <v>10709.11</v>
      </c>
      <c r="E1439">
        <v>10806.36</v>
      </c>
      <c r="F1439">
        <v>10709.11</v>
      </c>
      <c r="G1439">
        <v>10806.36</v>
      </c>
      <c r="H1439">
        <v>10709.11</v>
      </c>
      <c r="I1439" t="str">
        <f t="shared" si="66"/>
        <v>盤</v>
      </c>
      <c r="J1439" t="str">
        <f t="shared" si="67"/>
        <v>盤</v>
      </c>
      <c r="K1439" t="str">
        <f t="shared" si="68"/>
        <v>盤</v>
      </c>
    </row>
    <row r="1440" spans="1:11" hidden="1" x14ac:dyDescent="0.15">
      <c r="A1440">
        <v>20171106</v>
      </c>
      <c r="B1440">
        <v>10786.19</v>
      </c>
      <c r="C1440">
        <v>10806.36</v>
      </c>
      <c r="D1440">
        <v>10709.11</v>
      </c>
      <c r="E1440">
        <v>10806.36</v>
      </c>
      <c r="F1440">
        <v>10709.11</v>
      </c>
      <c r="G1440">
        <v>10806.36</v>
      </c>
      <c r="H1440">
        <v>10709.11</v>
      </c>
      <c r="I1440" t="str">
        <f t="shared" si="66"/>
        <v>盤</v>
      </c>
      <c r="J1440" t="str">
        <f t="shared" si="67"/>
        <v>盤</v>
      </c>
      <c r="K1440" t="str">
        <f t="shared" si="68"/>
        <v>盤</v>
      </c>
    </row>
    <row r="1441" spans="1:11" hidden="1" x14ac:dyDescent="0.15">
      <c r="A1441">
        <v>20171107</v>
      </c>
      <c r="B1441">
        <v>10840.34</v>
      </c>
      <c r="C1441">
        <v>10806.36</v>
      </c>
      <c r="D1441">
        <v>10709.11</v>
      </c>
      <c r="E1441">
        <v>10806.36</v>
      </c>
      <c r="F1441">
        <v>10709.11</v>
      </c>
      <c r="G1441">
        <v>10840.34</v>
      </c>
      <c r="H1441">
        <v>10709.11</v>
      </c>
      <c r="I1441" t="str">
        <f t="shared" si="66"/>
        <v>盤</v>
      </c>
      <c r="J1441" t="str">
        <f t="shared" si="67"/>
        <v>盤</v>
      </c>
      <c r="K1441" t="str">
        <f t="shared" si="68"/>
        <v>盤</v>
      </c>
    </row>
    <row r="1442" spans="1:11" hidden="1" x14ac:dyDescent="0.15">
      <c r="A1442">
        <v>20171108</v>
      </c>
      <c r="B1442">
        <v>10818.99</v>
      </c>
      <c r="C1442">
        <v>10806.36</v>
      </c>
      <c r="D1442">
        <v>10709.11</v>
      </c>
      <c r="E1442">
        <v>10840.34</v>
      </c>
      <c r="F1442">
        <v>10709.11</v>
      </c>
      <c r="G1442">
        <v>10840.34</v>
      </c>
      <c r="H1442">
        <v>10756.87</v>
      </c>
      <c r="I1442" t="str">
        <f t="shared" si="66"/>
        <v>盤</v>
      </c>
      <c r="J1442" t="str">
        <f t="shared" si="67"/>
        <v>盤</v>
      </c>
      <c r="K1442" t="str">
        <f t="shared" si="68"/>
        <v>盤</v>
      </c>
    </row>
    <row r="1443" spans="1:11" hidden="1" x14ac:dyDescent="0.15">
      <c r="A1443">
        <v>20171109</v>
      </c>
      <c r="B1443">
        <v>10743.27</v>
      </c>
      <c r="C1443">
        <v>10840.34</v>
      </c>
      <c r="D1443">
        <v>10709.11</v>
      </c>
      <c r="E1443">
        <v>10840.34</v>
      </c>
      <c r="F1443">
        <v>10756.87</v>
      </c>
      <c r="G1443">
        <v>10840.34</v>
      </c>
      <c r="H1443">
        <v>10743.27</v>
      </c>
      <c r="I1443" t="str">
        <f t="shared" si="66"/>
        <v>盤</v>
      </c>
      <c r="J1443" t="str">
        <f t="shared" si="67"/>
        <v>盤</v>
      </c>
      <c r="K1443" t="str">
        <f t="shared" si="68"/>
        <v>盤</v>
      </c>
    </row>
    <row r="1444" spans="1:11" hidden="1" x14ac:dyDescent="0.15">
      <c r="A1444">
        <v>20171110</v>
      </c>
      <c r="B1444">
        <v>10732.67</v>
      </c>
      <c r="C1444">
        <v>10840.34</v>
      </c>
      <c r="D1444">
        <v>10756.87</v>
      </c>
      <c r="E1444">
        <v>10840.34</v>
      </c>
      <c r="F1444">
        <v>10743.27</v>
      </c>
      <c r="G1444">
        <v>10840.34</v>
      </c>
      <c r="H1444">
        <v>10732.67</v>
      </c>
      <c r="I1444" t="str">
        <f t="shared" si="66"/>
        <v>盤</v>
      </c>
      <c r="J1444" t="str">
        <f t="shared" si="67"/>
        <v>盤</v>
      </c>
      <c r="K1444" t="str">
        <f t="shared" si="68"/>
        <v>盤</v>
      </c>
    </row>
    <row r="1445" spans="1:11" hidden="1" x14ac:dyDescent="0.15">
      <c r="A1445">
        <v>20171113</v>
      </c>
      <c r="B1445">
        <v>10683.92</v>
      </c>
      <c r="C1445">
        <v>10840.34</v>
      </c>
      <c r="D1445">
        <v>10743.27</v>
      </c>
      <c r="E1445">
        <v>10840.34</v>
      </c>
      <c r="F1445">
        <v>10732.67</v>
      </c>
      <c r="G1445">
        <v>10840.34</v>
      </c>
      <c r="H1445">
        <v>10683.92</v>
      </c>
      <c r="I1445" t="str">
        <f t="shared" si="66"/>
        <v>盤</v>
      </c>
      <c r="J1445" t="str">
        <f t="shared" si="67"/>
        <v>盤</v>
      </c>
      <c r="K1445" t="str">
        <f t="shared" si="68"/>
        <v>盤</v>
      </c>
    </row>
    <row r="1446" spans="1:11" hidden="1" x14ac:dyDescent="0.15">
      <c r="A1446">
        <v>20171114</v>
      </c>
      <c r="B1446">
        <v>10687.18</v>
      </c>
      <c r="C1446">
        <v>10840.34</v>
      </c>
      <c r="D1446">
        <v>10732.67</v>
      </c>
      <c r="E1446">
        <v>10840.34</v>
      </c>
      <c r="F1446">
        <v>10683.92</v>
      </c>
      <c r="G1446">
        <v>10840.34</v>
      </c>
      <c r="H1446">
        <v>10683.92</v>
      </c>
      <c r="I1446" t="str">
        <f t="shared" si="66"/>
        <v>盤</v>
      </c>
      <c r="J1446" t="str">
        <f t="shared" si="67"/>
        <v>盤</v>
      </c>
      <c r="K1446" t="str">
        <f t="shared" si="68"/>
        <v>盤</v>
      </c>
    </row>
    <row r="1447" spans="1:11" hidden="1" x14ac:dyDescent="0.15">
      <c r="A1447">
        <v>20171115</v>
      </c>
      <c r="B1447">
        <v>10630.65</v>
      </c>
      <c r="C1447">
        <v>10840.34</v>
      </c>
      <c r="D1447">
        <v>10683.92</v>
      </c>
      <c r="E1447">
        <v>10840.34</v>
      </c>
      <c r="F1447">
        <v>10683.92</v>
      </c>
      <c r="G1447">
        <v>10840.34</v>
      </c>
      <c r="H1447">
        <v>10630.65</v>
      </c>
      <c r="I1447" t="str">
        <f t="shared" si="66"/>
        <v>盤</v>
      </c>
      <c r="J1447" t="str">
        <f t="shared" si="67"/>
        <v>盤</v>
      </c>
      <c r="K1447" t="str">
        <f t="shared" si="68"/>
        <v>無</v>
      </c>
    </row>
    <row r="1448" spans="1:11" hidden="1" x14ac:dyDescent="0.15">
      <c r="A1448">
        <v>20171116</v>
      </c>
      <c r="B1448">
        <v>10625.04</v>
      </c>
      <c r="C1448">
        <v>10840.34</v>
      </c>
      <c r="D1448">
        <v>10683.92</v>
      </c>
      <c r="E1448">
        <v>10840.34</v>
      </c>
      <c r="F1448">
        <v>10630.65</v>
      </c>
      <c r="G1448">
        <v>10840.34</v>
      </c>
      <c r="H1448">
        <v>10625.04</v>
      </c>
      <c r="I1448" t="str">
        <f t="shared" si="66"/>
        <v>盤</v>
      </c>
      <c r="J1448" t="str">
        <f t="shared" si="67"/>
        <v>無</v>
      </c>
      <c r="K1448" t="str">
        <f t="shared" si="68"/>
        <v>無</v>
      </c>
    </row>
    <row r="1449" spans="1:11" hidden="1" x14ac:dyDescent="0.15">
      <c r="A1449">
        <v>20171117</v>
      </c>
      <c r="B1449">
        <v>10701.64</v>
      </c>
      <c r="C1449">
        <v>10840.34</v>
      </c>
      <c r="D1449">
        <v>10630.65</v>
      </c>
      <c r="E1449">
        <v>10840.34</v>
      </c>
      <c r="F1449">
        <v>10625.04</v>
      </c>
      <c r="G1449">
        <v>10818.99</v>
      </c>
      <c r="H1449">
        <v>10625.04</v>
      </c>
      <c r="I1449" t="str">
        <f t="shared" si="66"/>
        <v>無</v>
      </c>
      <c r="J1449" t="str">
        <f t="shared" si="67"/>
        <v>無</v>
      </c>
      <c r="K1449" t="str">
        <f t="shared" si="68"/>
        <v>無</v>
      </c>
    </row>
    <row r="1450" spans="1:11" hidden="1" x14ac:dyDescent="0.15">
      <c r="A1450">
        <v>20171120</v>
      </c>
      <c r="B1450">
        <v>10664.55</v>
      </c>
      <c r="C1450">
        <v>10840.34</v>
      </c>
      <c r="D1450">
        <v>10625.04</v>
      </c>
      <c r="E1450">
        <v>10818.99</v>
      </c>
      <c r="F1450">
        <v>10625.04</v>
      </c>
      <c r="G1450">
        <v>10743.27</v>
      </c>
      <c r="H1450">
        <v>10625.04</v>
      </c>
      <c r="I1450" t="str">
        <f t="shared" si="66"/>
        <v>無</v>
      </c>
      <c r="J1450" t="str">
        <f t="shared" si="67"/>
        <v>無</v>
      </c>
      <c r="K1450" t="str">
        <f t="shared" si="68"/>
        <v>盤</v>
      </c>
    </row>
    <row r="1451" spans="1:11" hidden="1" x14ac:dyDescent="0.15">
      <c r="A1451">
        <v>20171121</v>
      </c>
      <c r="B1451">
        <v>10779.24</v>
      </c>
      <c r="C1451">
        <v>10818.99</v>
      </c>
      <c r="D1451">
        <v>10625.04</v>
      </c>
      <c r="E1451">
        <v>10743.27</v>
      </c>
      <c r="F1451">
        <v>10625.04</v>
      </c>
      <c r="G1451">
        <v>10779.24</v>
      </c>
      <c r="H1451">
        <v>10625.04</v>
      </c>
      <c r="I1451" t="str">
        <f t="shared" si="66"/>
        <v>無</v>
      </c>
      <c r="J1451" t="str">
        <f t="shared" si="67"/>
        <v>盤</v>
      </c>
      <c r="K1451" t="str">
        <f t="shared" si="68"/>
        <v>盤</v>
      </c>
    </row>
    <row r="1452" spans="1:11" hidden="1" x14ac:dyDescent="0.15">
      <c r="A1452">
        <v>20171122</v>
      </c>
      <c r="B1452">
        <v>10822.59</v>
      </c>
      <c r="C1452">
        <v>10743.27</v>
      </c>
      <c r="D1452">
        <v>10625.04</v>
      </c>
      <c r="E1452">
        <v>10779.24</v>
      </c>
      <c r="F1452">
        <v>10625.04</v>
      </c>
      <c r="G1452">
        <v>10822.59</v>
      </c>
      <c r="H1452">
        <v>10625.04</v>
      </c>
      <c r="I1452" t="str">
        <f t="shared" si="66"/>
        <v>盤</v>
      </c>
      <c r="J1452" t="str">
        <f t="shared" si="67"/>
        <v>盤</v>
      </c>
      <c r="K1452" t="str">
        <f t="shared" si="68"/>
        <v>無</v>
      </c>
    </row>
    <row r="1453" spans="1:11" hidden="1" x14ac:dyDescent="0.15">
      <c r="A1453">
        <v>20171123</v>
      </c>
      <c r="B1453">
        <v>10854.57</v>
      </c>
      <c r="C1453">
        <v>10779.24</v>
      </c>
      <c r="D1453">
        <v>10625.04</v>
      </c>
      <c r="E1453">
        <v>10822.59</v>
      </c>
      <c r="F1453">
        <v>10625.04</v>
      </c>
      <c r="G1453">
        <v>10854.57</v>
      </c>
      <c r="H1453">
        <v>10625.04</v>
      </c>
      <c r="I1453" t="str">
        <f t="shared" si="66"/>
        <v>盤</v>
      </c>
      <c r="J1453" t="str">
        <f t="shared" si="67"/>
        <v>無</v>
      </c>
      <c r="K1453" t="str">
        <f t="shared" si="68"/>
        <v>無</v>
      </c>
    </row>
    <row r="1454" spans="1:11" hidden="1" x14ac:dyDescent="0.15">
      <c r="A1454">
        <v>20171124</v>
      </c>
      <c r="B1454">
        <v>10854.09</v>
      </c>
      <c r="C1454">
        <v>10822.59</v>
      </c>
      <c r="D1454">
        <v>10625.04</v>
      </c>
      <c r="E1454">
        <v>10854.57</v>
      </c>
      <c r="F1454">
        <v>10625.04</v>
      </c>
      <c r="G1454">
        <v>10854.57</v>
      </c>
      <c r="H1454">
        <v>10625.04</v>
      </c>
      <c r="I1454" t="str">
        <f t="shared" si="66"/>
        <v>無</v>
      </c>
      <c r="J1454" t="str">
        <f t="shared" si="67"/>
        <v>無</v>
      </c>
      <c r="K1454" t="str">
        <f t="shared" si="68"/>
        <v>無</v>
      </c>
    </row>
    <row r="1455" spans="1:11" hidden="1" x14ac:dyDescent="0.15">
      <c r="A1455">
        <v>20171127</v>
      </c>
      <c r="B1455">
        <v>10750.93</v>
      </c>
      <c r="C1455">
        <v>10854.57</v>
      </c>
      <c r="D1455">
        <v>10625.04</v>
      </c>
      <c r="E1455">
        <v>10854.57</v>
      </c>
      <c r="F1455">
        <v>10625.04</v>
      </c>
      <c r="G1455">
        <v>10854.57</v>
      </c>
      <c r="H1455">
        <v>10625.04</v>
      </c>
      <c r="I1455" t="str">
        <f t="shared" si="66"/>
        <v>無</v>
      </c>
      <c r="J1455" t="str">
        <f t="shared" si="67"/>
        <v>無</v>
      </c>
      <c r="K1455" t="str">
        <f t="shared" si="68"/>
        <v>無</v>
      </c>
    </row>
    <row r="1456" spans="1:11" hidden="1" x14ac:dyDescent="0.15">
      <c r="A1456">
        <v>20171128</v>
      </c>
      <c r="B1456">
        <v>10707.07</v>
      </c>
      <c r="C1456">
        <v>10854.57</v>
      </c>
      <c r="D1456">
        <v>10625.04</v>
      </c>
      <c r="E1456">
        <v>10854.57</v>
      </c>
      <c r="F1456">
        <v>10625.04</v>
      </c>
      <c r="G1456">
        <v>10854.57</v>
      </c>
      <c r="H1456">
        <v>10664.55</v>
      </c>
      <c r="I1456" t="str">
        <f t="shared" si="66"/>
        <v>無</v>
      </c>
      <c r="J1456" t="str">
        <f t="shared" si="67"/>
        <v>無</v>
      </c>
      <c r="K1456" t="str">
        <f t="shared" si="68"/>
        <v>無</v>
      </c>
    </row>
    <row r="1457" spans="1:11" hidden="1" x14ac:dyDescent="0.15">
      <c r="A1457">
        <v>20171129</v>
      </c>
      <c r="B1457">
        <v>10713.55</v>
      </c>
      <c r="C1457">
        <v>10854.57</v>
      </c>
      <c r="D1457">
        <v>10625.04</v>
      </c>
      <c r="E1457">
        <v>10854.57</v>
      </c>
      <c r="F1457">
        <v>10664.55</v>
      </c>
      <c r="G1457">
        <v>10854.57</v>
      </c>
      <c r="H1457">
        <v>10664.55</v>
      </c>
      <c r="I1457" t="str">
        <f t="shared" si="66"/>
        <v>無</v>
      </c>
      <c r="J1457" t="str">
        <f t="shared" si="67"/>
        <v>無</v>
      </c>
      <c r="K1457" t="str">
        <f t="shared" si="68"/>
        <v>無</v>
      </c>
    </row>
    <row r="1458" spans="1:11" hidden="1" x14ac:dyDescent="0.15">
      <c r="A1458">
        <v>20171130</v>
      </c>
      <c r="B1458">
        <v>10560.44</v>
      </c>
      <c r="C1458">
        <v>10854.57</v>
      </c>
      <c r="D1458">
        <v>10664.55</v>
      </c>
      <c r="E1458">
        <v>10854.57</v>
      </c>
      <c r="F1458">
        <v>10664.55</v>
      </c>
      <c r="G1458">
        <v>10854.57</v>
      </c>
      <c r="H1458">
        <v>10560.44</v>
      </c>
      <c r="I1458" t="str">
        <f t="shared" si="66"/>
        <v>無</v>
      </c>
      <c r="J1458" t="str">
        <f t="shared" si="67"/>
        <v>無</v>
      </c>
      <c r="K1458" t="str">
        <f t="shared" si="68"/>
        <v>順</v>
      </c>
    </row>
    <row r="1459" spans="1:11" hidden="1" x14ac:dyDescent="0.15">
      <c r="A1459">
        <v>20171201</v>
      </c>
      <c r="B1459">
        <v>10600.37</v>
      </c>
      <c r="C1459">
        <v>10854.57</v>
      </c>
      <c r="D1459">
        <v>10664.55</v>
      </c>
      <c r="E1459">
        <v>10854.57</v>
      </c>
      <c r="F1459">
        <v>10560.44</v>
      </c>
      <c r="G1459">
        <v>10854.57</v>
      </c>
      <c r="H1459">
        <v>10560.44</v>
      </c>
      <c r="I1459" t="str">
        <f t="shared" si="66"/>
        <v>無</v>
      </c>
      <c r="J1459" t="str">
        <f t="shared" si="67"/>
        <v>順</v>
      </c>
      <c r="K1459" t="str">
        <f t="shared" si="68"/>
        <v>順</v>
      </c>
    </row>
    <row r="1460" spans="1:11" x14ac:dyDescent="0.15">
      <c r="A1460">
        <v>20171204</v>
      </c>
      <c r="B1460">
        <v>10651.11</v>
      </c>
      <c r="C1460">
        <v>10854.57</v>
      </c>
      <c r="D1460">
        <v>10560.44</v>
      </c>
      <c r="E1460">
        <v>10854.57</v>
      </c>
      <c r="F1460">
        <v>10560.44</v>
      </c>
      <c r="G1460">
        <v>10854.57</v>
      </c>
      <c r="H1460">
        <v>10560.44</v>
      </c>
      <c r="I1460" t="str">
        <f t="shared" si="66"/>
        <v>順</v>
      </c>
      <c r="J1460" t="str">
        <f t="shared" si="67"/>
        <v>順</v>
      </c>
      <c r="K1460" t="str">
        <f t="shared" si="68"/>
        <v>順</v>
      </c>
    </row>
    <row r="1461" spans="1:11" x14ac:dyDescent="0.15">
      <c r="A1461">
        <v>20171205</v>
      </c>
      <c r="B1461">
        <v>10566.85</v>
      </c>
      <c r="C1461">
        <v>10854.57</v>
      </c>
      <c r="D1461">
        <v>10560.44</v>
      </c>
      <c r="E1461">
        <v>10854.57</v>
      </c>
      <c r="F1461">
        <v>10560.44</v>
      </c>
      <c r="G1461">
        <v>10854.09</v>
      </c>
      <c r="H1461">
        <v>10560.44</v>
      </c>
      <c r="I1461" t="str">
        <f t="shared" si="66"/>
        <v>順</v>
      </c>
      <c r="J1461" t="str">
        <f t="shared" si="67"/>
        <v>順</v>
      </c>
      <c r="K1461" t="str">
        <f t="shared" si="68"/>
        <v>順</v>
      </c>
    </row>
    <row r="1462" spans="1:11" x14ac:dyDescent="0.15">
      <c r="A1462">
        <v>20171206</v>
      </c>
      <c r="B1462">
        <v>10393.92</v>
      </c>
      <c r="C1462">
        <v>10854.57</v>
      </c>
      <c r="D1462">
        <v>10560.44</v>
      </c>
      <c r="E1462">
        <v>10854.09</v>
      </c>
      <c r="F1462">
        <v>10560.44</v>
      </c>
      <c r="G1462">
        <v>10750.93</v>
      </c>
      <c r="H1462">
        <v>10393.92</v>
      </c>
      <c r="I1462" t="str">
        <f t="shared" si="66"/>
        <v>順</v>
      </c>
      <c r="J1462" t="str">
        <f t="shared" si="67"/>
        <v>順</v>
      </c>
      <c r="K1462" t="str">
        <f t="shared" si="68"/>
        <v>順</v>
      </c>
    </row>
    <row r="1463" spans="1:11" x14ac:dyDescent="0.15">
      <c r="A1463">
        <v>20171207</v>
      </c>
      <c r="B1463">
        <v>10355.76</v>
      </c>
      <c r="C1463">
        <v>10854.09</v>
      </c>
      <c r="D1463">
        <v>10560.44</v>
      </c>
      <c r="E1463">
        <v>10750.93</v>
      </c>
      <c r="F1463">
        <v>10393.92</v>
      </c>
      <c r="G1463">
        <v>10713.55</v>
      </c>
      <c r="H1463">
        <v>10355.76</v>
      </c>
      <c r="I1463" t="str">
        <f t="shared" si="66"/>
        <v>順</v>
      </c>
      <c r="J1463" t="str">
        <f t="shared" si="67"/>
        <v>順</v>
      </c>
      <c r="K1463" t="str">
        <f t="shared" si="68"/>
        <v>順</v>
      </c>
    </row>
    <row r="1464" spans="1:11" x14ac:dyDescent="0.15">
      <c r="A1464">
        <v>20171208</v>
      </c>
      <c r="B1464">
        <v>10398.620000000001</v>
      </c>
      <c r="C1464">
        <v>10750.93</v>
      </c>
      <c r="D1464">
        <v>10393.92</v>
      </c>
      <c r="E1464">
        <v>10713.55</v>
      </c>
      <c r="F1464">
        <v>10355.76</v>
      </c>
      <c r="G1464">
        <v>10713.55</v>
      </c>
      <c r="H1464">
        <v>10355.76</v>
      </c>
      <c r="I1464" t="str">
        <f t="shared" si="66"/>
        <v>順</v>
      </c>
      <c r="J1464" t="str">
        <f t="shared" si="67"/>
        <v>順</v>
      </c>
      <c r="K1464" t="str">
        <f t="shared" si="68"/>
        <v>順</v>
      </c>
    </row>
    <row r="1465" spans="1:11" x14ac:dyDescent="0.15">
      <c r="A1465">
        <v>20171211</v>
      </c>
      <c r="B1465">
        <v>10473.09</v>
      </c>
      <c r="C1465">
        <v>10713.55</v>
      </c>
      <c r="D1465">
        <v>10355.76</v>
      </c>
      <c r="E1465">
        <v>10713.55</v>
      </c>
      <c r="F1465">
        <v>10355.76</v>
      </c>
      <c r="G1465">
        <v>10651.11</v>
      </c>
      <c r="H1465">
        <v>10355.76</v>
      </c>
      <c r="I1465" t="str">
        <f t="shared" si="66"/>
        <v>順</v>
      </c>
      <c r="J1465" t="str">
        <f t="shared" si="67"/>
        <v>順</v>
      </c>
      <c r="K1465" t="str">
        <f t="shared" si="68"/>
        <v>順</v>
      </c>
    </row>
    <row r="1466" spans="1:11" x14ac:dyDescent="0.15">
      <c r="A1466">
        <v>20171212</v>
      </c>
      <c r="B1466">
        <v>10443.280000000001</v>
      </c>
      <c r="C1466">
        <v>10713.55</v>
      </c>
      <c r="D1466">
        <v>10355.76</v>
      </c>
      <c r="E1466">
        <v>10651.11</v>
      </c>
      <c r="F1466">
        <v>10355.76</v>
      </c>
      <c r="G1466">
        <v>10651.11</v>
      </c>
      <c r="H1466">
        <v>10355.76</v>
      </c>
      <c r="I1466" t="str">
        <f t="shared" si="66"/>
        <v>順</v>
      </c>
      <c r="J1466" t="str">
        <f t="shared" si="67"/>
        <v>順</v>
      </c>
      <c r="K1466" t="str">
        <f t="shared" si="68"/>
        <v>順</v>
      </c>
    </row>
    <row r="1467" spans="1:11" x14ac:dyDescent="0.15">
      <c r="A1467">
        <v>20171213</v>
      </c>
      <c r="B1467">
        <v>10470.700000000001</v>
      </c>
      <c r="C1467">
        <v>10651.11</v>
      </c>
      <c r="D1467">
        <v>10355.76</v>
      </c>
      <c r="E1467">
        <v>10651.11</v>
      </c>
      <c r="F1467">
        <v>10355.76</v>
      </c>
      <c r="G1467">
        <v>10651.11</v>
      </c>
      <c r="H1467">
        <v>10355.76</v>
      </c>
      <c r="I1467" t="str">
        <f t="shared" si="66"/>
        <v>順</v>
      </c>
      <c r="J1467" t="str">
        <f t="shared" si="67"/>
        <v>順</v>
      </c>
      <c r="K1467" t="str">
        <f t="shared" si="68"/>
        <v>順</v>
      </c>
    </row>
    <row r="1468" spans="1:11" hidden="1" x14ac:dyDescent="0.15">
      <c r="A1468">
        <v>20171214</v>
      </c>
      <c r="B1468">
        <v>10538.01</v>
      </c>
      <c r="C1468">
        <v>10651.11</v>
      </c>
      <c r="D1468">
        <v>10355.76</v>
      </c>
      <c r="E1468">
        <v>10651.11</v>
      </c>
      <c r="F1468">
        <v>10355.76</v>
      </c>
      <c r="G1468">
        <v>10566.85</v>
      </c>
      <c r="H1468">
        <v>10355.76</v>
      </c>
      <c r="I1468" t="str">
        <f t="shared" si="66"/>
        <v>順</v>
      </c>
      <c r="J1468" t="str">
        <f t="shared" si="67"/>
        <v>順</v>
      </c>
      <c r="K1468" t="str">
        <f t="shared" si="68"/>
        <v>無</v>
      </c>
    </row>
    <row r="1469" spans="1:11" hidden="1" x14ac:dyDescent="0.15">
      <c r="A1469">
        <v>20171215</v>
      </c>
      <c r="B1469">
        <v>10491.44</v>
      </c>
      <c r="C1469">
        <v>10651.11</v>
      </c>
      <c r="D1469">
        <v>10355.76</v>
      </c>
      <c r="E1469">
        <v>10566.85</v>
      </c>
      <c r="F1469">
        <v>10355.76</v>
      </c>
      <c r="G1469">
        <v>10538.01</v>
      </c>
      <c r="H1469">
        <v>10355.76</v>
      </c>
      <c r="I1469" t="str">
        <f t="shared" ref="I1469:I1532" si="69">IF(C1469-D1469&lt;=180,"盤",IF(C1469-D1469&lt;=240,"無","順"))</f>
        <v>順</v>
      </c>
      <c r="J1469" t="str">
        <f t="shared" ref="J1469:J1532" si="70">IF(E1469-F1469&lt;=180,"盤",IF(E1469-F1469&lt;=240,"無","順"))</f>
        <v>無</v>
      </c>
      <c r="K1469" t="str">
        <f t="shared" ref="K1469:K1532" si="71">IF(G1469-H1469&lt;=180,"盤",IF(G1469-H1469&lt;=240,"無","順"))</f>
        <v>無</v>
      </c>
    </row>
    <row r="1470" spans="1:11" hidden="1" x14ac:dyDescent="0.15">
      <c r="A1470">
        <v>20171218</v>
      </c>
      <c r="B1470">
        <v>10506.52</v>
      </c>
      <c r="C1470">
        <v>10566.85</v>
      </c>
      <c r="D1470">
        <v>10355.76</v>
      </c>
      <c r="E1470">
        <v>10538.01</v>
      </c>
      <c r="F1470">
        <v>10355.76</v>
      </c>
      <c r="G1470">
        <v>10538.01</v>
      </c>
      <c r="H1470">
        <v>10355.76</v>
      </c>
      <c r="I1470" t="str">
        <f t="shared" si="69"/>
        <v>無</v>
      </c>
      <c r="J1470" t="str">
        <f t="shared" si="70"/>
        <v>無</v>
      </c>
      <c r="K1470" t="str">
        <f t="shared" si="71"/>
        <v>無</v>
      </c>
    </row>
    <row r="1471" spans="1:11" hidden="1" x14ac:dyDescent="0.15">
      <c r="A1471">
        <v>20171219</v>
      </c>
      <c r="B1471">
        <v>10467.34</v>
      </c>
      <c r="C1471">
        <v>10538.01</v>
      </c>
      <c r="D1471">
        <v>10355.76</v>
      </c>
      <c r="E1471">
        <v>10538.01</v>
      </c>
      <c r="F1471">
        <v>10355.76</v>
      </c>
      <c r="G1471">
        <v>10538.01</v>
      </c>
      <c r="H1471">
        <v>10398.620000000001</v>
      </c>
      <c r="I1471" t="str">
        <f t="shared" si="69"/>
        <v>無</v>
      </c>
      <c r="J1471" t="str">
        <f t="shared" si="70"/>
        <v>無</v>
      </c>
      <c r="K1471" t="str">
        <f t="shared" si="71"/>
        <v>盤</v>
      </c>
    </row>
    <row r="1472" spans="1:11" hidden="1" x14ac:dyDescent="0.15">
      <c r="A1472">
        <v>20171220</v>
      </c>
      <c r="B1472">
        <v>10504.52</v>
      </c>
      <c r="C1472">
        <v>10538.01</v>
      </c>
      <c r="D1472">
        <v>10355.76</v>
      </c>
      <c r="E1472">
        <v>10538.01</v>
      </c>
      <c r="F1472">
        <v>10398.620000000001</v>
      </c>
      <c r="G1472">
        <v>10538.01</v>
      </c>
      <c r="H1472">
        <v>10443.280000000001</v>
      </c>
      <c r="I1472" t="str">
        <f t="shared" si="69"/>
        <v>無</v>
      </c>
      <c r="J1472" t="str">
        <f t="shared" si="70"/>
        <v>盤</v>
      </c>
      <c r="K1472" t="str">
        <f t="shared" si="71"/>
        <v>盤</v>
      </c>
    </row>
    <row r="1473" spans="1:11" hidden="1" x14ac:dyDescent="0.15">
      <c r="A1473">
        <v>20171221</v>
      </c>
      <c r="B1473">
        <v>10488.97</v>
      </c>
      <c r="C1473">
        <v>10538.01</v>
      </c>
      <c r="D1473">
        <v>10398.620000000001</v>
      </c>
      <c r="E1473">
        <v>10538.01</v>
      </c>
      <c r="F1473">
        <v>10443.280000000001</v>
      </c>
      <c r="G1473">
        <v>10538.01</v>
      </c>
      <c r="H1473">
        <v>10443.280000000001</v>
      </c>
      <c r="I1473" t="str">
        <f t="shared" si="69"/>
        <v>盤</v>
      </c>
      <c r="J1473" t="str">
        <f t="shared" si="70"/>
        <v>盤</v>
      </c>
      <c r="K1473" t="str">
        <f t="shared" si="71"/>
        <v>盤</v>
      </c>
    </row>
    <row r="1474" spans="1:11" hidden="1" x14ac:dyDescent="0.15">
      <c r="A1474">
        <v>20171222</v>
      </c>
      <c r="B1474">
        <v>10537.27</v>
      </c>
      <c r="C1474">
        <v>10538.01</v>
      </c>
      <c r="D1474">
        <v>10443.280000000001</v>
      </c>
      <c r="E1474">
        <v>10538.01</v>
      </c>
      <c r="F1474">
        <v>10443.280000000001</v>
      </c>
      <c r="G1474">
        <v>10538.01</v>
      </c>
      <c r="H1474">
        <v>10467.34</v>
      </c>
      <c r="I1474" t="str">
        <f t="shared" si="69"/>
        <v>盤</v>
      </c>
      <c r="J1474" t="str">
        <f t="shared" si="70"/>
        <v>盤</v>
      </c>
      <c r="K1474" t="str">
        <f t="shared" si="71"/>
        <v>盤</v>
      </c>
    </row>
    <row r="1475" spans="1:11" hidden="1" x14ac:dyDescent="0.15">
      <c r="A1475">
        <v>20171225</v>
      </c>
      <c r="B1475">
        <v>10522.49</v>
      </c>
      <c r="C1475">
        <v>10538.01</v>
      </c>
      <c r="D1475">
        <v>10443.280000000001</v>
      </c>
      <c r="E1475">
        <v>10538.01</v>
      </c>
      <c r="F1475">
        <v>10467.34</v>
      </c>
      <c r="G1475">
        <v>10538.01</v>
      </c>
      <c r="H1475">
        <v>10467.34</v>
      </c>
      <c r="I1475" t="str">
        <f t="shared" si="69"/>
        <v>盤</v>
      </c>
      <c r="J1475" t="str">
        <f t="shared" si="70"/>
        <v>盤</v>
      </c>
      <c r="K1475" t="str">
        <f t="shared" si="71"/>
        <v>盤</v>
      </c>
    </row>
    <row r="1476" spans="1:11" hidden="1" x14ac:dyDescent="0.15">
      <c r="A1476">
        <v>20171226</v>
      </c>
      <c r="B1476">
        <v>10421.91</v>
      </c>
      <c r="C1476">
        <v>10538.01</v>
      </c>
      <c r="D1476">
        <v>10467.34</v>
      </c>
      <c r="E1476">
        <v>10538.01</v>
      </c>
      <c r="F1476">
        <v>10467.34</v>
      </c>
      <c r="G1476">
        <v>10537.27</v>
      </c>
      <c r="H1476">
        <v>10421.91</v>
      </c>
      <c r="I1476" t="str">
        <f t="shared" si="69"/>
        <v>盤</v>
      </c>
      <c r="J1476" t="str">
        <f t="shared" si="70"/>
        <v>盤</v>
      </c>
      <c r="K1476" t="str">
        <f t="shared" si="71"/>
        <v>盤</v>
      </c>
    </row>
    <row r="1477" spans="1:11" hidden="1" x14ac:dyDescent="0.15">
      <c r="A1477">
        <v>20171227</v>
      </c>
      <c r="B1477">
        <v>10486.67</v>
      </c>
      <c r="C1477">
        <v>10538.01</v>
      </c>
      <c r="D1477">
        <v>10467.34</v>
      </c>
      <c r="E1477">
        <v>10537.27</v>
      </c>
      <c r="F1477">
        <v>10421.91</v>
      </c>
      <c r="G1477">
        <v>10537.27</v>
      </c>
      <c r="H1477">
        <v>10421.91</v>
      </c>
      <c r="I1477" t="str">
        <f t="shared" si="69"/>
        <v>盤</v>
      </c>
      <c r="J1477" t="str">
        <f t="shared" si="70"/>
        <v>盤</v>
      </c>
      <c r="K1477" t="str">
        <f t="shared" si="71"/>
        <v>盤</v>
      </c>
    </row>
    <row r="1478" spans="1:11" hidden="1" x14ac:dyDescent="0.15">
      <c r="A1478">
        <v>20171228</v>
      </c>
      <c r="B1478">
        <v>10567.64</v>
      </c>
      <c r="C1478">
        <v>10537.27</v>
      </c>
      <c r="D1478">
        <v>10421.91</v>
      </c>
      <c r="E1478">
        <v>10537.27</v>
      </c>
      <c r="F1478">
        <v>10421.91</v>
      </c>
      <c r="G1478">
        <v>10567.64</v>
      </c>
      <c r="H1478">
        <v>10421.91</v>
      </c>
      <c r="I1478" t="str">
        <f t="shared" si="69"/>
        <v>盤</v>
      </c>
      <c r="J1478" t="str">
        <f t="shared" si="70"/>
        <v>盤</v>
      </c>
      <c r="K1478" t="str">
        <f t="shared" si="71"/>
        <v>盤</v>
      </c>
    </row>
    <row r="1479" spans="1:11" hidden="1" x14ac:dyDescent="0.15">
      <c r="A1479">
        <v>20171229</v>
      </c>
      <c r="B1479">
        <v>10642.86</v>
      </c>
      <c r="C1479">
        <v>10537.27</v>
      </c>
      <c r="D1479">
        <v>10421.91</v>
      </c>
      <c r="E1479">
        <v>10567.64</v>
      </c>
      <c r="F1479">
        <v>10421.91</v>
      </c>
      <c r="G1479">
        <v>10642.86</v>
      </c>
      <c r="H1479">
        <v>10421.91</v>
      </c>
      <c r="I1479" t="str">
        <f t="shared" si="69"/>
        <v>盤</v>
      </c>
      <c r="J1479" t="str">
        <f t="shared" si="70"/>
        <v>盤</v>
      </c>
      <c r="K1479" t="str">
        <f t="shared" si="71"/>
        <v>無</v>
      </c>
    </row>
    <row r="1480" spans="1:11" hidden="1" x14ac:dyDescent="0.15">
      <c r="A1480">
        <v>20180102</v>
      </c>
      <c r="B1480">
        <v>10710.73</v>
      </c>
      <c r="C1480">
        <v>10567.64</v>
      </c>
      <c r="D1480">
        <v>10421.91</v>
      </c>
      <c r="E1480">
        <v>10642.86</v>
      </c>
      <c r="F1480">
        <v>10421.91</v>
      </c>
      <c r="G1480">
        <v>10710.73</v>
      </c>
      <c r="H1480">
        <v>10421.91</v>
      </c>
      <c r="I1480" t="str">
        <f t="shared" si="69"/>
        <v>盤</v>
      </c>
      <c r="J1480" t="str">
        <f t="shared" si="70"/>
        <v>無</v>
      </c>
      <c r="K1480" t="str">
        <f t="shared" si="71"/>
        <v>順</v>
      </c>
    </row>
    <row r="1481" spans="1:11" hidden="1" x14ac:dyDescent="0.15">
      <c r="A1481">
        <v>20180103</v>
      </c>
      <c r="B1481">
        <v>10801.57</v>
      </c>
      <c r="C1481">
        <v>10642.86</v>
      </c>
      <c r="D1481">
        <v>10421.91</v>
      </c>
      <c r="E1481">
        <v>10710.73</v>
      </c>
      <c r="F1481">
        <v>10421.91</v>
      </c>
      <c r="G1481">
        <v>10801.57</v>
      </c>
      <c r="H1481">
        <v>10421.91</v>
      </c>
      <c r="I1481" t="str">
        <f t="shared" si="69"/>
        <v>無</v>
      </c>
      <c r="J1481" t="str">
        <f t="shared" si="70"/>
        <v>順</v>
      </c>
      <c r="K1481" t="str">
        <f t="shared" si="71"/>
        <v>順</v>
      </c>
    </row>
    <row r="1482" spans="1:11" x14ac:dyDescent="0.15">
      <c r="A1482">
        <v>20180104</v>
      </c>
      <c r="B1482">
        <v>10848.63</v>
      </c>
      <c r="C1482">
        <v>10710.73</v>
      </c>
      <c r="D1482">
        <v>10421.91</v>
      </c>
      <c r="E1482">
        <v>10801.57</v>
      </c>
      <c r="F1482">
        <v>10421.91</v>
      </c>
      <c r="G1482">
        <v>10848.63</v>
      </c>
      <c r="H1482">
        <v>10421.91</v>
      </c>
      <c r="I1482" t="str">
        <f t="shared" si="69"/>
        <v>順</v>
      </c>
      <c r="J1482" t="str">
        <f t="shared" si="70"/>
        <v>順</v>
      </c>
      <c r="K1482" t="str">
        <f t="shared" si="71"/>
        <v>順</v>
      </c>
    </row>
    <row r="1483" spans="1:11" x14ac:dyDescent="0.15">
      <c r="A1483">
        <v>20180105</v>
      </c>
      <c r="B1483">
        <v>10879.8</v>
      </c>
      <c r="C1483">
        <v>10801.57</v>
      </c>
      <c r="D1483">
        <v>10421.91</v>
      </c>
      <c r="E1483">
        <v>10848.63</v>
      </c>
      <c r="F1483">
        <v>10421.91</v>
      </c>
      <c r="G1483">
        <v>10879.8</v>
      </c>
      <c r="H1483">
        <v>10421.91</v>
      </c>
      <c r="I1483" t="str">
        <f t="shared" si="69"/>
        <v>順</v>
      </c>
      <c r="J1483" t="str">
        <f t="shared" si="70"/>
        <v>順</v>
      </c>
      <c r="K1483" t="str">
        <f t="shared" si="71"/>
        <v>順</v>
      </c>
    </row>
    <row r="1484" spans="1:11" x14ac:dyDescent="0.15">
      <c r="A1484">
        <v>20180108</v>
      </c>
      <c r="B1484">
        <v>10915.75</v>
      </c>
      <c r="C1484">
        <v>10848.63</v>
      </c>
      <c r="D1484">
        <v>10421.91</v>
      </c>
      <c r="E1484">
        <v>10879.8</v>
      </c>
      <c r="F1484">
        <v>10421.91</v>
      </c>
      <c r="G1484">
        <v>10915.75</v>
      </c>
      <c r="H1484">
        <v>10486.67</v>
      </c>
      <c r="I1484" t="str">
        <f t="shared" si="69"/>
        <v>順</v>
      </c>
      <c r="J1484" t="str">
        <f t="shared" si="70"/>
        <v>順</v>
      </c>
      <c r="K1484" t="str">
        <f t="shared" si="71"/>
        <v>順</v>
      </c>
    </row>
    <row r="1485" spans="1:11" x14ac:dyDescent="0.15">
      <c r="A1485">
        <v>20180109</v>
      </c>
      <c r="B1485">
        <v>10914.89</v>
      </c>
      <c r="C1485">
        <v>10879.8</v>
      </c>
      <c r="D1485">
        <v>10421.91</v>
      </c>
      <c r="E1485">
        <v>10915.75</v>
      </c>
      <c r="F1485">
        <v>10486.67</v>
      </c>
      <c r="G1485">
        <v>10915.75</v>
      </c>
      <c r="H1485">
        <v>10567.64</v>
      </c>
      <c r="I1485" t="str">
        <f t="shared" si="69"/>
        <v>順</v>
      </c>
      <c r="J1485" t="str">
        <f t="shared" si="70"/>
        <v>順</v>
      </c>
      <c r="K1485" t="str">
        <f t="shared" si="71"/>
        <v>順</v>
      </c>
    </row>
    <row r="1486" spans="1:11" x14ac:dyDescent="0.15">
      <c r="A1486">
        <v>20180110</v>
      </c>
      <c r="B1486">
        <v>10831.09</v>
      </c>
      <c r="C1486">
        <v>10915.75</v>
      </c>
      <c r="D1486">
        <v>10486.67</v>
      </c>
      <c r="E1486">
        <v>10915.75</v>
      </c>
      <c r="F1486">
        <v>10567.64</v>
      </c>
      <c r="G1486">
        <v>10915.75</v>
      </c>
      <c r="H1486">
        <v>10642.86</v>
      </c>
      <c r="I1486" t="str">
        <f t="shared" si="69"/>
        <v>順</v>
      </c>
      <c r="J1486" t="str">
        <f t="shared" si="70"/>
        <v>順</v>
      </c>
      <c r="K1486" t="str">
        <f t="shared" si="71"/>
        <v>順</v>
      </c>
    </row>
    <row r="1487" spans="1:11" hidden="1" x14ac:dyDescent="0.15">
      <c r="A1487">
        <v>20180111</v>
      </c>
      <c r="B1487">
        <v>10810.06</v>
      </c>
      <c r="C1487">
        <v>10915.75</v>
      </c>
      <c r="D1487">
        <v>10567.64</v>
      </c>
      <c r="E1487">
        <v>10915.75</v>
      </c>
      <c r="F1487">
        <v>10642.86</v>
      </c>
      <c r="G1487">
        <v>10915.75</v>
      </c>
      <c r="H1487">
        <v>10710.73</v>
      </c>
      <c r="I1487" t="str">
        <f t="shared" si="69"/>
        <v>順</v>
      </c>
      <c r="J1487" t="str">
        <f t="shared" si="70"/>
        <v>順</v>
      </c>
      <c r="K1487" t="str">
        <f t="shared" si="71"/>
        <v>無</v>
      </c>
    </row>
    <row r="1488" spans="1:11" hidden="1" x14ac:dyDescent="0.15">
      <c r="A1488">
        <v>20180112</v>
      </c>
      <c r="B1488">
        <v>10883.96</v>
      </c>
      <c r="C1488">
        <v>10915.75</v>
      </c>
      <c r="D1488">
        <v>10642.86</v>
      </c>
      <c r="E1488">
        <v>10915.75</v>
      </c>
      <c r="F1488">
        <v>10710.73</v>
      </c>
      <c r="G1488">
        <v>10915.75</v>
      </c>
      <c r="H1488">
        <v>10801.57</v>
      </c>
      <c r="I1488" t="str">
        <f t="shared" si="69"/>
        <v>順</v>
      </c>
      <c r="J1488" t="str">
        <f t="shared" si="70"/>
        <v>無</v>
      </c>
      <c r="K1488" t="str">
        <f t="shared" si="71"/>
        <v>盤</v>
      </c>
    </row>
    <row r="1489" spans="1:11" hidden="1" x14ac:dyDescent="0.15">
      <c r="A1489">
        <v>20180115</v>
      </c>
      <c r="B1489">
        <v>10956.31</v>
      </c>
      <c r="C1489">
        <v>10915.75</v>
      </c>
      <c r="D1489">
        <v>10710.73</v>
      </c>
      <c r="E1489">
        <v>10915.75</v>
      </c>
      <c r="F1489">
        <v>10801.57</v>
      </c>
      <c r="G1489">
        <v>10956.31</v>
      </c>
      <c r="H1489">
        <v>10810.06</v>
      </c>
      <c r="I1489" t="str">
        <f t="shared" si="69"/>
        <v>無</v>
      </c>
      <c r="J1489" t="str">
        <f t="shared" si="70"/>
        <v>盤</v>
      </c>
      <c r="K1489" t="str">
        <f t="shared" si="71"/>
        <v>盤</v>
      </c>
    </row>
    <row r="1490" spans="1:11" hidden="1" x14ac:dyDescent="0.15">
      <c r="A1490">
        <v>20180116</v>
      </c>
      <c r="B1490">
        <v>10986.11</v>
      </c>
      <c r="C1490">
        <v>10915.75</v>
      </c>
      <c r="D1490">
        <v>10801.57</v>
      </c>
      <c r="E1490">
        <v>10956.31</v>
      </c>
      <c r="F1490">
        <v>10810.06</v>
      </c>
      <c r="G1490">
        <v>10986.11</v>
      </c>
      <c r="H1490">
        <v>10810.06</v>
      </c>
      <c r="I1490" t="str">
        <f t="shared" si="69"/>
        <v>盤</v>
      </c>
      <c r="J1490" t="str">
        <f t="shared" si="70"/>
        <v>盤</v>
      </c>
      <c r="K1490" t="str">
        <f t="shared" si="71"/>
        <v>盤</v>
      </c>
    </row>
    <row r="1491" spans="1:11" hidden="1" x14ac:dyDescent="0.15">
      <c r="A1491">
        <v>20180117</v>
      </c>
      <c r="B1491">
        <v>11004.8</v>
      </c>
      <c r="C1491">
        <v>10956.31</v>
      </c>
      <c r="D1491">
        <v>10810.06</v>
      </c>
      <c r="E1491">
        <v>10986.11</v>
      </c>
      <c r="F1491">
        <v>10810.06</v>
      </c>
      <c r="G1491">
        <v>11004.8</v>
      </c>
      <c r="H1491">
        <v>10810.06</v>
      </c>
      <c r="I1491" t="str">
        <f t="shared" si="69"/>
        <v>盤</v>
      </c>
      <c r="J1491" t="str">
        <f t="shared" si="70"/>
        <v>盤</v>
      </c>
      <c r="K1491" t="str">
        <f t="shared" si="71"/>
        <v>無</v>
      </c>
    </row>
    <row r="1492" spans="1:11" hidden="1" x14ac:dyDescent="0.15">
      <c r="A1492">
        <v>20180118</v>
      </c>
      <c r="B1492">
        <v>11071.57</v>
      </c>
      <c r="C1492">
        <v>10986.11</v>
      </c>
      <c r="D1492">
        <v>10810.06</v>
      </c>
      <c r="E1492">
        <v>11004.8</v>
      </c>
      <c r="F1492">
        <v>10810.06</v>
      </c>
      <c r="G1492">
        <v>11071.57</v>
      </c>
      <c r="H1492">
        <v>10810.06</v>
      </c>
      <c r="I1492" t="str">
        <f t="shared" si="69"/>
        <v>盤</v>
      </c>
      <c r="J1492" t="str">
        <f t="shared" si="70"/>
        <v>無</v>
      </c>
      <c r="K1492" t="str">
        <f t="shared" si="71"/>
        <v>順</v>
      </c>
    </row>
    <row r="1493" spans="1:11" hidden="1" x14ac:dyDescent="0.15">
      <c r="A1493">
        <v>20180119</v>
      </c>
      <c r="B1493">
        <v>11150.85</v>
      </c>
      <c r="C1493">
        <v>11004.8</v>
      </c>
      <c r="D1493">
        <v>10810.06</v>
      </c>
      <c r="E1493">
        <v>11071.57</v>
      </c>
      <c r="F1493">
        <v>10810.06</v>
      </c>
      <c r="G1493">
        <v>11150.85</v>
      </c>
      <c r="H1493">
        <v>10810.06</v>
      </c>
      <c r="I1493" t="str">
        <f t="shared" si="69"/>
        <v>無</v>
      </c>
      <c r="J1493" t="str">
        <f t="shared" si="70"/>
        <v>順</v>
      </c>
      <c r="K1493" t="str">
        <f t="shared" si="71"/>
        <v>順</v>
      </c>
    </row>
    <row r="1494" spans="1:11" x14ac:dyDescent="0.15">
      <c r="A1494">
        <v>20180122</v>
      </c>
      <c r="B1494">
        <v>11231.46</v>
      </c>
      <c r="C1494">
        <v>11071.57</v>
      </c>
      <c r="D1494">
        <v>10810.06</v>
      </c>
      <c r="E1494">
        <v>11150.85</v>
      </c>
      <c r="F1494">
        <v>10810.06</v>
      </c>
      <c r="G1494">
        <v>11231.46</v>
      </c>
      <c r="H1494">
        <v>10810.06</v>
      </c>
      <c r="I1494" t="str">
        <f t="shared" si="69"/>
        <v>順</v>
      </c>
      <c r="J1494" t="str">
        <f t="shared" si="70"/>
        <v>順</v>
      </c>
      <c r="K1494" t="str">
        <f t="shared" si="71"/>
        <v>順</v>
      </c>
    </row>
    <row r="1495" spans="1:11" x14ac:dyDescent="0.15">
      <c r="A1495">
        <v>20180123</v>
      </c>
      <c r="B1495">
        <v>11253.11</v>
      </c>
      <c r="C1495">
        <v>11150.85</v>
      </c>
      <c r="D1495">
        <v>10810.06</v>
      </c>
      <c r="E1495">
        <v>11231.46</v>
      </c>
      <c r="F1495">
        <v>10810.06</v>
      </c>
      <c r="G1495">
        <v>11253.11</v>
      </c>
      <c r="H1495">
        <v>10883.96</v>
      </c>
      <c r="I1495" t="str">
        <f t="shared" si="69"/>
        <v>順</v>
      </c>
      <c r="J1495" t="str">
        <f t="shared" si="70"/>
        <v>順</v>
      </c>
      <c r="K1495" t="str">
        <f t="shared" si="71"/>
        <v>順</v>
      </c>
    </row>
    <row r="1496" spans="1:11" x14ac:dyDescent="0.15">
      <c r="A1496">
        <v>20180124</v>
      </c>
      <c r="B1496">
        <v>11152.16</v>
      </c>
      <c r="C1496">
        <v>11231.46</v>
      </c>
      <c r="D1496">
        <v>10810.06</v>
      </c>
      <c r="E1496">
        <v>11253.11</v>
      </c>
      <c r="F1496">
        <v>10883.96</v>
      </c>
      <c r="G1496">
        <v>11253.11</v>
      </c>
      <c r="H1496">
        <v>10956.31</v>
      </c>
      <c r="I1496" t="str">
        <f t="shared" si="69"/>
        <v>順</v>
      </c>
      <c r="J1496" t="str">
        <f t="shared" si="70"/>
        <v>順</v>
      </c>
      <c r="K1496" t="str">
        <f t="shared" si="71"/>
        <v>順</v>
      </c>
    </row>
    <row r="1497" spans="1:11" x14ac:dyDescent="0.15">
      <c r="A1497">
        <v>20180125</v>
      </c>
      <c r="B1497">
        <v>11165.95</v>
      </c>
      <c r="C1497">
        <v>11253.11</v>
      </c>
      <c r="D1497">
        <v>10883.96</v>
      </c>
      <c r="E1497">
        <v>11253.11</v>
      </c>
      <c r="F1497">
        <v>10956.31</v>
      </c>
      <c r="G1497">
        <v>11253.11</v>
      </c>
      <c r="H1497">
        <v>10986.11</v>
      </c>
      <c r="I1497" t="str">
        <f t="shared" si="69"/>
        <v>順</v>
      </c>
      <c r="J1497" t="str">
        <f t="shared" si="70"/>
        <v>順</v>
      </c>
      <c r="K1497" t="str">
        <f t="shared" si="71"/>
        <v>順</v>
      </c>
    </row>
    <row r="1498" spans="1:11" x14ac:dyDescent="0.15">
      <c r="A1498">
        <v>20180126</v>
      </c>
      <c r="B1498">
        <v>11147.1</v>
      </c>
      <c r="C1498">
        <v>11253.11</v>
      </c>
      <c r="D1498">
        <v>10956.31</v>
      </c>
      <c r="E1498">
        <v>11253.11</v>
      </c>
      <c r="F1498">
        <v>10986.11</v>
      </c>
      <c r="G1498">
        <v>11253.11</v>
      </c>
      <c r="H1498">
        <v>11004.8</v>
      </c>
      <c r="I1498" t="str">
        <f t="shared" si="69"/>
        <v>順</v>
      </c>
      <c r="J1498" t="str">
        <f t="shared" si="70"/>
        <v>順</v>
      </c>
      <c r="K1498" t="str">
        <f t="shared" si="71"/>
        <v>順</v>
      </c>
    </row>
    <row r="1499" spans="1:11" hidden="1" x14ac:dyDescent="0.15">
      <c r="A1499">
        <v>20180129</v>
      </c>
      <c r="B1499">
        <v>11221.81</v>
      </c>
      <c r="C1499">
        <v>11253.11</v>
      </c>
      <c r="D1499">
        <v>10986.11</v>
      </c>
      <c r="E1499">
        <v>11253.11</v>
      </c>
      <c r="F1499">
        <v>11004.8</v>
      </c>
      <c r="G1499">
        <v>11253.11</v>
      </c>
      <c r="H1499">
        <v>11071.57</v>
      </c>
      <c r="I1499" t="str">
        <f t="shared" si="69"/>
        <v>順</v>
      </c>
      <c r="J1499" t="str">
        <f t="shared" si="70"/>
        <v>順</v>
      </c>
      <c r="K1499" t="str">
        <f t="shared" si="71"/>
        <v>無</v>
      </c>
    </row>
    <row r="1500" spans="1:11" hidden="1" x14ac:dyDescent="0.15">
      <c r="A1500">
        <v>20180130</v>
      </c>
      <c r="B1500">
        <v>11076.78</v>
      </c>
      <c r="C1500">
        <v>11253.11</v>
      </c>
      <c r="D1500">
        <v>11004.8</v>
      </c>
      <c r="E1500">
        <v>11253.11</v>
      </c>
      <c r="F1500">
        <v>11071.57</v>
      </c>
      <c r="G1500">
        <v>11253.11</v>
      </c>
      <c r="H1500">
        <v>11076.78</v>
      </c>
      <c r="I1500" t="str">
        <f t="shared" si="69"/>
        <v>順</v>
      </c>
      <c r="J1500" t="str">
        <f t="shared" si="70"/>
        <v>無</v>
      </c>
      <c r="K1500" t="str">
        <f t="shared" si="71"/>
        <v>盤</v>
      </c>
    </row>
    <row r="1501" spans="1:11" hidden="1" x14ac:dyDescent="0.15">
      <c r="A1501">
        <v>20180131</v>
      </c>
      <c r="B1501">
        <v>11103.79</v>
      </c>
      <c r="C1501">
        <v>11253.11</v>
      </c>
      <c r="D1501">
        <v>11071.57</v>
      </c>
      <c r="E1501">
        <v>11253.11</v>
      </c>
      <c r="F1501">
        <v>11076.78</v>
      </c>
      <c r="G1501">
        <v>11253.11</v>
      </c>
      <c r="H1501">
        <v>11076.78</v>
      </c>
      <c r="I1501" t="str">
        <f t="shared" si="69"/>
        <v>無</v>
      </c>
      <c r="J1501" t="str">
        <f t="shared" si="70"/>
        <v>盤</v>
      </c>
      <c r="K1501" t="str">
        <f t="shared" si="71"/>
        <v>盤</v>
      </c>
    </row>
    <row r="1502" spans="1:11" hidden="1" x14ac:dyDescent="0.15">
      <c r="A1502">
        <v>20180201</v>
      </c>
      <c r="B1502">
        <v>11160.25</v>
      </c>
      <c r="C1502">
        <v>11253.11</v>
      </c>
      <c r="D1502">
        <v>11076.78</v>
      </c>
      <c r="E1502">
        <v>11253.11</v>
      </c>
      <c r="F1502">
        <v>11076.78</v>
      </c>
      <c r="G1502">
        <v>11253.11</v>
      </c>
      <c r="H1502">
        <v>11076.78</v>
      </c>
      <c r="I1502" t="str">
        <f t="shared" si="69"/>
        <v>盤</v>
      </c>
      <c r="J1502" t="str">
        <f t="shared" si="70"/>
        <v>盤</v>
      </c>
      <c r="K1502" t="str">
        <f t="shared" si="71"/>
        <v>盤</v>
      </c>
    </row>
    <row r="1503" spans="1:11" hidden="1" x14ac:dyDescent="0.15">
      <c r="A1503">
        <v>20180202</v>
      </c>
      <c r="B1503">
        <v>11126.23</v>
      </c>
      <c r="C1503">
        <v>11253.11</v>
      </c>
      <c r="D1503">
        <v>11076.78</v>
      </c>
      <c r="E1503">
        <v>11253.11</v>
      </c>
      <c r="F1503">
        <v>11076.78</v>
      </c>
      <c r="G1503">
        <v>11221.81</v>
      </c>
      <c r="H1503">
        <v>11076.78</v>
      </c>
      <c r="I1503" t="str">
        <f t="shared" si="69"/>
        <v>盤</v>
      </c>
      <c r="J1503" t="str">
        <f t="shared" si="70"/>
        <v>盤</v>
      </c>
      <c r="K1503" t="str">
        <f t="shared" si="71"/>
        <v>盤</v>
      </c>
    </row>
    <row r="1504" spans="1:11" hidden="1" x14ac:dyDescent="0.15">
      <c r="A1504">
        <v>20180205</v>
      </c>
      <c r="B1504">
        <v>10946.25</v>
      </c>
      <c r="C1504">
        <v>11253.11</v>
      </c>
      <c r="D1504">
        <v>11076.78</v>
      </c>
      <c r="E1504">
        <v>11221.81</v>
      </c>
      <c r="F1504">
        <v>11076.78</v>
      </c>
      <c r="G1504">
        <v>11221.81</v>
      </c>
      <c r="H1504">
        <v>10946.25</v>
      </c>
      <c r="I1504" t="str">
        <f t="shared" si="69"/>
        <v>盤</v>
      </c>
      <c r="J1504" t="str">
        <f t="shared" si="70"/>
        <v>盤</v>
      </c>
      <c r="K1504" t="str">
        <f t="shared" si="71"/>
        <v>順</v>
      </c>
    </row>
    <row r="1505" spans="1:11" hidden="1" x14ac:dyDescent="0.15">
      <c r="A1505">
        <v>20180206</v>
      </c>
      <c r="B1505">
        <v>10404</v>
      </c>
      <c r="C1505">
        <v>11221.81</v>
      </c>
      <c r="D1505">
        <v>11076.78</v>
      </c>
      <c r="E1505">
        <v>11221.81</v>
      </c>
      <c r="F1505">
        <v>10946.25</v>
      </c>
      <c r="G1505">
        <v>11221.81</v>
      </c>
      <c r="H1505">
        <v>10404</v>
      </c>
      <c r="I1505" t="str">
        <f t="shared" si="69"/>
        <v>盤</v>
      </c>
      <c r="J1505" t="str">
        <f t="shared" si="70"/>
        <v>順</v>
      </c>
      <c r="K1505" t="str">
        <f t="shared" si="71"/>
        <v>順</v>
      </c>
    </row>
    <row r="1506" spans="1:11" x14ac:dyDescent="0.15">
      <c r="A1506">
        <v>20180207</v>
      </c>
      <c r="B1506">
        <v>10551.54</v>
      </c>
      <c r="C1506">
        <v>11221.81</v>
      </c>
      <c r="D1506">
        <v>10946.25</v>
      </c>
      <c r="E1506">
        <v>11221.81</v>
      </c>
      <c r="F1506">
        <v>10404</v>
      </c>
      <c r="G1506">
        <v>11221.81</v>
      </c>
      <c r="H1506">
        <v>10404</v>
      </c>
      <c r="I1506" t="str">
        <f t="shared" si="69"/>
        <v>順</v>
      </c>
      <c r="J1506" t="str">
        <f t="shared" si="70"/>
        <v>順</v>
      </c>
      <c r="K1506" t="str">
        <f t="shared" si="71"/>
        <v>順</v>
      </c>
    </row>
    <row r="1507" spans="1:11" x14ac:dyDescent="0.15">
      <c r="A1507">
        <v>20180208</v>
      </c>
      <c r="B1507">
        <v>10528.52</v>
      </c>
      <c r="C1507">
        <v>11221.81</v>
      </c>
      <c r="D1507">
        <v>10404</v>
      </c>
      <c r="E1507">
        <v>11221.81</v>
      </c>
      <c r="F1507">
        <v>10404</v>
      </c>
      <c r="G1507">
        <v>11160.25</v>
      </c>
      <c r="H1507">
        <v>10404</v>
      </c>
      <c r="I1507" t="str">
        <f t="shared" si="69"/>
        <v>順</v>
      </c>
      <c r="J1507" t="str">
        <f t="shared" si="70"/>
        <v>順</v>
      </c>
      <c r="K1507" t="str">
        <f t="shared" si="71"/>
        <v>順</v>
      </c>
    </row>
    <row r="1508" spans="1:11" x14ac:dyDescent="0.15">
      <c r="A1508">
        <v>20180209</v>
      </c>
      <c r="B1508">
        <v>10371.75</v>
      </c>
      <c r="C1508">
        <v>11221.81</v>
      </c>
      <c r="D1508">
        <v>10404</v>
      </c>
      <c r="E1508">
        <v>11160.25</v>
      </c>
      <c r="F1508">
        <v>10404</v>
      </c>
      <c r="G1508">
        <v>11160.25</v>
      </c>
      <c r="H1508">
        <v>10371.75</v>
      </c>
      <c r="I1508" t="str">
        <f t="shared" si="69"/>
        <v>順</v>
      </c>
      <c r="J1508" t="str">
        <f t="shared" si="70"/>
        <v>順</v>
      </c>
      <c r="K1508" t="str">
        <f t="shared" si="71"/>
        <v>順</v>
      </c>
    </row>
    <row r="1509" spans="1:11" x14ac:dyDescent="0.15">
      <c r="A1509">
        <v>20180212</v>
      </c>
      <c r="B1509">
        <v>10421.09</v>
      </c>
      <c r="C1509">
        <v>11160.25</v>
      </c>
      <c r="D1509">
        <v>10404</v>
      </c>
      <c r="E1509">
        <v>11160.25</v>
      </c>
      <c r="F1509">
        <v>10371.75</v>
      </c>
      <c r="G1509">
        <v>11160.25</v>
      </c>
      <c r="H1509">
        <v>10371.75</v>
      </c>
      <c r="I1509" t="str">
        <f t="shared" si="69"/>
        <v>順</v>
      </c>
      <c r="J1509" t="str">
        <f t="shared" si="70"/>
        <v>順</v>
      </c>
      <c r="K1509" t="str">
        <f t="shared" si="71"/>
        <v>順</v>
      </c>
    </row>
    <row r="1510" spans="1:11" x14ac:dyDescent="0.15">
      <c r="A1510">
        <v>20180221</v>
      </c>
      <c r="B1510">
        <v>10714.44</v>
      </c>
      <c r="C1510">
        <v>11160.25</v>
      </c>
      <c r="D1510">
        <v>10371.75</v>
      </c>
      <c r="E1510">
        <v>11160.25</v>
      </c>
      <c r="F1510">
        <v>10371.75</v>
      </c>
      <c r="G1510">
        <v>11126.23</v>
      </c>
      <c r="H1510">
        <v>10371.75</v>
      </c>
      <c r="I1510" t="str">
        <f t="shared" si="69"/>
        <v>順</v>
      </c>
      <c r="J1510" t="str">
        <f t="shared" si="70"/>
        <v>順</v>
      </c>
      <c r="K1510" t="str">
        <f t="shared" si="71"/>
        <v>順</v>
      </c>
    </row>
    <row r="1511" spans="1:11" x14ac:dyDescent="0.15">
      <c r="A1511">
        <v>20180222</v>
      </c>
      <c r="B1511">
        <v>10662.38</v>
      </c>
      <c r="C1511">
        <v>11160.25</v>
      </c>
      <c r="D1511">
        <v>10371.75</v>
      </c>
      <c r="E1511">
        <v>11126.23</v>
      </c>
      <c r="F1511">
        <v>10371.75</v>
      </c>
      <c r="G1511">
        <v>10946.25</v>
      </c>
      <c r="H1511">
        <v>10371.75</v>
      </c>
      <c r="I1511" t="str">
        <f t="shared" si="69"/>
        <v>順</v>
      </c>
      <c r="J1511" t="str">
        <f t="shared" si="70"/>
        <v>順</v>
      </c>
      <c r="K1511" t="str">
        <f t="shared" si="71"/>
        <v>順</v>
      </c>
    </row>
    <row r="1512" spans="1:11" x14ac:dyDescent="0.15">
      <c r="A1512">
        <v>20180223</v>
      </c>
      <c r="B1512">
        <v>10794.55</v>
      </c>
      <c r="C1512">
        <v>11126.23</v>
      </c>
      <c r="D1512">
        <v>10371.75</v>
      </c>
      <c r="E1512">
        <v>10946.25</v>
      </c>
      <c r="F1512">
        <v>10371.75</v>
      </c>
      <c r="G1512">
        <v>10794.55</v>
      </c>
      <c r="H1512">
        <v>10371.75</v>
      </c>
      <c r="I1512" t="str">
        <f t="shared" si="69"/>
        <v>順</v>
      </c>
      <c r="J1512" t="str">
        <f t="shared" si="70"/>
        <v>順</v>
      </c>
      <c r="K1512" t="str">
        <f t="shared" si="71"/>
        <v>順</v>
      </c>
    </row>
    <row r="1513" spans="1:11" x14ac:dyDescent="0.15">
      <c r="A1513">
        <v>20180226</v>
      </c>
      <c r="B1513">
        <v>10836.7</v>
      </c>
      <c r="C1513">
        <v>10946.25</v>
      </c>
      <c r="D1513">
        <v>10371.75</v>
      </c>
      <c r="E1513">
        <v>10794.55</v>
      </c>
      <c r="F1513">
        <v>10371.75</v>
      </c>
      <c r="G1513">
        <v>10836.7</v>
      </c>
      <c r="H1513">
        <v>10371.75</v>
      </c>
      <c r="I1513" t="str">
        <f t="shared" si="69"/>
        <v>順</v>
      </c>
      <c r="J1513" t="str">
        <f t="shared" si="70"/>
        <v>順</v>
      </c>
      <c r="K1513" t="str">
        <f t="shared" si="71"/>
        <v>順</v>
      </c>
    </row>
    <row r="1514" spans="1:11" x14ac:dyDescent="0.15">
      <c r="A1514">
        <v>20180227</v>
      </c>
      <c r="B1514">
        <v>10815.47</v>
      </c>
      <c r="C1514">
        <v>10794.55</v>
      </c>
      <c r="D1514">
        <v>10371.75</v>
      </c>
      <c r="E1514">
        <v>10836.7</v>
      </c>
      <c r="F1514">
        <v>10371.75</v>
      </c>
      <c r="G1514">
        <v>10836.7</v>
      </c>
      <c r="H1514">
        <v>10371.75</v>
      </c>
      <c r="I1514" t="str">
        <f t="shared" si="69"/>
        <v>順</v>
      </c>
      <c r="J1514" t="str">
        <f t="shared" si="70"/>
        <v>順</v>
      </c>
      <c r="K1514" t="str">
        <f t="shared" si="71"/>
        <v>順</v>
      </c>
    </row>
    <row r="1515" spans="1:11" x14ac:dyDescent="0.15">
      <c r="A1515">
        <v>20180301</v>
      </c>
      <c r="B1515">
        <v>10785.79</v>
      </c>
      <c r="C1515">
        <v>10836.7</v>
      </c>
      <c r="D1515">
        <v>10371.75</v>
      </c>
      <c r="E1515">
        <v>10836.7</v>
      </c>
      <c r="F1515">
        <v>10371.75</v>
      </c>
      <c r="G1515">
        <v>10836.7</v>
      </c>
      <c r="H1515">
        <v>10371.75</v>
      </c>
      <c r="I1515" t="str">
        <f t="shared" si="69"/>
        <v>順</v>
      </c>
      <c r="J1515" t="str">
        <f t="shared" si="70"/>
        <v>順</v>
      </c>
      <c r="K1515" t="str">
        <f t="shared" si="71"/>
        <v>順</v>
      </c>
    </row>
    <row r="1516" spans="1:11" x14ac:dyDescent="0.15">
      <c r="A1516">
        <v>20180302</v>
      </c>
      <c r="B1516">
        <v>10698.17</v>
      </c>
      <c r="C1516">
        <v>10836.7</v>
      </c>
      <c r="D1516">
        <v>10371.75</v>
      </c>
      <c r="E1516">
        <v>10836.7</v>
      </c>
      <c r="F1516">
        <v>10371.75</v>
      </c>
      <c r="G1516">
        <v>10836.7</v>
      </c>
      <c r="H1516">
        <v>10421.09</v>
      </c>
      <c r="I1516" t="str">
        <f t="shared" si="69"/>
        <v>順</v>
      </c>
      <c r="J1516" t="str">
        <f t="shared" si="70"/>
        <v>順</v>
      </c>
      <c r="K1516" t="str">
        <f t="shared" si="71"/>
        <v>順</v>
      </c>
    </row>
    <row r="1517" spans="1:11" hidden="1" x14ac:dyDescent="0.15">
      <c r="A1517">
        <v>20180305</v>
      </c>
      <c r="B1517">
        <v>10642.9</v>
      </c>
      <c r="C1517">
        <v>10836.7</v>
      </c>
      <c r="D1517">
        <v>10371.75</v>
      </c>
      <c r="E1517">
        <v>10836.7</v>
      </c>
      <c r="F1517">
        <v>10421.09</v>
      </c>
      <c r="G1517">
        <v>10836.7</v>
      </c>
      <c r="H1517">
        <v>10642.9</v>
      </c>
      <c r="I1517" t="str">
        <f t="shared" si="69"/>
        <v>順</v>
      </c>
      <c r="J1517" t="str">
        <f t="shared" si="70"/>
        <v>順</v>
      </c>
      <c r="K1517" t="str">
        <f t="shared" si="71"/>
        <v>無</v>
      </c>
    </row>
    <row r="1518" spans="1:11" hidden="1" x14ac:dyDescent="0.15">
      <c r="A1518">
        <v>20180306</v>
      </c>
      <c r="B1518">
        <v>10784.34</v>
      </c>
      <c r="C1518">
        <v>10836.7</v>
      </c>
      <c r="D1518">
        <v>10421.09</v>
      </c>
      <c r="E1518">
        <v>10836.7</v>
      </c>
      <c r="F1518">
        <v>10642.9</v>
      </c>
      <c r="G1518">
        <v>10836.7</v>
      </c>
      <c r="H1518">
        <v>10642.9</v>
      </c>
      <c r="I1518" t="str">
        <f t="shared" si="69"/>
        <v>順</v>
      </c>
      <c r="J1518" t="str">
        <f t="shared" si="70"/>
        <v>無</v>
      </c>
      <c r="K1518" t="str">
        <f t="shared" si="71"/>
        <v>無</v>
      </c>
    </row>
    <row r="1519" spans="1:11" hidden="1" x14ac:dyDescent="0.15">
      <c r="A1519">
        <v>20180307</v>
      </c>
      <c r="B1519">
        <v>10745.32</v>
      </c>
      <c r="C1519">
        <v>10836.7</v>
      </c>
      <c r="D1519">
        <v>10642.9</v>
      </c>
      <c r="E1519">
        <v>10836.7</v>
      </c>
      <c r="F1519">
        <v>10642.9</v>
      </c>
      <c r="G1519">
        <v>10836.7</v>
      </c>
      <c r="H1519">
        <v>10642.9</v>
      </c>
      <c r="I1519" t="str">
        <f t="shared" si="69"/>
        <v>無</v>
      </c>
      <c r="J1519" t="str">
        <f t="shared" si="70"/>
        <v>無</v>
      </c>
      <c r="K1519" t="str">
        <f t="shared" si="71"/>
        <v>無</v>
      </c>
    </row>
    <row r="1520" spans="1:11" hidden="1" x14ac:dyDescent="0.15">
      <c r="A1520">
        <v>20180308</v>
      </c>
      <c r="B1520">
        <v>10823.24</v>
      </c>
      <c r="C1520">
        <v>10836.7</v>
      </c>
      <c r="D1520">
        <v>10642.9</v>
      </c>
      <c r="E1520">
        <v>10836.7</v>
      </c>
      <c r="F1520">
        <v>10642.9</v>
      </c>
      <c r="G1520">
        <v>10836.7</v>
      </c>
      <c r="H1520">
        <v>10642.9</v>
      </c>
      <c r="I1520" t="str">
        <f t="shared" si="69"/>
        <v>無</v>
      </c>
      <c r="J1520" t="str">
        <f t="shared" si="70"/>
        <v>無</v>
      </c>
      <c r="K1520" t="str">
        <f t="shared" si="71"/>
        <v>無</v>
      </c>
    </row>
    <row r="1521" spans="1:11" hidden="1" x14ac:dyDescent="0.15">
      <c r="A1521">
        <v>20180309</v>
      </c>
      <c r="B1521">
        <v>10864.82</v>
      </c>
      <c r="C1521">
        <v>10836.7</v>
      </c>
      <c r="D1521">
        <v>10642.9</v>
      </c>
      <c r="E1521">
        <v>10836.7</v>
      </c>
      <c r="F1521">
        <v>10642.9</v>
      </c>
      <c r="G1521">
        <v>10864.82</v>
      </c>
      <c r="H1521">
        <v>10642.9</v>
      </c>
      <c r="I1521" t="str">
        <f t="shared" si="69"/>
        <v>無</v>
      </c>
      <c r="J1521" t="str">
        <f t="shared" si="70"/>
        <v>無</v>
      </c>
      <c r="K1521" t="str">
        <f t="shared" si="71"/>
        <v>無</v>
      </c>
    </row>
    <row r="1522" spans="1:11" hidden="1" x14ac:dyDescent="0.15">
      <c r="A1522">
        <v>20180312</v>
      </c>
      <c r="B1522">
        <v>11002.1</v>
      </c>
      <c r="C1522">
        <v>10836.7</v>
      </c>
      <c r="D1522">
        <v>10642.9</v>
      </c>
      <c r="E1522">
        <v>10864.82</v>
      </c>
      <c r="F1522">
        <v>10642.9</v>
      </c>
      <c r="G1522">
        <v>11002.1</v>
      </c>
      <c r="H1522">
        <v>10642.9</v>
      </c>
      <c r="I1522" t="str">
        <f t="shared" si="69"/>
        <v>無</v>
      </c>
      <c r="J1522" t="str">
        <f t="shared" si="70"/>
        <v>無</v>
      </c>
      <c r="K1522" t="str">
        <f t="shared" si="71"/>
        <v>順</v>
      </c>
    </row>
    <row r="1523" spans="1:11" hidden="1" x14ac:dyDescent="0.15">
      <c r="A1523">
        <v>20180313</v>
      </c>
      <c r="B1523">
        <v>11095.63</v>
      </c>
      <c r="C1523">
        <v>10864.82</v>
      </c>
      <c r="D1523">
        <v>10642.9</v>
      </c>
      <c r="E1523">
        <v>11002.1</v>
      </c>
      <c r="F1523">
        <v>10642.9</v>
      </c>
      <c r="G1523">
        <v>11095.63</v>
      </c>
      <c r="H1523">
        <v>10642.9</v>
      </c>
      <c r="I1523" t="str">
        <f t="shared" si="69"/>
        <v>無</v>
      </c>
      <c r="J1523" t="str">
        <f t="shared" si="70"/>
        <v>順</v>
      </c>
      <c r="K1523" t="str">
        <f t="shared" si="71"/>
        <v>順</v>
      </c>
    </row>
    <row r="1524" spans="1:11" x14ac:dyDescent="0.15">
      <c r="A1524">
        <v>20180314</v>
      </c>
      <c r="B1524">
        <v>11038.8</v>
      </c>
      <c r="C1524">
        <v>11002.1</v>
      </c>
      <c r="D1524">
        <v>10642.9</v>
      </c>
      <c r="E1524">
        <v>11095.63</v>
      </c>
      <c r="F1524">
        <v>10642.9</v>
      </c>
      <c r="G1524">
        <v>11095.63</v>
      </c>
      <c r="H1524">
        <v>10642.9</v>
      </c>
      <c r="I1524" t="str">
        <f t="shared" si="69"/>
        <v>順</v>
      </c>
      <c r="J1524" t="str">
        <f t="shared" si="70"/>
        <v>順</v>
      </c>
      <c r="K1524" t="str">
        <f t="shared" si="71"/>
        <v>順</v>
      </c>
    </row>
    <row r="1525" spans="1:11" x14ac:dyDescent="0.15">
      <c r="A1525">
        <v>20180315</v>
      </c>
      <c r="B1525">
        <v>11018.45</v>
      </c>
      <c r="C1525">
        <v>11095.63</v>
      </c>
      <c r="D1525">
        <v>10642.9</v>
      </c>
      <c r="E1525">
        <v>11095.63</v>
      </c>
      <c r="F1525">
        <v>10642.9</v>
      </c>
      <c r="G1525">
        <v>11095.63</v>
      </c>
      <c r="H1525">
        <v>10745.32</v>
      </c>
      <c r="I1525" t="str">
        <f t="shared" si="69"/>
        <v>順</v>
      </c>
      <c r="J1525" t="str">
        <f t="shared" si="70"/>
        <v>順</v>
      </c>
      <c r="K1525" t="str">
        <f t="shared" si="71"/>
        <v>順</v>
      </c>
    </row>
    <row r="1526" spans="1:11" x14ac:dyDescent="0.15">
      <c r="A1526">
        <v>20180316</v>
      </c>
      <c r="B1526">
        <v>11027.7</v>
      </c>
      <c r="C1526">
        <v>11095.63</v>
      </c>
      <c r="D1526">
        <v>10642.9</v>
      </c>
      <c r="E1526">
        <v>11095.63</v>
      </c>
      <c r="F1526">
        <v>10745.32</v>
      </c>
      <c r="G1526">
        <v>11095.63</v>
      </c>
      <c r="H1526">
        <v>10745.32</v>
      </c>
      <c r="I1526" t="str">
        <f t="shared" si="69"/>
        <v>順</v>
      </c>
      <c r="J1526" t="str">
        <f t="shared" si="70"/>
        <v>順</v>
      </c>
      <c r="K1526" t="str">
        <f t="shared" si="71"/>
        <v>順</v>
      </c>
    </row>
    <row r="1527" spans="1:11" x14ac:dyDescent="0.15">
      <c r="A1527">
        <v>20180319</v>
      </c>
      <c r="B1527">
        <v>11046.9</v>
      </c>
      <c r="C1527">
        <v>11095.63</v>
      </c>
      <c r="D1527">
        <v>10745.32</v>
      </c>
      <c r="E1527">
        <v>11095.63</v>
      </c>
      <c r="F1527">
        <v>10745.32</v>
      </c>
      <c r="G1527">
        <v>11095.63</v>
      </c>
      <c r="H1527">
        <v>10823.24</v>
      </c>
      <c r="I1527" t="str">
        <f t="shared" si="69"/>
        <v>順</v>
      </c>
      <c r="J1527" t="str">
        <f t="shared" si="70"/>
        <v>順</v>
      </c>
      <c r="K1527" t="str">
        <f t="shared" si="71"/>
        <v>順</v>
      </c>
    </row>
    <row r="1528" spans="1:11" hidden="1" x14ac:dyDescent="0.15">
      <c r="A1528">
        <v>20180320</v>
      </c>
      <c r="B1528">
        <v>11010.84</v>
      </c>
      <c r="C1528">
        <v>11095.63</v>
      </c>
      <c r="D1528">
        <v>10745.32</v>
      </c>
      <c r="E1528">
        <v>11095.63</v>
      </c>
      <c r="F1528">
        <v>10823.24</v>
      </c>
      <c r="G1528">
        <v>11095.63</v>
      </c>
      <c r="H1528">
        <v>10864.82</v>
      </c>
      <c r="I1528" t="str">
        <f t="shared" si="69"/>
        <v>順</v>
      </c>
      <c r="J1528" t="str">
        <f t="shared" si="70"/>
        <v>順</v>
      </c>
      <c r="K1528" t="str">
        <f t="shared" si="71"/>
        <v>無</v>
      </c>
    </row>
    <row r="1529" spans="1:11" hidden="1" x14ac:dyDescent="0.15">
      <c r="A1529">
        <v>20180321</v>
      </c>
      <c r="B1529">
        <v>11011.07</v>
      </c>
      <c r="C1529">
        <v>11095.63</v>
      </c>
      <c r="D1529">
        <v>10823.24</v>
      </c>
      <c r="E1529">
        <v>11095.63</v>
      </c>
      <c r="F1529">
        <v>10864.82</v>
      </c>
      <c r="G1529">
        <v>11095.63</v>
      </c>
      <c r="H1529">
        <v>11002.1</v>
      </c>
      <c r="I1529" t="str">
        <f t="shared" si="69"/>
        <v>順</v>
      </c>
      <c r="J1529" t="str">
        <f t="shared" si="70"/>
        <v>無</v>
      </c>
      <c r="K1529" t="str">
        <f t="shared" si="71"/>
        <v>盤</v>
      </c>
    </row>
    <row r="1530" spans="1:11" hidden="1" x14ac:dyDescent="0.15">
      <c r="A1530">
        <v>20180322</v>
      </c>
      <c r="B1530">
        <v>11005.84</v>
      </c>
      <c r="C1530">
        <v>11095.63</v>
      </c>
      <c r="D1530">
        <v>10864.82</v>
      </c>
      <c r="E1530">
        <v>11095.63</v>
      </c>
      <c r="F1530">
        <v>11002.1</v>
      </c>
      <c r="G1530">
        <v>11095.63</v>
      </c>
      <c r="H1530">
        <v>11005.84</v>
      </c>
      <c r="I1530" t="str">
        <f t="shared" si="69"/>
        <v>無</v>
      </c>
      <c r="J1530" t="str">
        <f t="shared" si="70"/>
        <v>盤</v>
      </c>
      <c r="K1530" t="str">
        <f t="shared" si="71"/>
        <v>盤</v>
      </c>
    </row>
    <row r="1531" spans="1:11" hidden="1" x14ac:dyDescent="0.15">
      <c r="A1531">
        <v>20180323</v>
      </c>
      <c r="B1531">
        <v>10823.33</v>
      </c>
      <c r="C1531">
        <v>11095.63</v>
      </c>
      <c r="D1531">
        <v>11002.1</v>
      </c>
      <c r="E1531">
        <v>11095.63</v>
      </c>
      <c r="F1531">
        <v>11005.84</v>
      </c>
      <c r="G1531">
        <v>11046.9</v>
      </c>
      <c r="H1531">
        <v>10823.33</v>
      </c>
      <c r="I1531" t="str">
        <f t="shared" si="69"/>
        <v>盤</v>
      </c>
      <c r="J1531" t="str">
        <f t="shared" si="70"/>
        <v>盤</v>
      </c>
      <c r="K1531" t="str">
        <f t="shared" si="71"/>
        <v>無</v>
      </c>
    </row>
    <row r="1532" spans="1:11" hidden="1" x14ac:dyDescent="0.15">
      <c r="A1532">
        <v>20180326</v>
      </c>
      <c r="B1532">
        <v>10840.05</v>
      </c>
      <c r="C1532">
        <v>11095.63</v>
      </c>
      <c r="D1532">
        <v>11005.84</v>
      </c>
      <c r="E1532">
        <v>11046.9</v>
      </c>
      <c r="F1532">
        <v>10823.33</v>
      </c>
      <c r="G1532">
        <v>11046.9</v>
      </c>
      <c r="H1532">
        <v>10823.33</v>
      </c>
      <c r="I1532" t="str">
        <f t="shared" si="69"/>
        <v>盤</v>
      </c>
      <c r="J1532" t="str">
        <f t="shared" si="70"/>
        <v>無</v>
      </c>
      <c r="K1532" t="str">
        <f t="shared" si="71"/>
        <v>無</v>
      </c>
    </row>
    <row r="1533" spans="1:11" hidden="1" x14ac:dyDescent="0.15">
      <c r="A1533">
        <v>20180327</v>
      </c>
      <c r="B1533">
        <v>10986.79</v>
      </c>
      <c r="C1533">
        <v>11046.9</v>
      </c>
      <c r="D1533">
        <v>10823.33</v>
      </c>
      <c r="E1533">
        <v>11046.9</v>
      </c>
      <c r="F1533">
        <v>10823.33</v>
      </c>
      <c r="G1533">
        <v>11046.9</v>
      </c>
      <c r="H1533">
        <v>10823.33</v>
      </c>
      <c r="I1533" t="str">
        <f t="shared" ref="I1533:I1596" si="72">IF(C1533-D1533&lt;=180,"盤",IF(C1533-D1533&lt;=240,"無","順"))</f>
        <v>無</v>
      </c>
      <c r="J1533" t="str">
        <f t="shared" ref="J1533:J1596" si="73">IF(E1533-F1533&lt;=180,"盤",IF(E1533-F1533&lt;=240,"無","順"))</f>
        <v>無</v>
      </c>
      <c r="K1533" t="str">
        <f t="shared" ref="K1533:K1596" si="74">IF(G1533-H1533&lt;=180,"盤",IF(G1533-H1533&lt;=240,"無","順"))</f>
        <v>無</v>
      </c>
    </row>
    <row r="1534" spans="1:11" hidden="1" x14ac:dyDescent="0.15">
      <c r="A1534">
        <v>20180328</v>
      </c>
      <c r="B1534">
        <v>10865.66</v>
      </c>
      <c r="C1534">
        <v>11046.9</v>
      </c>
      <c r="D1534">
        <v>10823.33</v>
      </c>
      <c r="E1534">
        <v>11046.9</v>
      </c>
      <c r="F1534">
        <v>10823.33</v>
      </c>
      <c r="G1534">
        <v>11046.9</v>
      </c>
      <c r="H1534">
        <v>10823.33</v>
      </c>
      <c r="I1534" t="str">
        <f t="shared" si="72"/>
        <v>無</v>
      </c>
      <c r="J1534" t="str">
        <f t="shared" si="73"/>
        <v>無</v>
      </c>
      <c r="K1534" t="str">
        <f t="shared" si="74"/>
        <v>無</v>
      </c>
    </row>
    <row r="1535" spans="1:11" hidden="1" x14ac:dyDescent="0.15">
      <c r="A1535">
        <v>20180329</v>
      </c>
      <c r="B1535">
        <v>10845.92</v>
      </c>
      <c r="C1535">
        <v>11046.9</v>
      </c>
      <c r="D1535">
        <v>10823.33</v>
      </c>
      <c r="E1535">
        <v>11046.9</v>
      </c>
      <c r="F1535">
        <v>10823.33</v>
      </c>
      <c r="G1535">
        <v>11011.07</v>
      </c>
      <c r="H1535">
        <v>10823.33</v>
      </c>
      <c r="I1535" t="str">
        <f t="shared" si="72"/>
        <v>無</v>
      </c>
      <c r="J1535" t="str">
        <f t="shared" si="73"/>
        <v>無</v>
      </c>
      <c r="K1535" t="str">
        <f t="shared" si="74"/>
        <v>無</v>
      </c>
    </row>
    <row r="1536" spans="1:11" hidden="1" x14ac:dyDescent="0.15">
      <c r="A1536">
        <v>20180330</v>
      </c>
      <c r="B1536">
        <v>10906.22</v>
      </c>
      <c r="C1536">
        <v>11046.9</v>
      </c>
      <c r="D1536">
        <v>10823.33</v>
      </c>
      <c r="E1536">
        <v>11011.07</v>
      </c>
      <c r="F1536">
        <v>10823.33</v>
      </c>
      <c r="G1536">
        <v>11011.07</v>
      </c>
      <c r="H1536">
        <v>10823.33</v>
      </c>
      <c r="I1536" t="str">
        <f t="shared" si="72"/>
        <v>無</v>
      </c>
      <c r="J1536" t="str">
        <f t="shared" si="73"/>
        <v>無</v>
      </c>
      <c r="K1536" t="str">
        <f t="shared" si="74"/>
        <v>無</v>
      </c>
    </row>
    <row r="1537" spans="1:11" hidden="1" x14ac:dyDescent="0.15">
      <c r="A1537">
        <v>20180331</v>
      </c>
      <c r="B1537">
        <v>10919.49</v>
      </c>
      <c r="C1537">
        <v>11011.07</v>
      </c>
      <c r="D1537">
        <v>10823.33</v>
      </c>
      <c r="E1537">
        <v>11011.07</v>
      </c>
      <c r="F1537">
        <v>10823.33</v>
      </c>
      <c r="G1537">
        <v>11005.84</v>
      </c>
      <c r="H1537">
        <v>10823.33</v>
      </c>
      <c r="I1537" t="str">
        <f t="shared" si="72"/>
        <v>無</v>
      </c>
      <c r="J1537" t="str">
        <f t="shared" si="73"/>
        <v>無</v>
      </c>
      <c r="K1537" t="str">
        <f t="shared" si="74"/>
        <v>無</v>
      </c>
    </row>
    <row r="1538" spans="1:11" hidden="1" x14ac:dyDescent="0.15">
      <c r="A1538">
        <v>20180402</v>
      </c>
      <c r="B1538">
        <v>10888.27</v>
      </c>
      <c r="C1538">
        <v>11011.07</v>
      </c>
      <c r="D1538">
        <v>10823.33</v>
      </c>
      <c r="E1538">
        <v>11005.84</v>
      </c>
      <c r="F1538">
        <v>10823.33</v>
      </c>
      <c r="G1538">
        <v>10986.79</v>
      </c>
      <c r="H1538">
        <v>10823.33</v>
      </c>
      <c r="I1538" t="str">
        <f t="shared" si="72"/>
        <v>無</v>
      </c>
      <c r="J1538" t="str">
        <f t="shared" si="73"/>
        <v>無</v>
      </c>
      <c r="K1538" t="str">
        <f t="shared" si="74"/>
        <v>盤</v>
      </c>
    </row>
    <row r="1539" spans="1:11" hidden="1" x14ac:dyDescent="0.15">
      <c r="A1539">
        <v>20180403</v>
      </c>
      <c r="B1539">
        <v>10821.53</v>
      </c>
      <c r="C1539">
        <v>11005.84</v>
      </c>
      <c r="D1539">
        <v>10823.33</v>
      </c>
      <c r="E1539">
        <v>10986.79</v>
      </c>
      <c r="F1539">
        <v>10823.33</v>
      </c>
      <c r="G1539">
        <v>10986.79</v>
      </c>
      <c r="H1539">
        <v>10821.53</v>
      </c>
      <c r="I1539" t="str">
        <f t="shared" si="72"/>
        <v>無</v>
      </c>
      <c r="J1539" t="str">
        <f t="shared" si="73"/>
        <v>盤</v>
      </c>
      <c r="K1539" t="str">
        <f t="shared" si="74"/>
        <v>盤</v>
      </c>
    </row>
    <row r="1540" spans="1:11" hidden="1" x14ac:dyDescent="0.15">
      <c r="A1540">
        <v>20180409</v>
      </c>
      <c r="B1540">
        <v>10893.53</v>
      </c>
      <c r="C1540">
        <v>10986.79</v>
      </c>
      <c r="D1540">
        <v>10823.33</v>
      </c>
      <c r="E1540">
        <v>10986.79</v>
      </c>
      <c r="F1540">
        <v>10821.53</v>
      </c>
      <c r="G1540">
        <v>10986.79</v>
      </c>
      <c r="H1540">
        <v>10821.53</v>
      </c>
      <c r="I1540" t="str">
        <f t="shared" si="72"/>
        <v>盤</v>
      </c>
      <c r="J1540" t="str">
        <f t="shared" si="73"/>
        <v>盤</v>
      </c>
      <c r="K1540" t="str">
        <f t="shared" si="74"/>
        <v>盤</v>
      </c>
    </row>
    <row r="1541" spans="1:11" hidden="1" x14ac:dyDescent="0.15">
      <c r="A1541">
        <v>20180410</v>
      </c>
      <c r="B1541">
        <v>10927.18</v>
      </c>
      <c r="C1541">
        <v>10986.79</v>
      </c>
      <c r="D1541">
        <v>10821.53</v>
      </c>
      <c r="E1541">
        <v>10986.79</v>
      </c>
      <c r="F1541">
        <v>10821.53</v>
      </c>
      <c r="G1541">
        <v>10927.18</v>
      </c>
      <c r="H1541">
        <v>10821.53</v>
      </c>
      <c r="I1541" t="str">
        <f t="shared" si="72"/>
        <v>盤</v>
      </c>
      <c r="J1541" t="str">
        <f t="shared" si="73"/>
        <v>盤</v>
      </c>
      <c r="K1541" t="str">
        <f t="shared" si="74"/>
        <v>盤</v>
      </c>
    </row>
    <row r="1542" spans="1:11" hidden="1" x14ac:dyDescent="0.15">
      <c r="A1542">
        <v>20180411</v>
      </c>
      <c r="B1542">
        <v>10974.02</v>
      </c>
      <c r="C1542">
        <v>10986.79</v>
      </c>
      <c r="D1542">
        <v>10821.53</v>
      </c>
      <c r="E1542">
        <v>10927.18</v>
      </c>
      <c r="F1542">
        <v>10821.53</v>
      </c>
      <c r="G1542">
        <v>10974.02</v>
      </c>
      <c r="H1542">
        <v>10821.53</v>
      </c>
      <c r="I1542" t="str">
        <f t="shared" si="72"/>
        <v>盤</v>
      </c>
      <c r="J1542" t="str">
        <f t="shared" si="73"/>
        <v>盤</v>
      </c>
      <c r="K1542" t="str">
        <f t="shared" si="74"/>
        <v>盤</v>
      </c>
    </row>
    <row r="1543" spans="1:11" hidden="1" x14ac:dyDescent="0.15">
      <c r="A1543">
        <v>20180412</v>
      </c>
      <c r="B1543">
        <v>10955.29</v>
      </c>
      <c r="C1543">
        <v>10927.18</v>
      </c>
      <c r="D1543">
        <v>10821.53</v>
      </c>
      <c r="E1543">
        <v>10974.02</v>
      </c>
      <c r="F1543">
        <v>10821.53</v>
      </c>
      <c r="G1543">
        <v>10974.02</v>
      </c>
      <c r="H1543">
        <v>10821.53</v>
      </c>
      <c r="I1543" t="str">
        <f t="shared" si="72"/>
        <v>盤</v>
      </c>
      <c r="J1543" t="str">
        <f t="shared" si="73"/>
        <v>盤</v>
      </c>
      <c r="K1543" t="str">
        <f t="shared" si="74"/>
        <v>盤</v>
      </c>
    </row>
    <row r="1544" spans="1:11" hidden="1" x14ac:dyDescent="0.15">
      <c r="A1544">
        <v>20180413</v>
      </c>
      <c r="B1544">
        <v>10965.39</v>
      </c>
      <c r="C1544">
        <v>10974.02</v>
      </c>
      <c r="D1544">
        <v>10821.53</v>
      </c>
      <c r="E1544">
        <v>10974.02</v>
      </c>
      <c r="F1544">
        <v>10821.53</v>
      </c>
      <c r="G1544">
        <v>10974.02</v>
      </c>
      <c r="H1544">
        <v>10821.53</v>
      </c>
      <c r="I1544" t="str">
        <f t="shared" si="72"/>
        <v>盤</v>
      </c>
      <c r="J1544" t="str">
        <f t="shared" si="73"/>
        <v>盤</v>
      </c>
      <c r="K1544" t="str">
        <f t="shared" si="74"/>
        <v>盤</v>
      </c>
    </row>
    <row r="1545" spans="1:11" hidden="1" x14ac:dyDescent="0.15">
      <c r="A1545">
        <v>20180416</v>
      </c>
      <c r="B1545">
        <v>10954.55</v>
      </c>
      <c r="C1545">
        <v>10974.02</v>
      </c>
      <c r="D1545">
        <v>10821.53</v>
      </c>
      <c r="E1545">
        <v>10974.02</v>
      </c>
      <c r="F1545">
        <v>10821.53</v>
      </c>
      <c r="G1545">
        <v>10974.02</v>
      </c>
      <c r="H1545">
        <v>10821.53</v>
      </c>
      <c r="I1545" t="str">
        <f t="shared" si="72"/>
        <v>盤</v>
      </c>
      <c r="J1545" t="str">
        <f t="shared" si="73"/>
        <v>盤</v>
      </c>
      <c r="K1545" t="str">
        <f t="shared" si="74"/>
        <v>盤</v>
      </c>
    </row>
    <row r="1546" spans="1:11" hidden="1" x14ac:dyDescent="0.15">
      <c r="A1546">
        <v>20180417</v>
      </c>
      <c r="B1546">
        <v>10810.45</v>
      </c>
      <c r="C1546">
        <v>10974.02</v>
      </c>
      <c r="D1546">
        <v>10821.53</v>
      </c>
      <c r="E1546">
        <v>10974.02</v>
      </c>
      <c r="F1546">
        <v>10821.53</v>
      </c>
      <c r="G1546">
        <v>10974.02</v>
      </c>
      <c r="H1546">
        <v>10810.45</v>
      </c>
      <c r="I1546" t="str">
        <f t="shared" si="72"/>
        <v>盤</v>
      </c>
      <c r="J1546" t="str">
        <f t="shared" si="73"/>
        <v>盤</v>
      </c>
      <c r="K1546" t="str">
        <f t="shared" si="74"/>
        <v>盤</v>
      </c>
    </row>
    <row r="1547" spans="1:11" hidden="1" x14ac:dyDescent="0.15">
      <c r="A1547">
        <v>20180418</v>
      </c>
      <c r="B1547">
        <v>10847.89</v>
      </c>
      <c r="C1547">
        <v>10974.02</v>
      </c>
      <c r="D1547">
        <v>10821.53</v>
      </c>
      <c r="E1547">
        <v>10974.02</v>
      </c>
      <c r="F1547">
        <v>10810.45</v>
      </c>
      <c r="G1547">
        <v>10974.02</v>
      </c>
      <c r="H1547">
        <v>10810.45</v>
      </c>
      <c r="I1547" t="str">
        <f t="shared" si="72"/>
        <v>盤</v>
      </c>
      <c r="J1547" t="str">
        <f t="shared" si="73"/>
        <v>盤</v>
      </c>
      <c r="K1547" t="str">
        <f t="shared" si="74"/>
        <v>盤</v>
      </c>
    </row>
    <row r="1548" spans="1:11" hidden="1" x14ac:dyDescent="0.15">
      <c r="A1548">
        <v>20180419</v>
      </c>
      <c r="B1548">
        <v>10971.22</v>
      </c>
      <c r="C1548">
        <v>10974.02</v>
      </c>
      <c r="D1548">
        <v>10810.45</v>
      </c>
      <c r="E1548">
        <v>10974.02</v>
      </c>
      <c r="F1548">
        <v>10810.45</v>
      </c>
      <c r="G1548">
        <v>10974.02</v>
      </c>
      <c r="H1548">
        <v>10810.45</v>
      </c>
      <c r="I1548" t="str">
        <f t="shared" si="72"/>
        <v>盤</v>
      </c>
      <c r="J1548" t="str">
        <f t="shared" si="73"/>
        <v>盤</v>
      </c>
      <c r="K1548" t="str">
        <f t="shared" si="74"/>
        <v>盤</v>
      </c>
    </row>
    <row r="1549" spans="1:11" hidden="1" x14ac:dyDescent="0.15">
      <c r="A1549">
        <v>20180420</v>
      </c>
      <c r="B1549">
        <v>10779.38</v>
      </c>
      <c r="C1549">
        <v>10974.02</v>
      </c>
      <c r="D1549">
        <v>10810.45</v>
      </c>
      <c r="E1549">
        <v>10974.02</v>
      </c>
      <c r="F1549">
        <v>10810.45</v>
      </c>
      <c r="G1549">
        <v>10974.02</v>
      </c>
      <c r="H1549">
        <v>10779.38</v>
      </c>
      <c r="I1549" t="str">
        <f t="shared" si="72"/>
        <v>盤</v>
      </c>
      <c r="J1549" t="str">
        <f t="shared" si="73"/>
        <v>盤</v>
      </c>
      <c r="K1549" t="str">
        <f t="shared" si="74"/>
        <v>無</v>
      </c>
    </row>
    <row r="1550" spans="1:11" hidden="1" x14ac:dyDescent="0.15">
      <c r="A1550">
        <v>20180423</v>
      </c>
      <c r="B1550">
        <v>10697.13</v>
      </c>
      <c r="C1550">
        <v>10974.02</v>
      </c>
      <c r="D1550">
        <v>10810.45</v>
      </c>
      <c r="E1550">
        <v>10974.02</v>
      </c>
      <c r="F1550">
        <v>10779.38</v>
      </c>
      <c r="G1550">
        <v>10971.22</v>
      </c>
      <c r="H1550">
        <v>10697.13</v>
      </c>
      <c r="I1550" t="str">
        <f t="shared" si="72"/>
        <v>盤</v>
      </c>
      <c r="J1550" t="str">
        <f t="shared" si="73"/>
        <v>無</v>
      </c>
      <c r="K1550" t="str">
        <f t="shared" si="74"/>
        <v>順</v>
      </c>
    </row>
    <row r="1551" spans="1:11" hidden="1" x14ac:dyDescent="0.15">
      <c r="A1551">
        <v>20180424</v>
      </c>
      <c r="B1551">
        <v>10579.5</v>
      </c>
      <c r="C1551">
        <v>10974.02</v>
      </c>
      <c r="D1551">
        <v>10779.38</v>
      </c>
      <c r="E1551">
        <v>10971.22</v>
      </c>
      <c r="F1551">
        <v>10697.13</v>
      </c>
      <c r="G1551">
        <v>10971.22</v>
      </c>
      <c r="H1551">
        <v>10579.5</v>
      </c>
      <c r="I1551" t="str">
        <f t="shared" si="72"/>
        <v>無</v>
      </c>
      <c r="J1551" t="str">
        <f t="shared" si="73"/>
        <v>順</v>
      </c>
      <c r="K1551" t="str">
        <f t="shared" si="74"/>
        <v>順</v>
      </c>
    </row>
    <row r="1552" spans="1:11" x14ac:dyDescent="0.15">
      <c r="A1552">
        <v>20180425</v>
      </c>
      <c r="B1552">
        <v>10559.97</v>
      </c>
      <c r="C1552">
        <v>10971.22</v>
      </c>
      <c r="D1552">
        <v>10697.13</v>
      </c>
      <c r="E1552">
        <v>10971.22</v>
      </c>
      <c r="F1552">
        <v>10579.5</v>
      </c>
      <c r="G1552">
        <v>10971.22</v>
      </c>
      <c r="H1552">
        <v>10559.97</v>
      </c>
      <c r="I1552" t="str">
        <f t="shared" si="72"/>
        <v>順</v>
      </c>
      <c r="J1552" t="str">
        <f t="shared" si="73"/>
        <v>順</v>
      </c>
      <c r="K1552" t="str">
        <f t="shared" si="74"/>
        <v>順</v>
      </c>
    </row>
    <row r="1553" spans="1:11" x14ac:dyDescent="0.15">
      <c r="A1553">
        <v>20180426</v>
      </c>
      <c r="B1553">
        <v>10488.58</v>
      </c>
      <c r="C1553">
        <v>10971.22</v>
      </c>
      <c r="D1553">
        <v>10579.5</v>
      </c>
      <c r="E1553">
        <v>10971.22</v>
      </c>
      <c r="F1553">
        <v>10559.97</v>
      </c>
      <c r="G1553">
        <v>10971.22</v>
      </c>
      <c r="H1553">
        <v>10488.58</v>
      </c>
      <c r="I1553" t="str">
        <f t="shared" si="72"/>
        <v>順</v>
      </c>
      <c r="J1553" t="str">
        <f t="shared" si="73"/>
        <v>順</v>
      </c>
      <c r="K1553" t="str">
        <f t="shared" si="74"/>
        <v>順</v>
      </c>
    </row>
    <row r="1554" spans="1:11" x14ac:dyDescent="0.15">
      <c r="A1554">
        <v>20180427</v>
      </c>
      <c r="B1554">
        <v>10553.43</v>
      </c>
      <c r="C1554">
        <v>10971.22</v>
      </c>
      <c r="D1554">
        <v>10559.97</v>
      </c>
      <c r="E1554">
        <v>10971.22</v>
      </c>
      <c r="F1554">
        <v>10488.58</v>
      </c>
      <c r="G1554">
        <v>10971.22</v>
      </c>
      <c r="H1554">
        <v>10488.58</v>
      </c>
      <c r="I1554" t="str">
        <f t="shared" si="72"/>
        <v>順</v>
      </c>
      <c r="J1554" t="str">
        <f t="shared" si="73"/>
        <v>順</v>
      </c>
      <c r="K1554" t="str">
        <f t="shared" si="74"/>
        <v>順</v>
      </c>
    </row>
    <row r="1555" spans="1:11" x14ac:dyDescent="0.15">
      <c r="A1555">
        <v>20180430</v>
      </c>
      <c r="B1555">
        <v>10657.88</v>
      </c>
      <c r="C1555">
        <v>10971.22</v>
      </c>
      <c r="D1555">
        <v>10488.58</v>
      </c>
      <c r="E1555">
        <v>10971.22</v>
      </c>
      <c r="F1555">
        <v>10488.58</v>
      </c>
      <c r="G1555">
        <v>10971.22</v>
      </c>
      <c r="H1555">
        <v>10488.58</v>
      </c>
      <c r="I1555" t="str">
        <f t="shared" si="72"/>
        <v>順</v>
      </c>
      <c r="J1555" t="str">
        <f t="shared" si="73"/>
        <v>順</v>
      </c>
      <c r="K1555" t="str">
        <f t="shared" si="74"/>
        <v>順</v>
      </c>
    </row>
    <row r="1556" spans="1:11" x14ac:dyDescent="0.15">
      <c r="A1556">
        <v>20180502</v>
      </c>
      <c r="B1556">
        <v>10618.81</v>
      </c>
      <c r="C1556">
        <v>10971.22</v>
      </c>
      <c r="D1556">
        <v>10488.58</v>
      </c>
      <c r="E1556">
        <v>10971.22</v>
      </c>
      <c r="F1556">
        <v>10488.58</v>
      </c>
      <c r="G1556">
        <v>10779.38</v>
      </c>
      <c r="H1556">
        <v>10488.58</v>
      </c>
      <c r="I1556" t="str">
        <f t="shared" si="72"/>
        <v>順</v>
      </c>
      <c r="J1556" t="str">
        <f t="shared" si="73"/>
        <v>順</v>
      </c>
      <c r="K1556" t="str">
        <f t="shared" si="74"/>
        <v>順</v>
      </c>
    </row>
    <row r="1557" spans="1:11" hidden="1" x14ac:dyDescent="0.15">
      <c r="A1557">
        <v>20180503</v>
      </c>
      <c r="B1557">
        <v>10514.18</v>
      </c>
      <c r="C1557">
        <v>10971.22</v>
      </c>
      <c r="D1557">
        <v>10488.58</v>
      </c>
      <c r="E1557">
        <v>10779.38</v>
      </c>
      <c r="F1557">
        <v>10488.58</v>
      </c>
      <c r="G1557">
        <v>10697.13</v>
      </c>
      <c r="H1557">
        <v>10488.58</v>
      </c>
      <c r="I1557" t="str">
        <f t="shared" si="72"/>
        <v>順</v>
      </c>
      <c r="J1557" t="str">
        <f t="shared" si="73"/>
        <v>順</v>
      </c>
      <c r="K1557" t="str">
        <f t="shared" si="74"/>
        <v>無</v>
      </c>
    </row>
    <row r="1558" spans="1:11" hidden="1" x14ac:dyDescent="0.15">
      <c r="A1558">
        <v>20180504</v>
      </c>
      <c r="B1558">
        <v>10529.37</v>
      </c>
      <c r="C1558">
        <v>10779.38</v>
      </c>
      <c r="D1558">
        <v>10488.58</v>
      </c>
      <c r="E1558">
        <v>10697.13</v>
      </c>
      <c r="F1558">
        <v>10488.58</v>
      </c>
      <c r="G1558">
        <v>10657.88</v>
      </c>
      <c r="H1558">
        <v>10488.58</v>
      </c>
      <c r="I1558" t="str">
        <f t="shared" si="72"/>
        <v>順</v>
      </c>
      <c r="J1558" t="str">
        <f t="shared" si="73"/>
        <v>無</v>
      </c>
      <c r="K1558" t="str">
        <f t="shared" si="74"/>
        <v>盤</v>
      </c>
    </row>
    <row r="1559" spans="1:11" hidden="1" x14ac:dyDescent="0.15">
      <c r="A1559">
        <v>20180507</v>
      </c>
      <c r="B1559">
        <v>10604.91</v>
      </c>
      <c r="C1559">
        <v>10697.13</v>
      </c>
      <c r="D1559">
        <v>10488.58</v>
      </c>
      <c r="E1559">
        <v>10657.88</v>
      </c>
      <c r="F1559">
        <v>10488.58</v>
      </c>
      <c r="G1559">
        <v>10657.88</v>
      </c>
      <c r="H1559">
        <v>10488.58</v>
      </c>
      <c r="I1559" t="str">
        <f t="shared" si="72"/>
        <v>無</v>
      </c>
      <c r="J1559" t="str">
        <f t="shared" si="73"/>
        <v>盤</v>
      </c>
      <c r="K1559" t="str">
        <f t="shared" si="74"/>
        <v>盤</v>
      </c>
    </row>
    <row r="1560" spans="1:11" hidden="1" x14ac:dyDescent="0.15">
      <c r="A1560">
        <v>20180508</v>
      </c>
      <c r="B1560">
        <v>10691.38</v>
      </c>
      <c r="C1560">
        <v>10657.88</v>
      </c>
      <c r="D1560">
        <v>10488.58</v>
      </c>
      <c r="E1560">
        <v>10657.88</v>
      </c>
      <c r="F1560">
        <v>10488.58</v>
      </c>
      <c r="G1560">
        <v>10691.38</v>
      </c>
      <c r="H1560">
        <v>10488.58</v>
      </c>
      <c r="I1560" t="str">
        <f t="shared" si="72"/>
        <v>盤</v>
      </c>
      <c r="J1560" t="str">
        <f t="shared" si="73"/>
        <v>盤</v>
      </c>
      <c r="K1560" t="str">
        <f t="shared" si="74"/>
        <v>無</v>
      </c>
    </row>
    <row r="1561" spans="1:11" hidden="1" x14ac:dyDescent="0.15">
      <c r="A1561">
        <v>20180509</v>
      </c>
      <c r="B1561">
        <v>10703.35</v>
      </c>
      <c r="C1561">
        <v>10657.88</v>
      </c>
      <c r="D1561">
        <v>10488.58</v>
      </c>
      <c r="E1561">
        <v>10691.38</v>
      </c>
      <c r="F1561">
        <v>10488.58</v>
      </c>
      <c r="G1561">
        <v>10703.35</v>
      </c>
      <c r="H1561">
        <v>10514.18</v>
      </c>
      <c r="I1561" t="str">
        <f t="shared" si="72"/>
        <v>盤</v>
      </c>
      <c r="J1561" t="str">
        <f t="shared" si="73"/>
        <v>無</v>
      </c>
      <c r="K1561" t="str">
        <f t="shared" si="74"/>
        <v>無</v>
      </c>
    </row>
    <row r="1562" spans="1:11" hidden="1" x14ac:dyDescent="0.15">
      <c r="A1562">
        <v>20180510</v>
      </c>
      <c r="B1562">
        <v>10760.21</v>
      </c>
      <c r="C1562">
        <v>10691.38</v>
      </c>
      <c r="D1562">
        <v>10488.58</v>
      </c>
      <c r="E1562">
        <v>10703.35</v>
      </c>
      <c r="F1562">
        <v>10514.18</v>
      </c>
      <c r="G1562">
        <v>10760.21</v>
      </c>
      <c r="H1562">
        <v>10514.18</v>
      </c>
      <c r="I1562" t="str">
        <f t="shared" si="72"/>
        <v>無</v>
      </c>
      <c r="J1562" t="str">
        <f t="shared" si="73"/>
        <v>無</v>
      </c>
      <c r="K1562" t="str">
        <f t="shared" si="74"/>
        <v>順</v>
      </c>
    </row>
    <row r="1563" spans="1:11" hidden="1" x14ac:dyDescent="0.15">
      <c r="A1563">
        <v>20180511</v>
      </c>
      <c r="B1563">
        <v>10858.98</v>
      </c>
      <c r="C1563">
        <v>10703.35</v>
      </c>
      <c r="D1563">
        <v>10514.18</v>
      </c>
      <c r="E1563">
        <v>10760.21</v>
      </c>
      <c r="F1563">
        <v>10514.18</v>
      </c>
      <c r="G1563">
        <v>10858.98</v>
      </c>
      <c r="H1563">
        <v>10514.18</v>
      </c>
      <c r="I1563" t="str">
        <f t="shared" si="72"/>
        <v>無</v>
      </c>
      <c r="J1563" t="str">
        <f t="shared" si="73"/>
        <v>順</v>
      </c>
      <c r="K1563" t="str">
        <f t="shared" si="74"/>
        <v>順</v>
      </c>
    </row>
    <row r="1564" spans="1:11" x14ac:dyDescent="0.15">
      <c r="A1564">
        <v>20180514</v>
      </c>
      <c r="B1564">
        <v>10952.39</v>
      </c>
      <c r="C1564">
        <v>10760.21</v>
      </c>
      <c r="D1564">
        <v>10514.18</v>
      </c>
      <c r="E1564">
        <v>10858.98</v>
      </c>
      <c r="F1564">
        <v>10514.18</v>
      </c>
      <c r="G1564">
        <v>10952.39</v>
      </c>
      <c r="H1564">
        <v>10514.18</v>
      </c>
      <c r="I1564" t="str">
        <f t="shared" si="72"/>
        <v>順</v>
      </c>
      <c r="J1564" t="str">
        <f t="shared" si="73"/>
        <v>順</v>
      </c>
      <c r="K1564" t="str">
        <f t="shared" si="74"/>
        <v>順</v>
      </c>
    </row>
    <row r="1565" spans="1:11" x14ac:dyDescent="0.15">
      <c r="A1565">
        <v>20180515</v>
      </c>
      <c r="B1565">
        <v>10874.73</v>
      </c>
      <c r="C1565">
        <v>10858.98</v>
      </c>
      <c r="D1565">
        <v>10514.18</v>
      </c>
      <c r="E1565">
        <v>10952.39</v>
      </c>
      <c r="F1565">
        <v>10514.18</v>
      </c>
      <c r="G1565">
        <v>10952.39</v>
      </c>
      <c r="H1565">
        <v>10529.37</v>
      </c>
      <c r="I1565" t="str">
        <f t="shared" si="72"/>
        <v>順</v>
      </c>
      <c r="J1565" t="str">
        <f t="shared" si="73"/>
        <v>順</v>
      </c>
      <c r="K1565" t="str">
        <f t="shared" si="74"/>
        <v>順</v>
      </c>
    </row>
    <row r="1566" spans="1:11" x14ac:dyDescent="0.15">
      <c r="A1566">
        <v>20180516</v>
      </c>
      <c r="B1566">
        <v>10897.57</v>
      </c>
      <c r="C1566">
        <v>10952.39</v>
      </c>
      <c r="D1566">
        <v>10514.18</v>
      </c>
      <c r="E1566">
        <v>10952.39</v>
      </c>
      <c r="F1566">
        <v>10529.37</v>
      </c>
      <c r="G1566">
        <v>10952.39</v>
      </c>
      <c r="H1566">
        <v>10604.91</v>
      </c>
      <c r="I1566" t="str">
        <f t="shared" si="72"/>
        <v>順</v>
      </c>
      <c r="J1566" t="str">
        <f t="shared" si="73"/>
        <v>順</v>
      </c>
      <c r="K1566" t="str">
        <f t="shared" si="74"/>
        <v>順</v>
      </c>
    </row>
    <row r="1567" spans="1:11" x14ac:dyDescent="0.15">
      <c r="A1567">
        <v>20180517</v>
      </c>
      <c r="B1567">
        <v>10833.81</v>
      </c>
      <c r="C1567">
        <v>10952.39</v>
      </c>
      <c r="D1567">
        <v>10529.37</v>
      </c>
      <c r="E1567">
        <v>10952.39</v>
      </c>
      <c r="F1567">
        <v>10604.91</v>
      </c>
      <c r="G1567">
        <v>10952.39</v>
      </c>
      <c r="H1567">
        <v>10691.38</v>
      </c>
      <c r="I1567" t="str">
        <f t="shared" si="72"/>
        <v>順</v>
      </c>
      <c r="J1567" t="str">
        <f t="shared" si="73"/>
        <v>順</v>
      </c>
      <c r="K1567" t="str">
        <f t="shared" si="74"/>
        <v>順</v>
      </c>
    </row>
    <row r="1568" spans="1:11" x14ac:dyDescent="0.15">
      <c r="A1568">
        <v>20180518</v>
      </c>
      <c r="B1568">
        <v>10830.84</v>
      </c>
      <c r="C1568">
        <v>10952.39</v>
      </c>
      <c r="D1568">
        <v>10604.91</v>
      </c>
      <c r="E1568">
        <v>10952.39</v>
      </c>
      <c r="F1568">
        <v>10691.38</v>
      </c>
      <c r="G1568">
        <v>10952.39</v>
      </c>
      <c r="H1568">
        <v>10703.35</v>
      </c>
      <c r="I1568" t="str">
        <f t="shared" si="72"/>
        <v>順</v>
      </c>
      <c r="J1568" t="str">
        <f t="shared" si="73"/>
        <v>順</v>
      </c>
      <c r="K1568" t="str">
        <f t="shared" si="74"/>
        <v>順</v>
      </c>
    </row>
    <row r="1569" spans="1:11" hidden="1" x14ac:dyDescent="0.15">
      <c r="A1569">
        <v>20180521</v>
      </c>
      <c r="B1569">
        <v>10966.2</v>
      </c>
      <c r="C1569">
        <v>10952.39</v>
      </c>
      <c r="D1569">
        <v>10691.38</v>
      </c>
      <c r="E1569">
        <v>10952.39</v>
      </c>
      <c r="F1569">
        <v>10703.35</v>
      </c>
      <c r="G1569">
        <v>10966.2</v>
      </c>
      <c r="H1569">
        <v>10760.21</v>
      </c>
      <c r="I1569" t="str">
        <f t="shared" si="72"/>
        <v>順</v>
      </c>
      <c r="J1569" t="str">
        <f t="shared" si="73"/>
        <v>順</v>
      </c>
      <c r="K1569" t="str">
        <f t="shared" si="74"/>
        <v>無</v>
      </c>
    </row>
    <row r="1570" spans="1:11" hidden="1" x14ac:dyDescent="0.15">
      <c r="A1570">
        <v>20180522</v>
      </c>
      <c r="B1570">
        <v>10938.73</v>
      </c>
      <c r="C1570">
        <v>10952.39</v>
      </c>
      <c r="D1570">
        <v>10703.35</v>
      </c>
      <c r="E1570">
        <v>10966.2</v>
      </c>
      <c r="F1570">
        <v>10760.21</v>
      </c>
      <c r="G1570">
        <v>10966.2</v>
      </c>
      <c r="H1570">
        <v>10830.84</v>
      </c>
      <c r="I1570" t="str">
        <f t="shared" si="72"/>
        <v>順</v>
      </c>
      <c r="J1570" t="str">
        <f t="shared" si="73"/>
        <v>無</v>
      </c>
      <c r="K1570" t="str">
        <f t="shared" si="74"/>
        <v>盤</v>
      </c>
    </row>
    <row r="1571" spans="1:11" hidden="1" x14ac:dyDescent="0.15">
      <c r="A1571">
        <v>20180523</v>
      </c>
      <c r="B1571">
        <v>10886.18</v>
      </c>
      <c r="C1571">
        <v>10966.2</v>
      </c>
      <c r="D1571">
        <v>10760.21</v>
      </c>
      <c r="E1571">
        <v>10966.2</v>
      </c>
      <c r="F1571">
        <v>10830.84</v>
      </c>
      <c r="G1571">
        <v>10966.2</v>
      </c>
      <c r="H1571">
        <v>10830.84</v>
      </c>
      <c r="I1571" t="str">
        <f t="shared" si="72"/>
        <v>無</v>
      </c>
      <c r="J1571" t="str">
        <f t="shared" si="73"/>
        <v>盤</v>
      </c>
      <c r="K1571" t="str">
        <f t="shared" si="74"/>
        <v>盤</v>
      </c>
    </row>
    <row r="1572" spans="1:11" hidden="1" x14ac:dyDescent="0.15">
      <c r="A1572">
        <v>20180524</v>
      </c>
      <c r="B1572">
        <v>10936.93</v>
      </c>
      <c r="C1572">
        <v>10966.2</v>
      </c>
      <c r="D1572">
        <v>10830.84</v>
      </c>
      <c r="E1572">
        <v>10966.2</v>
      </c>
      <c r="F1572">
        <v>10830.84</v>
      </c>
      <c r="G1572">
        <v>10966.2</v>
      </c>
      <c r="H1572">
        <v>10830.84</v>
      </c>
      <c r="I1572" t="str">
        <f t="shared" si="72"/>
        <v>盤</v>
      </c>
      <c r="J1572" t="str">
        <f t="shared" si="73"/>
        <v>盤</v>
      </c>
      <c r="K1572" t="str">
        <f t="shared" si="74"/>
        <v>盤</v>
      </c>
    </row>
    <row r="1573" spans="1:11" hidden="1" x14ac:dyDescent="0.15">
      <c r="A1573">
        <v>20180525</v>
      </c>
      <c r="B1573">
        <v>10942.3</v>
      </c>
      <c r="C1573">
        <v>10966.2</v>
      </c>
      <c r="D1573">
        <v>10830.84</v>
      </c>
      <c r="E1573">
        <v>10966.2</v>
      </c>
      <c r="F1573">
        <v>10830.84</v>
      </c>
      <c r="G1573">
        <v>10966.2</v>
      </c>
      <c r="H1573">
        <v>10830.84</v>
      </c>
      <c r="I1573" t="str">
        <f t="shared" si="72"/>
        <v>盤</v>
      </c>
      <c r="J1573" t="str">
        <f t="shared" si="73"/>
        <v>盤</v>
      </c>
      <c r="K1573" t="str">
        <f t="shared" si="74"/>
        <v>盤</v>
      </c>
    </row>
    <row r="1574" spans="1:11" hidden="1" x14ac:dyDescent="0.15">
      <c r="A1574">
        <v>20180528</v>
      </c>
      <c r="B1574">
        <v>10987.77</v>
      </c>
      <c r="C1574">
        <v>10966.2</v>
      </c>
      <c r="D1574">
        <v>10830.84</v>
      </c>
      <c r="E1574">
        <v>10966.2</v>
      </c>
      <c r="F1574">
        <v>10830.84</v>
      </c>
      <c r="G1574">
        <v>10987.77</v>
      </c>
      <c r="H1574">
        <v>10830.84</v>
      </c>
      <c r="I1574" t="str">
        <f t="shared" si="72"/>
        <v>盤</v>
      </c>
      <c r="J1574" t="str">
        <f t="shared" si="73"/>
        <v>盤</v>
      </c>
      <c r="K1574" t="str">
        <f t="shared" si="74"/>
        <v>盤</v>
      </c>
    </row>
    <row r="1575" spans="1:11" hidden="1" x14ac:dyDescent="0.15">
      <c r="A1575">
        <v>20180529</v>
      </c>
      <c r="B1575">
        <v>10964.12</v>
      </c>
      <c r="C1575">
        <v>10966.2</v>
      </c>
      <c r="D1575">
        <v>10830.84</v>
      </c>
      <c r="E1575">
        <v>10987.77</v>
      </c>
      <c r="F1575">
        <v>10830.84</v>
      </c>
      <c r="G1575">
        <v>10987.77</v>
      </c>
      <c r="H1575">
        <v>10830.84</v>
      </c>
      <c r="I1575" t="str">
        <f t="shared" si="72"/>
        <v>盤</v>
      </c>
      <c r="J1575" t="str">
        <f t="shared" si="73"/>
        <v>盤</v>
      </c>
      <c r="K1575" t="str">
        <f t="shared" si="74"/>
        <v>盤</v>
      </c>
    </row>
    <row r="1576" spans="1:11" hidden="1" x14ac:dyDescent="0.15">
      <c r="A1576">
        <v>20180530</v>
      </c>
      <c r="B1576">
        <v>10821.17</v>
      </c>
      <c r="C1576">
        <v>10987.77</v>
      </c>
      <c r="D1576">
        <v>10830.84</v>
      </c>
      <c r="E1576">
        <v>10987.77</v>
      </c>
      <c r="F1576">
        <v>10830.84</v>
      </c>
      <c r="G1576">
        <v>10987.77</v>
      </c>
      <c r="H1576">
        <v>10821.17</v>
      </c>
      <c r="I1576" t="str">
        <f t="shared" si="72"/>
        <v>盤</v>
      </c>
      <c r="J1576" t="str">
        <f t="shared" si="73"/>
        <v>盤</v>
      </c>
      <c r="K1576" t="str">
        <f t="shared" si="74"/>
        <v>盤</v>
      </c>
    </row>
    <row r="1577" spans="1:11" hidden="1" x14ac:dyDescent="0.15">
      <c r="A1577">
        <v>20180531</v>
      </c>
      <c r="B1577">
        <v>10874.96</v>
      </c>
      <c r="C1577">
        <v>10987.77</v>
      </c>
      <c r="D1577">
        <v>10830.84</v>
      </c>
      <c r="E1577">
        <v>10987.77</v>
      </c>
      <c r="F1577">
        <v>10821.17</v>
      </c>
      <c r="G1577">
        <v>10987.77</v>
      </c>
      <c r="H1577">
        <v>10821.17</v>
      </c>
      <c r="I1577" t="str">
        <f t="shared" si="72"/>
        <v>盤</v>
      </c>
      <c r="J1577" t="str">
        <f t="shared" si="73"/>
        <v>盤</v>
      </c>
      <c r="K1577" t="str">
        <f t="shared" si="74"/>
        <v>盤</v>
      </c>
    </row>
    <row r="1578" spans="1:11" hidden="1" x14ac:dyDescent="0.15">
      <c r="A1578">
        <v>20180601</v>
      </c>
      <c r="B1578">
        <v>10949.08</v>
      </c>
      <c r="C1578">
        <v>10987.77</v>
      </c>
      <c r="D1578">
        <v>10821.17</v>
      </c>
      <c r="E1578">
        <v>10987.77</v>
      </c>
      <c r="F1578">
        <v>10821.17</v>
      </c>
      <c r="G1578">
        <v>10987.77</v>
      </c>
      <c r="H1578">
        <v>10821.17</v>
      </c>
      <c r="I1578" t="str">
        <f t="shared" si="72"/>
        <v>盤</v>
      </c>
      <c r="J1578" t="str">
        <f t="shared" si="73"/>
        <v>盤</v>
      </c>
      <c r="K1578" t="str">
        <f t="shared" si="74"/>
        <v>盤</v>
      </c>
    </row>
    <row r="1579" spans="1:11" hidden="1" x14ac:dyDescent="0.15">
      <c r="A1579">
        <v>20180604</v>
      </c>
      <c r="B1579">
        <v>11109.5</v>
      </c>
      <c r="C1579">
        <v>10987.77</v>
      </c>
      <c r="D1579">
        <v>10821.17</v>
      </c>
      <c r="E1579">
        <v>10987.77</v>
      </c>
      <c r="F1579">
        <v>10821.17</v>
      </c>
      <c r="G1579">
        <v>11109.5</v>
      </c>
      <c r="H1579">
        <v>10821.17</v>
      </c>
      <c r="I1579" t="str">
        <f t="shared" si="72"/>
        <v>盤</v>
      </c>
      <c r="J1579" t="str">
        <f t="shared" si="73"/>
        <v>盤</v>
      </c>
      <c r="K1579" t="str">
        <f t="shared" si="74"/>
        <v>順</v>
      </c>
    </row>
    <row r="1580" spans="1:11" hidden="1" x14ac:dyDescent="0.15">
      <c r="A1580">
        <v>20180605</v>
      </c>
      <c r="B1580">
        <v>11100.11</v>
      </c>
      <c r="C1580">
        <v>10987.77</v>
      </c>
      <c r="D1580">
        <v>10821.17</v>
      </c>
      <c r="E1580">
        <v>11109.5</v>
      </c>
      <c r="F1580">
        <v>10821.17</v>
      </c>
      <c r="G1580">
        <v>11109.5</v>
      </c>
      <c r="H1580">
        <v>10821.17</v>
      </c>
      <c r="I1580" t="str">
        <f t="shared" si="72"/>
        <v>盤</v>
      </c>
      <c r="J1580" t="str">
        <f t="shared" si="73"/>
        <v>順</v>
      </c>
      <c r="K1580" t="str">
        <f t="shared" si="74"/>
        <v>順</v>
      </c>
    </row>
    <row r="1581" spans="1:11" x14ac:dyDescent="0.15">
      <c r="A1581">
        <v>20180606</v>
      </c>
      <c r="B1581">
        <v>11201.83</v>
      </c>
      <c r="C1581">
        <v>11109.5</v>
      </c>
      <c r="D1581">
        <v>10821.17</v>
      </c>
      <c r="E1581">
        <v>11109.5</v>
      </c>
      <c r="F1581">
        <v>10821.17</v>
      </c>
      <c r="G1581">
        <v>11201.83</v>
      </c>
      <c r="H1581">
        <v>10821.17</v>
      </c>
      <c r="I1581" t="str">
        <f t="shared" si="72"/>
        <v>順</v>
      </c>
      <c r="J1581" t="str">
        <f t="shared" si="73"/>
        <v>順</v>
      </c>
      <c r="K1581" t="str">
        <f t="shared" si="74"/>
        <v>順</v>
      </c>
    </row>
    <row r="1582" spans="1:11" x14ac:dyDescent="0.15">
      <c r="A1582">
        <v>20180607</v>
      </c>
      <c r="B1582">
        <v>11251.75</v>
      </c>
      <c r="C1582">
        <v>11109.5</v>
      </c>
      <c r="D1582">
        <v>10821.17</v>
      </c>
      <c r="E1582">
        <v>11201.83</v>
      </c>
      <c r="F1582">
        <v>10821.17</v>
      </c>
      <c r="G1582">
        <v>11251.75</v>
      </c>
      <c r="H1582">
        <v>10821.17</v>
      </c>
      <c r="I1582" t="str">
        <f t="shared" si="72"/>
        <v>順</v>
      </c>
      <c r="J1582" t="str">
        <f t="shared" si="73"/>
        <v>順</v>
      </c>
      <c r="K1582" t="str">
        <f t="shared" si="74"/>
        <v>順</v>
      </c>
    </row>
    <row r="1583" spans="1:11" x14ac:dyDescent="0.15">
      <c r="A1583">
        <v>20180608</v>
      </c>
      <c r="B1583">
        <v>11156.42</v>
      </c>
      <c r="C1583">
        <v>11201.83</v>
      </c>
      <c r="D1583">
        <v>10821.17</v>
      </c>
      <c r="E1583">
        <v>11251.75</v>
      </c>
      <c r="F1583">
        <v>10821.17</v>
      </c>
      <c r="G1583">
        <v>11251.75</v>
      </c>
      <c r="H1583">
        <v>10821.17</v>
      </c>
      <c r="I1583" t="str">
        <f t="shared" si="72"/>
        <v>順</v>
      </c>
      <c r="J1583" t="str">
        <f t="shared" si="73"/>
        <v>順</v>
      </c>
      <c r="K1583" t="str">
        <f t="shared" si="74"/>
        <v>順</v>
      </c>
    </row>
    <row r="1584" spans="1:11" x14ac:dyDescent="0.15">
      <c r="A1584">
        <v>20180611</v>
      </c>
      <c r="B1584">
        <v>11149.23</v>
      </c>
      <c r="C1584">
        <v>11251.75</v>
      </c>
      <c r="D1584">
        <v>10821.17</v>
      </c>
      <c r="E1584">
        <v>11251.75</v>
      </c>
      <c r="F1584">
        <v>10821.17</v>
      </c>
      <c r="G1584">
        <v>11251.75</v>
      </c>
      <c r="H1584">
        <v>10874.96</v>
      </c>
      <c r="I1584" t="str">
        <f t="shared" si="72"/>
        <v>順</v>
      </c>
      <c r="J1584" t="str">
        <f t="shared" si="73"/>
        <v>順</v>
      </c>
      <c r="K1584" t="str">
        <f t="shared" si="74"/>
        <v>順</v>
      </c>
    </row>
    <row r="1585" spans="1:11" x14ac:dyDescent="0.15">
      <c r="A1585">
        <v>20180612</v>
      </c>
      <c r="B1585">
        <v>11144.79</v>
      </c>
      <c r="C1585">
        <v>11251.75</v>
      </c>
      <c r="D1585">
        <v>10821.17</v>
      </c>
      <c r="E1585">
        <v>11251.75</v>
      </c>
      <c r="F1585">
        <v>10874.96</v>
      </c>
      <c r="G1585">
        <v>11251.75</v>
      </c>
      <c r="H1585">
        <v>10949.08</v>
      </c>
      <c r="I1585" t="str">
        <f t="shared" si="72"/>
        <v>順</v>
      </c>
      <c r="J1585" t="str">
        <f t="shared" si="73"/>
        <v>順</v>
      </c>
      <c r="K1585" t="str">
        <f t="shared" si="74"/>
        <v>順</v>
      </c>
    </row>
    <row r="1586" spans="1:11" hidden="1" x14ac:dyDescent="0.15">
      <c r="A1586">
        <v>20180613</v>
      </c>
      <c r="B1586">
        <v>11173.21</v>
      </c>
      <c r="C1586">
        <v>11251.75</v>
      </c>
      <c r="D1586">
        <v>10874.96</v>
      </c>
      <c r="E1586">
        <v>11251.75</v>
      </c>
      <c r="F1586">
        <v>10949.08</v>
      </c>
      <c r="G1586">
        <v>11251.75</v>
      </c>
      <c r="H1586">
        <v>11100.11</v>
      </c>
      <c r="I1586" t="str">
        <f t="shared" si="72"/>
        <v>順</v>
      </c>
      <c r="J1586" t="str">
        <f t="shared" si="73"/>
        <v>順</v>
      </c>
      <c r="K1586" t="str">
        <f t="shared" si="74"/>
        <v>盤</v>
      </c>
    </row>
    <row r="1587" spans="1:11" hidden="1" x14ac:dyDescent="0.15">
      <c r="A1587">
        <v>20180614</v>
      </c>
      <c r="B1587">
        <v>11013.98</v>
      </c>
      <c r="C1587">
        <v>11251.75</v>
      </c>
      <c r="D1587">
        <v>10949.08</v>
      </c>
      <c r="E1587">
        <v>11251.75</v>
      </c>
      <c r="F1587">
        <v>11100.11</v>
      </c>
      <c r="G1587">
        <v>11251.75</v>
      </c>
      <c r="H1587">
        <v>11013.98</v>
      </c>
      <c r="I1587" t="str">
        <f t="shared" si="72"/>
        <v>順</v>
      </c>
      <c r="J1587" t="str">
        <f t="shared" si="73"/>
        <v>盤</v>
      </c>
      <c r="K1587" t="str">
        <f t="shared" si="74"/>
        <v>無</v>
      </c>
    </row>
    <row r="1588" spans="1:11" hidden="1" x14ac:dyDescent="0.15">
      <c r="A1588">
        <v>20180615</v>
      </c>
      <c r="B1588">
        <v>11087.47</v>
      </c>
      <c r="C1588">
        <v>11251.75</v>
      </c>
      <c r="D1588">
        <v>11100.11</v>
      </c>
      <c r="E1588">
        <v>11251.75</v>
      </c>
      <c r="F1588">
        <v>11013.98</v>
      </c>
      <c r="G1588">
        <v>11251.75</v>
      </c>
      <c r="H1588">
        <v>11013.98</v>
      </c>
      <c r="I1588" t="str">
        <f t="shared" si="72"/>
        <v>盤</v>
      </c>
      <c r="J1588" t="str">
        <f t="shared" si="73"/>
        <v>無</v>
      </c>
      <c r="K1588" t="str">
        <f t="shared" si="74"/>
        <v>無</v>
      </c>
    </row>
    <row r="1589" spans="1:11" hidden="1" x14ac:dyDescent="0.15">
      <c r="A1589">
        <v>20180619</v>
      </c>
      <c r="B1589">
        <v>10904.19</v>
      </c>
      <c r="C1589">
        <v>11251.75</v>
      </c>
      <c r="D1589">
        <v>11013.98</v>
      </c>
      <c r="E1589">
        <v>11251.75</v>
      </c>
      <c r="F1589">
        <v>11013.98</v>
      </c>
      <c r="G1589">
        <v>11251.75</v>
      </c>
      <c r="H1589">
        <v>10904.19</v>
      </c>
      <c r="I1589" t="str">
        <f t="shared" si="72"/>
        <v>無</v>
      </c>
      <c r="J1589" t="str">
        <f t="shared" si="73"/>
        <v>無</v>
      </c>
      <c r="K1589" t="str">
        <f t="shared" si="74"/>
        <v>順</v>
      </c>
    </row>
    <row r="1590" spans="1:11" hidden="1" x14ac:dyDescent="0.15">
      <c r="A1590">
        <v>20180620</v>
      </c>
      <c r="B1590">
        <v>10927.44</v>
      </c>
      <c r="C1590">
        <v>11251.75</v>
      </c>
      <c r="D1590">
        <v>11013.98</v>
      </c>
      <c r="E1590">
        <v>11251.75</v>
      </c>
      <c r="F1590">
        <v>10904.19</v>
      </c>
      <c r="G1590">
        <v>11173.21</v>
      </c>
      <c r="H1590">
        <v>10904.19</v>
      </c>
      <c r="I1590" t="str">
        <f t="shared" si="72"/>
        <v>無</v>
      </c>
      <c r="J1590" t="str">
        <f t="shared" si="73"/>
        <v>順</v>
      </c>
      <c r="K1590" t="str">
        <f t="shared" si="74"/>
        <v>順</v>
      </c>
    </row>
    <row r="1591" spans="1:11" x14ac:dyDescent="0.15">
      <c r="A1591">
        <v>20180621</v>
      </c>
      <c r="B1591">
        <v>10941.07</v>
      </c>
      <c r="C1591">
        <v>11251.75</v>
      </c>
      <c r="D1591">
        <v>10904.19</v>
      </c>
      <c r="E1591">
        <v>11173.21</v>
      </c>
      <c r="F1591">
        <v>10904.19</v>
      </c>
      <c r="G1591">
        <v>11173.21</v>
      </c>
      <c r="H1591">
        <v>10904.19</v>
      </c>
      <c r="I1591" t="str">
        <f t="shared" si="72"/>
        <v>順</v>
      </c>
      <c r="J1591" t="str">
        <f t="shared" si="73"/>
        <v>順</v>
      </c>
      <c r="K1591" t="str">
        <f t="shared" si="74"/>
        <v>順</v>
      </c>
    </row>
    <row r="1592" spans="1:11" x14ac:dyDescent="0.15">
      <c r="A1592">
        <v>20180622</v>
      </c>
      <c r="B1592">
        <v>10899.28</v>
      </c>
      <c r="C1592">
        <v>11173.21</v>
      </c>
      <c r="D1592">
        <v>10904.19</v>
      </c>
      <c r="E1592">
        <v>11173.21</v>
      </c>
      <c r="F1592">
        <v>10904.19</v>
      </c>
      <c r="G1592">
        <v>11173.21</v>
      </c>
      <c r="H1592">
        <v>10899.28</v>
      </c>
      <c r="I1592" t="str">
        <f t="shared" si="72"/>
        <v>順</v>
      </c>
      <c r="J1592" t="str">
        <f t="shared" si="73"/>
        <v>順</v>
      </c>
      <c r="K1592" t="str">
        <f t="shared" si="74"/>
        <v>順</v>
      </c>
    </row>
    <row r="1593" spans="1:11" x14ac:dyDescent="0.15">
      <c r="A1593">
        <v>20180625</v>
      </c>
      <c r="B1593">
        <v>10786.46</v>
      </c>
      <c r="C1593">
        <v>11173.21</v>
      </c>
      <c r="D1593">
        <v>10904.19</v>
      </c>
      <c r="E1593">
        <v>11173.21</v>
      </c>
      <c r="F1593">
        <v>10899.28</v>
      </c>
      <c r="G1593">
        <v>11173.21</v>
      </c>
      <c r="H1593">
        <v>10786.46</v>
      </c>
      <c r="I1593" t="str">
        <f t="shared" si="72"/>
        <v>順</v>
      </c>
      <c r="J1593" t="str">
        <f t="shared" si="73"/>
        <v>順</v>
      </c>
      <c r="K1593" t="str">
        <f t="shared" si="74"/>
        <v>順</v>
      </c>
    </row>
    <row r="1594" spans="1:11" x14ac:dyDescent="0.15">
      <c r="A1594">
        <v>20180626</v>
      </c>
      <c r="B1594">
        <v>10742.17</v>
      </c>
      <c r="C1594">
        <v>11173.21</v>
      </c>
      <c r="D1594">
        <v>10899.28</v>
      </c>
      <c r="E1594">
        <v>11173.21</v>
      </c>
      <c r="F1594">
        <v>10786.46</v>
      </c>
      <c r="G1594">
        <v>11087.47</v>
      </c>
      <c r="H1594">
        <v>10742.17</v>
      </c>
      <c r="I1594" t="str">
        <f t="shared" si="72"/>
        <v>順</v>
      </c>
      <c r="J1594" t="str">
        <f t="shared" si="73"/>
        <v>順</v>
      </c>
      <c r="K1594" t="str">
        <f t="shared" si="74"/>
        <v>順</v>
      </c>
    </row>
    <row r="1595" spans="1:11" x14ac:dyDescent="0.15">
      <c r="A1595">
        <v>20180627</v>
      </c>
      <c r="B1595">
        <v>10701.03</v>
      </c>
      <c r="C1595">
        <v>11173.21</v>
      </c>
      <c r="D1595">
        <v>10786.46</v>
      </c>
      <c r="E1595">
        <v>11087.47</v>
      </c>
      <c r="F1595">
        <v>10742.17</v>
      </c>
      <c r="G1595">
        <v>11087.47</v>
      </c>
      <c r="H1595">
        <v>10701.03</v>
      </c>
      <c r="I1595" t="str">
        <f t="shared" si="72"/>
        <v>順</v>
      </c>
      <c r="J1595" t="str">
        <f t="shared" si="73"/>
        <v>順</v>
      </c>
      <c r="K1595" t="str">
        <f t="shared" si="74"/>
        <v>順</v>
      </c>
    </row>
    <row r="1596" spans="1:11" x14ac:dyDescent="0.15">
      <c r="A1596">
        <v>20180628</v>
      </c>
      <c r="B1596">
        <v>10654.28</v>
      </c>
      <c r="C1596">
        <v>11087.47</v>
      </c>
      <c r="D1596">
        <v>10742.17</v>
      </c>
      <c r="E1596">
        <v>11087.47</v>
      </c>
      <c r="F1596">
        <v>10701.03</v>
      </c>
      <c r="G1596">
        <v>10941.07</v>
      </c>
      <c r="H1596">
        <v>10654.28</v>
      </c>
      <c r="I1596" t="str">
        <f t="shared" si="72"/>
        <v>順</v>
      </c>
      <c r="J1596" t="str">
        <f t="shared" si="73"/>
        <v>順</v>
      </c>
      <c r="K1596" t="str">
        <f t="shared" si="74"/>
        <v>順</v>
      </c>
    </row>
    <row r="1597" spans="1:11" x14ac:dyDescent="0.15">
      <c r="A1597">
        <v>20180629</v>
      </c>
      <c r="B1597">
        <v>10836.91</v>
      </c>
      <c r="C1597">
        <v>11087.47</v>
      </c>
      <c r="D1597">
        <v>10701.03</v>
      </c>
      <c r="E1597">
        <v>10941.07</v>
      </c>
      <c r="F1597">
        <v>10654.28</v>
      </c>
      <c r="G1597">
        <v>10941.07</v>
      </c>
      <c r="H1597">
        <v>10654.28</v>
      </c>
      <c r="I1597" t="str">
        <f t="shared" ref="I1597:I1660" si="75">IF(C1597-D1597&lt;=180,"盤",IF(C1597-D1597&lt;=240,"無","順"))</f>
        <v>順</v>
      </c>
      <c r="J1597" t="str">
        <f t="shared" ref="J1597:J1660" si="76">IF(E1597-F1597&lt;=180,"盤",IF(E1597-F1597&lt;=240,"無","順"))</f>
        <v>順</v>
      </c>
      <c r="K1597" t="str">
        <f t="shared" ref="K1597:K1660" si="77">IF(G1597-H1597&lt;=180,"盤",IF(G1597-H1597&lt;=240,"無","順"))</f>
        <v>順</v>
      </c>
    </row>
    <row r="1598" spans="1:11" x14ac:dyDescent="0.15">
      <c r="A1598">
        <v>20180702</v>
      </c>
      <c r="B1598">
        <v>10777.94</v>
      </c>
      <c r="C1598">
        <v>10941.07</v>
      </c>
      <c r="D1598">
        <v>10654.28</v>
      </c>
      <c r="E1598">
        <v>10941.07</v>
      </c>
      <c r="F1598">
        <v>10654.28</v>
      </c>
      <c r="G1598">
        <v>10941.07</v>
      </c>
      <c r="H1598">
        <v>10654.28</v>
      </c>
      <c r="I1598" t="str">
        <f t="shared" si="75"/>
        <v>順</v>
      </c>
      <c r="J1598" t="str">
        <f t="shared" si="76"/>
        <v>順</v>
      </c>
      <c r="K1598" t="str">
        <f t="shared" si="77"/>
        <v>順</v>
      </c>
    </row>
    <row r="1599" spans="1:11" x14ac:dyDescent="0.15">
      <c r="A1599">
        <v>20180703</v>
      </c>
      <c r="B1599">
        <v>10715.72</v>
      </c>
      <c r="C1599">
        <v>10941.07</v>
      </c>
      <c r="D1599">
        <v>10654.28</v>
      </c>
      <c r="E1599">
        <v>10941.07</v>
      </c>
      <c r="F1599">
        <v>10654.28</v>
      </c>
      <c r="G1599">
        <v>10899.28</v>
      </c>
      <c r="H1599">
        <v>10654.28</v>
      </c>
      <c r="I1599" t="str">
        <f t="shared" si="75"/>
        <v>順</v>
      </c>
      <c r="J1599" t="str">
        <f t="shared" si="76"/>
        <v>順</v>
      </c>
      <c r="K1599" t="str">
        <f t="shared" si="77"/>
        <v>順</v>
      </c>
    </row>
    <row r="1600" spans="1:11" hidden="1" x14ac:dyDescent="0.15">
      <c r="A1600">
        <v>20180704</v>
      </c>
      <c r="B1600">
        <v>10721.87</v>
      </c>
      <c r="C1600">
        <v>10941.07</v>
      </c>
      <c r="D1600">
        <v>10654.28</v>
      </c>
      <c r="E1600">
        <v>10899.28</v>
      </c>
      <c r="F1600">
        <v>10654.28</v>
      </c>
      <c r="G1600">
        <v>10836.91</v>
      </c>
      <c r="H1600">
        <v>10654.28</v>
      </c>
      <c r="I1600" t="str">
        <f t="shared" si="75"/>
        <v>順</v>
      </c>
      <c r="J1600" t="str">
        <f t="shared" si="76"/>
        <v>順</v>
      </c>
      <c r="K1600" t="str">
        <f t="shared" si="77"/>
        <v>無</v>
      </c>
    </row>
    <row r="1601" spans="1:11" hidden="1" x14ac:dyDescent="0.15">
      <c r="A1601">
        <v>20180705</v>
      </c>
      <c r="B1601">
        <v>10611.81</v>
      </c>
      <c r="C1601">
        <v>10899.28</v>
      </c>
      <c r="D1601">
        <v>10654.28</v>
      </c>
      <c r="E1601">
        <v>10836.91</v>
      </c>
      <c r="F1601">
        <v>10654.28</v>
      </c>
      <c r="G1601">
        <v>10836.91</v>
      </c>
      <c r="H1601">
        <v>10611.81</v>
      </c>
      <c r="I1601" t="str">
        <f t="shared" si="75"/>
        <v>順</v>
      </c>
      <c r="J1601" t="str">
        <f t="shared" si="76"/>
        <v>無</v>
      </c>
      <c r="K1601" t="str">
        <f t="shared" si="77"/>
        <v>無</v>
      </c>
    </row>
    <row r="1602" spans="1:11" hidden="1" x14ac:dyDescent="0.15">
      <c r="A1602">
        <v>20180706</v>
      </c>
      <c r="B1602">
        <v>10608.57</v>
      </c>
      <c r="C1602">
        <v>10836.91</v>
      </c>
      <c r="D1602">
        <v>10654.28</v>
      </c>
      <c r="E1602">
        <v>10836.91</v>
      </c>
      <c r="F1602">
        <v>10611.81</v>
      </c>
      <c r="G1602">
        <v>10836.91</v>
      </c>
      <c r="H1602">
        <v>10608.57</v>
      </c>
      <c r="I1602" t="str">
        <f t="shared" si="75"/>
        <v>無</v>
      </c>
      <c r="J1602" t="str">
        <f t="shared" si="76"/>
        <v>無</v>
      </c>
      <c r="K1602" t="str">
        <f t="shared" si="77"/>
        <v>無</v>
      </c>
    </row>
    <row r="1603" spans="1:11" hidden="1" x14ac:dyDescent="0.15">
      <c r="A1603">
        <v>20180709</v>
      </c>
      <c r="B1603">
        <v>10720.28</v>
      </c>
      <c r="C1603">
        <v>10836.91</v>
      </c>
      <c r="D1603">
        <v>10611.81</v>
      </c>
      <c r="E1603">
        <v>10836.91</v>
      </c>
      <c r="F1603">
        <v>10608.57</v>
      </c>
      <c r="G1603">
        <v>10836.91</v>
      </c>
      <c r="H1603">
        <v>10608.57</v>
      </c>
      <c r="I1603" t="str">
        <f t="shared" si="75"/>
        <v>無</v>
      </c>
      <c r="J1603" t="str">
        <f t="shared" si="76"/>
        <v>無</v>
      </c>
      <c r="K1603" t="str">
        <f t="shared" si="77"/>
        <v>無</v>
      </c>
    </row>
    <row r="1604" spans="1:11" hidden="1" x14ac:dyDescent="0.15">
      <c r="A1604">
        <v>20180710</v>
      </c>
      <c r="B1604">
        <v>10756.89</v>
      </c>
      <c r="C1604">
        <v>10836.91</v>
      </c>
      <c r="D1604">
        <v>10608.57</v>
      </c>
      <c r="E1604">
        <v>10836.91</v>
      </c>
      <c r="F1604">
        <v>10608.57</v>
      </c>
      <c r="G1604">
        <v>10836.91</v>
      </c>
      <c r="H1604">
        <v>10608.57</v>
      </c>
      <c r="I1604" t="str">
        <f t="shared" si="75"/>
        <v>無</v>
      </c>
      <c r="J1604" t="str">
        <f t="shared" si="76"/>
        <v>無</v>
      </c>
      <c r="K1604" t="str">
        <f t="shared" si="77"/>
        <v>無</v>
      </c>
    </row>
    <row r="1605" spans="1:11" hidden="1" x14ac:dyDescent="0.15">
      <c r="A1605">
        <v>20180711</v>
      </c>
      <c r="B1605">
        <v>10676.84</v>
      </c>
      <c r="C1605">
        <v>10836.91</v>
      </c>
      <c r="D1605">
        <v>10608.57</v>
      </c>
      <c r="E1605">
        <v>10836.91</v>
      </c>
      <c r="F1605">
        <v>10608.57</v>
      </c>
      <c r="G1605">
        <v>10777.94</v>
      </c>
      <c r="H1605">
        <v>10608.57</v>
      </c>
      <c r="I1605" t="str">
        <f t="shared" si="75"/>
        <v>無</v>
      </c>
      <c r="J1605" t="str">
        <f t="shared" si="76"/>
        <v>無</v>
      </c>
      <c r="K1605" t="str">
        <f t="shared" si="77"/>
        <v>盤</v>
      </c>
    </row>
    <row r="1606" spans="1:11" hidden="1" x14ac:dyDescent="0.15">
      <c r="A1606">
        <v>20180712</v>
      </c>
      <c r="B1606">
        <v>10738.38</v>
      </c>
      <c r="C1606">
        <v>10836.91</v>
      </c>
      <c r="D1606">
        <v>10608.57</v>
      </c>
      <c r="E1606">
        <v>10777.94</v>
      </c>
      <c r="F1606">
        <v>10608.57</v>
      </c>
      <c r="G1606">
        <v>10756.89</v>
      </c>
      <c r="H1606">
        <v>10608.57</v>
      </c>
      <c r="I1606" t="str">
        <f t="shared" si="75"/>
        <v>無</v>
      </c>
      <c r="J1606" t="str">
        <f t="shared" si="76"/>
        <v>盤</v>
      </c>
      <c r="K1606" t="str">
        <f t="shared" si="77"/>
        <v>盤</v>
      </c>
    </row>
    <row r="1607" spans="1:11" hidden="1" x14ac:dyDescent="0.15">
      <c r="A1607">
        <v>20180713</v>
      </c>
      <c r="B1607">
        <v>10864.54</v>
      </c>
      <c r="C1607">
        <v>10777.94</v>
      </c>
      <c r="D1607">
        <v>10608.57</v>
      </c>
      <c r="E1607">
        <v>10756.89</v>
      </c>
      <c r="F1607">
        <v>10608.57</v>
      </c>
      <c r="G1607">
        <v>10864.54</v>
      </c>
      <c r="H1607">
        <v>10608.57</v>
      </c>
      <c r="I1607" t="str">
        <f t="shared" si="75"/>
        <v>盤</v>
      </c>
      <c r="J1607" t="str">
        <f t="shared" si="76"/>
        <v>盤</v>
      </c>
      <c r="K1607" t="str">
        <f t="shared" si="77"/>
        <v>順</v>
      </c>
    </row>
    <row r="1608" spans="1:11" hidden="1" x14ac:dyDescent="0.15">
      <c r="A1608">
        <v>20180716</v>
      </c>
      <c r="B1608">
        <v>10817.45</v>
      </c>
      <c r="C1608">
        <v>10756.89</v>
      </c>
      <c r="D1608">
        <v>10608.57</v>
      </c>
      <c r="E1608">
        <v>10864.54</v>
      </c>
      <c r="F1608">
        <v>10608.57</v>
      </c>
      <c r="G1608">
        <v>10864.54</v>
      </c>
      <c r="H1608">
        <v>10608.57</v>
      </c>
      <c r="I1608" t="str">
        <f t="shared" si="75"/>
        <v>盤</v>
      </c>
      <c r="J1608" t="str">
        <f t="shared" si="76"/>
        <v>順</v>
      </c>
      <c r="K1608" t="str">
        <f t="shared" si="77"/>
        <v>順</v>
      </c>
    </row>
    <row r="1609" spans="1:11" x14ac:dyDescent="0.15">
      <c r="A1609">
        <v>20180717</v>
      </c>
      <c r="B1609">
        <v>10778.99</v>
      </c>
      <c r="C1609">
        <v>10864.54</v>
      </c>
      <c r="D1609">
        <v>10608.57</v>
      </c>
      <c r="E1609">
        <v>10864.54</v>
      </c>
      <c r="F1609">
        <v>10608.57</v>
      </c>
      <c r="G1609">
        <v>10864.54</v>
      </c>
      <c r="H1609">
        <v>10608.57</v>
      </c>
      <c r="I1609" t="str">
        <f t="shared" si="75"/>
        <v>順</v>
      </c>
      <c r="J1609" t="str">
        <f t="shared" si="76"/>
        <v>順</v>
      </c>
      <c r="K1609" t="str">
        <f t="shared" si="77"/>
        <v>順</v>
      </c>
    </row>
    <row r="1610" spans="1:11" hidden="1" x14ac:dyDescent="0.15">
      <c r="A1610">
        <v>20180718</v>
      </c>
      <c r="B1610">
        <v>10842.46</v>
      </c>
      <c r="C1610">
        <v>10864.54</v>
      </c>
      <c r="D1610">
        <v>10608.57</v>
      </c>
      <c r="E1610">
        <v>10864.54</v>
      </c>
      <c r="F1610">
        <v>10608.57</v>
      </c>
      <c r="G1610">
        <v>10864.54</v>
      </c>
      <c r="H1610">
        <v>10676.84</v>
      </c>
      <c r="I1610" t="str">
        <f t="shared" si="75"/>
        <v>順</v>
      </c>
      <c r="J1610" t="str">
        <f t="shared" si="76"/>
        <v>順</v>
      </c>
      <c r="K1610" t="str">
        <f t="shared" si="77"/>
        <v>無</v>
      </c>
    </row>
    <row r="1611" spans="1:11" hidden="1" x14ac:dyDescent="0.15">
      <c r="A1611">
        <v>20180719</v>
      </c>
      <c r="B1611">
        <v>10835.38</v>
      </c>
      <c r="C1611">
        <v>10864.54</v>
      </c>
      <c r="D1611">
        <v>10608.57</v>
      </c>
      <c r="E1611">
        <v>10864.54</v>
      </c>
      <c r="F1611">
        <v>10676.84</v>
      </c>
      <c r="G1611">
        <v>10864.54</v>
      </c>
      <c r="H1611">
        <v>10676.84</v>
      </c>
      <c r="I1611" t="str">
        <f t="shared" si="75"/>
        <v>順</v>
      </c>
      <c r="J1611" t="str">
        <f t="shared" si="76"/>
        <v>無</v>
      </c>
      <c r="K1611" t="str">
        <f t="shared" si="77"/>
        <v>無</v>
      </c>
    </row>
    <row r="1612" spans="1:11" hidden="1" x14ac:dyDescent="0.15">
      <c r="A1612">
        <v>20180720</v>
      </c>
      <c r="B1612">
        <v>10932.11</v>
      </c>
      <c r="C1612">
        <v>10864.54</v>
      </c>
      <c r="D1612">
        <v>10676.84</v>
      </c>
      <c r="E1612">
        <v>10864.54</v>
      </c>
      <c r="F1612">
        <v>10676.84</v>
      </c>
      <c r="G1612">
        <v>10932.11</v>
      </c>
      <c r="H1612">
        <v>10676.84</v>
      </c>
      <c r="I1612" t="str">
        <f t="shared" si="75"/>
        <v>無</v>
      </c>
      <c r="J1612" t="str">
        <f t="shared" si="76"/>
        <v>無</v>
      </c>
      <c r="K1612" t="str">
        <f t="shared" si="77"/>
        <v>順</v>
      </c>
    </row>
    <row r="1613" spans="1:11" hidden="1" x14ac:dyDescent="0.15">
      <c r="A1613">
        <v>20180723</v>
      </c>
      <c r="B1613">
        <v>10946.89</v>
      </c>
      <c r="C1613">
        <v>10864.54</v>
      </c>
      <c r="D1613">
        <v>10676.84</v>
      </c>
      <c r="E1613">
        <v>10932.11</v>
      </c>
      <c r="F1613">
        <v>10676.84</v>
      </c>
      <c r="G1613">
        <v>10946.89</v>
      </c>
      <c r="H1613">
        <v>10738.38</v>
      </c>
      <c r="I1613" t="str">
        <f t="shared" si="75"/>
        <v>無</v>
      </c>
      <c r="J1613" t="str">
        <f t="shared" si="76"/>
        <v>順</v>
      </c>
      <c r="K1613" t="str">
        <f t="shared" si="77"/>
        <v>無</v>
      </c>
    </row>
    <row r="1614" spans="1:11" hidden="1" x14ac:dyDescent="0.15">
      <c r="A1614">
        <v>20180724</v>
      </c>
      <c r="B1614">
        <v>10995.39</v>
      </c>
      <c r="C1614">
        <v>10932.11</v>
      </c>
      <c r="D1614">
        <v>10676.84</v>
      </c>
      <c r="E1614">
        <v>10946.89</v>
      </c>
      <c r="F1614">
        <v>10738.38</v>
      </c>
      <c r="G1614">
        <v>10995.39</v>
      </c>
      <c r="H1614">
        <v>10778.99</v>
      </c>
      <c r="I1614" t="str">
        <f t="shared" si="75"/>
        <v>順</v>
      </c>
      <c r="J1614" t="str">
        <f t="shared" si="76"/>
        <v>無</v>
      </c>
      <c r="K1614" t="str">
        <f t="shared" si="77"/>
        <v>無</v>
      </c>
    </row>
    <row r="1615" spans="1:11" hidden="1" x14ac:dyDescent="0.15">
      <c r="A1615">
        <v>20180725</v>
      </c>
      <c r="B1615">
        <v>10965.79</v>
      </c>
      <c r="C1615">
        <v>10946.89</v>
      </c>
      <c r="D1615">
        <v>10738.38</v>
      </c>
      <c r="E1615">
        <v>10995.39</v>
      </c>
      <c r="F1615">
        <v>10778.99</v>
      </c>
      <c r="G1615">
        <v>10995.39</v>
      </c>
      <c r="H1615">
        <v>10778.99</v>
      </c>
      <c r="I1615" t="str">
        <f t="shared" si="75"/>
        <v>無</v>
      </c>
      <c r="J1615" t="str">
        <f t="shared" si="76"/>
        <v>無</v>
      </c>
      <c r="K1615" t="str">
        <f t="shared" si="77"/>
        <v>無</v>
      </c>
    </row>
    <row r="1616" spans="1:11" hidden="1" x14ac:dyDescent="0.15">
      <c r="A1616">
        <v>20180726</v>
      </c>
      <c r="B1616">
        <v>11010.61</v>
      </c>
      <c r="C1616">
        <v>10995.39</v>
      </c>
      <c r="D1616">
        <v>10778.99</v>
      </c>
      <c r="E1616">
        <v>10995.39</v>
      </c>
      <c r="F1616">
        <v>10778.99</v>
      </c>
      <c r="G1616">
        <v>11010.61</v>
      </c>
      <c r="H1616">
        <v>10778.99</v>
      </c>
      <c r="I1616" t="str">
        <f t="shared" si="75"/>
        <v>無</v>
      </c>
      <c r="J1616" t="str">
        <f t="shared" si="76"/>
        <v>無</v>
      </c>
      <c r="K1616" t="str">
        <f t="shared" si="77"/>
        <v>無</v>
      </c>
    </row>
    <row r="1617" spans="1:11" hidden="1" x14ac:dyDescent="0.15">
      <c r="A1617">
        <v>20180727</v>
      </c>
      <c r="B1617">
        <v>11075.78</v>
      </c>
      <c r="C1617">
        <v>10995.39</v>
      </c>
      <c r="D1617">
        <v>10778.99</v>
      </c>
      <c r="E1617">
        <v>11010.61</v>
      </c>
      <c r="F1617">
        <v>10778.99</v>
      </c>
      <c r="G1617">
        <v>11075.78</v>
      </c>
      <c r="H1617">
        <v>10835.38</v>
      </c>
      <c r="I1617" t="str">
        <f t="shared" si="75"/>
        <v>無</v>
      </c>
      <c r="J1617" t="str">
        <f t="shared" si="76"/>
        <v>無</v>
      </c>
      <c r="K1617" t="str">
        <f t="shared" si="77"/>
        <v>順</v>
      </c>
    </row>
    <row r="1618" spans="1:11" hidden="1" x14ac:dyDescent="0.15">
      <c r="A1618">
        <v>20180730</v>
      </c>
      <c r="B1618">
        <v>11033.54</v>
      </c>
      <c r="C1618">
        <v>11010.61</v>
      </c>
      <c r="D1618">
        <v>10778.99</v>
      </c>
      <c r="E1618">
        <v>11075.78</v>
      </c>
      <c r="F1618">
        <v>10835.38</v>
      </c>
      <c r="G1618">
        <v>11075.78</v>
      </c>
      <c r="H1618">
        <v>10835.38</v>
      </c>
      <c r="I1618" t="str">
        <f t="shared" si="75"/>
        <v>無</v>
      </c>
      <c r="J1618" t="str">
        <f t="shared" si="76"/>
        <v>順</v>
      </c>
      <c r="K1618" t="str">
        <f t="shared" si="77"/>
        <v>順</v>
      </c>
    </row>
    <row r="1619" spans="1:11" hidden="1" x14ac:dyDescent="0.15">
      <c r="A1619">
        <v>20180731</v>
      </c>
      <c r="B1619">
        <v>11057.51</v>
      </c>
      <c r="C1619">
        <v>11075.78</v>
      </c>
      <c r="D1619">
        <v>10835.38</v>
      </c>
      <c r="E1619">
        <v>11075.78</v>
      </c>
      <c r="F1619">
        <v>10835.38</v>
      </c>
      <c r="G1619">
        <v>11075.78</v>
      </c>
      <c r="H1619">
        <v>10932.11</v>
      </c>
      <c r="I1619" t="str">
        <f t="shared" si="75"/>
        <v>順</v>
      </c>
      <c r="J1619" t="str">
        <f t="shared" si="76"/>
        <v>順</v>
      </c>
      <c r="K1619" t="str">
        <f t="shared" si="77"/>
        <v>盤</v>
      </c>
    </row>
    <row r="1620" spans="1:11" hidden="1" x14ac:dyDescent="0.15">
      <c r="A1620">
        <v>20180801</v>
      </c>
      <c r="B1620">
        <v>11098.13</v>
      </c>
      <c r="C1620">
        <v>11075.78</v>
      </c>
      <c r="D1620">
        <v>10835.38</v>
      </c>
      <c r="E1620">
        <v>11075.78</v>
      </c>
      <c r="F1620">
        <v>10932.11</v>
      </c>
      <c r="G1620">
        <v>11098.13</v>
      </c>
      <c r="H1620">
        <v>10946.89</v>
      </c>
      <c r="I1620" t="str">
        <f t="shared" si="75"/>
        <v>順</v>
      </c>
      <c r="J1620" t="str">
        <f t="shared" si="76"/>
        <v>盤</v>
      </c>
      <c r="K1620" t="str">
        <f t="shared" si="77"/>
        <v>盤</v>
      </c>
    </row>
    <row r="1621" spans="1:11" hidden="1" x14ac:dyDescent="0.15">
      <c r="A1621">
        <v>20180802</v>
      </c>
      <c r="B1621">
        <v>10929.77</v>
      </c>
      <c r="C1621">
        <v>11075.78</v>
      </c>
      <c r="D1621">
        <v>10932.11</v>
      </c>
      <c r="E1621">
        <v>11098.13</v>
      </c>
      <c r="F1621">
        <v>10946.89</v>
      </c>
      <c r="G1621">
        <v>11098.13</v>
      </c>
      <c r="H1621">
        <v>10929.77</v>
      </c>
      <c r="I1621" t="str">
        <f t="shared" si="75"/>
        <v>盤</v>
      </c>
      <c r="J1621" t="str">
        <f t="shared" si="76"/>
        <v>盤</v>
      </c>
      <c r="K1621" t="str">
        <f t="shared" si="77"/>
        <v>盤</v>
      </c>
    </row>
    <row r="1622" spans="1:11" hidden="1" x14ac:dyDescent="0.15">
      <c r="A1622">
        <v>20180803</v>
      </c>
      <c r="B1622">
        <v>11012.43</v>
      </c>
      <c r="C1622">
        <v>11098.13</v>
      </c>
      <c r="D1622">
        <v>10946.89</v>
      </c>
      <c r="E1622">
        <v>11098.13</v>
      </c>
      <c r="F1622">
        <v>10929.77</v>
      </c>
      <c r="G1622">
        <v>11098.13</v>
      </c>
      <c r="H1622">
        <v>10929.77</v>
      </c>
      <c r="I1622" t="str">
        <f t="shared" si="75"/>
        <v>盤</v>
      </c>
      <c r="J1622" t="str">
        <f t="shared" si="76"/>
        <v>盤</v>
      </c>
      <c r="K1622" t="str">
        <f t="shared" si="77"/>
        <v>盤</v>
      </c>
    </row>
    <row r="1623" spans="1:11" hidden="1" x14ac:dyDescent="0.15">
      <c r="A1623">
        <v>20180806</v>
      </c>
      <c r="B1623">
        <v>11024.1</v>
      </c>
      <c r="C1623">
        <v>11098.13</v>
      </c>
      <c r="D1623">
        <v>10929.77</v>
      </c>
      <c r="E1623">
        <v>11098.13</v>
      </c>
      <c r="F1623">
        <v>10929.77</v>
      </c>
      <c r="G1623">
        <v>11098.13</v>
      </c>
      <c r="H1623">
        <v>10929.77</v>
      </c>
      <c r="I1623" t="str">
        <f t="shared" si="75"/>
        <v>盤</v>
      </c>
      <c r="J1623" t="str">
        <f t="shared" si="76"/>
        <v>盤</v>
      </c>
      <c r="K1623" t="str">
        <f t="shared" si="77"/>
        <v>盤</v>
      </c>
    </row>
    <row r="1624" spans="1:11" hidden="1" x14ac:dyDescent="0.15">
      <c r="A1624">
        <v>20180807</v>
      </c>
      <c r="B1624">
        <v>10983.44</v>
      </c>
      <c r="C1624">
        <v>11098.13</v>
      </c>
      <c r="D1624">
        <v>10929.77</v>
      </c>
      <c r="E1624">
        <v>11098.13</v>
      </c>
      <c r="F1624">
        <v>10929.77</v>
      </c>
      <c r="G1624">
        <v>11098.13</v>
      </c>
      <c r="H1624">
        <v>10929.77</v>
      </c>
      <c r="I1624" t="str">
        <f t="shared" si="75"/>
        <v>盤</v>
      </c>
      <c r="J1624" t="str">
        <f t="shared" si="76"/>
        <v>盤</v>
      </c>
      <c r="K1624" t="str">
        <f t="shared" si="77"/>
        <v>盤</v>
      </c>
    </row>
    <row r="1625" spans="1:11" hidden="1" x14ac:dyDescent="0.15">
      <c r="A1625">
        <v>20180808</v>
      </c>
      <c r="B1625">
        <v>11075.25</v>
      </c>
      <c r="C1625">
        <v>11098.13</v>
      </c>
      <c r="D1625">
        <v>10929.77</v>
      </c>
      <c r="E1625">
        <v>11098.13</v>
      </c>
      <c r="F1625">
        <v>10929.77</v>
      </c>
      <c r="G1625">
        <v>11098.13</v>
      </c>
      <c r="H1625">
        <v>10929.77</v>
      </c>
      <c r="I1625" t="str">
        <f t="shared" si="75"/>
        <v>盤</v>
      </c>
      <c r="J1625" t="str">
        <f t="shared" si="76"/>
        <v>盤</v>
      </c>
      <c r="K1625" t="str">
        <f t="shared" si="77"/>
        <v>盤</v>
      </c>
    </row>
    <row r="1626" spans="1:11" hidden="1" x14ac:dyDescent="0.15">
      <c r="A1626">
        <v>20180809</v>
      </c>
      <c r="B1626">
        <v>11028.07</v>
      </c>
      <c r="C1626">
        <v>11098.13</v>
      </c>
      <c r="D1626">
        <v>10929.77</v>
      </c>
      <c r="E1626">
        <v>11098.13</v>
      </c>
      <c r="F1626">
        <v>10929.77</v>
      </c>
      <c r="G1626">
        <v>11098.13</v>
      </c>
      <c r="H1626">
        <v>10929.77</v>
      </c>
      <c r="I1626" t="str">
        <f t="shared" si="75"/>
        <v>盤</v>
      </c>
      <c r="J1626" t="str">
        <f t="shared" si="76"/>
        <v>盤</v>
      </c>
      <c r="K1626" t="str">
        <f t="shared" si="77"/>
        <v>盤</v>
      </c>
    </row>
    <row r="1627" spans="1:11" hidden="1" x14ac:dyDescent="0.15">
      <c r="A1627">
        <v>20180810</v>
      </c>
      <c r="B1627">
        <v>10983.68</v>
      </c>
      <c r="C1627">
        <v>11098.13</v>
      </c>
      <c r="D1627">
        <v>10929.77</v>
      </c>
      <c r="E1627">
        <v>11098.13</v>
      </c>
      <c r="F1627">
        <v>10929.77</v>
      </c>
      <c r="G1627">
        <v>11098.13</v>
      </c>
      <c r="H1627">
        <v>10929.77</v>
      </c>
      <c r="I1627" t="str">
        <f t="shared" si="75"/>
        <v>盤</v>
      </c>
      <c r="J1627" t="str">
        <f t="shared" si="76"/>
        <v>盤</v>
      </c>
      <c r="K1627" t="str">
        <f t="shared" si="77"/>
        <v>盤</v>
      </c>
    </row>
    <row r="1628" spans="1:11" hidden="1" x14ac:dyDescent="0.15">
      <c r="A1628">
        <v>20180813</v>
      </c>
      <c r="B1628">
        <v>10748.92</v>
      </c>
      <c r="C1628">
        <v>11098.13</v>
      </c>
      <c r="D1628">
        <v>10929.77</v>
      </c>
      <c r="E1628">
        <v>11098.13</v>
      </c>
      <c r="F1628">
        <v>10929.77</v>
      </c>
      <c r="G1628">
        <v>11075.25</v>
      </c>
      <c r="H1628">
        <v>10748.92</v>
      </c>
      <c r="I1628" t="str">
        <f t="shared" si="75"/>
        <v>盤</v>
      </c>
      <c r="J1628" t="str">
        <f t="shared" si="76"/>
        <v>盤</v>
      </c>
      <c r="K1628" t="str">
        <f t="shared" si="77"/>
        <v>順</v>
      </c>
    </row>
    <row r="1629" spans="1:11" hidden="1" x14ac:dyDescent="0.15">
      <c r="A1629">
        <v>20180814</v>
      </c>
      <c r="B1629">
        <v>10824.23</v>
      </c>
      <c r="C1629">
        <v>11098.13</v>
      </c>
      <c r="D1629">
        <v>10929.77</v>
      </c>
      <c r="E1629">
        <v>11075.25</v>
      </c>
      <c r="F1629">
        <v>10748.92</v>
      </c>
      <c r="G1629">
        <v>11075.25</v>
      </c>
      <c r="H1629">
        <v>10748.92</v>
      </c>
      <c r="I1629" t="str">
        <f t="shared" si="75"/>
        <v>盤</v>
      </c>
      <c r="J1629" t="str">
        <f t="shared" si="76"/>
        <v>順</v>
      </c>
      <c r="K1629" t="str">
        <f t="shared" si="77"/>
        <v>順</v>
      </c>
    </row>
    <row r="1630" spans="1:11" x14ac:dyDescent="0.15">
      <c r="A1630">
        <v>20180815</v>
      </c>
      <c r="B1630">
        <v>10716.75</v>
      </c>
      <c r="C1630">
        <v>11075.25</v>
      </c>
      <c r="D1630">
        <v>10748.92</v>
      </c>
      <c r="E1630">
        <v>11075.25</v>
      </c>
      <c r="F1630">
        <v>10748.92</v>
      </c>
      <c r="G1630">
        <v>11075.25</v>
      </c>
      <c r="H1630">
        <v>10716.75</v>
      </c>
      <c r="I1630" t="str">
        <f t="shared" si="75"/>
        <v>順</v>
      </c>
      <c r="J1630" t="str">
        <f t="shared" si="76"/>
        <v>順</v>
      </c>
      <c r="K1630" t="str">
        <f t="shared" si="77"/>
        <v>順</v>
      </c>
    </row>
    <row r="1631" spans="1:11" x14ac:dyDescent="0.15">
      <c r="A1631">
        <v>20180816</v>
      </c>
      <c r="B1631">
        <v>10683.9</v>
      </c>
      <c r="C1631">
        <v>11075.25</v>
      </c>
      <c r="D1631">
        <v>10748.92</v>
      </c>
      <c r="E1631">
        <v>11075.25</v>
      </c>
      <c r="F1631">
        <v>10716.75</v>
      </c>
      <c r="G1631">
        <v>11075.25</v>
      </c>
      <c r="H1631">
        <v>10683.9</v>
      </c>
      <c r="I1631" t="str">
        <f t="shared" si="75"/>
        <v>順</v>
      </c>
      <c r="J1631" t="str">
        <f t="shared" si="76"/>
        <v>順</v>
      </c>
      <c r="K1631" t="str">
        <f t="shared" si="77"/>
        <v>順</v>
      </c>
    </row>
    <row r="1632" spans="1:11" x14ac:dyDescent="0.15">
      <c r="A1632">
        <v>20180817</v>
      </c>
      <c r="B1632">
        <v>10690.96</v>
      </c>
      <c r="C1632">
        <v>11075.25</v>
      </c>
      <c r="D1632">
        <v>10716.75</v>
      </c>
      <c r="E1632">
        <v>11075.25</v>
      </c>
      <c r="F1632">
        <v>10683.9</v>
      </c>
      <c r="G1632">
        <v>11075.25</v>
      </c>
      <c r="H1632">
        <v>10683.9</v>
      </c>
      <c r="I1632" t="str">
        <f t="shared" si="75"/>
        <v>順</v>
      </c>
      <c r="J1632" t="str">
        <f t="shared" si="76"/>
        <v>順</v>
      </c>
      <c r="K1632" t="str">
        <f t="shared" si="77"/>
        <v>順</v>
      </c>
    </row>
    <row r="1633" spans="1:11" x14ac:dyDescent="0.15">
      <c r="A1633">
        <v>20180820</v>
      </c>
      <c r="B1633">
        <v>10699.05</v>
      </c>
      <c r="C1633">
        <v>11075.25</v>
      </c>
      <c r="D1633">
        <v>10683.9</v>
      </c>
      <c r="E1633">
        <v>11075.25</v>
      </c>
      <c r="F1633">
        <v>10683.9</v>
      </c>
      <c r="G1633">
        <v>11028.07</v>
      </c>
      <c r="H1633">
        <v>10683.9</v>
      </c>
      <c r="I1633" t="str">
        <f t="shared" si="75"/>
        <v>順</v>
      </c>
      <c r="J1633" t="str">
        <f t="shared" si="76"/>
        <v>順</v>
      </c>
      <c r="K1633" t="str">
        <f t="shared" si="77"/>
        <v>順</v>
      </c>
    </row>
    <row r="1634" spans="1:11" x14ac:dyDescent="0.15">
      <c r="A1634">
        <v>20180821</v>
      </c>
      <c r="B1634">
        <v>10792.2</v>
      </c>
      <c r="C1634">
        <v>11075.25</v>
      </c>
      <c r="D1634">
        <v>10683.9</v>
      </c>
      <c r="E1634">
        <v>11028.07</v>
      </c>
      <c r="F1634">
        <v>10683.9</v>
      </c>
      <c r="G1634">
        <v>10983.68</v>
      </c>
      <c r="H1634">
        <v>10683.9</v>
      </c>
      <c r="I1634" t="str">
        <f t="shared" si="75"/>
        <v>順</v>
      </c>
      <c r="J1634" t="str">
        <f t="shared" si="76"/>
        <v>順</v>
      </c>
      <c r="K1634" t="str">
        <f t="shared" si="77"/>
        <v>順</v>
      </c>
    </row>
    <row r="1635" spans="1:11" hidden="1" x14ac:dyDescent="0.15">
      <c r="A1635">
        <v>20180822</v>
      </c>
      <c r="B1635">
        <v>10804.2</v>
      </c>
      <c r="C1635">
        <v>11028.07</v>
      </c>
      <c r="D1635">
        <v>10683.9</v>
      </c>
      <c r="E1635">
        <v>10983.68</v>
      </c>
      <c r="F1635">
        <v>10683.9</v>
      </c>
      <c r="G1635">
        <v>10824.23</v>
      </c>
      <c r="H1635">
        <v>10683.9</v>
      </c>
      <c r="I1635" t="str">
        <f t="shared" si="75"/>
        <v>順</v>
      </c>
      <c r="J1635" t="str">
        <f t="shared" si="76"/>
        <v>順</v>
      </c>
      <c r="K1635" t="str">
        <f t="shared" si="77"/>
        <v>盤</v>
      </c>
    </row>
    <row r="1636" spans="1:11" hidden="1" x14ac:dyDescent="0.15">
      <c r="A1636">
        <v>20180823</v>
      </c>
      <c r="B1636">
        <v>10863.13</v>
      </c>
      <c r="C1636">
        <v>10983.68</v>
      </c>
      <c r="D1636">
        <v>10683.9</v>
      </c>
      <c r="E1636">
        <v>10824.23</v>
      </c>
      <c r="F1636">
        <v>10683.9</v>
      </c>
      <c r="G1636">
        <v>10863.13</v>
      </c>
      <c r="H1636">
        <v>10683.9</v>
      </c>
      <c r="I1636" t="str">
        <f t="shared" si="75"/>
        <v>順</v>
      </c>
      <c r="J1636" t="str">
        <f t="shared" si="76"/>
        <v>盤</v>
      </c>
      <c r="K1636" t="str">
        <f t="shared" si="77"/>
        <v>盤</v>
      </c>
    </row>
    <row r="1637" spans="1:11" hidden="1" x14ac:dyDescent="0.15">
      <c r="A1637">
        <v>20180824</v>
      </c>
      <c r="B1637">
        <v>10809.35</v>
      </c>
      <c r="C1637">
        <v>10824.23</v>
      </c>
      <c r="D1637">
        <v>10683.9</v>
      </c>
      <c r="E1637">
        <v>10863.13</v>
      </c>
      <c r="F1637">
        <v>10683.9</v>
      </c>
      <c r="G1637">
        <v>10863.13</v>
      </c>
      <c r="H1637">
        <v>10683.9</v>
      </c>
      <c r="I1637" t="str">
        <f t="shared" si="75"/>
        <v>盤</v>
      </c>
      <c r="J1637" t="str">
        <f t="shared" si="76"/>
        <v>盤</v>
      </c>
      <c r="K1637" t="str">
        <f t="shared" si="77"/>
        <v>盤</v>
      </c>
    </row>
    <row r="1638" spans="1:11" hidden="1" x14ac:dyDescent="0.15">
      <c r="A1638">
        <v>20180827</v>
      </c>
      <c r="B1638">
        <v>10902.21</v>
      </c>
      <c r="C1638">
        <v>10863.13</v>
      </c>
      <c r="D1638">
        <v>10683.9</v>
      </c>
      <c r="E1638">
        <v>10863.13</v>
      </c>
      <c r="F1638">
        <v>10683.9</v>
      </c>
      <c r="G1638">
        <v>10902.21</v>
      </c>
      <c r="H1638">
        <v>10683.9</v>
      </c>
      <c r="I1638" t="str">
        <f t="shared" si="75"/>
        <v>盤</v>
      </c>
      <c r="J1638" t="str">
        <f t="shared" si="76"/>
        <v>盤</v>
      </c>
      <c r="K1638" t="str">
        <f t="shared" si="77"/>
        <v>無</v>
      </c>
    </row>
    <row r="1639" spans="1:11" hidden="1" x14ac:dyDescent="0.15">
      <c r="A1639">
        <v>20180828</v>
      </c>
      <c r="B1639">
        <v>10989.55</v>
      </c>
      <c r="C1639">
        <v>10863.13</v>
      </c>
      <c r="D1639">
        <v>10683.9</v>
      </c>
      <c r="E1639">
        <v>10902.21</v>
      </c>
      <c r="F1639">
        <v>10683.9</v>
      </c>
      <c r="G1639">
        <v>10989.55</v>
      </c>
      <c r="H1639">
        <v>10690.96</v>
      </c>
      <c r="I1639" t="str">
        <f t="shared" si="75"/>
        <v>盤</v>
      </c>
      <c r="J1639" t="str">
        <f t="shared" si="76"/>
        <v>無</v>
      </c>
      <c r="K1639" t="str">
        <f t="shared" si="77"/>
        <v>順</v>
      </c>
    </row>
    <row r="1640" spans="1:11" hidden="1" x14ac:dyDescent="0.15">
      <c r="A1640">
        <v>20180829</v>
      </c>
      <c r="B1640">
        <v>11099.57</v>
      </c>
      <c r="C1640">
        <v>10902.21</v>
      </c>
      <c r="D1640">
        <v>10683.9</v>
      </c>
      <c r="E1640">
        <v>10989.55</v>
      </c>
      <c r="F1640">
        <v>10690.96</v>
      </c>
      <c r="G1640">
        <v>11099.57</v>
      </c>
      <c r="H1640">
        <v>10699.05</v>
      </c>
      <c r="I1640" t="str">
        <f t="shared" si="75"/>
        <v>無</v>
      </c>
      <c r="J1640" t="str">
        <f t="shared" si="76"/>
        <v>順</v>
      </c>
      <c r="K1640" t="str">
        <f t="shared" si="77"/>
        <v>順</v>
      </c>
    </row>
    <row r="1641" spans="1:11" x14ac:dyDescent="0.15">
      <c r="A1641">
        <v>20180830</v>
      </c>
      <c r="B1641">
        <v>11093.75</v>
      </c>
      <c r="C1641">
        <v>10989.55</v>
      </c>
      <c r="D1641">
        <v>10690.96</v>
      </c>
      <c r="E1641">
        <v>11099.57</v>
      </c>
      <c r="F1641">
        <v>10699.05</v>
      </c>
      <c r="G1641">
        <v>11099.57</v>
      </c>
      <c r="H1641">
        <v>10792.2</v>
      </c>
      <c r="I1641" t="str">
        <f t="shared" si="75"/>
        <v>順</v>
      </c>
      <c r="J1641" t="str">
        <f t="shared" si="76"/>
        <v>順</v>
      </c>
      <c r="K1641" t="str">
        <f t="shared" si="77"/>
        <v>順</v>
      </c>
    </row>
    <row r="1642" spans="1:11" x14ac:dyDescent="0.15">
      <c r="A1642">
        <v>20180831</v>
      </c>
      <c r="B1642">
        <v>11063.94</v>
      </c>
      <c r="C1642">
        <v>11099.57</v>
      </c>
      <c r="D1642">
        <v>10699.05</v>
      </c>
      <c r="E1642">
        <v>11099.57</v>
      </c>
      <c r="F1642">
        <v>10792.2</v>
      </c>
      <c r="G1642">
        <v>11099.57</v>
      </c>
      <c r="H1642">
        <v>10804.2</v>
      </c>
      <c r="I1642" t="str">
        <f t="shared" si="75"/>
        <v>順</v>
      </c>
      <c r="J1642" t="str">
        <f t="shared" si="76"/>
        <v>順</v>
      </c>
      <c r="K1642" t="str">
        <f t="shared" si="77"/>
        <v>順</v>
      </c>
    </row>
    <row r="1643" spans="1:11" x14ac:dyDescent="0.15">
      <c r="A1643">
        <v>20180903</v>
      </c>
      <c r="B1643">
        <v>10964.22</v>
      </c>
      <c r="C1643">
        <v>11099.57</v>
      </c>
      <c r="D1643">
        <v>10792.2</v>
      </c>
      <c r="E1643">
        <v>11099.57</v>
      </c>
      <c r="F1643">
        <v>10804.2</v>
      </c>
      <c r="G1643">
        <v>11099.57</v>
      </c>
      <c r="H1643">
        <v>10809.35</v>
      </c>
      <c r="I1643" t="str">
        <f t="shared" si="75"/>
        <v>順</v>
      </c>
      <c r="J1643" t="str">
        <f t="shared" si="76"/>
        <v>順</v>
      </c>
      <c r="K1643" t="str">
        <f t="shared" si="77"/>
        <v>順</v>
      </c>
    </row>
    <row r="1644" spans="1:11" x14ac:dyDescent="0.15">
      <c r="A1644">
        <v>20180904</v>
      </c>
      <c r="B1644">
        <v>11021.38</v>
      </c>
      <c r="C1644">
        <v>11099.57</v>
      </c>
      <c r="D1644">
        <v>10804.2</v>
      </c>
      <c r="E1644">
        <v>11099.57</v>
      </c>
      <c r="F1644">
        <v>10809.35</v>
      </c>
      <c r="G1644">
        <v>11099.57</v>
      </c>
      <c r="H1644">
        <v>10809.35</v>
      </c>
      <c r="I1644" t="str">
        <f t="shared" si="75"/>
        <v>順</v>
      </c>
      <c r="J1644" t="str">
        <f t="shared" si="76"/>
        <v>順</v>
      </c>
      <c r="K1644" t="str">
        <f t="shared" si="77"/>
        <v>順</v>
      </c>
    </row>
    <row r="1645" spans="1:11" hidden="1" x14ac:dyDescent="0.15">
      <c r="A1645">
        <v>20180905</v>
      </c>
      <c r="B1645">
        <v>10995.13</v>
      </c>
      <c r="C1645">
        <v>11099.57</v>
      </c>
      <c r="D1645">
        <v>10809.35</v>
      </c>
      <c r="E1645">
        <v>11099.57</v>
      </c>
      <c r="F1645">
        <v>10809.35</v>
      </c>
      <c r="G1645">
        <v>11099.57</v>
      </c>
      <c r="H1645">
        <v>10902.21</v>
      </c>
      <c r="I1645" t="str">
        <f t="shared" si="75"/>
        <v>順</v>
      </c>
      <c r="J1645" t="str">
        <f t="shared" si="76"/>
        <v>順</v>
      </c>
      <c r="K1645" t="str">
        <f t="shared" si="77"/>
        <v>無</v>
      </c>
    </row>
    <row r="1646" spans="1:11" hidden="1" x14ac:dyDescent="0.15">
      <c r="A1646">
        <v>20180906</v>
      </c>
      <c r="B1646">
        <v>10924.3</v>
      </c>
      <c r="C1646">
        <v>11099.57</v>
      </c>
      <c r="D1646">
        <v>10809.35</v>
      </c>
      <c r="E1646">
        <v>11099.57</v>
      </c>
      <c r="F1646">
        <v>10902.21</v>
      </c>
      <c r="G1646">
        <v>11099.57</v>
      </c>
      <c r="H1646">
        <v>10924.3</v>
      </c>
      <c r="I1646" t="str">
        <f t="shared" si="75"/>
        <v>順</v>
      </c>
      <c r="J1646" t="str">
        <f t="shared" si="76"/>
        <v>無</v>
      </c>
      <c r="K1646" t="str">
        <f t="shared" si="77"/>
        <v>盤</v>
      </c>
    </row>
    <row r="1647" spans="1:11" hidden="1" x14ac:dyDescent="0.15">
      <c r="A1647">
        <v>20180907</v>
      </c>
      <c r="B1647">
        <v>10846.99</v>
      </c>
      <c r="C1647">
        <v>11099.57</v>
      </c>
      <c r="D1647">
        <v>10902.21</v>
      </c>
      <c r="E1647">
        <v>11099.57</v>
      </c>
      <c r="F1647">
        <v>10924.3</v>
      </c>
      <c r="G1647">
        <v>11099.57</v>
      </c>
      <c r="H1647">
        <v>10846.99</v>
      </c>
      <c r="I1647" t="str">
        <f t="shared" si="75"/>
        <v>無</v>
      </c>
      <c r="J1647" t="str">
        <f t="shared" si="76"/>
        <v>盤</v>
      </c>
      <c r="K1647" t="str">
        <f t="shared" si="77"/>
        <v>順</v>
      </c>
    </row>
    <row r="1648" spans="1:11" hidden="1" x14ac:dyDescent="0.15">
      <c r="A1648">
        <v>20180910</v>
      </c>
      <c r="B1648">
        <v>10725.8</v>
      </c>
      <c r="C1648">
        <v>11099.57</v>
      </c>
      <c r="D1648">
        <v>10924.3</v>
      </c>
      <c r="E1648">
        <v>11099.57</v>
      </c>
      <c r="F1648">
        <v>10846.99</v>
      </c>
      <c r="G1648">
        <v>11093.75</v>
      </c>
      <c r="H1648">
        <v>10725.8</v>
      </c>
      <c r="I1648" t="str">
        <f t="shared" si="75"/>
        <v>盤</v>
      </c>
      <c r="J1648" t="str">
        <f t="shared" si="76"/>
        <v>順</v>
      </c>
      <c r="K1648" t="str">
        <f t="shared" si="77"/>
        <v>順</v>
      </c>
    </row>
    <row r="1649" spans="1:11" x14ac:dyDescent="0.15">
      <c r="A1649">
        <v>20180911</v>
      </c>
      <c r="B1649">
        <v>10752.3</v>
      </c>
      <c r="C1649">
        <v>11099.57</v>
      </c>
      <c r="D1649">
        <v>10846.99</v>
      </c>
      <c r="E1649">
        <v>11093.75</v>
      </c>
      <c r="F1649">
        <v>10725.8</v>
      </c>
      <c r="G1649">
        <v>11063.94</v>
      </c>
      <c r="H1649">
        <v>10725.8</v>
      </c>
      <c r="I1649" t="str">
        <f t="shared" si="75"/>
        <v>順</v>
      </c>
      <c r="J1649" t="str">
        <f t="shared" si="76"/>
        <v>順</v>
      </c>
      <c r="K1649" t="str">
        <f t="shared" si="77"/>
        <v>順</v>
      </c>
    </row>
    <row r="1650" spans="1:11" x14ac:dyDescent="0.15">
      <c r="A1650">
        <v>20180912</v>
      </c>
      <c r="B1650">
        <v>10722.57</v>
      </c>
      <c r="C1650">
        <v>11093.75</v>
      </c>
      <c r="D1650">
        <v>10725.8</v>
      </c>
      <c r="E1650">
        <v>11063.94</v>
      </c>
      <c r="F1650">
        <v>10725.8</v>
      </c>
      <c r="G1650">
        <v>11021.38</v>
      </c>
      <c r="H1650">
        <v>10722.57</v>
      </c>
      <c r="I1650" t="str">
        <f t="shared" si="75"/>
        <v>順</v>
      </c>
      <c r="J1650" t="str">
        <f t="shared" si="76"/>
        <v>順</v>
      </c>
      <c r="K1650" t="str">
        <f t="shared" si="77"/>
        <v>順</v>
      </c>
    </row>
    <row r="1651" spans="1:11" x14ac:dyDescent="0.15">
      <c r="A1651">
        <v>20180913</v>
      </c>
      <c r="B1651">
        <v>10727.23</v>
      </c>
      <c r="C1651">
        <v>11063.94</v>
      </c>
      <c r="D1651">
        <v>10725.8</v>
      </c>
      <c r="E1651">
        <v>11021.38</v>
      </c>
      <c r="F1651">
        <v>10722.57</v>
      </c>
      <c r="G1651">
        <v>11021.38</v>
      </c>
      <c r="H1651">
        <v>10722.57</v>
      </c>
      <c r="I1651" t="str">
        <f t="shared" si="75"/>
        <v>順</v>
      </c>
      <c r="J1651" t="str">
        <f t="shared" si="76"/>
        <v>順</v>
      </c>
      <c r="K1651" t="str">
        <f t="shared" si="77"/>
        <v>順</v>
      </c>
    </row>
    <row r="1652" spans="1:11" x14ac:dyDescent="0.15">
      <c r="A1652">
        <v>20180914</v>
      </c>
      <c r="B1652">
        <v>10868.14</v>
      </c>
      <c r="C1652">
        <v>11021.38</v>
      </c>
      <c r="D1652">
        <v>10722.57</v>
      </c>
      <c r="E1652">
        <v>11021.38</v>
      </c>
      <c r="F1652">
        <v>10722.57</v>
      </c>
      <c r="G1652">
        <v>10995.13</v>
      </c>
      <c r="H1652">
        <v>10722.57</v>
      </c>
      <c r="I1652" t="str">
        <f t="shared" si="75"/>
        <v>順</v>
      </c>
      <c r="J1652" t="str">
        <f t="shared" si="76"/>
        <v>順</v>
      </c>
      <c r="K1652" t="str">
        <f t="shared" si="77"/>
        <v>順</v>
      </c>
    </row>
    <row r="1653" spans="1:11" hidden="1" x14ac:dyDescent="0.15">
      <c r="A1653">
        <v>20180917</v>
      </c>
      <c r="B1653">
        <v>10828.61</v>
      </c>
      <c r="C1653">
        <v>11021.38</v>
      </c>
      <c r="D1653">
        <v>10722.57</v>
      </c>
      <c r="E1653">
        <v>10995.13</v>
      </c>
      <c r="F1653">
        <v>10722.57</v>
      </c>
      <c r="G1653">
        <v>10924.3</v>
      </c>
      <c r="H1653">
        <v>10722.57</v>
      </c>
      <c r="I1653" t="str">
        <f t="shared" si="75"/>
        <v>順</v>
      </c>
      <c r="J1653" t="str">
        <f t="shared" si="76"/>
        <v>順</v>
      </c>
      <c r="K1653" t="str">
        <f t="shared" si="77"/>
        <v>無</v>
      </c>
    </row>
    <row r="1654" spans="1:11" hidden="1" x14ac:dyDescent="0.15">
      <c r="A1654">
        <v>20180918</v>
      </c>
      <c r="B1654">
        <v>10760.21</v>
      </c>
      <c r="C1654">
        <v>10995.13</v>
      </c>
      <c r="D1654">
        <v>10722.57</v>
      </c>
      <c r="E1654">
        <v>10924.3</v>
      </c>
      <c r="F1654">
        <v>10722.57</v>
      </c>
      <c r="G1654">
        <v>10868.14</v>
      </c>
      <c r="H1654">
        <v>10722.57</v>
      </c>
      <c r="I1654" t="str">
        <f t="shared" si="75"/>
        <v>順</v>
      </c>
      <c r="J1654" t="str">
        <f t="shared" si="76"/>
        <v>無</v>
      </c>
      <c r="K1654" t="str">
        <f t="shared" si="77"/>
        <v>盤</v>
      </c>
    </row>
    <row r="1655" spans="1:11" hidden="1" x14ac:dyDescent="0.15">
      <c r="A1655">
        <v>20180919</v>
      </c>
      <c r="B1655">
        <v>10857.27</v>
      </c>
      <c r="C1655">
        <v>10924.3</v>
      </c>
      <c r="D1655">
        <v>10722.57</v>
      </c>
      <c r="E1655">
        <v>10868.14</v>
      </c>
      <c r="F1655">
        <v>10722.57</v>
      </c>
      <c r="G1655">
        <v>10868.14</v>
      </c>
      <c r="H1655">
        <v>10722.57</v>
      </c>
      <c r="I1655" t="str">
        <f t="shared" si="75"/>
        <v>無</v>
      </c>
      <c r="J1655" t="str">
        <f t="shared" si="76"/>
        <v>盤</v>
      </c>
      <c r="K1655" t="str">
        <f t="shared" si="77"/>
        <v>盤</v>
      </c>
    </row>
    <row r="1656" spans="1:11" hidden="1" x14ac:dyDescent="0.15">
      <c r="A1656">
        <v>20180920</v>
      </c>
      <c r="B1656">
        <v>10831.41</v>
      </c>
      <c r="C1656">
        <v>10868.14</v>
      </c>
      <c r="D1656">
        <v>10722.57</v>
      </c>
      <c r="E1656">
        <v>10868.14</v>
      </c>
      <c r="F1656">
        <v>10722.57</v>
      </c>
      <c r="G1656">
        <v>10868.14</v>
      </c>
      <c r="H1656">
        <v>10722.57</v>
      </c>
      <c r="I1656" t="str">
        <f t="shared" si="75"/>
        <v>盤</v>
      </c>
      <c r="J1656" t="str">
        <f t="shared" si="76"/>
        <v>盤</v>
      </c>
      <c r="K1656" t="str">
        <f t="shared" si="77"/>
        <v>盤</v>
      </c>
    </row>
    <row r="1657" spans="1:11" hidden="1" x14ac:dyDescent="0.15">
      <c r="A1657">
        <v>20180921</v>
      </c>
      <c r="B1657">
        <v>10972.41</v>
      </c>
      <c r="C1657">
        <v>10868.14</v>
      </c>
      <c r="D1657">
        <v>10722.57</v>
      </c>
      <c r="E1657">
        <v>10868.14</v>
      </c>
      <c r="F1657">
        <v>10722.57</v>
      </c>
      <c r="G1657">
        <v>10972.41</v>
      </c>
      <c r="H1657">
        <v>10722.57</v>
      </c>
      <c r="I1657" t="str">
        <f t="shared" si="75"/>
        <v>盤</v>
      </c>
      <c r="J1657" t="str">
        <f t="shared" si="76"/>
        <v>盤</v>
      </c>
      <c r="K1657" t="str">
        <f t="shared" si="77"/>
        <v>順</v>
      </c>
    </row>
    <row r="1658" spans="1:11" hidden="1" x14ac:dyDescent="0.15">
      <c r="A1658">
        <v>20180925</v>
      </c>
      <c r="B1658">
        <v>10978.85</v>
      </c>
      <c r="C1658">
        <v>10868.14</v>
      </c>
      <c r="D1658">
        <v>10722.57</v>
      </c>
      <c r="E1658">
        <v>10972.41</v>
      </c>
      <c r="F1658">
        <v>10722.57</v>
      </c>
      <c r="G1658">
        <v>10978.85</v>
      </c>
      <c r="H1658">
        <v>10727.23</v>
      </c>
      <c r="I1658" t="str">
        <f t="shared" si="75"/>
        <v>盤</v>
      </c>
      <c r="J1658" t="str">
        <f t="shared" si="76"/>
        <v>順</v>
      </c>
      <c r="K1658" t="str">
        <f t="shared" si="77"/>
        <v>順</v>
      </c>
    </row>
    <row r="1659" spans="1:11" hidden="1" x14ac:dyDescent="0.15">
      <c r="A1659">
        <v>20180926</v>
      </c>
      <c r="B1659">
        <v>10974.19</v>
      </c>
      <c r="C1659">
        <v>10972.41</v>
      </c>
      <c r="D1659">
        <v>10722.57</v>
      </c>
      <c r="E1659">
        <v>10978.85</v>
      </c>
      <c r="F1659">
        <v>10727.23</v>
      </c>
      <c r="G1659">
        <v>10978.85</v>
      </c>
      <c r="H1659">
        <v>10760.21</v>
      </c>
      <c r="I1659" t="str">
        <f t="shared" si="75"/>
        <v>順</v>
      </c>
      <c r="J1659" t="str">
        <f t="shared" si="76"/>
        <v>順</v>
      </c>
      <c r="K1659" t="str">
        <f t="shared" si="77"/>
        <v>無</v>
      </c>
    </row>
    <row r="1660" spans="1:11" hidden="1" x14ac:dyDescent="0.15">
      <c r="A1660">
        <v>20180927</v>
      </c>
      <c r="B1660">
        <v>11034.19</v>
      </c>
      <c r="C1660">
        <v>10978.85</v>
      </c>
      <c r="D1660">
        <v>10727.23</v>
      </c>
      <c r="E1660">
        <v>10978.85</v>
      </c>
      <c r="F1660">
        <v>10760.21</v>
      </c>
      <c r="G1660">
        <v>11034.19</v>
      </c>
      <c r="H1660">
        <v>10760.21</v>
      </c>
      <c r="I1660" t="str">
        <f t="shared" si="75"/>
        <v>順</v>
      </c>
      <c r="J1660" t="str">
        <f t="shared" si="76"/>
        <v>無</v>
      </c>
      <c r="K1660" t="str">
        <f t="shared" si="77"/>
        <v>順</v>
      </c>
    </row>
    <row r="1661" spans="1:11" hidden="1" x14ac:dyDescent="0.15">
      <c r="A1661">
        <v>20180928</v>
      </c>
      <c r="B1661">
        <v>11006.34</v>
      </c>
      <c r="C1661">
        <v>10978.85</v>
      </c>
      <c r="D1661">
        <v>10760.21</v>
      </c>
      <c r="E1661">
        <v>11034.19</v>
      </c>
      <c r="F1661">
        <v>10760.21</v>
      </c>
      <c r="G1661">
        <v>11034.19</v>
      </c>
      <c r="H1661">
        <v>10760.21</v>
      </c>
      <c r="I1661" t="str">
        <f t="shared" ref="I1661:I1724" si="78">IF(C1661-D1661&lt;=180,"盤",IF(C1661-D1661&lt;=240,"無","順"))</f>
        <v>無</v>
      </c>
      <c r="J1661" t="str">
        <f t="shared" ref="J1661:J1724" si="79">IF(E1661-F1661&lt;=180,"盤",IF(E1661-F1661&lt;=240,"無","順"))</f>
        <v>順</v>
      </c>
      <c r="K1661" t="str">
        <f t="shared" ref="K1661:K1724" si="80">IF(G1661-H1661&lt;=180,"盤",IF(G1661-H1661&lt;=240,"無","順"))</f>
        <v>順</v>
      </c>
    </row>
    <row r="1662" spans="1:11" hidden="1" x14ac:dyDescent="0.15">
      <c r="A1662">
        <v>20181001</v>
      </c>
      <c r="B1662">
        <v>11051.8</v>
      </c>
      <c r="C1662">
        <v>11034.19</v>
      </c>
      <c r="D1662">
        <v>10760.21</v>
      </c>
      <c r="E1662">
        <v>11034.19</v>
      </c>
      <c r="F1662">
        <v>10760.21</v>
      </c>
      <c r="G1662">
        <v>11051.8</v>
      </c>
      <c r="H1662">
        <v>10831.41</v>
      </c>
      <c r="I1662" t="str">
        <f t="shared" si="78"/>
        <v>順</v>
      </c>
      <c r="J1662" t="str">
        <f t="shared" si="79"/>
        <v>順</v>
      </c>
      <c r="K1662" t="str">
        <f t="shared" si="80"/>
        <v>無</v>
      </c>
    </row>
    <row r="1663" spans="1:11" hidden="1" x14ac:dyDescent="0.15">
      <c r="A1663">
        <v>20181002</v>
      </c>
      <c r="B1663">
        <v>10919.63</v>
      </c>
      <c r="C1663">
        <v>11034.19</v>
      </c>
      <c r="D1663">
        <v>10760.21</v>
      </c>
      <c r="E1663">
        <v>11051.8</v>
      </c>
      <c r="F1663">
        <v>10831.41</v>
      </c>
      <c r="G1663">
        <v>11051.8</v>
      </c>
      <c r="H1663">
        <v>10831.41</v>
      </c>
      <c r="I1663" t="str">
        <f t="shared" si="78"/>
        <v>順</v>
      </c>
      <c r="J1663" t="str">
        <f t="shared" si="79"/>
        <v>無</v>
      </c>
      <c r="K1663" t="str">
        <f t="shared" si="80"/>
        <v>無</v>
      </c>
    </row>
    <row r="1664" spans="1:11" hidden="1" x14ac:dyDescent="0.15">
      <c r="A1664">
        <v>20181003</v>
      </c>
      <c r="B1664">
        <v>10863.94</v>
      </c>
      <c r="C1664">
        <v>11051.8</v>
      </c>
      <c r="D1664">
        <v>10831.41</v>
      </c>
      <c r="E1664">
        <v>11051.8</v>
      </c>
      <c r="F1664">
        <v>10831.41</v>
      </c>
      <c r="G1664">
        <v>11051.8</v>
      </c>
      <c r="H1664">
        <v>10863.94</v>
      </c>
      <c r="I1664" t="str">
        <f t="shared" si="78"/>
        <v>無</v>
      </c>
      <c r="J1664" t="str">
        <f t="shared" si="79"/>
        <v>無</v>
      </c>
      <c r="K1664" t="str">
        <f t="shared" si="80"/>
        <v>無</v>
      </c>
    </row>
    <row r="1665" spans="1:11" hidden="1" x14ac:dyDescent="0.15">
      <c r="A1665">
        <v>20181004</v>
      </c>
      <c r="B1665">
        <v>10718.91</v>
      </c>
      <c r="C1665">
        <v>11051.8</v>
      </c>
      <c r="D1665">
        <v>10831.41</v>
      </c>
      <c r="E1665">
        <v>11051.8</v>
      </c>
      <c r="F1665">
        <v>10863.94</v>
      </c>
      <c r="G1665">
        <v>11051.8</v>
      </c>
      <c r="H1665">
        <v>10718.91</v>
      </c>
      <c r="I1665" t="str">
        <f t="shared" si="78"/>
        <v>無</v>
      </c>
      <c r="J1665" t="str">
        <f t="shared" si="79"/>
        <v>無</v>
      </c>
      <c r="K1665" t="str">
        <f t="shared" si="80"/>
        <v>順</v>
      </c>
    </row>
    <row r="1666" spans="1:11" hidden="1" x14ac:dyDescent="0.15">
      <c r="A1666">
        <v>20181005</v>
      </c>
      <c r="B1666">
        <v>10517.12</v>
      </c>
      <c r="C1666">
        <v>11051.8</v>
      </c>
      <c r="D1666">
        <v>10863.94</v>
      </c>
      <c r="E1666">
        <v>11051.8</v>
      </c>
      <c r="F1666">
        <v>10718.91</v>
      </c>
      <c r="G1666">
        <v>11051.8</v>
      </c>
      <c r="H1666">
        <v>10517.12</v>
      </c>
      <c r="I1666" t="str">
        <f t="shared" si="78"/>
        <v>無</v>
      </c>
      <c r="J1666" t="str">
        <f t="shared" si="79"/>
        <v>順</v>
      </c>
      <c r="K1666" t="str">
        <f t="shared" si="80"/>
        <v>順</v>
      </c>
    </row>
    <row r="1667" spans="1:11" x14ac:dyDescent="0.15">
      <c r="A1667">
        <v>20181008</v>
      </c>
      <c r="B1667">
        <v>10455.93</v>
      </c>
      <c r="C1667">
        <v>11051.8</v>
      </c>
      <c r="D1667">
        <v>10718.91</v>
      </c>
      <c r="E1667">
        <v>11051.8</v>
      </c>
      <c r="F1667">
        <v>10517.12</v>
      </c>
      <c r="G1667">
        <v>11051.8</v>
      </c>
      <c r="H1667">
        <v>10455.93</v>
      </c>
      <c r="I1667" t="str">
        <f t="shared" si="78"/>
        <v>順</v>
      </c>
      <c r="J1667" t="str">
        <f t="shared" si="79"/>
        <v>順</v>
      </c>
      <c r="K1667" t="str">
        <f t="shared" si="80"/>
        <v>順</v>
      </c>
    </row>
    <row r="1668" spans="1:11" x14ac:dyDescent="0.15">
      <c r="A1668">
        <v>20181009</v>
      </c>
      <c r="B1668">
        <v>10466.83</v>
      </c>
      <c r="C1668">
        <v>11051.8</v>
      </c>
      <c r="D1668">
        <v>10517.12</v>
      </c>
      <c r="E1668">
        <v>11051.8</v>
      </c>
      <c r="F1668">
        <v>10455.93</v>
      </c>
      <c r="G1668">
        <v>11051.8</v>
      </c>
      <c r="H1668">
        <v>10455.93</v>
      </c>
      <c r="I1668" t="str">
        <f t="shared" si="78"/>
        <v>順</v>
      </c>
      <c r="J1668" t="str">
        <f t="shared" si="79"/>
        <v>順</v>
      </c>
      <c r="K1668" t="str">
        <f t="shared" si="80"/>
        <v>順</v>
      </c>
    </row>
    <row r="1669" spans="1:11" x14ac:dyDescent="0.15">
      <c r="A1669">
        <v>20181011</v>
      </c>
      <c r="B1669">
        <v>9806.11</v>
      </c>
      <c r="C1669">
        <v>11051.8</v>
      </c>
      <c r="D1669">
        <v>10455.93</v>
      </c>
      <c r="E1669">
        <v>11051.8</v>
      </c>
      <c r="F1669">
        <v>10455.93</v>
      </c>
      <c r="G1669">
        <v>11051.8</v>
      </c>
      <c r="H1669">
        <v>9806.11</v>
      </c>
      <c r="I1669" t="str">
        <f t="shared" si="78"/>
        <v>順</v>
      </c>
      <c r="J1669" t="str">
        <f t="shared" si="79"/>
        <v>順</v>
      </c>
      <c r="K1669" t="str">
        <f t="shared" si="80"/>
        <v>順</v>
      </c>
    </row>
    <row r="1670" spans="1:11" x14ac:dyDescent="0.15">
      <c r="A1670">
        <v>20181012</v>
      </c>
      <c r="B1670">
        <v>10045.81</v>
      </c>
      <c r="C1670">
        <v>11051.8</v>
      </c>
      <c r="D1670">
        <v>10455.93</v>
      </c>
      <c r="E1670">
        <v>11051.8</v>
      </c>
      <c r="F1670">
        <v>9806.11</v>
      </c>
      <c r="G1670">
        <v>10919.63</v>
      </c>
      <c r="H1670">
        <v>9806.11</v>
      </c>
      <c r="I1670" t="str">
        <f t="shared" si="78"/>
        <v>順</v>
      </c>
      <c r="J1670" t="str">
        <f t="shared" si="79"/>
        <v>順</v>
      </c>
      <c r="K1670" t="str">
        <f t="shared" si="80"/>
        <v>順</v>
      </c>
    </row>
    <row r="1671" spans="1:11" x14ac:dyDescent="0.15">
      <c r="A1671">
        <v>20181015</v>
      </c>
      <c r="B1671">
        <v>9901.1200000000008</v>
      </c>
      <c r="C1671">
        <v>11051.8</v>
      </c>
      <c r="D1671">
        <v>9806.11</v>
      </c>
      <c r="E1671">
        <v>10919.63</v>
      </c>
      <c r="F1671">
        <v>9806.11</v>
      </c>
      <c r="G1671">
        <v>10863.94</v>
      </c>
      <c r="H1671">
        <v>9806.11</v>
      </c>
      <c r="I1671" t="str">
        <f t="shared" si="78"/>
        <v>順</v>
      </c>
      <c r="J1671" t="str">
        <f t="shared" si="79"/>
        <v>順</v>
      </c>
      <c r="K1671" t="str">
        <f t="shared" si="80"/>
        <v>順</v>
      </c>
    </row>
    <row r="1672" spans="1:11" x14ac:dyDescent="0.15">
      <c r="A1672">
        <v>20181016</v>
      </c>
      <c r="B1672">
        <v>9981.1</v>
      </c>
      <c r="C1672">
        <v>10919.63</v>
      </c>
      <c r="D1672">
        <v>9806.11</v>
      </c>
      <c r="E1672">
        <v>10863.94</v>
      </c>
      <c r="F1672">
        <v>9806.11</v>
      </c>
      <c r="G1672">
        <v>10718.91</v>
      </c>
      <c r="H1672">
        <v>9806.11</v>
      </c>
      <c r="I1672" t="str">
        <f t="shared" si="78"/>
        <v>順</v>
      </c>
      <c r="J1672" t="str">
        <f t="shared" si="79"/>
        <v>順</v>
      </c>
      <c r="K1672" t="str">
        <f t="shared" si="80"/>
        <v>順</v>
      </c>
    </row>
    <row r="1673" spans="1:11" x14ac:dyDescent="0.15">
      <c r="A1673">
        <v>20181017</v>
      </c>
      <c r="B1673">
        <v>9979.14</v>
      </c>
      <c r="C1673">
        <v>10863.94</v>
      </c>
      <c r="D1673">
        <v>9806.11</v>
      </c>
      <c r="E1673">
        <v>10718.91</v>
      </c>
      <c r="F1673">
        <v>9806.11</v>
      </c>
      <c r="G1673">
        <v>10517.12</v>
      </c>
      <c r="H1673">
        <v>9806.11</v>
      </c>
      <c r="I1673" t="str">
        <f t="shared" si="78"/>
        <v>順</v>
      </c>
      <c r="J1673" t="str">
        <f t="shared" si="79"/>
        <v>順</v>
      </c>
      <c r="K1673" t="str">
        <f t="shared" si="80"/>
        <v>順</v>
      </c>
    </row>
    <row r="1674" spans="1:11" x14ac:dyDescent="0.15">
      <c r="A1674">
        <v>20181018</v>
      </c>
      <c r="B1674">
        <v>9953.73</v>
      </c>
      <c r="C1674">
        <v>10718.91</v>
      </c>
      <c r="D1674">
        <v>9806.11</v>
      </c>
      <c r="E1674">
        <v>10517.12</v>
      </c>
      <c r="F1674">
        <v>9806.11</v>
      </c>
      <c r="G1674">
        <v>10466.83</v>
      </c>
      <c r="H1674">
        <v>9806.11</v>
      </c>
      <c r="I1674" t="str">
        <f t="shared" si="78"/>
        <v>順</v>
      </c>
      <c r="J1674" t="str">
        <f t="shared" si="79"/>
        <v>順</v>
      </c>
      <c r="K1674" t="str">
        <f t="shared" si="80"/>
        <v>順</v>
      </c>
    </row>
    <row r="1675" spans="1:11" x14ac:dyDescent="0.15">
      <c r="A1675">
        <v>20181019</v>
      </c>
      <c r="B1675">
        <v>9919.26</v>
      </c>
      <c r="C1675">
        <v>10517.12</v>
      </c>
      <c r="D1675">
        <v>9806.11</v>
      </c>
      <c r="E1675">
        <v>10466.83</v>
      </c>
      <c r="F1675">
        <v>9806.11</v>
      </c>
      <c r="G1675">
        <v>10466.83</v>
      </c>
      <c r="H1675">
        <v>9806.11</v>
      </c>
      <c r="I1675" t="str">
        <f t="shared" si="78"/>
        <v>順</v>
      </c>
      <c r="J1675" t="str">
        <f t="shared" si="79"/>
        <v>順</v>
      </c>
      <c r="K1675" t="str">
        <f t="shared" si="80"/>
        <v>順</v>
      </c>
    </row>
    <row r="1676" spans="1:11" hidden="1" x14ac:dyDescent="0.15">
      <c r="A1676">
        <v>20181022</v>
      </c>
      <c r="B1676">
        <v>9974.2800000000007</v>
      </c>
      <c r="C1676">
        <v>10466.83</v>
      </c>
      <c r="D1676">
        <v>9806.11</v>
      </c>
      <c r="E1676">
        <v>10466.83</v>
      </c>
      <c r="F1676">
        <v>9806.11</v>
      </c>
      <c r="G1676">
        <v>10045.81</v>
      </c>
      <c r="H1676">
        <v>9806.11</v>
      </c>
      <c r="I1676" t="str">
        <f t="shared" si="78"/>
        <v>順</v>
      </c>
      <c r="J1676" t="str">
        <f t="shared" si="79"/>
        <v>順</v>
      </c>
      <c r="K1676" t="str">
        <f t="shared" si="80"/>
        <v>無</v>
      </c>
    </row>
    <row r="1677" spans="1:11" hidden="1" x14ac:dyDescent="0.15">
      <c r="A1677">
        <v>20181023</v>
      </c>
      <c r="B1677">
        <v>9775.2000000000007</v>
      </c>
      <c r="C1677">
        <v>10466.83</v>
      </c>
      <c r="D1677">
        <v>9806.11</v>
      </c>
      <c r="E1677">
        <v>10045.81</v>
      </c>
      <c r="F1677">
        <v>9806.11</v>
      </c>
      <c r="G1677">
        <v>10045.81</v>
      </c>
      <c r="H1677">
        <v>9775.2000000000007</v>
      </c>
      <c r="I1677" t="str">
        <f t="shared" si="78"/>
        <v>順</v>
      </c>
      <c r="J1677" t="str">
        <f t="shared" si="79"/>
        <v>無</v>
      </c>
      <c r="K1677" t="str">
        <f t="shared" si="80"/>
        <v>順</v>
      </c>
    </row>
    <row r="1678" spans="1:11" hidden="1" x14ac:dyDescent="0.15">
      <c r="A1678">
        <v>20181024</v>
      </c>
      <c r="B1678">
        <v>9759.4</v>
      </c>
      <c r="C1678">
        <v>10045.81</v>
      </c>
      <c r="D1678">
        <v>9806.11</v>
      </c>
      <c r="E1678">
        <v>10045.81</v>
      </c>
      <c r="F1678">
        <v>9775.2000000000007</v>
      </c>
      <c r="G1678">
        <v>9981.1</v>
      </c>
      <c r="H1678">
        <v>9759.4</v>
      </c>
      <c r="I1678" t="str">
        <f t="shared" si="78"/>
        <v>無</v>
      </c>
      <c r="J1678" t="str">
        <f t="shared" si="79"/>
        <v>順</v>
      </c>
      <c r="K1678" t="str">
        <f t="shared" si="80"/>
        <v>無</v>
      </c>
    </row>
    <row r="1679" spans="1:11" hidden="1" x14ac:dyDescent="0.15">
      <c r="A1679">
        <v>20181025</v>
      </c>
      <c r="B1679">
        <v>9520.7900000000009</v>
      </c>
      <c r="C1679">
        <v>10045.81</v>
      </c>
      <c r="D1679">
        <v>9775.2000000000007</v>
      </c>
      <c r="E1679">
        <v>9981.1</v>
      </c>
      <c r="F1679">
        <v>9759.4</v>
      </c>
      <c r="G1679">
        <v>9981.1</v>
      </c>
      <c r="H1679">
        <v>9520.7900000000009</v>
      </c>
      <c r="I1679" t="str">
        <f t="shared" si="78"/>
        <v>順</v>
      </c>
      <c r="J1679" t="str">
        <f t="shared" si="79"/>
        <v>無</v>
      </c>
      <c r="K1679" t="str">
        <f t="shared" si="80"/>
        <v>順</v>
      </c>
    </row>
    <row r="1680" spans="1:11" hidden="1" x14ac:dyDescent="0.15">
      <c r="A1680">
        <v>20181026</v>
      </c>
      <c r="B1680">
        <v>9489.18</v>
      </c>
      <c r="C1680">
        <v>9981.1</v>
      </c>
      <c r="D1680">
        <v>9759.4</v>
      </c>
      <c r="E1680">
        <v>9981.1</v>
      </c>
      <c r="F1680">
        <v>9520.7900000000009</v>
      </c>
      <c r="G1680">
        <v>9979.14</v>
      </c>
      <c r="H1680">
        <v>9489.18</v>
      </c>
      <c r="I1680" t="str">
        <f t="shared" si="78"/>
        <v>無</v>
      </c>
      <c r="J1680" t="str">
        <f t="shared" si="79"/>
        <v>順</v>
      </c>
      <c r="K1680" t="str">
        <f t="shared" si="80"/>
        <v>順</v>
      </c>
    </row>
    <row r="1681" spans="1:11" x14ac:dyDescent="0.15">
      <c r="A1681">
        <v>20181029</v>
      </c>
      <c r="B1681">
        <v>9516.32</v>
      </c>
      <c r="C1681">
        <v>9981.1</v>
      </c>
      <c r="D1681">
        <v>9520.7900000000009</v>
      </c>
      <c r="E1681">
        <v>9979.14</v>
      </c>
      <c r="F1681">
        <v>9489.18</v>
      </c>
      <c r="G1681">
        <v>9974.2800000000007</v>
      </c>
      <c r="H1681">
        <v>9489.18</v>
      </c>
      <c r="I1681" t="str">
        <f t="shared" si="78"/>
        <v>順</v>
      </c>
      <c r="J1681" t="str">
        <f t="shared" si="79"/>
        <v>順</v>
      </c>
      <c r="K1681" t="str">
        <f t="shared" si="80"/>
        <v>順</v>
      </c>
    </row>
    <row r="1682" spans="1:11" x14ac:dyDescent="0.15">
      <c r="A1682">
        <v>20181030</v>
      </c>
      <c r="B1682">
        <v>9526.11</v>
      </c>
      <c r="C1682">
        <v>9979.14</v>
      </c>
      <c r="D1682">
        <v>9489.18</v>
      </c>
      <c r="E1682">
        <v>9974.2800000000007</v>
      </c>
      <c r="F1682">
        <v>9489.18</v>
      </c>
      <c r="G1682">
        <v>9974.2800000000007</v>
      </c>
      <c r="H1682">
        <v>9489.18</v>
      </c>
      <c r="I1682" t="str">
        <f t="shared" si="78"/>
        <v>順</v>
      </c>
      <c r="J1682" t="str">
        <f t="shared" si="79"/>
        <v>順</v>
      </c>
      <c r="K1682" t="str">
        <f t="shared" si="80"/>
        <v>順</v>
      </c>
    </row>
    <row r="1683" spans="1:11" x14ac:dyDescent="0.15">
      <c r="A1683">
        <v>20181031</v>
      </c>
      <c r="B1683">
        <v>9802.1299999999992</v>
      </c>
      <c r="C1683">
        <v>9974.2800000000007</v>
      </c>
      <c r="D1683">
        <v>9489.18</v>
      </c>
      <c r="E1683">
        <v>9974.2800000000007</v>
      </c>
      <c r="F1683">
        <v>9489.18</v>
      </c>
      <c r="G1683">
        <v>9974.2800000000007</v>
      </c>
      <c r="H1683">
        <v>9489.18</v>
      </c>
      <c r="I1683" t="str">
        <f t="shared" si="78"/>
        <v>順</v>
      </c>
      <c r="J1683" t="str">
        <f t="shared" si="79"/>
        <v>順</v>
      </c>
      <c r="K1683" t="str">
        <f t="shared" si="80"/>
        <v>順</v>
      </c>
    </row>
    <row r="1684" spans="1:11" x14ac:dyDescent="0.15">
      <c r="A1684">
        <v>20181101</v>
      </c>
      <c r="B1684">
        <v>9844.74</v>
      </c>
      <c r="C1684">
        <v>9974.2800000000007</v>
      </c>
      <c r="D1684">
        <v>9489.18</v>
      </c>
      <c r="E1684">
        <v>9974.2800000000007</v>
      </c>
      <c r="F1684">
        <v>9489.18</v>
      </c>
      <c r="G1684">
        <v>9844.74</v>
      </c>
      <c r="H1684">
        <v>9489.18</v>
      </c>
      <c r="I1684" t="str">
        <f t="shared" si="78"/>
        <v>順</v>
      </c>
      <c r="J1684" t="str">
        <f t="shared" si="79"/>
        <v>順</v>
      </c>
      <c r="K1684" t="str">
        <f t="shared" si="80"/>
        <v>順</v>
      </c>
    </row>
    <row r="1685" spans="1:11" x14ac:dyDescent="0.15">
      <c r="A1685">
        <v>20181102</v>
      </c>
      <c r="B1685">
        <v>9906.59</v>
      </c>
      <c r="C1685">
        <v>9974.2800000000007</v>
      </c>
      <c r="D1685">
        <v>9489.18</v>
      </c>
      <c r="E1685">
        <v>9844.74</v>
      </c>
      <c r="F1685">
        <v>9489.18</v>
      </c>
      <c r="G1685">
        <v>9906.59</v>
      </c>
      <c r="H1685">
        <v>9489.18</v>
      </c>
      <c r="I1685" t="str">
        <f t="shared" si="78"/>
        <v>順</v>
      </c>
      <c r="J1685" t="str">
        <f t="shared" si="79"/>
        <v>順</v>
      </c>
      <c r="K1685" t="str">
        <f t="shared" si="80"/>
        <v>順</v>
      </c>
    </row>
    <row r="1686" spans="1:11" x14ac:dyDescent="0.15">
      <c r="A1686">
        <v>20181105</v>
      </c>
      <c r="B1686">
        <v>9889.81</v>
      </c>
      <c r="C1686">
        <v>9844.74</v>
      </c>
      <c r="D1686">
        <v>9489.18</v>
      </c>
      <c r="E1686">
        <v>9906.59</v>
      </c>
      <c r="F1686">
        <v>9489.18</v>
      </c>
      <c r="G1686">
        <v>9906.59</v>
      </c>
      <c r="H1686">
        <v>9489.18</v>
      </c>
      <c r="I1686" t="str">
        <f t="shared" si="78"/>
        <v>順</v>
      </c>
      <c r="J1686" t="str">
        <f t="shared" si="79"/>
        <v>順</v>
      </c>
      <c r="K1686" t="str">
        <f t="shared" si="80"/>
        <v>順</v>
      </c>
    </row>
    <row r="1687" spans="1:11" x14ac:dyDescent="0.15">
      <c r="A1687">
        <v>20181106</v>
      </c>
      <c r="B1687">
        <v>9824.9500000000007</v>
      </c>
      <c r="C1687">
        <v>9906.59</v>
      </c>
      <c r="D1687">
        <v>9489.18</v>
      </c>
      <c r="E1687">
        <v>9906.59</v>
      </c>
      <c r="F1687">
        <v>9489.18</v>
      </c>
      <c r="G1687">
        <v>9906.59</v>
      </c>
      <c r="H1687">
        <v>9489.18</v>
      </c>
      <c r="I1687" t="str">
        <f t="shared" si="78"/>
        <v>順</v>
      </c>
      <c r="J1687" t="str">
        <f t="shared" si="79"/>
        <v>順</v>
      </c>
      <c r="K1687" t="str">
        <f t="shared" si="80"/>
        <v>順</v>
      </c>
    </row>
    <row r="1688" spans="1:11" x14ac:dyDescent="0.15">
      <c r="A1688">
        <v>20181107</v>
      </c>
      <c r="B1688">
        <v>9908.35</v>
      </c>
      <c r="C1688">
        <v>9906.59</v>
      </c>
      <c r="D1688">
        <v>9489.18</v>
      </c>
      <c r="E1688">
        <v>9906.59</v>
      </c>
      <c r="F1688">
        <v>9489.18</v>
      </c>
      <c r="G1688">
        <v>9908.35</v>
      </c>
      <c r="H1688">
        <v>9516.32</v>
      </c>
      <c r="I1688" t="str">
        <f t="shared" si="78"/>
        <v>順</v>
      </c>
      <c r="J1688" t="str">
        <f t="shared" si="79"/>
        <v>順</v>
      </c>
      <c r="K1688" t="str">
        <f t="shared" si="80"/>
        <v>順</v>
      </c>
    </row>
    <row r="1689" spans="1:11" x14ac:dyDescent="0.15">
      <c r="A1689">
        <v>20181108</v>
      </c>
      <c r="B1689">
        <v>9945.31</v>
      </c>
      <c r="C1689">
        <v>9906.59</v>
      </c>
      <c r="D1689">
        <v>9489.18</v>
      </c>
      <c r="E1689">
        <v>9908.35</v>
      </c>
      <c r="F1689">
        <v>9516.32</v>
      </c>
      <c r="G1689">
        <v>9945.31</v>
      </c>
      <c r="H1689">
        <v>9526.11</v>
      </c>
      <c r="I1689" t="str">
        <f t="shared" si="78"/>
        <v>順</v>
      </c>
      <c r="J1689" t="str">
        <f t="shared" si="79"/>
        <v>順</v>
      </c>
      <c r="K1689" t="str">
        <f t="shared" si="80"/>
        <v>順</v>
      </c>
    </row>
    <row r="1690" spans="1:11" hidden="1" x14ac:dyDescent="0.15">
      <c r="A1690">
        <v>20181109</v>
      </c>
      <c r="B1690">
        <v>9830.01</v>
      </c>
      <c r="C1690">
        <v>9908.35</v>
      </c>
      <c r="D1690">
        <v>9516.32</v>
      </c>
      <c r="E1690">
        <v>9945.31</v>
      </c>
      <c r="F1690">
        <v>9526.11</v>
      </c>
      <c r="G1690">
        <v>9945.31</v>
      </c>
      <c r="H1690">
        <v>9802.1299999999992</v>
      </c>
      <c r="I1690" t="str">
        <f t="shared" si="78"/>
        <v>順</v>
      </c>
      <c r="J1690" t="str">
        <f t="shared" si="79"/>
        <v>順</v>
      </c>
      <c r="K1690" t="str">
        <f t="shared" si="80"/>
        <v>盤</v>
      </c>
    </row>
    <row r="1691" spans="1:11" hidden="1" x14ac:dyDescent="0.15">
      <c r="A1691">
        <v>20181112</v>
      </c>
      <c r="B1691">
        <v>9831.2099999999991</v>
      </c>
      <c r="C1691">
        <v>9945.31</v>
      </c>
      <c r="D1691">
        <v>9526.11</v>
      </c>
      <c r="E1691">
        <v>9945.31</v>
      </c>
      <c r="F1691">
        <v>9802.1299999999992</v>
      </c>
      <c r="G1691">
        <v>9945.31</v>
      </c>
      <c r="H1691">
        <v>9824.9500000000007</v>
      </c>
      <c r="I1691" t="str">
        <f t="shared" si="78"/>
        <v>順</v>
      </c>
      <c r="J1691" t="str">
        <f t="shared" si="79"/>
        <v>盤</v>
      </c>
      <c r="K1691" t="str">
        <f t="shared" si="80"/>
        <v>盤</v>
      </c>
    </row>
    <row r="1692" spans="1:11" hidden="1" x14ac:dyDescent="0.15">
      <c r="A1692">
        <v>20181113</v>
      </c>
      <c r="B1692">
        <v>9775.84</v>
      </c>
      <c r="C1692">
        <v>9945.31</v>
      </c>
      <c r="D1692">
        <v>9802.1299999999992</v>
      </c>
      <c r="E1692">
        <v>9945.31</v>
      </c>
      <c r="F1692">
        <v>9824.9500000000007</v>
      </c>
      <c r="G1692">
        <v>9945.31</v>
      </c>
      <c r="H1692">
        <v>9775.84</v>
      </c>
      <c r="I1692" t="str">
        <f t="shared" si="78"/>
        <v>盤</v>
      </c>
      <c r="J1692" t="str">
        <f t="shared" si="79"/>
        <v>盤</v>
      </c>
      <c r="K1692" t="str">
        <f t="shared" si="80"/>
        <v>盤</v>
      </c>
    </row>
    <row r="1693" spans="1:11" hidden="1" x14ac:dyDescent="0.15">
      <c r="A1693">
        <v>20181114</v>
      </c>
      <c r="B1693">
        <v>9791.8799999999992</v>
      </c>
      <c r="C1693">
        <v>9945.31</v>
      </c>
      <c r="D1693">
        <v>9824.9500000000007</v>
      </c>
      <c r="E1693">
        <v>9945.31</v>
      </c>
      <c r="F1693">
        <v>9775.84</v>
      </c>
      <c r="G1693">
        <v>9945.31</v>
      </c>
      <c r="H1693">
        <v>9775.84</v>
      </c>
      <c r="I1693" t="str">
        <f t="shared" si="78"/>
        <v>盤</v>
      </c>
      <c r="J1693" t="str">
        <f t="shared" si="79"/>
        <v>盤</v>
      </c>
      <c r="K1693" t="str">
        <f t="shared" si="80"/>
        <v>盤</v>
      </c>
    </row>
    <row r="1694" spans="1:11" hidden="1" x14ac:dyDescent="0.15">
      <c r="A1694">
        <v>20181115</v>
      </c>
      <c r="B1694">
        <v>9826.4599999999991</v>
      </c>
      <c r="C1694">
        <v>9945.31</v>
      </c>
      <c r="D1694">
        <v>9775.84</v>
      </c>
      <c r="E1694">
        <v>9945.31</v>
      </c>
      <c r="F1694">
        <v>9775.84</v>
      </c>
      <c r="G1694">
        <v>9945.31</v>
      </c>
      <c r="H1694">
        <v>9775.84</v>
      </c>
      <c r="I1694" t="str">
        <f t="shared" si="78"/>
        <v>盤</v>
      </c>
      <c r="J1694" t="str">
        <f t="shared" si="79"/>
        <v>盤</v>
      </c>
      <c r="K1694" t="str">
        <f t="shared" si="80"/>
        <v>盤</v>
      </c>
    </row>
    <row r="1695" spans="1:11" hidden="1" x14ac:dyDescent="0.15">
      <c r="A1695">
        <v>20181116</v>
      </c>
      <c r="B1695">
        <v>9797.09</v>
      </c>
      <c r="C1695">
        <v>9945.31</v>
      </c>
      <c r="D1695">
        <v>9775.84</v>
      </c>
      <c r="E1695">
        <v>9945.31</v>
      </c>
      <c r="F1695">
        <v>9775.84</v>
      </c>
      <c r="G1695">
        <v>9945.31</v>
      </c>
      <c r="H1695">
        <v>9775.84</v>
      </c>
      <c r="I1695" t="str">
        <f t="shared" si="78"/>
        <v>盤</v>
      </c>
      <c r="J1695" t="str">
        <f t="shared" si="79"/>
        <v>盤</v>
      </c>
      <c r="K1695" t="str">
        <f t="shared" si="80"/>
        <v>盤</v>
      </c>
    </row>
    <row r="1696" spans="1:11" hidden="1" x14ac:dyDescent="0.15">
      <c r="A1696">
        <v>20181119</v>
      </c>
      <c r="B1696">
        <v>9828.69</v>
      </c>
      <c r="C1696">
        <v>9945.31</v>
      </c>
      <c r="D1696">
        <v>9775.84</v>
      </c>
      <c r="E1696">
        <v>9945.31</v>
      </c>
      <c r="F1696">
        <v>9775.84</v>
      </c>
      <c r="G1696">
        <v>9945.31</v>
      </c>
      <c r="H1696">
        <v>9775.84</v>
      </c>
      <c r="I1696" t="str">
        <f t="shared" si="78"/>
        <v>盤</v>
      </c>
      <c r="J1696" t="str">
        <f t="shared" si="79"/>
        <v>盤</v>
      </c>
      <c r="K1696" t="str">
        <f t="shared" si="80"/>
        <v>盤</v>
      </c>
    </row>
    <row r="1697" spans="1:11" hidden="1" x14ac:dyDescent="0.15">
      <c r="A1697">
        <v>20181120</v>
      </c>
      <c r="B1697">
        <v>9743.99</v>
      </c>
      <c r="C1697">
        <v>9945.31</v>
      </c>
      <c r="D1697">
        <v>9775.84</v>
      </c>
      <c r="E1697">
        <v>9945.31</v>
      </c>
      <c r="F1697">
        <v>9775.84</v>
      </c>
      <c r="G1697">
        <v>9831.2099999999991</v>
      </c>
      <c r="H1697">
        <v>9743.99</v>
      </c>
      <c r="I1697" t="str">
        <f t="shared" si="78"/>
        <v>盤</v>
      </c>
      <c r="J1697" t="str">
        <f t="shared" si="79"/>
        <v>盤</v>
      </c>
      <c r="K1697" t="str">
        <f t="shared" si="80"/>
        <v>盤</v>
      </c>
    </row>
    <row r="1698" spans="1:11" hidden="1" x14ac:dyDescent="0.15">
      <c r="A1698">
        <v>20181121</v>
      </c>
      <c r="B1698">
        <v>9741.52</v>
      </c>
      <c r="C1698">
        <v>9945.31</v>
      </c>
      <c r="D1698">
        <v>9775.84</v>
      </c>
      <c r="E1698">
        <v>9831.2099999999991</v>
      </c>
      <c r="F1698">
        <v>9743.99</v>
      </c>
      <c r="G1698">
        <v>9831.2099999999991</v>
      </c>
      <c r="H1698">
        <v>9741.52</v>
      </c>
      <c r="I1698" t="str">
        <f t="shared" si="78"/>
        <v>盤</v>
      </c>
      <c r="J1698" t="str">
        <f t="shared" si="79"/>
        <v>盤</v>
      </c>
      <c r="K1698" t="str">
        <f t="shared" si="80"/>
        <v>盤</v>
      </c>
    </row>
    <row r="1699" spans="1:11" hidden="1" x14ac:dyDescent="0.15">
      <c r="A1699">
        <v>20181122</v>
      </c>
      <c r="B1699">
        <v>9714.7099999999991</v>
      </c>
      <c r="C1699">
        <v>9831.2099999999991</v>
      </c>
      <c r="D1699">
        <v>9743.99</v>
      </c>
      <c r="E1699">
        <v>9831.2099999999991</v>
      </c>
      <c r="F1699">
        <v>9741.52</v>
      </c>
      <c r="G1699">
        <v>9828.69</v>
      </c>
      <c r="H1699">
        <v>9714.7099999999991</v>
      </c>
      <c r="I1699" t="str">
        <f t="shared" si="78"/>
        <v>盤</v>
      </c>
      <c r="J1699" t="str">
        <f t="shared" si="79"/>
        <v>盤</v>
      </c>
      <c r="K1699" t="str">
        <f t="shared" si="80"/>
        <v>盤</v>
      </c>
    </row>
    <row r="1700" spans="1:11" hidden="1" x14ac:dyDescent="0.15">
      <c r="A1700">
        <v>20181123</v>
      </c>
      <c r="B1700">
        <v>9667.2999999999993</v>
      </c>
      <c r="C1700">
        <v>9831.2099999999991</v>
      </c>
      <c r="D1700">
        <v>9741.52</v>
      </c>
      <c r="E1700">
        <v>9828.69</v>
      </c>
      <c r="F1700">
        <v>9714.7099999999991</v>
      </c>
      <c r="G1700">
        <v>9828.69</v>
      </c>
      <c r="H1700">
        <v>9667.2999999999993</v>
      </c>
      <c r="I1700" t="str">
        <f t="shared" si="78"/>
        <v>盤</v>
      </c>
      <c r="J1700" t="str">
        <f t="shared" si="79"/>
        <v>盤</v>
      </c>
      <c r="K1700" t="str">
        <f t="shared" si="80"/>
        <v>盤</v>
      </c>
    </row>
    <row r="1701" spans="1:11" hidden="1" x14ac:dyDescent="0.15">
      <c r="A1701">
        <v>20181126</v>
      </c>
      <c r="B1701">
        <v>9765.36</v>
      </c>
      <c r="C1701">
        <v>9828.69</v>
      </c>
      <c r="D1701">
        <v>9714.7099999999991</v>
      </c>
      <c r="E1701">
        <v>9828.69</v>
      </c>
      <c r="F1701">
        <v>9667.2999999999993</v>
      </c>
      <c r="G1701">
        <v>9828.69</v>
      </c>
      <c r="H1701">
        <v>9667.2999999999993</v>
      </c>
      <c r="I1701" t="str">
        <f t="shared" si="78"/>
        <v>盤</v>
      </c>
      <c r="J1701" t="str">
        <f t="shared" si="79"/>
        <v>盤</v>
      </c>
      <c r="K1701" t="str">
        <f t="shared" si="80"/>
        <v>盤</v>
      </c>
    </row>
    <row r="1702" spans="1:11" hidden="1" x14ac:dyDescent="0.15">
      <c r="A1702">
        <v>20181127</v>
      </c>
      <c r="B1702">
        <v>9778.6200000000008</v>
      </c>
      <c r="C1702">
        <v>9828.69</v>
      </c>
      <c r="D1702">
        <v>9667.2999999999993</v>
      </c>
      <c r="E1702">
        <v>9828.69</v>
      </c>
      <c r="F1702">
        <v>9667.2999999999993</v>
      </c>
      <c r="G1702">
        <v>9828.69</v>
      </c>
      <c r="H1702">
        <v>9667.2999999999993</v>
      </c>
      <c r="I1702" t="str">
        <f t="shared" si="78"/>
        <v>盤</v>
      </c>
      <c r="J1702" t="str">
        <f t="shared" si="79"/>
        <v>盤</v>
      </c>
      <c r="K1702" t="str">
        <f t="shared" si="80"/>
        <v>盤</v>
      </c>
    </row>
    <row r="1703" spans="1:11" hidden="1" x14ac:dyDescent="0.15">
      <c r="A1703">
        <v>20181128</v>
      </c>
      <c r="B1703">
        <v>9884.31</v>
      </c>
      <c r="C1703">
        <v>9828.69</v>
      </c>
      <c r="D1703">
        <v>9667.2999999999993</v>
      </c>
      <c r="E1703">
        <v>9828.69</v>
      </c>
      <c r="F1703">
        <v>9667.2999999999993</v>
      </c>
      <c r="G1703">
        <v>9884.31</v>
      </c>
      <c r="H1703">
        <v>9667.2999999999993</v>
      </c>
      <c r="I1703" t="str">
        <f t="shared" si="78"/>
        <v>盤</v>
      </c>
      <c r="J1703" t="str">
        <f t="shared" si="79"/>
        <v>盤</v>
      </c>
      <c r="K1703" t="str">
        <f t="shared" si="80"/>
        <v>無</v>
      </c>
    </row>
    <row r="1704" spans="1:11" hidden="1" x14ac:dyDescent="0.15">
      <c r="A1704">
        <v>20181129</v>
      </c>
      <c r="B1704">
        <v>9885.36</v>
      </c>
      <c r="C1704">
        <v>9828.69</v>
      </c>
      <c r="D1704">
        <v>9667.2999999999993</v>
      </c>
      <c r="E1704">
        <v>9884.31</v>
      </c>
      <c r="F1704">
        <v>9667.2999999999993</v>
      </c>
      <c r="G1704">
        <v>9885.36</v>
      </c>
      <c r="H1704">
        <v>9667.2999999999993</v>
      </c>
      <c r="I1704" t="str">
        <f t="shared" si="78"/>
        <v>盤</v>
      </c>
      <c r="J1704" t="str">
        <f t="shared" si="79"/>
        <v>無</v>
      </c>
      <c r="K1704" t="str">
        <f t="shared" si="80"/>
        <v>無</v>
      </c>
    </row>
    <row r="1705" spans="1:11" hidden="1" x14ac:dyDescent="0.15">
      <c r="A1705">
        <v>20181130</v>
      </c>
      <c r="B1705">
        <v>9888.0300000000007</v>
      </c>
      <c r="C1705">
        <v>9884.31</v>
      </c>
      <c r="D1705">
        <v>9667.2999999999993</v>
      </c>
      <c r="E1705">
        <v>9885.36</v>
      </c>
      <c r="F1705">
        <v>9667.2999999999993</v>
      </c>
      <c r="G1705">
        <v>9888.0300000000007</v>
      </c>
      <c r="H1705">
        <v>9667.2999999999993</v>
      </c>
      <c r="I1705" t="str">
        <f t="shared" si="78"/>
        <v>無</v>
      </c>
      <c r="J1705" t="str">
        <f t="shared" si="79"/>
        <v>無</v>
      </c>
      <c r="K1705" t="str">
        <f t="shared" si="80"/>
        <v>無</v>
      </c>
    </row>
    <row r="1706" spans="1:11" hidden="1" x14ac:dyDescent="0.15">
      <c r="A1706">
        <v>20181203</v>
      </c>
      <c r="B1706">
        <v>10137.870000000001</v>
      </c>
      <c r="C1706">
        <v>9885.36</v>
      </c>
      <c r="D1706">
        <v>9667.2999999999993</v>
      </c>
      <c r="E1706">
        <v>9888.0300000000007</v>
      </c>
      <c r="F1706">
        <v>9667.2999999999993</v>
      </c>
      <c r="G1706">
        <v>10137.870000000001</v>
      </c>
      <c r="H1706">
        <v>9667.2999999999993</v>
      </c>
      <c r="I1706" t="str">
        <f t="shared" si="78"/>
        <v>無</v>
      </c>
      <c r="J1706" t="str">
        <f t="shared" si="79"/>
        <v>無</v>
      </c>
      <c r="K1706" t="str">
        <f t="shared" si="80"/>
        <v>順</v>
      </c>
    </row>
    <row r="1707" spans="1:11" hidden="1" x14ac:dyDescent="0.15">
      <c r="A1707">
        <v>20181204</v>
      </c>
      <c r="B1707">
        <v>10083.540000000001</v>
      </c>
      <c r="C1707">
        <v>9888.0300000000007</v>
      </c>
      <c r="D1707">
        <v>9667.2999999999993</v>
      </c>
      <c r="E1707">
        <v>10137.870000000001</v>
      </c>
      <c r="F1707">
        <v>9667.2999999999993</v>
      </c>
      <c r="G1707">
        <v>10137.870000000001</v>
      </c>
      <c r="H1707">
        <v>9667.2999999999993</v>
      </c>
      <c r="I1707" t="str">
        <f t="shared" si="78"/>
        <v>無</v>
      </c>
      <c r="J1707" t="str">
        <f t="shared" si="79"/>
        <v>順</v>
      </c>
      <c r="K1707" t="str">
        <f t="shared" si="80"/>
        <v>順</v>
      </c>
    </row>
    <row r="1708" spans="1:11" x14ac:dyDescent="0.15">
      <c r="A1708">
        <v>20181205</v>
      </c>
      <c r="B1708">
        <v>9916.74</v>
      </c>
      <c r="C1708">
        <v>10137.870000000001</v>
      </c>
      <c r="D1708">
        <v>9667.2999999999993</v>
      </c>
      <c r="E1708">
        <v>10137.870000000001</v>
      </c>
      <c r="F1708">
        <v>9667.2999999999993</v>
      </c>
      <c r="G1708">
        <v>10137.870000000001</v>
      </c>
      <c r="H1708">
        <v>9765.36</v>
      </c>
      <c r="I1708" t="str">
        <f t="shared" si="78"/>
        <v>順</v>
      </c>
      <c r="J1708" t="str">
        <f t="shared" si="79"/>
        <v>順</v>
      </c>
      <c r="K1708" t="str">
        <f t="shared" si="80"/>
        <v>順</v>
      </c>
    </row>
    <row r="1709" spans="1:11" x14ac:dyDescent="0.15">
      <c r="A1709">
        <v>20181206</v>
      </c>
      <c r="B1709">
        <v>9684.7199999999993</v>
      </c>
      <c r="C1709">
        <v>10137.870000000001</v>
      </c>
      <c r="D1709">
        <v>9667.2999999999993</v>
      </c>
      <c r="E1709">
        <v>10137.870000000001</v>
      </c>
      <c r="F1709">
        <v>9765.36</v>
      </c>
      <c r="G1709">
        <v>10137.870000000001</v>
      </c>
      <c r="H1709">
        <v>9684.7199999999993</v>
      </c>
      <c r="I1709" t="str">
        <f t="shared" si="78"/>
        <v>順</v>
      </c>
      <c r="J1709" t="str">
        <f t="shared" si="79"/>
        <v>順</v>
      </c>
      <c r="K1709" t="str">
        <f t="shared" si="80"/>
        <v>順</v>
      </c>
    </row>
    <row r="1710" spans="1:11" x14ac:dyDescent="0.15">
      <c r="A1710">
        <v>20181207</v>
      </c>
      <c r="B1710">
        <v>9760.8799999999992</v>
      </c>
      <c r="C1710">
        <v>10137.870000000001</v>
      </c>
      <c r="D1710">
        <v>9765.36</v>
      </c>
      <c r="E1710">
        <v>10137.870000000001</v>
      </c>
      <c r="F1710">
        <v>9684.7199999999993</v>
      </c>
      <c r="G1710">
        <v>10137.870000000001</v>
      </c>
      <c r="H1710">
        <v>9684.7199999999993</v>
      </c>
      <c r="I1710" t="str">
        <f t="shared" si="78"/>
        <v>順</v>
      </c>
      <c r="J1710" t="str">
        <f t="shared" si="79"/>
        <v>順</v>
      </c>
      <c r="K1710" t="str">
        <f t="shared" si="80"/>
        <v>順</v>
      </c>
    </row>
    <row r="1711" spans="1:11" x14ac:dyDescent="0.15">
      <c r="A1711">
        <v>20181210</v>
      </c>
      <c r="B1711">
        <v>9647.5400000000009</v>
      </c>
      <c r="C1711">
        <v>10137.870000000001</v>
      </c>
      <c r="D1711">
        <v>9684.7199999999993</v>
      </c>
      <c r="E1711">
        <v>10137.870000000001</v>
      </c>
      <c r="F1711">
        <v>9684.7199999999993</v>
      </c>
      <c r="G1711">
        <v>10137.870000000001</v>
      </c>
      <c r="H1711">
        <v>9647.5400000000009</v>
      </c>
      <c r="I1711" t="str">
        <f t="shared" si="78"/>
        <v>順</v>
      </c>
      <c r="J1711" t="str">
        <f t="shared" si="79"/>
        <v>順</v>
      </c>
      <c r="K1711" t="str">
        <f t="shared" si="80"/>
        <v>順</v>
      </c>
    </row>
    <row r="1712" spans="1:11" x14ac:dyDescent="0.15">
      <c r="A1712">
        <v>20181211</v>
      </c>
      <c r="B1712">
        <v>9707.0400000000009</v>
      </c>
      <c r="C1712">
        <v>10137.870000000001</v>
      </c>
      <c r="D1712">
        <v>9684.7199999999993</v>
      </c>
      <c r="E1712">
        <v>10137.870000000001</v>
      </c>
      <c r="F1712">
        <v>9647.5400000000009</v>
      </c>
      <c r="G1712">
        <v>10137.870000000001</v>
      </c>
      <c r="H1712">
        <v>9647.5400000000009</v>
      </c>
      <c r="I1712" t="str">
        <f t="shared" si="78"/>
        <v>順</v>
      </c>
      <c r="J1712" t="str">
        <f t="shared" si="79"/>
        <v>順</v>
      </c>
      <c r="K1712" t="str">
        <f t="shared" si="80"/>
        <v>順</v>
      </c>
    </row>
    <row r="1713" spans="1:11" x14ac:dyDescent="0.15">
      <c r="A1713">
        <v>20181212</v>
      </c>
      <c r="B1713">
        <v>9816.4500000000007</v>
      </c>
      <c r="C1713">
        <v>10137.870000000001</v>
      </c>
      <c r="D1713">
        <v>9647.5400000000009</v>
      </c>
      <c r="E1713">
        <v>10137.870000000001</v>
      </c>
      <c r="F1713">
        <v>9647.5400000000009</v>
      </c>
      <c r="G1713">
        <v>10137.870000000001</v>
      </c>
      <c r="H1713">
        <v>9647.5400000000009</v>
      </c>
      <c r="I1713" t="str">
        <f t="shared" si="78"/>
        <v>順</v>
      </c>
      <c r="J1713" t="str">
        <f t="shared" si="79"/>
        <v>順</v>
      </c>
      <c r="K1713" t="str">
        <f t="shared" si="80"/>
        <v>順</v>
      </c>
    </row>
    <row r="1714" spans="1:11" x14ac:dyDescent="0.15">
      <c r="A1714">
        <v>20181213</v>
      </c>
      <c r="B1714">
        <v>9858.76</v>
      </c>
      <c r="C1714">
        <v>10137.870000000001</v>
      </c>
      <c r="D1714">
        <v>9647.5400000000009</v>
      </c>
      <c r="E1714">
        <v>10137.870000000001</v>
      </c>
      <c r="F1714">
        <v>9647.5400000000009</v>
      </c>
      <c r="G1714">
        <v>10083.540000000001</v>
      </c>
      <c r="H1714">
        <v>9647.5400000000009</v>
      </c>
      <c r="I1714" t="str">
        <f t="shared" si="78"/>
        <v>順</v>
      </c>
      <c r="J1714" t="str">
        <f t="shared" si="79"/>
        <v>順</v>
      </c>
      <c r="K1714" t="str">
        <f t="shared" si="80"/>
        <v>順</v>
      </c>
    </row>
    <row r="1715" spans="1:11" x14ac:dyDescent="0.15">
      <c r="A1715">
        <v>20181214</v>
      </c>
      <c r="B1715">
        <v>9774.16</v>
      </c>
      <c r="C1715">
        <v>10137.870000000001</v>
      </c>
      <c r="D1715">
        <v>9647.5400000000009</v>
      </c>
      <c r="E1715">
        <v>10083.540000000001</v>
      </c>
      <c r="F1715">
        <v>9647.5400000000009</v>
      </c>
      <c r="G1715">
        <v>9916.74</v>
      </c>
      <c r="H1715">
        <v>9647.5400000000009</v>
      </c>
      <c r="I1715" t="str">
        <f t="shared" si="78"/>
        <v>順</v>
      </c>
      <c r="J1715" t="str">
        <f t="shared" si="79"/>
        <v>順</v>
      </c>
      <c r="K1715" t="str">
        <f t="shared" si="80"/>
        <v>順</v>
      </c>
    </row>
    <row r="1716" spans="1:11" hidden="1" x14ac:dyDescent="0.15">
      <c r="A1716">
        <v>20181217</v>
      </c>
      <c r="B1716">
        <v>9787.5300000000007</v>
      </c>
      <c r="C1716">
        <v>10083.540000000001</v>
      </c>
      <c r="D1716">
        <v>9647.5400000000009</v>
      </c>
      <c r="E1716">
        <v>9916.74</v>
      </c>
      <c r="F1716">
        <v>9647.5400000000009</v>
      </c>
      <c r="G1716">
        <v>9858.76</v>
      </c>
      <c r="H1716">
        <v>9647.5400000000009</v>
      </c>
      <c r="I1716" t="str">
        <f t="shared" si="78"/>
        <v>順</v>
      </c>
      <c r="J1716" t="str">
        <f t="shared" si="79"/>
        <v>順</v>
      </c>
      <c r="K1716" t="str">
        <f t="shared" si="80"/>
        <v>無</v>
      </c>
    </row>
    <row r="1717" spans="1:11" hidden="1" x14ac:dyDescent="0.15">
      <c r="A1717">
        <v>20181218</v>
      </c>
      <c r="B1717">
        <v>9718.82</v>
      </c>
      <c r="C1717">
        <v>9916.74</v>
      </c>
      <c r="D1717">
        <v>9647.5400000000009</v>
      </c>
      <c r="E1717">
        <v>9858.76</v>
      </c>
      <c r="F1717">
        <v>9647.5400000000009</v>
      </c>
      <c r="G1717">
        <v>9858.76</v>
      </c>
      <c r="H1717">
        <v>9647.5400000000009</v>
      </c>
      <c r="I1717" t="str">
        <f t="shared" si="78"/>
        <v>順</v>
      </c>
      <c r="J1717" t="str">
        <f t="shared" si="79"/>
        <v>無</v>
      </c>
      <c r="K1717" t="str">
        <f t="shared" si="80"/>
        <v>無</v>
      </c>
    </row>
    <row r="1718" spans="1:11" hidden="1" x14ac:dyDescent="0.15">
      <c r="A1718">
        <v>20181219</v>
      </c>
      <c r="B1718">
        <v>9783.2099999999991</v>
      </c>
      <c r="C1718">
        <v>9858.76</v>
      </c>
      <c r="D1718">
        <v>9647.5400000000009</v>
      </c>
      <c r="E1718">
        <v>9858.76</v>
      </c>
      <c r="F1718">
        <v>9647.5400000000009</v>
      </c>
      <c r="G1718">
        <v>9858.76</v>
      </c>
      <c r="H1718">
        <v>9647.5400000000009</v>
      </c>
      <c r="I1718" t="str">
        <f t="shared" si="78"/>
        <v>無</v>
      </c>
      <c r="J1718" t="str">
        <f t="shared" si="79"/>
        <v>無</v>
      </c>
      <c r="K1718" t="str">
        <f t="shared" si="80"/>
        <v>無</v>
      </c>
    </row>
    <row r="1719" spans="1:11" hidden="1" x14ac:dyDescent="0.15">
      <c r="A1719">
        <v>20181220</v>
      </c>
      <c r="B1719">
        <v>9674.52</v>
      </c>
      <c r="C1719">
        <v>9858.76</v>
      </c>
      <c r="D1719">
        <v>9647.5400000000009</v>
      </c>
      <c r="E1719">
        <v>9858.76</v>
      </c>
      <c r="F1719">
        <v>9647.5400000000009</v>
      </c>
      <c r="G1719">
        <v>9858.76</v>
      </c>
      <c r="H1719">
        <v>9674.52</v>
      </c>
      <c r="I1719" t="str">
        <f t="shared" si="78"/>
        <v>無</v>
      </c>
      <c r="J1719" t="str">
        <f t="shared" si="79"/>
        <v>無</v>
      </c>
      <c r="K1719" t="str">
        <f t="shared" si="80"/>
        <v>無</v>
      </c>
    </row>
    <row r="1720" spans="1:11" hidden="1" x14ac:dyDescent="0.15">
      <c r="A1720">
        <v>20181221</v>
      </c>
      <c r="B1720">
        <v>9676.67</v>
      </c>
      <c r="C1720">
        <v>9858.76</v>
      </c>
      <c r="D1720">
        <v>9647.5400000000009</v>
      </c>
      <c r="E1720">
        <v>9858.76</v>
      </c>
      <c r="F1720">
        <v>9674.52</v>
      </c>
      <c r="G1720">
        <v>9858.76</v>
      </c>
      <c r="H1720">
        <v>9674.52</v>
      </c>
      <c r="I1720" t="str">
        <f t="shared" si="78"/>
        <v>無</v>
      </c>
      <c r="J1720" t="str">
        <f t="shared" si="79"/>
        <v>無</v>
      </c>
      <c r="K1720" t="str">
        <f t="shared" si="80"/>
        <v>無</v>
      </c>
    </row>
    <row r="1721" spans="1:11" hidden="1" x14ac:dyDescent="0.15">
      <c r="A1721">
        <v>20181222</v>
      </c>
      <c r="B1721">
        <v>9646.16</v>
      </c>
      <c r="C1721">
        <v>9858.76</v>
      </c>
      <c r="D1721">
        <v>9674.52</v>
      </c>
      <c r="E1721">
        <v>9858.76</v>
      </c>
      <c r="F1721">
        <v>9674.52</v>
      </c>
      <c r="G1721">
        <v>9858.76</v>
      </c>
      <c r="H1721">
        <v>9646.16</v>
      </c>
      <c r="I1721" t="str">
        <f t="shared" si="78"/>
        <v>無</v>
      </c>
      <c r="J1721" t="str">
        <f t="shared" si="79"/>
        <v>無</v>
      </c>
      <c r="K1721" t="str">
        <f t="shared" si="80"/>
        <v>無</v>
      </c>
    </row>
    <row r="1722" spans="1:11" hidden="1" x14ac:dyDescent="0.15">
      <c r="A1722">
        <v>20181224</v>
      </c>
      <c r="B1722">
        <v>9639.7000000000007</v>
      </c>
      <c r="C1722">
        <v>9858.76</v>
      </c>
      <c r="D1722">
        <v>9674.52</v>
      </c>
      <c r="E1722">
        <v>9858.76</v>
      </c>
      <c r="F1722">
        <v>9646.16</v>
      </c>
      <c r="G1722">
        <v>9787.5300000000007</v>
      </c>
      <c r="H1722">
        <v>9639.7000000000007</v>
      </c>
      <c r="I1722" t="str">
        <f t="shared" si="78"/>
        <v>無</v>
      </c>
      <c r="J1722" t="str">
        <f t="shared" si="79"/>
        <v>無</v>
      </c>
      <c r="K1722" t="str">
        <f t="shared" si="80"/>
        <v>盤</v>
      </c>
    </row>
    <row r="1723" spans="1:11" hidden="1" x14ac:dyDescent="0.15">
      <c r="A1723">
        <v>20181225</v>
      </c>
      <c r="B1723">
        <v>9527.09</v>
      </c>
      <c r="C1723">
        <v>9858.76</v>
      </c>
      <c r="D1723">
        <v>9646.16</v>
      </c>
      <c r="E1723">
        <v>9787.5300000000007</v>
      </c>
      <c r="F1723">
        <v>9639.7000000000007</v>
      </c>
      <c r="G1723">
        <v>9787.5300000000007</v>
      </c>
      <c r="H1723">
        <v>9527.09</v>
      </c>
      <c r="I1723" t="str">
        <f t="shared" si="78"/>
        <v>無</v>
      </c>
      <c r="J1723" t="str">
        <f t="shared" si="79"/>
        <v>盤</v>
      </c>
      <c r="K1723" t="str">
        <f t="shared" si="80"/>
        <v>順</v>
      </c>
    </row>
    <row r="1724" spans="1:11" hidden="1" x14ac:dyDescent="0.15">
      <c r="A1724">
        <v>20181226</v>
      </c>
      <c r="B1724">
        <v>9478.99</v>
      </c>
      <c r="C1724">
        <v>9787.5300000000007</v>
      </c>
      <c r="D1724">
        <v>9639.7000000000007</v>
      </c>
      <c r="E1724">
        <v>9787.5300000000007</v>
      </c>
      <c r="F1724">
        <v>9527.09</v>
      </c>
      <c r="G1724">
        <v>9783.2099999999991</v>
      </c>
      <c r="H1724">
        <v>9478.99</v>
      </c>
      <c r="I1724" t="str">
        <f t="shared" si="78"/>
        <v>盤</v>
      </c>
      <c r="J1724" t="str">
        <f t="shared" si="79"/>
        <v>順</v>
      </c>
      <c r="K1724" t="str">
        <f t="shared" si="80"/>
        <v>順</v>
      </c>
    </row>
    <row r="1725" spans="1:11" x14ac:dyDescent="0.15">
      <c r="A1725">
        <v>20181227</v>
      </c>
      <c r="B1725">
        <v>9641.56</v>
      </c>
      <c r="C1725">
        <v>9787.5300000000007</v>
      </c>
      <c r="D1725">
        <v>9527.09</v>
      </c>
      <c r="E1725">
        <v>9783.2099999999991</v>
      </c>
      <c r="F1725">
        <v>9478.99</v>
      </c>
      <c r="G1725">
        <v>9783.2099999999991</v>
      </c>
      <c r="H1725">
        <v>9478.99</v>
      </c>
      <c r="I1725" t="str">
        <f t="shared" ref="I1725:I1788" si="81">IF(C1725-D1725&lt;=180,"盤",IF(C1725-D1725&lt;=240,"無","順"))</f>
        <v>順</v>
      </c>
      <c r="J1725" t="str">
        <f t="shared" ref="J1725:J1788" si="82">IF(E1725-F1725&lt;=180,"盤",IF(E1725-F1725&lt;=240,"無","順"))</f>
        <v>順</v>
      </c>
      <c r="K1725" t="str">
        <f t="shared" ref="K1725:K1788" si="83">IF(G1725-H1725&lt;=180,"盤",IF(G1725-H1725&lt;=240,"無","順"))</f>
        <v>順</v>
      </c>
    </row>
    <row r="1726" spans="1:11" x14ac:dyDescent="0.15">
      <c r="A1726">
        <v>20181228</v>
      </c>
      <c r="B1726">
        <v>9727.41</v>
      </c>
      <c r="C1726">
        <v>9783.2099999999991</v>
      </c>
      <c r="D1726">
        <v>9478.99</v>
      </c>
      <c r="E1726">
        <v>9783.2099999999991</v>
      </c>
      <c r="F1726">
        <v>9478.99</v>
      </c>
      <c r="G1726">
        <v>9727.41</v>
      </c>
      <c r="H1726">
        <v>9478.99</v>
      </c>
      <c r="I1726" t="str">
        <f t="shared" si="81"/>
        <v>順</v>
      </c>
      <c r="J1726" t="str">
        <f t="shared" si="82"/>
        <v>順</v>
      </c>
      <c r="K1726" t="str">
        <f t="shared" si="83"/>
        <v>順</v>
      </c>
    </row>
    <row r="1727" spans="1:11" x14ac:dyDescent="0.15">
      <c r="A1727">
        <v>20190102</v>
      </c>
      <c r="B1727">
        <v>9554.14</v>
      </c>
      <c r="C1727">
        <v>9783.2099999999991</v>
      </c>
      <c r="D1727">
        <v>9478.99</v>
      </c>
      <c r="E1727">
        <v>9727.41</v>
      </c>
      <c r="F1727">
        <v>9478.99</v>
      </c>
      <c r="G1727">
        <v>9727.41</v>
      </c>
      <c r="H1727">
        <v>9478.99</v>
      </c>
      <c r="I1727" t="str">
        <f t="shared" si="81"/>
        <v>順</v>
      </c>
      <c r="J1727" t="str">
        <f t="shared" si="82"/>
        <v>順</v>
      </c>
      <c r="K1727" t="str">
        <f t="shared" si="83"/>
        <v>順</v>
      </c>
    </row>
    <row r="1728" spans="1:11" x14ac:dyDescent="0.15">
      <c r="A1728">
        <v>20190103</v>
      </c>
      <c r="B1728">
        <v>9492.42</v>
      </c>
      <c r="C1728">
        <v>9727.41</v>
      </c>
      <c r="D1728">
        <v>9478.99</v>
      </c>
      <c r="E1728">
        <v>9727.41</v>
      </c>
      <c r="F1728">
        <v>9478.99</v>
      </c>
      <c r="G1728">
        <v>9727.41</v>
      </c>
      <c r="H1728">
        <v>9478.99</v>
      </c>
      <c r="I1728" t="str">
        <f t="shared" si="81"/>
        <v>順</v>
      </c>
      <c r="J1728" t="str">
        <f t="shared" si="82"/>
        <v>順</v>
      </c>
      <c r="K1728" t="str">
        <f t="shared" si="83"/>
        <v>順</v>
      </c>
    </row>
    <row r="1729" spans="1:11" x14ac:dyDescent="0.15">
      <c r="A1729">
        <v>20190104</v>
      </c>
      <c r="B1729">
        <v>9382.51</v>
      </c>
      <c r="C1729">
        <v>9727.41</v>
      </c>
      <c r="D1729">
        <v>9478.99</v>
      </c>
      <c r="E1729">
        <v>9727.41</v>
      </c>
      <c r="F1729">
        <v>9478.99</v>
      </c>
      <c r="G1729">
        <v>9727.41</v>
      </c>
      <c r="H1729">
        <v>9382.51</v>
      </c>
      <c r="I1729" t="str">
        <f t="shared" si="81"/>
        <v>順</v>
      </c>
      <c r="J1729" t="str">
        <f t="shared" si="82"/>
        <v>順</v>
      </c>
      <c r="K1729" t="str">
        <f t="shared" si="83"/>
        <v>順</v>
      </c>
    </row>
    <row r="1730" spans="1:11" x14ac:dyDescent="0.15">
      <c r="A1730">
        <v>20190107</v>
      </c>
      <c r="B1730">
        <v>9590.2999999999993</v>
      </c>
      <c r="C1730">
        <v>9727.41</v>
      </c>
      <c r="D1730">
        <v>9478.99</v>
      </c>
      <c r="E1730">
        <v>9727.41</v>
      </c>
      <c r="F1730">
        <v>9382.51</v>
      </c>
      <c r="G1730">
        <v>9727.41</v>
      </c>
      <c r="H1730">
        <v>9382.51</v>
      </c>
      <c r="I1730" t="str">
        <f t="shared" si="81"/>
        <v>順</v>
      </c>
      <c r="J1730" t="str">
        <f t="shared" si="82"/>
        <v>順</v>
      </c>
      <c r="K1730" t="str">
        <f t="shared" si="83"/>
        <v>順</v>
      </c>
    </row>
    <row r="1731" spans="1:11" x14ac:dyDescent="0.15">
      <c r="A1731">
        <v>20190108</v>
      </c>
      <c r="B1731">
        <v>9563.6</v>
      </c>
      <c r="C1731">
        <v>9727.41</v>
      </c>
      <c r="D1731">
        <v>9382.51</v>
      </c>
      <c r="E1731">
        <v>9727.41</v>
      </c>
      <c r="F1731">
        <v>9382.51</v>
      </c>
      <c r="G1731">
        <v>9727.41</v>
      </c>
      <c r="H1731">
        <v>9382.51</v>
      </c>
      <c r="I1731" t="str">
        <f t="shared" si="81"/>
        <v>順</v>
      </c>
      <c r="J1731" t="str">
        <f t="shared" si="82"/>
        <v>順</v>
      </c>
      <c r="K1731" t="str">
        <f t="shared" si="83"/>
        <v>順</v>
      </c>
    </row>
    <row r="1732" spans="1:11" x14ac:dyDescent="0.15">
      <c r="A1732">
        <v>20190109</v>
      </c>
      <c r="B1732">
        <v>9738.31</v>
      </c>
      <c r="C1732">
        <v>9727.41</v>
      </c>
      <c r="D1732">
        <v>9382.51</v>
      </c>
      <c r="E1732">
        <v>9727.41</v>
      </c>
      <c r="F1732">
        <v>9382.51</v>
      </c>
      <c r="G1732">
        <v>9738.31</v>
      </c>
      <c r="H1732">
        <v>9382.51</v>
      </c>
      <c r="I1732" t="str">
        <f t="shared" si="81"/>
        <v>順</v>
      </c>
      <c r="J1732" t="str">
        <f t="shared" si="82"/>
        <v>順</v>
      </c>
      <c r="K1732" t="str">
        <f t="shared" si="83"/>
        <v>順</v>
      </c>
    </row>
    <row r="1733" spans="1:11" x14ac:dyDescent="0.15">
      <c r="A1733">
        <v>20190110</v>
      </c>
      <c r="B1733">
        <v>9720.69</v>
      </c>
      <c r="C1733">
        <v>9727.41</v>
      </c>
      <c r="D1733">
        <v>9382.51</v>
      </c>
      <c r="E1733">
        <v>9738.31</v>
      </c>
      <c r="F1733">
        <v>9382.51</v>
      </c>
      <c r="G1733">
        <v>9738.31</v>
      </c>
      <c r="H1733">
        <v>9382.51</v>
      </c>
      <c r="I1733" t="str">
        <f t="shared" si="81"/>
        <v>順</v>
      </c>
      <c r="J1733" t="str">
        <f t="shared" si="82"/>
        <v>順</v>
      </c>
      <c r="K1733" t="str">
        <f t="shared" si="83"/>
        <v>順</v>
      </c>
    </row>
    <row r="1734" spans="1:11" x14ac:dyDescent="0.15">
      <c r="A1734">
        <v>20190111</v>
      </c>
      <c r="B1734">
        <v>9759.4</v>
      </c>
      <c r="C1734">
        <v>9738.31</v>
      </c>
      <c r="D1734">
        <v>9382.51</v>
      </c>
      <c r="E1734">
        <v>9738.31</v>
      </c>
      <c r="F1734">
        <v>9382.51</v>
      </c>
      <c r="G1734">
        <v>9759.4</v>
      </c>
      <c r="H1734">
        <v>9382.51</v>
      </c>
      <c r="I1734" t="str">
        <f t="shared" si="81"/>
        <v>順</v>
      </c>
      <c r="J1734" t="str">
        <f t="shared" si="82"/>
        <v>順</v>
      </c>
      <c r="K1734" t="str">
        <f t="shared" si="83"/>
        <v>順</v>
      </c>
    </row>
    <row r="1735" spans="1:11" x14ac:dyDescent="0.15">
      <c r="A1735">
        <v>20190114</v>
      </c>
      <c r="B1735">
        <v>9708.2199999999993</v>
      </c>
      <c r="C1735">
        <v>9738.31</v>
      </c>
      <c r="D1735">
        <v>9382.51</v>
      </c>
      <c r="E1735">
        <v>9759.4</v>
      </c>
      <c r="F1735">
        <v>9382.51</v>
      </c>
      <c r="G1735">
        <v>9759.4</v>
      </c>
      <c r="H1735">
        <v>9382.51</v>
      </c>
      <c r="I1735" t="str">
        <f t="shared" si="81"/>
        <v>順</v>
      </c>
      <c r="J1735" t="str">
        <f t="shared" si="82"/>
        <v>順</v>
      </c>
      <c r="K1735" t="str">
        <f t="shared" si="83"/>
        <v>順</v>
      </c>
    </row>
    <row r="1736" spans="1:11" x14ac:dyDescent="0.15">
      <c r="A1736">
        <v>20190115</v>
      </c>
      <c r="B1736">
        <v>9806.0400000000009</v>
      </c>
      <c r="C1736">
        <v>9759.4</v>
      </c>
      <c r="D1736">
        <v>9382.51</v>
      </c>
      <c r="E1736">
        <v>9759.4</v>
      </c>
      <c r="F1736">
        <v>9382.51</v>
      </c>
      <c r="G1736">
        <v>9806.0400000000009</v>
      </c>
      <c r="H1736">
        <v>9382.51</v>
      </c>
      <c r="I1736" t="str">
        <f t="shared" si="81"/>
        <v>順</v>
      </c>
      <c r="J1736" t="str">
        <f t="shared" si="82"/>
        <v>順</v>
      </c>
      <c r="K1736" t="str">
        <f t="shared" si="83"/>
        <v>順</v>
      </c>
    </row>
    <row r="1737" spans="1:11" x14ac:dyDescent="0.15">
      <c r="A1737">
        <v>20190116</v>
      </c>
      <c r="B1737">
        <v>9763.81</v>
      </c>
      <c r="C1737">
        <v>9759.4</v>
      </c>
      <c r="D1737">
        <v>9382.51</v>
      </c>
      <c r="E1737">
        <v>9806.0400000000009</v>
      </c>
      <c r="F1737">
        <v>9382.51</v>
      </c>
      <c r="G1737">
        <v>9806.0400000000009</v>
      </c>
      <c r="H1737">
        <v>9563.6</v>
      </c>
      <c r="I1737" t="str">
        <f t="shared" si="81"/>
        <v>順</v>
      </c>
      <c r="J1737" t="str">
        <f t="shared" si="82"/>
        <v>順</v>
      </c>
      <c r="K1737" t="str">
        <f t="shared" si="83"/>
        <v>順</v>
      </c>
    </row>
    <row r="1738" spans="1:11" x14ac:dyDescent="0.15">
      <c r="A1738">
        <v>20190117</v>
      </c>
      <c r="B1738">
        <v>9789.15</v>
      </c>
      <c r="C1738">
        <v>9806.0400000000009</v>
      </c>
      <c r="D1738">
        <v>9382.51</v>
      </c>
      <c r="E1738">
        <v>9806.0400000000009</v>
      </c>
      <c r="F1738">
        <v>9563.6</v>
      </c>
      <c r="G1738">
        <v>9806.0400000000009</v>
      </c>
      <c r="H1738">
        <v>9563.6</v>
      </c>
      <c r="I1738" t="str">
        <f t="shared" si="81"/>
        <v>順</v>
      </c>
      <c r="J1738" t="str">
        <f t="shared" si="82"/>
        <v>順</v>
      </c>
      <c r="K1738" t="str">
        <f t="shared" si="83"/>
        <v>順</v>
      </c>
    </row>
    <row r="1739" spans="1:11" hidden="1" x14ac:dyDescent="0.15">
      <c r="A1739">
        <v>20190118</v>
      </c>
      <c r="B1739">
        <v>9836.06</v>
      </c>
      <c r="C1739">
        <v>9806.0400000000009</v>
      </c>
      <c r="D1739">
        <v>9563.6</v>
      </c>
      <c r="E1739">
        <v>9806.0400000000009</v>
      </c>
      <c r="F1739">
        <v>9563.6</v>
      </c>
      <c r="G1739">
        <v>9836.06</v>
      </c>
      <c r="H1739">
        <v>9708.2199999999993</v>
      </c>
      <c r="I1739" t="str">
        <f t="shared" si="81"/>
        <v>順</v>
      </c>
      <c r="J1739" t="str">
        <f t="shared" si="82"/>
        <v>順</v>
      </c>
      <c r="K1739" t="str">
        <f t="shared" si="83"/>
        <v>盤</v>
      </c>
    </row>
    <row r="1740" spans="1:11" hidden="1" x14ac:dyDescent="0.15">
      <c r="A1740">
        <v>20190121</v>
      </c>
      <c r="B1740">
        <v>9889.4</v>
      </c>
      <c r="C1740">
        <v>9806.0400000000009</v>
      </c>
      <c r="D1740">
        <v>9563.6</v>
      </c>
      <c r="E1740">
        <v>9836.06</v>
      </c>
      <c r="F1740">
        <v>9708.2199999999993</v>
      </c>
      <c r="G1740">
        <v>9889.4</v>
      </c>
      <c r="H1740">
        <v>9708.2199999999993</v>
      </c>
      <c r="I1740" t="str">
        <f t="shared" si="81"/>
        <v>順</v>
      </c>
      <c r="J1740" t="str">
        <f t="shared" si="82"/>
        <v>盤</v>
      </c>
      <c r="K1740" t="str">
        <f t="shared" si="83"/>
        <v>無</v>
      </c>
    </row>
    <row r="1741" spans="1:11" hidden="1" x14ac:dyDescent="0.15">
      <c r="A1741">
        <v>20190122</v>
      </c>
      <c r="B1741">
        <v>9894.66</v>
      </c>
      <c r="C1741">
        <v>9836.06</v>
      </c>
      <c r="D1741">
        <v>9708.2199999999993</v>
      </c>
      <c r="E1741">
        <v>9889.4</v>
      </c>
      <c r="F1741">
        <v>9708.2199999999993</v>
      </c>
      <c r="G1741">
        <v>9894.66</v>
      </c>
      <c r="H1741">
        <v>9708.2199999999993</v>
      </c>
      <c r="I1741" t="str">
        <f t="shared" si="81"/>
        <v>盤</v>
      </c>
      <c r="J1741" t="str">
        <f t="shared" si="82"/>
        <v>無</v>
      </c>
      <c r="K1741" t="str">
        <f t="shared" si="83"/>
        <v>無</v>
      </c>
    </row>
    <row r="1742" spans="1:11" hidden="1" x14ac:dyDescent="0.15">
      <c r="A1742">
        <v>20190123</v>
      </c>
      <c r="B1742">
        <v>9846.4</v>
      </c>
      <c r="C1742">
        <v>9889.4</v>
      </c>
      <c r="D1742">
        <v>9708.2199999999993</v>
      </c>
      <c r="E1742">
        <v>9894.66</v>
      </c>
      <c r="F1742">
        <v>9708.2199999999993</v>
      </c>
      <c r="G1742">
        <v>9894.66</v>
      </c>
      <c r="H1742">
        <v>9708.2199999999993</v>
      </c>
      <c r="I1742" t="str">
        <f t="shared" si="81"/>
        <v>無</v>
      </c>
      <c r="J1742" t="str">
        <f t="shared" si="82"/>
        <v>無</v>
      </c>
      <c r="K1742" t="str">
        <f t="shared" si="83"/>
        <v>無</v>
      </c>
    </row>
    <row r="1743" spans="1:11" hidden="1" x14ac:dyDescent="0.15">
      <c r="A1743">
        <v>20190124</v>
      </c>
      <c r="B1743">
        <v>9877.1200000000008</v>
      </c>
      <c r="C1743">
        <v>9894.66</v>
      </c>
      <c r="D1743">
        <v>9708.2199999999993</v>
      </c>
      <c r="E1743">
        <v>9894.66</v>
      </c>
      <c r="F1743">
        <v>9708.2199999999993</v>
      </c>
      <c r="G1743">
        <v>9894.66</v>
      </c>
      <c r="H1743">
        <v>9763.81</v>
      </c>
      <c r="I1743" t="str">
        <f t="shared" si="81"/>
        <v>無</v>
      </c>
      <c r="J1743" t="str">
        <f t="shared" si="82"/>
        <v>無</v>
      </c>
      <c r="K1743" t="str">
        <f t="shared" si="83"/>
        <v>盤</v>
      </c>
    </row>
    <row r="1744" spans="1:11" hidden="1" x14ac:dyDescent="0.15">
      <c r="A1744">
        <v>20190125</v>
      </c>
      <c r="B1744">
        <v>9969.61</v>
      </c>
      <c r="C1744">
        <v>9894.66</v>
      </c>
      <c r="D1744">
        <v>9708.2199999999993</v>
      </c>
      <c r="E1744">
        <v>9894.66</v>
      </c>
      <c r="F1744">
        <v>9763.81</v>
      </c>
      <c r="G1744">
        <v>9969.61</v>
      </c>
      <c r="H1744">
        <v>9763.81</v>
      </c>
      <c r="I1744" t="str">
        <f t="shared" si="81"/>
        <v>無</v>
      </c>
      <c r="J1744" t="str">
        <f t="shared" si="82"/>
        <v>盤</v>
      </c>
      <c r="K1744" t="str">
        <f t="shared" si="83"/>
        <v>無</v>
      </c>
    </row>
    <row r="1745" spans="1:11" hidden="1" x14ac:dyDescent="0.15">
      <c r="A1745">
        <v>20190128</v>
      </c>
      <c r="B1745">
        <v>10013.33</v>
      </c>
      <c r="C1745">
        <v>9894.66</v>
      </c>
      <c r="D1745">
        <v>9763.81</v>
      </c>
      <c r="E1745">
        <v>9969.61</v>
      </c>
      <c r="F1745">
        <v>9763.81</v>
      </c>
      <c r="G1745">
        <v>10013.33</v>
      </c>
      <c r="H1745">
        <v>9789.15</v>
      </c>
      <c r="I1745" t="str">
        <f t="shared" si="81"/>
        <v>盤</v>
      </c>
      <c r="J1745" t="str">
        <f t="shared" si="82"/>
        <v>無</v>
      </c>
      <c r="K1745" t="str">
        <f t="shared" si="83"/>
        <v>無</v>
      </c>
    </row>
    <row r="1746" spans="1:11" hidden="1" x14ac:dyDescent="0.15">
      <c r="A1746">
        <v>20190129</v>
      </c>
      <c r="B1746">
        <v>9931.59</v>
      </c>
      <c r="C1746">
        <v>9969.61</v>
      </c>
      <c r="D1746">
        <v>9763.81</v>
      </c>
      <c r="E1746">
        <v>10013.33</v>
      </c>
      <c r="F1746">
        <v>9789.15</v>
      </c>
      <c r="G1746">
        <v>10013.33</v>
      </c>
      <c r="H1746">
        <v>9836.06</v>
      </c>
      <c r="I1746" t="str">
        <f t="shared" si="81"/>
        <v>無</v>
      </c>
      <c r="J1746" t="str">
        <f t="shared" si="82"/>
        <v>無</v>
      </c>
      <c r="K1746" t="str">
        <f t="shared" si="83"/>
        <v>盤</v>
      </c>
    </row>
    <row r="1747" spans="1:11" hidden="1" x14ac:dyDescent="0.15">
      <c r="A1747">
        <v>20190130</v>
      </c>
      <c r="B1747">
        <v>9932.26</v>
      </c>
      <c r="C1747">
        <v>10013.33</v>
      </c>
      <c r="D1747">
        <v>9789.15</v>
      </c>
      <c r="E1747">
        <v>10013.33</v>
      </c>
      <c r="F1747">
        <v>9836.06</v>
      </c>
      <c r="G1747">
        <v>10013.33</v>
      </c>
      <c r="H1747">
        <v>9846.4</v>
      </c>
      <c r="I1747" t="str">
        <f t="shared" si="81"/>
        <v>無</v>
      </c>
      <c r="J1747" t="str">
        <f t="shared" si="82"/>
        <v>盤</v>
      </c>
      <c r="K1747" t="str">
        <f t="shared" si="83"/>
        <v>盤</v>
      </c>
    </row>
    <row r="1748" spans="1:11" hidden="1" x14ac:dyDescent="0.15">
      <c r="A1748">
        <v>20190211</v>
      </c>
      <c r="B1748">
        <v>10004.25</v>
      </c>
      <c r="C1748">
        <v>10013.33</v>
      </c>
      <c r="D1748">
        <v>9836.06</v>
      </c>
      <c r="E1748">
        <v>10013.33</v>
      </c>
      <c r="F1748">
        <v>9846.4</v>
      </c>
      <c r="G1748">
        <v>10013.33</v>
      </c>
      <c r="H1748">
        <v>9846.4</v>
      </c>
      <c r="I1748" t="str">
        <f t="shared" si="81"/>
        <v>盤</v>
      </c>
      <c r="J1748" t="str">
        <f t="shared" si="82"/>
        <v>盤</v>
      </c>
      <c r="K1748" t="str">
        <f t="shared" si="83"/>
        <v>盤</v>
      </c>
    </row>
    <row r="1749" spans="1:11" hidden="1" x14ac:dyDescent="0.15">
      <c r="A1749">
        <v>20190212</v>
      </c>
      <c r="B1749">
        <v>10097.74</v>
      </c>
      <c r="C1749">
        <v>10013.33</v>
      </c>
      <c r="D1749">
        <v>9846.4</v>
      </c>
      <c r="E1749">
        <v>10013.33</v>
      </c>
      <c r="F1749">
        <v>9846.4</v>
      </c>
      <c r="G1749">
        <v>10097.74</v>
      </c>
      <c r="H1749">
        <v>9846.4</v>
      </c>
      <c r="I1749" t="str">
        <f t="shared" si="81"/>
        <v>盤</v>
      </c>
      <c r="J1749" t="str">
        <f t="shared" si="82"/>
        <v>盤</v>
      </c>
      <c r="K1749" t="str">
        <f t="shared" si="83"/>
        <v>順</v>
      </c>
    </row>
    <row r="1750" spans="1:11" hidden="1" x14ac:dyDescent="0.15">
      <c r="A1750">
        <v>20190213</v>
      </c>
      <c r="B1750">
        <v>10090.58</v>
      </c>
      <c r="C1750">
        <v>10013.33</v>
      </c>
      <c r="D1750">
        <v>9846.4</v>
      </c>
      <c r="E1750">
        <v>10097.74</v>
      </c>
      <c r="F1750">
        <v>9846.4</v>
      </c>
      <c r="G1750">
        <v>10097.74</v>
      </c>
      <c r="H1750">
        <v>9877.1200000000008</v>
      </c>
      <c r="I1750" t="str">
        <f t="shared" si="81"/>
        <v>盤</v>
      </c>
      <c r="J1750" t="str">
        <f t="shared" si="82"/>
        <v>順</v>
      </c>
      <c r="K1750" t="str">
        <f t="shared" si="83"/>
        <v>無</v>
      </c>
    </row>
    <row r="1751" spans="1:11" hidden="1" x14ac:dyDescent="0.15">
      <c r="A1751">
        <v>20190214</v>
      </c>
      <c r="B1751">
        <v>10089.01</v>
      </c>
      <c r="C1751">
        <v>10097.74</v>
      </c>
      <c r="D1751">
        <v>9846.4</v>
      </c>
      <c r="E1751">
        <v>10097.74</v>
      </c>
      <c r="F1751">
        <v>9877.1200000000008</v>
      </c>
      <c r="G1751">
        <v>10097.74</v>
      </c>
      <c r="H1751">
        <v>9931.59</v>
      </c>
      <c r="I1751" t="str">
        <f t="shared" si="81"/>
        <v>順</v>
      </c>
      <c r="J1751" t="str">
        <f t="shared" si="82"/>
        <v>無</v>
      </c>
      <c r="K1751" t="str">
        <f t="shared" si="83"/>
        <v>盤</v>
      </c>
    </row>
    <row r="1752" spans="1:11" hidden="1" x14ac:dyDescent="0.15">
      <c r="A1752">
        <v>20190215</v>
      </c>
      <c r="B1752">
        <v>10064.780000000001</v>
      </c>
      <c r="C1752">
        <v>10097.74</v>
      </c>
      <c r="D1752">
        <v>9877.1200000000008</v>
      </c>
      <c r="E1752">
        <v>10097.74</v>
      </c>
      <c r="F1752">
        <v>9931.59</v>
      </c>
      <c r="G1752">
        <v>10097.74</v>
      </c>
      <c r="H1752">
        <v>9931.59</v>
      </c>
      <c r="I1752" t="str">
        <f t="shared" si="81"/>
        <v>無</v>
      </c>
      <c r="J1752" t="str">
        <f t="shared" si="82"/>
        <v>盤</v>
      </c>
      <c r="K1752" t="str">
        <f t="shared" si="83"/>
        <v>盤</v>
      </c>
    </row>
    <row r="1753" spans="1:11" hidden="1" x14ac:dyDescent="0.15">
      <c r="A1753">
        <v>20190218</v>
      </c>
      <c r="B1753">
        <v>10145.280000000001</v>
      </c>
      <c r="C1753">
        <v>10097.74</v>
      </c>
      <c r="D1753">
        <v>9931.59</v>
      </c>
      <c r="E1753">
        <v>10097.74</v>
      </c>
      <c r="F1753">
        <v>9931.59</v>
      </c>
      <c r="G1753">
        <v>10145.280000000001</v>
      </c>
      <c r="H1753">
        <v>9931.59</v>
      </c>
      <c r="I1753" t="str">
        <f t="shared" si="81"/>
        <v>盤</v>
      </c>
      <c r="J1753" t="str">
        <f t="shared" si="82"/>
        <v>盤</v>
      </c>
      <c r="K1753" t="str">
        <f t="shared" si="83"/>
        <v>無</v>
      </c>
    </row>
    <row r="1754" spans="1:11" hidden="1" x14ac:dyDescent="0.15">
      <c r="A1754">
        <v>20190219</v>
      </c>
      <c r="B1754">
        <v>10152.26</v>
      </c>
      <c r="C1754">
        <v>10097.74</v>
      </c>
      <c r="D1754">
        <v>9931.59</v>
      </c>
      <c r="E1754">
        <v>10145.280000000001</v>
      </c>
      <c r="F1754">
        <v>9931.59</v>
      </c>
      <c r="G1754">
        <v>10152.26</v>
      </c>
      <c r="H1754">
        <v>9932.26</v>
      </c>
      <c r="I1754" t="str">
        <f t="shared" si="81"/>
        <v>盤</v>
      </c>
      <c r="J1754" t="str">
        <f t="shared" si="82"/>
        <v>無</v>
      </c>
      <c r="K1754" t="str">
        <f t="shared" si="83"/>
        <v>無</v>
      </c>
    </row>
    <row r="1755" spans="1:11" hidden="1" x14ac:dyDescent="0.15">
      <c r="A1755">
        <v>20190220</v>
      </c>
      <c r="B1755">
        <v>10272.459999999999</v>
      </c>
      <c r="C1755">
        <v>10145.280000000001</v>
      </c>
      <c r="D1755">
        <v>9931.59</v>
      </c>
      <c r="E1755">
        <v>10152.26</v>
      </c>
      <c r="F1755">
        <v>9932.26</v>
      </c>
      <c r="G1755">
        <v>10272.459999999999</v>
      </c>
      <c r="H1755">
        <v>10004.25</v>
      </c>
      <c r="I1755" t="str">
        <f t="shared" si="81"/>
        <v>無</v>
      </c>
      <c r="J1755" t="str">
        <f t="shared" si="82"/>
        <v>無</v>
      </c>
      <c r="K1755" t="str">
        <f t="shared" si="83"/>
        <v>順</v>
      </c>
    </row>
    <row r="1756" spans="1:11" hidden="1" x14ac:dyDescent="0.15">
      <c r="A1756">
        <v>20190221</v>
      </c>
      <c r="B1756">
        <v>10319.530000000001</v>
      </c>
      <c r="C1756">
        <v>10152.26</v>
      </c>
      <c r="D1756">
        <v>9932.26</v>
      </c>
      <c r="E1756">
        <v>10272.459999999999</v>
      </c>
      <c r="F1756">
        <v>10004.25</v>
      </c>
      <c r="G1756">
        <v>10319.530000000001</v>
      </c>
      <c r="H1756">
        <v>10064.780000000001</v>
      </c>
      <c r="I1756" t="str">
        <f t="shared" si="81"/>
        <v>無</v>
      </c>
      <c r="J1756" t="str">
        <f t="shared" si="82"/>
        <v>順</v>
      </c>
      <c r="K1756" t="str">
        <f t="shared" si="83"/>
        <v>順</v>
      </c>
    </row>
    <row r="1757" spans="1:11" x14ac:dyDescent="0.15">
      <c r="A1757">
        <v>20190222</v>
      </c>
      <c r="B1757">
        <v>10322.92</v>
      </c>
      <c r="C1757">
        <v>10272.459999999999</v>
      </c>
      <c r="D1757">
        <v>10004.25</v>
      </c>
      <c r="E1757">
        <v>10319.530000000001</v>
      </c>
      <c r="F1757">
        <v>10064.780000000001</v>
      </c>
      <c r="G1757">
        <v>10322.92</v>
      </c>
      <c r="H1757">
        <v>10064.780000000001</v>
      </c>
      <c r="I1757" t="str">
        <f t="shared" si="81"/>
        <v>順</v>
      </c>
      <c r="J1757" t="str">
        <f t="shared" si="82"/>
        <v>順</v>
      </c>
      <c r="K1757" t="str">
        <f t="shared" si="83"/>
        <v>順</v>
      </c>
    </row>
    <row r="1758" spans="1:11" x14ac:dyDescent="0.15">
      <c r="A1758">
        <v>20190225</v>
      </c>
      <c r="B1758">
        <v>10390.93</v>
      </c>
      <c r="C1758">
        <v>10319.530000000001</v>
      </c>
      <c r="D1758">
        <v>10064.780000000001</v>
      </c>
      <c r="E1758">
        <v>10322.92</v>
      </c>
      <c r="F1758">
        <v>10064.780000000001</v>
      </c>
      <c r="G1758">
        <v>10390.93</v>
      </c>
      <c r="H1758">
        <v>10064.780000000001</v>
      </c>
      <c r="I1758" t="str">
        <f t="shared" si="81"/>
        <v>順</v>
      </c>
      <c r="J1758" t="str">
        <f t="shared" si="82"/>
        <v>順</v>
      </c>
      <c r="K1758" t="str">
        <f t="shared" si="83"/>
        <v>順</v>
      </c>
    </row>
    <row r="1759" spans="1:11" x14ac:dyDescent="0.15">
      <c r="A1759">
        <v>20190226</v>
      </c>
      <c r="B1759">
        <v>10391.549999999999</v>
      </c>
      <c r="C1759">
        <v>10322.92</v>
      </c>
      <c r="D1759">
        <v>10064.780000000001</v>
      </c>
      <c r="E1759">
        <v>10390.93</v>
      </c>
      <c r="F1759">
        <v>10064.780000000001</v>
      </c>
      <c r="G1759">
        <v>10391.549999999999</v>
      </c>
      <c r="H1759">
        <v>10064.780000000001</v>
      </c>
      <c r="I1759" t="str">
        <f t="shared" si="81"/>
        <v>順</v>
      </c>
      <c r="J1759" t="str">
        <f t="shared" si="82"/>
        <v>順</v>
      </c>
      <c r="K1759" t="str">
        <f t="shared" si="83"/>
        <v>順</v>
      </c>
    </row>
    <row r="1760" spans="1:11" x14ac:dyDescent="0.15">
      <c r="A1760">
        <v>20190227</v>
      </c>
      <c r="B1760">
        <v>10389.17</v>
      </c>
      <c r="C1760">
        <v>10390.93</v>
      </c>
      <c r="D1760">
        <v>10064.780000000001</v>
      </c>
      <c r="E1760">
        <v>10391.549999999999</v>
      </c>
      <c r="F1760">
        <v>10064.780000000001</v>
      </c>
      <c r="G1760">
        <v>10391.549999999999</v>
      </c>
      <c r="H1760">
        <v>10145.280000000001</v>
      </c>
      <c r="I1760" t="str">
        <f t="shared" si="81"/>
        <v>順</v>
      </c>
      <c r="J1760" t="str">
        <f t="shared" si="82"/>
        <v>順</v>
      </c>
      <c r="K1760" t="str">
        <f t="shared" si="83"/>
        <v>順</v>
      </c>
    </row>
    <row r="1761" spans="1:11" hidden="1" x14ac:dyDescent="0.15">
      <c r="A1761">
        <v>20190304</v>
      </c>
      <c r="B1761">
        <v>10349.879999999999</v>
      </c>
      <c r="C1761">
        <v>10391.549999999999</v>
      </c>
      <c r="D1761">
        <v>10064.780000000001</v>
      </c>
      <c r="E1761">
        <v>10391.549999999999</v>
      </c>
      <c r="F1761">
        <v>10145.280000000001</v>
      </c>
      <c r="G1761">
        <v>10391.549999999999</v>
      </c>
      <c r="H1761">
        <v>10152.26</v>
      </c>
      <c r="I1761" t="str">
        <f t="shared" si="81"/>
        <v>順</v>
      </c>
      <c r="J1761" t="str">
        <f t="shared" si="82"/>
        <v>順</v>
      </c>
      <c r="K1761" t="str">
        <f t="shared" si="83"/>
        <v>無</v>
      </c>
    </row>
    <row r="1762" spans="1:11" hidden="1" x14ac:dyDescent="0.15">
      <c r="A1762">
        <v>20190305</v>
      </c>
      <c r="B1762">
        <v>10305.26</v>
      </c>
      <c r="C1762">
        <v>10391.549999999999</v>
      </c>
      <c r="D1762">
        <v>10145.280000000001</v>
      </c>
      <c r="E1762">
        <v>10391.549999999999</v>
      </c>
      <c r="F1762">
        <v>10152.26</v>
      </c>
      <c r="G1762">
        <v>10391.549999999999</v>
      </c>
      <c r="H1762">
        <v>10272.459999999999</v>
      </c>
      <c r="I1762" t="str">
        <f t="shared" si="81"/>
        <v>順</v>
      </c>
      <c r="J1762" t="str">
        <f t="shared" si="82"/>
        <v>無</v>
      </c>
      <c r="K1762" t="str">
        <f t="shared" si="83"/>
        <v>盤</v>
      </c>
    </row>
    <row r="1763" spans="1:11" hidden="1" x14ac:dyDescent="0.15">
      <c r="A1763">
        <v>20190306</v>
      </c>
      <c r="B1763">
        <v>10357.15</v>
      </c>
      <c r="C1763">
        <v>10391.549999999999</v>
      </c>
      <c r="D1763">
        <v>10152.26</v>
      </c>
      <c r="E1763">
        <v>10391.549999999999</v>
      </c>
      <c r="F1763">
        <v>10272.459999999999</v>
      </c>
      <c r="G1763">
        <v>10391.549999999999</v>
      </c>
      <c r="H1763">
        <v>10305.26</v>
      </c>
      <c r="I1763" t="str">
        <f t="shared" si="81"/>
        <v>無</v>
      </c>
      <c r="J1763" t="str">
        <f t="shared" si="82"/>
        <v>盤</v>
      </c>
      <c r="K1763" t="str">
        <f t="shared" si="83"/>
        <v>盤</v>
      </c>
    </row>
    <row r="1764" spans="1:11" hidden="1" x14ac:dyDescent="0.15">
      <c r="A1764">
        <v>20190307</v>
      </c>
      <c r="B1764">
        <v>10311.68</v>
      </c>
      <c r="C1764">
        <v>10391.549999999999</v>
      </c>
      <c r="D1764">
        <v>10272.459999999999</v>
      </c>
      <c r="E1764">
        <v>10391.549999999999</v>
      </c>
      <c r="F1764">
        <v>10305.26</v>
      </c>
      <c r="G1764">
        <v>10391.549999999999</v>
      </c>
      <c r="H1764">
        <v>10305.26</v>
      </c>
      <c r="I1764" t="str">
        <f t="shared" si="81"/>
        <v>盤</v>
      </c>
      <c r="J1764" t="str">
        <f t="shared" si="82"/>
        <v>盤</v>
      </c>
      <c r="K1764" t="str">
        <f t="shared" si="83"/>
        <v>盤</v>
      </c>
    </row>
    <row r="1765" spans="1:11" hidden="1" x14ac:dyDescent="0.15">
      <c r="A1765">
        <v>20190308</v>
      </c>
      <c r="B1765">
        <v>10241.75</v>
      </c>
      <c r="C1765">
        <v>10391.549999999999</v>
      </c>
      <c r="D1765">
        <v>10305.26</v>
      </c>
      <c r="E1765">
        <v>10391.549999999999</v>
      </c>
      <c r="F1765">
        <v>10305.26</v>
      </c>
      <c r="G1765">
        <v>10391.549999999999</v>
      </c>
      <c r="H1765">
        <v>10241.75</v>
      </c>
      <c r="I1765" t="str">
        <f t="shared" si="81"/>
        <v>盤</v>
      </c>
      <c r="J1765" t="str">
        <f t="shared" si="82"/>
        <v>盤</v>
      </c>
      <c r="K1765" t="str">
        <f t="shared" si="83"/>
        <v>盤</v>
      </c>
    </row>
    <row r="1766" spans="1:11" hidden="1" x14ac:dyDescent="0.15">
      <c r="A1766">
        <v>20190311</v>
      </c>
      <c r="B1766">
        <v>10250.280000000001</v>
      </c>
      <c r="C1766">
        <v>10391.549999999999</v>
      </c>
      <c r="D1766">
        <v>10305.26</v>
      </c>
      <c r="E1766">
        <v>10391.549999999999</v>
      </c>
      <c r="F1766">
        <v>10241.75</v>
      </c>
      <c r="G1766">
        <v>10391.549999999999</v>
      </c>
      <c r="H1766">
        <v>10241.75</v>
      </c>
      <c r="I1766" t="str">
        <f t="shared" si="81"/>
        <v>盤</v>
      </c>
      <c r="J1766" t="str">
        <f t="shared" si="82"/>
        <v>盤</v>
      </c>
      <c r="K1766" t="str">
        <f t="shared" si="83"/>
        <v>盤</v>
      </c>
    </row>
    <row r="1767" spans="1:11" hidden="1" x14ac:dyDescent="0.15">
      <c r="A1767">
        <v>20190312</v>
      </c>
      <c r="B1767">
        <v>10343.33</v>
      </c>
      <c r="C1767">
        <v>10391.549999999999</v>
      </c>
      <c r="D1767">
        <v>10241.75</v>
      </c>
      <c r="E1767">
        <v>10391.549999999999</v>
      </c>
      <c r="F1767">
        <v>10241.75</v>
      </c>
      <c r="G1767">
        <v>10389.17</v>
      </c>
      <c r="H1767">
        <v>10241.75</v>
      </c>
      <c r="I1767" t="str">
        <f t="shared" si="81"/>
        <v>盤</v>
      </c>
      <c r="J1767" t="str">
        <f t="shared" si="82"/>
        <v>盤</v>
      </c>
      <c r="K1767" t="str">
        <f t="shared" si="83"/>
        <v>盤</v>
      </c>
    </row>
    <row r="1768" spans="1:11" hidden="1" x14ac:dyDescent="0.15">
      <c r="A1768">
        <v>20190313</v>
      </c>
      <c r="B1768">
        <v>10373.32</v>
      </c>
      <c r="C1768">
        <v>10391.549999999999</v>
      </c>
      <c r="D1768">
        <v>10241.75</v>
      </c>
      <c r="E1768">
        <v>10389.17</v>
      </c>
      <c r="F1768">
        <v>10241.75</v>
      </c>
      <c r="G1768">
        <v>10373.32</v>
      </c>
      <c r="H1768">
        <v>10241.75</v>
      </c>
      <c r="I1768" t="str">
        <f t="shared" si="81"/>
        <v>盤</v>
      </c>
      <c r="J1768" t="str">
        <f t="shared" si="82"/>
        <v>盤</v>
      </c>
      <c r="K1768" t="str">
        <f t="shared" si="83"/>
        <v>盤</v>
      </c>
    </row>
    <row r="1769" spans="1:11" hidden="1" x14ac:dyDescent="0.15">
      <c r="A1769">
        <v>20190314</v>
      </c>
      <c r="B1769">
        <v>10348.65</v>
      </c>
      <c r="C1769">
        <v>10389.17</v>
      </c>
      <c r="D1769">
        <v>10241.75</v>
      </c>
      <c r="E1769">
        <v>10373.32</v>
      </c>
      <c r="F1769">
        <v>10241.75</v>
      </c>
      <c r="G1769">
        <v>10373.32</v>
      </c>
      <c r="H1769">
        <v>10241.75</v>
      </c>
      <c r="I1769" t="str">
        <f t="shared" si="81"/>
        <v>盤</v>
      </c>
      <c r="J1769" t="str">
        <f t="shared" si="82"/>
        <v>盤</v>
      </c>
      <c r="K1769" t="str">
        <f t="shared" si="83"/>
        <v>盤</v>
      </c>
    </row>
    <row r="1770" spans="1:11" hidden="1" x14ac:dyDescent="0.15">
      <c r="A1770">
        <v>20190315</v>
      </c>
      <c r="B1770">
        <v>10439.24</v>
      </c>
      <c r="C1770">
        <v>10373.32</v>
      </c>
      <c r="D1770">
        <v>10241.75</v>
      </c>
      <c r="E1770">
        <v>10373.32</v>
      </c>
      <c r="F1770">
        <v>10241.75</v>
      </c>
      <c r="G1770">
        <v>10439.24</v>
      </c>
      <c r="H1770">
        <v>10241.75</v>
      </c>
      <c r="I1770" t="str">
        <f t="shared" si="81"/>
        <v>盤</v>
      </c>
      <c r="J1770" t="str">
        <f t="shared" si="82"/>
        <v>盤</v>
      </c>
      <c r="K1770" t="str">
        <f t="shared" si="83"/>
        <v>無</v>
      </c>
    </row>
    <row r="1771" spans="1:11" hidden="1" x14ac:dyDescent="0.15">
      <c r="A1771">
        <v>20190318</v>
      </c>
      <c r="B1771">
        <v>10512.7</v>
      </c>
      <c r="C1771">
        <v>10373.32</v>
      </c>
      <c r="D1771">
        <v>10241.75</v>
      </c>
      <c r="E1771">
        <v>10439.24</v>
      </c>
      <c r="F1771">
        <v>10241.75</v>
      </c>
      <c r="G1771">
        <v>10512.7</v>
      </c>
      <c r="H1771">
        <v>10241.75</v>
      </c>
      <c r="I1771" t="str">
        <f t="shared" si="81"/>
        <v>盤</v>
      </c>
      <c r="J1771" t="str">
        <f t="shared" si="82"/>
        <v>無</v>
      </c>
      <c r="K1771" t="str">
        <f t="shared" si="83"/>
        <v>順</v>
      </c>
    </row>
    <row r="1772" spans="1:11" hidden="1" x14ac:dyDescent="0.15">
      <c r="A1772">
        <v>20190319</v>
      </c>
      <c r="B1772">
        <v>10512.32</v>
      </c>
      <c r="C1772">
        <v>10439.24</v>
      </c>
      <c r="D1772">
        <v>10241.75</v>
      </c>
      <c r="E1772">
        <v>10512.7</v>
      </c>
      <c r="F1772">
        <v>10241.75</v>
      </c>
      <c r="G1772">
        <v>10512.7</v>
      </c>
      <c r="H1772">
        <v>10241.75</v>
      </c>
      <c r="I1772" t="str">
        <f t="shared" si="81"/>
        <v>無</v>
      </c>
      <c r="J1772" t="str">
        <f t="shared" si="82"/>
        <v>順</v>
      </c>
      <c r="K1772" t="str">
        <f t="shared" si="83"/>
        <v>順</v>
      </c>
    </row>
    <row r="1773" spans="1:11" x14ac:dyDescent="0.15">
      <c r="A1773">
        <v>20190320</v>
      </c>
      <c r="B1773">
        <v>10551.56</v>
      </c>
      <c r="C1773">
        <v>10512.7</v>
      </c>
      <c r="D1773">
        <v>10241.75</v>
      </c>
      <c r="E1773">
        <v>10512.7</v>
      </c>
      <c r="F1773">
        <v>10241.75</v>
      </c>
      <c r="G1773">
        <v>10551.56</v>
      </c>
      <c r="H1773">
        <v>10250.280000000001</v>
      </c>
      <c r="I1773" t="str">
        <f t="shared" si="81"/>
        <v>順</v>
      </c>
      <c r="J1773" t="str">
        <f t="shared" si="82"/>
        <v>順</v>
      </c>
      <c r="K1773" t="str">
        <f t="shared" si="83"/>
        <v>順</v>
      </c>
    </row>
    <row r="1774" spans="1:11" x14ac:dyDescent="0.15">
      <c r="A1774">
        <v>20190321</v>
      </c>
      <c r="B1774">
        <v>10609.55</v>
      </c>
      <c r="C1774">
        <v>10512.7</v>
      </c>
      <c r="D1774">
        <v>10241.75</v>
      </c>
      <c r="E1774">
        <v>10551.56</v>
      </c>
      <c r="F1774">
        <v>10250.280000000001</v>
      </c>
      <c r="G1774">
        <v>10609.55</v>
      </c>
      <c r="H1774">
        <v>10343.33</v>
      </c>
      <c r="I1774" t="str">
        <f t="shared" si="81"/>
        <v>順</v>
      </c>
      <c r="J1774" t="str">
        <f t="shared" si="82"/>
        <v>順</v>
      </c>
      <c r="K1774" t="str">
        <f t="shared" si="83"/>
        <v>順</v>
      </c>
    </row>
    <row r="1775" spans="1:11" x14ac:dyDescent="0.15">
      <c r="A1775">
        <v>20190322</v>
      </c>
      <c r="B1775">
        <v>10639.07</v>
      </c>
      <c r="C1775">
        <v>10551.56</v>
      </c>
      <c r="D1775">
        <v>10250.280000000001</v>
      </c>
      <c r="E1775">
        <v>10609.55</v>
      </c>
      <c r="F1775">
        <v>10343.33</v>
      </c>
      <c r="G1775">
        <v>10639.07</v>
      </c>
      <c r="H1775">
        <v>10348.65</v>
      </c>
      <c r="I1775" t="str">
        <f t="shared" si="81"/>
        <v>順</v>
      </c>
      <c r="J1775" t="str">
        <f t="shared" si="82"/>
        <v>順</v>
      </c>
      <c r="K1775" t="str">
        <f t="shared" si="83"/>
        <v>順</v>
      </c>
    </row>
    <row r="1776" spans="1:11" x14ac:dyDescent="0.15">
      <c r="A1776">
        <v>20190325</v>
      </c>
      <c r="B1776">
        <v>10479.48</v>
      </c>
      <c r="C1776">
        <v>10609.55</v>
      </c>
      <c r="D1776">
        <v>10343.33</v>
      </c>
      <c r="E1776">
        <v>10639.07</v>
      </c>
      <c r="F1776">
        <v>10348.65</v>
      </c>
      <c r="G1776">
        <v>10639.07</v>
      </c>
      <c r="H1776">
        <v>10348.65</v>
      </c>
      <c r="I1776" t="str">
        <f t="shared" si="81"/>
        <v>順</v>
      </c>
      <c r="J1776" t="str">
        <f t="shared" si="82"/>
        <v>順</v>
      </c>
      <c r="K1776" t="str">
        <f t="shared" si="83"/>
        <v>順</v>
      </c>
    </row>
    <row r="1777" spans="1:11" hidden="1" x14ac:dyDescent="0.15">
      <c r="A1777">
        <v>20190326</v>
      </c>
      <c r="B1777">
        <v>10559.2</v>
      </c>
      <c r="C1777">
        <v>10639.07</v>
      </c>
      <c r="D1777">
        <v>10348.65</v>
      </c>
      <c r="E1777">
        <v>10639.07</v>
      </c>
      <c r="F1777">
        <v>10348.65</v>
      </c>
      <c r="G1777">
        <v>10639.07</v>
      </c>
      <c r="H1777">
        <v>10439.24</v>
      </c>
      <c r="I1777" t="str">
        <f t="shared" si="81"/>
        <v>順</v>
      </c>
      <c r="J1777" t="str">
        <f t="shared" si="82"/>
        <v>順</v>
      </c>
      <c r="K1777" t="str">
        <f t="shared" si="83"/>
        <v>無</v>
      </c>
    </row>
    <row r="1778" spans="1:11" hidden="1" x14ac:dyDescent="0.15">
      <c r="A1778">
        <v>20190327</v>
      </c>
      <c r="B1778">
        <v>10542.7</v>
      </c>
      <c r="C1778">
        <v>10639.07</v>
      </c>
      <c r="D1778">
        <v>10348.65</v>
      </c>
      <c r="E1778">
        <v>10639.07</v>
      </c>
      <c r="F1778">
        <v>10439.24</v>
      </c>
      <c r="G1778">
        <v>10639.07</v>
      </c>
      <c r="H1778">
        <v>10479.48</v>
      </c>
      <c r="I1778" t="str">
        <f t="shared" si="81"/>
        <v>順</v>
      </c>
      <c r="J1778" t="str">
        <f t="shared" si="82"/>
        <v>無</v>
      </c>
      <c r="K1778" t="str">
        <f t="shared" si="83"/>
        <v>盤</v>
      </c>
    </row>
    <row r="1779" spans="1:11" hidden="1" x14ac:dyDescent="0.15">
      <c r="A1779">
        <v>20190328</v>
      </c>
      <c r="B1779">
        <v>10536.26</v>
      </c>
      <c r="C1779">
        <v>10639.07</v>
      </c>
      <c r="D1779">
        <v>10439.24</v>
      </c>
      <c r="E1779">
        <v>10639.07</v>
      </c>
      <c r="F1779">
        <v>10479.48</v>
      </c>
      <c r="G1779">
        <v>10639.07</v>
      </c>
      <c r="H1779">
        <v>10479.48</v>
      </c>
      <c r="I1779" t="str">
        <f t="shared" si="81"/>
        <v>無</v>
      </c>
      <c r="J1779" t="str">
        <f t="shared" si="82"/>
        <v>盤</v>
      </c>
      <c r="K1779" t="str">
        <f t="shared" si="83"/>
        <v>盤</v>
      </c>
    </row>
    <row r="1780" spans="1:11" hidden="1" x14ac:dyDescent="0.15">
      <c r="A1780">
        <v>20190329</v>
      </c>
      <c r="B1780">
        <v>10641.04</v>
      </c>
      <c r="C1780">
        <v>10639.07</v>
      </c>
      <c r="D1780">
        <v>10479.48</v>
      </c>
      <c r="E1780">
        <v>10639.07</v>
      </c>
      <c r="F1780">
        <v>10479.48</v>
      </c>
      <c r="G1780">
        <v>10641.04</v>
      </c>
      <c r="H1780">
        <v>10479.48</v>
      </c>
      <c r="I1780" t="str">
        <f t="shared" si="81"/>
        <v>盤</v>
      </c>
      <c r="J1780" t="str">
        <f t="shared" si="82"/>
        <v>盤</v>
      </c>
      <c r="K1780" t="str">
        <f t="shared" si="83"/>
        <v>盤</v>
      </c>
    </row>
    <row r="1781" spans="1:11" hidden="1" x14ac:dyDescent="0.15">
      <c r="A1781">
        <v>20190401</v>
      </c>
      <c r="B1781">
        <v>10642.63</v>
      </c>
      <c r="C1781">
        <v>10639.07</v>
      </c>
      <c r="D1781">
        <v>10479.48</v>
      </c>
      <c r="E1781">
        <v>10641.04</v>
      </c>
      <c r="F1781">
        <v>10479.48</v>
      </c>
      <c r="G1781">
        <v>10642.63</v>
      </c>
      <c r="H1781">
        <v>10479.48</v>
      </c>
      <c r="I1781" t="str">
        <f t="shared" si="81"/>
        <v>盤</v>
      </c>
      <c r="J1781" t="str">
        <f t="shared" si="82"/>
        <v>盤</v>
      </c>
      <c r="K1781" t="str">
        <f t="shared" si="83"/>
        <v>盤</v>
      </c>
    </row>
    <row r="1782" spans="1:11" hidden="1" x14ac:dyDescent="0.15">
      <c r="A1782">
        <v>20190402</v>
      </c>
      <c r="B1782">
        <v>10690.3</v>
      </c>
      <c r="C1782">
        <v>10641.04</v>
      </c>
      <c r="D1782">
        <v>10479.48</v>
      </c>
      <c r="E1782">
        <v>10642.63</v>
      </c>
      <c r="F1782">
        <v>10479.48</v>
      </c>
      <c r="G1782">
        <v>10690.3</v>
      </c>
      <c r="H1782">
        <v>10479.48</v>
      </c>
      <c r="I1782" t="str">
        <f t="shared" si="81"/>
        <v>盤</v>
      </c>
      <c r="J1782" t="str">
        <f t="shared" si="82"/>
        <v>盤</v>
      </c>
      <c r="K1782" t="str">
        <f t="shared" si="83"/>
        <v>無</v>
      </c>
    </row>
    <row r="1783" spans="1:11" hidden="1" x14ac:dyDescent="0.15">
      <c r="A1783">
        <v>20190403</v>
      </c>
      <c r="B1783">
        <v>10704.38</v>
      </c>
      <c r="C1783">
        <v>10642.63</v>
      </c>
      <c r="D1783">
        <v>10479.48</v>
      </c>
      <c r="E1783">
        <v>10690.3</v>
      </c>
      <c r="F1783">
        <v>10479.48</v>
      </c>
      <c r="G1783">
        <v>10704.38</v>
      </c>
      <c r="H1783">
        <v>10479.48</v>
      </c>
      <c r="I1783" t="str">
        <f t="shared" si="81"/>
        <v>盤</v>
      </c>
      <c r="J1783" t="str">
        <f t="shared" si="82"/>
        <v>無</v>
      </c>
      <c r="K1783" t="str">
        <f t="shared" si="83"/>
        <v>無</v>
      </c>
    </row>
    <row r="1784" spans="1:11" hidden="1" x14ac:dyDescent="0.15">
      <c r="A1784">
        <v>20190408</v>
      </c>
      <c r="B1784">
        <v>10800.57</v>
      </c>
      <c r="C1784">
        <v>10690.3</v>
      </c>
      <c r="D1784">
        <v>10479.48</v>
      </c>
      <c r="E1784">
        <v>10704.38</v>
      </c>
      <c r="F1784">
        <v>10479.48</v>
      </c>
      <c r="G1784">
        <v>10800.57</v>
      </c>
      <c r="H1784">
        <v>10536.26</v>
      </c>
      <c r="I1784" t="str">
        <f t="shared" si="81"/>
        <v>無</v>
      </c>
      <c r="J1784" t="str">
        <f t="shared" si="82"/>
        <v>無</v>
      </c>
      <c r="K1784" t="str">
        <f t="shared" si="83"/>
        <v>順</v>
      </c>
    </row>
    <row r="1785" spans="1:11" hidden="1" x14ac:dyDescent="0.15">
      <c r="A1785">
        <v>20190409</v>
      </c>
      <c r="B1785">
        <v>10851.6</v>
      </c>
      <c r="C1785">
        <v>10704.38</v>
      </c>
      <c r="D1785">
        <v>10479.48</v>
      </c>
      <c r="E1785">
        <v>10800.57</v>
      </c>
      <c r="F1785">
        <v>10536.26</v>
      </c>
      <c r="G1785">
        <v>10851.6</v>
      </c>
      <c r="H1785">
        <v>10536.26</v>
      </c>
      <c r="I1785" t="str">
        <f t="shared" si="81"/>
        <v>無</v>
      </c>
      <c r="J1785" t="str">
        <f t="shared" si="82"/>
        <v>順</v>
      </c>
      <c r="K1785" t="str">
        <f t="shared" si="83"/>
        <v>順</v>
      </c>
    </row>
    <row r="1786" spans="1:11" x14ac:dyDescent="0.15">
      <c r="A1786">
        <v>20190410</v>
      </c>
      <c r="B1786">
        <v>10868.14</v>
      </c>
      <c r="C1786">
        <v>10800.57</v>
      </c>
      <c r="D1786">
        <v>10536.26</v>
      </c>
      <c r="E1786">
        <v>10851.6</v>
      </c>
      <c r="F1786">
        <v>10536.26</v>
      </c>
      <c r="G1786">
        <v>10868.14</v>
      </c>
      <c r="H1786">
        <v>10536.26</v>
      </c>
      <c r="I1786" t="str">
        <f t="shared" si="81"/>
        <v>順</v>
      </c>
      <c r="J1786" t="str">
        <f t="shared" si="82"/>
        <v>順</v>
      </c>
      <c r="K1786" t="str">
        <f t="shared" si="83"/>
        <v>順</v>
      </c>
    </row>
    <row r="1787" spans="1:11" hidden="1" x14ac:dyDescent="0.15">
      <c r="A1787">
        <v>20190411</v>
      </c>
      <c r="B1787">
        <v>10808.77</v>
      </c>
      <c r="C1787">
        <v>10851.6</v>
      </c>
      <c r="D1787">
        <v>10536.26</v>
      </c>
      <c r="E1787">
        <v>10868.14</v>
      </c>
      <c r="F1787">
        <v>10536.26</v>
      </c>
      <c r="G1787">
        <v>10868.14</v>
      </c>
      <c r="H1787">
        <v>10641.04</v>
      </c>
      <c r="I1787" t="str">
        <f t="shared" si="81"/>
        <v>順</v>
      </c>
      <c r="J1787" t="str">
        <f t="shared" si="82"/>
        <v>順</v>
      </c>
      <c r="K1787" t="str">
        <f t="shared" si="83"/>
        <v>無</v>
      </c>
    </row>
    <row r="1788" spans="1:11" hidden="1" x14ac:dyDescent="0.15">
      <c r="A1788">
        <v>20190412</v>
      </c>
      <c r="B1788">
        <v>10805.3</v>
      </c>
      <c r="C1788">
        <v>10868.14</v>
      </c>
      <c r="D1788">
        <v>10536.26</v>
      </c>
      <c r="E1788">
        <v>10868.14</v>
      </c>
      <c r="F1788">
        <v>10641.04</v>
      </c>
      <c r="G1788">
        <v>10868.14</v>
      </c>
      <c r="H1788">
        <v>10642.63</v>
      </c>
      <c r="I1788" t="str">
        <f t="shared" si="81"/>
        <v>順</v>
      </c>
      <c r="J1788" t="str">
        <f t="shared" si="82"/>
        <v>無</v>
      </c>
      <c r="K1788" t="str">
        <f t="shared" si="83"/>
        <v>無</v>
      </c>
    </row>
    <row r="1789" spans="1:11" hidden="1" x14ac:dyDescent="0.15">
      <c r="A1789">
        <v>20190415</v>
      </c>
      <c r="B1789">
        <v>10875.6</v>
      </c>
      <c r="C1789">
        <v>10868.14</v>
      </c>
      <c r="D1789">
        <v>10641.04</v>
      </c>
      <c r="E1789">
        <v>10868.14</v>
      </c>
      <c r="F1789">
        <v>10642.63</v>
      </c>
      <c r="G1789">
        <v>10875.6</v>
      </c>
      <c r="H1789">
        <v>10690.3</v>
      </c>
      <c r="I1789" t="str">
        <f t="shared" ref="I1789:I1852" si="84">IF(C1789-D1789&lt;=180,"盤",IF(C1789-D1789&lt;=240,"無","順"))</f>
        <v>無</v>
      </c>
      <c r="J1789" t="str">
        <f t="shared" ref="J1789:J1852" si="85">IF(E1789-F1789&lt;=180,"盤",IF(E1789-F1789&lt;=240,"無","順"))</f>
        <v>無</v>
      </c>
      <c r="K1789" t="str">
        <f t="shared" ref="K1789:K1852" si="86">IF(G1789-H1789&lt;=180,"盤",IF(G1789-H1789&lt;=240,"無","順"))</f>
        <v>無</v>
      </c>
    </row>
    <row r="1790" spans="1:11" hidden="1" x14ac:dyDescent="0.15">
      <c r="A1790">
        <v>20190416</v>
      </c>
      <c r="B1790">
        <v>10927.85</v>
      </c>
      <c r="C1790">
        <v>10868.14</v>
      </c>
      <c r="D1790">
        <v>10642.63</v>
      </c>
      <c r="E1790">
        <v>10875.6</v>
      </c>
      <c r="F1790">
        <v>10690.3</v>
      </c>
      <c r="G1790">
        <v>10927.85</v>
      </c>
      <c r="H1790">
        <v>10704.38</v>
      </c>
      <c r="I1790" t="str">
        <f t="shared" si="84"/>
        <v>無</v>
      </c>
      <c r="J1790" t="str">
        <f t="shared" si="85"/>
        <v>無</v>
      </c>
      <c r="K1790" t="str">
        <f t="shared" si="86"/>
        <v>無</v>
      </c>
    </row>
    <row r="1791" spans="1:11" hidden="1" x14ac:dyDescent="0.15">
      <c r="A1791">
        <v>20190417</v>
      </c>
      <c r="B1791">
        <v>10997.26</v>
      </c>
      <c r="C1791">
        <v>10875.6</v>
      </c>
      <c r="D1791">
        <v>10690.3</v>
      </c>
      <c r="E1791">
        <v>10927.85</v>
      </c>
      <c r="F1791">
        <v>10704.38</v>
      </c>
      <c r="G1791">
        <v>10997.26</v>
      </c>
      <c r="H1791">
        <v>10800.57</v>
      </c>
      <c r="I1791" t="str">
        <f t="shared" si="84"/>
        <v>無</v>
      </c>
      <c r="J1791" t="str">
        <f t="shared" si="85"/>
        <v>無</v>
      </c>
      <c r="K1791" t="str">
        <f t="shared" si="86"/>
        <v>無</v>
      </c>
    </row>
    <row r="1792" spans="1:11" hidden="1" x14ac:dyDescent="0.15">
      <c r="A1792">
        <v>20190418</v>
      </c>
      <c r="B1792">
        <v>10962.02</v>
      </c>
      <c r="C1792">
        <v>10927.85</v>
      </c>
      <c r="D1792">
        <v>10704.38</v>
      </c>
      <c r="E1792">
        <v>10997.26</v>
      </c>
      <c r="F1792">
        <v>10800.57</v>
      </c>
      <c r="G1792">
        <v>10997.26</v>
      </c>
      <c r="H1792">
        <v>10805.3</v>
      </c>
      <c r="I1792" t="str">
        <f t="shared" si="84"/>
        <v>無</v>
      </c>
      <c r="J1792" t="str">
        <f t="shared" si="85"/>
        <v>無</v>
      </c>
      <c r="K1792" t="str">
        <f t="shared" si="86"/>
        <v>無</v>
      </c>
    </row>
    <row r="1793" spans="1:11" hidden="1" x14ac:dyDescent="0.15">
      <c r="A1793">
        <v>20190419</v>
      </c>
      <c r="B1793">
        <v>10968.5</v>
      </c>
      <c r="C1793">
        <v>10997.26</v>
      </c>
      <c r="D1793">
        <v>10800.57</v>
      </c>
      <c r="E1793">
        <v>10997.26</v>
      </c>
      <c r="F1793">
        <v>10805.3</v>
      </c>
      <c r="G1793">
        <v>10997.26</v>
      </c>
      <c r="H1793">
        <v>10805.3</v>
      </c>
      <c r="I1793" t="str">
        <f t="shared" si="84"/>
        <v>無</v>
      </c>
      <c r="J1793" t="str">
        <f t="shared" si="85"/>
        <v>無</v>
      </c>
      <c r="K1793" t="str">
        <f t="shared" si="86"/>
        <v>無</v>
      </c>
    </row>
    <row r="1794" spans="1:11" hidden="1" x14ac:dyDescent="0.15">
      <c r="A1794">
        <v>20190422</v>
      </c>
      <c r="B1794">
        <v>10987.71</v>
      </c>
      <c r="C1794">
        <v>10997.26</v>
      </c>
      <c r="D1794">
        <v>10805.3</v>
      </c>
      <c r="E1794">
        <v>10997.26</v>
      </c>
      <c r="F1794">
        <v>10805.3</v>
      </c>
      <c r="G1794">
        <v>10997.26</v>
      </c>
      <c r="H1794">
        <v>10805.3</v>
      </c>
      <c r="I1794" t="str">
        <f t="shared" si="84"/>
        <v>無</v>
      </c>
      <c r="J1794" t="str">
        <f t="shared" si="85"/>
        <v>無</v>
      </c>
      <c r="K1794" t="str">
        <f t="shared" si="86"/>
        <v>無</v>
      </c>
    </row>
    <row r="1795" spans="1:11" hidden="1" x14ac:dyDescent="0.15">
      <c r="A1795">
        <v>20190423</v>
      </c>
      <c r="B1795">
        <v>11025.68</v>
      </c>
      <c r="C1795">
        <v>10997.26</v>
      </c>
      <c r="D1795">
        <v>10805.3</v>
      </c>
      <c r="E1795">
        <v>10997.26</v>
      </c>
      <c r="F1795">
        <v>10805.3</v>
      </c>
      <c r="G1795">
        <v>11025.68</v>
      </c>
      <c r="H1795">
        <v>10805.3</v>
      </c>
      <c r="I1795" t="str">
        <f t="shared" si="84"/>
        <v>無</v>
      </c>
      <c r="J1795" t="str">
        <f t="shared" si="85"/>
        <v>無</v>
      </c>
      <c r="K1795" t="str">
        <f t="shared" si="86"/>
        <v>無</v>
      </c>
    </row>
    <row r="1796" spans="1:11" hidden="1" x14ac:dyDescent="0.15">
      <c r="A1796">
        <v>20190424</v>
      </c>
      <c r="B1796">
        <v>11027.64</v>
      </c>
      <c r="C1796">
        <v>10997.26</v>
      </c>
      <c r="D1796">
        <v>10805.3</v>
      </c>
      <c r="E1796">
        <v>11025.68</v>
      </c>
      <c r="F1796">
        <v>10805.3</v>
      </c>
      <c r="G1796">
        <v>11027.64</v>
      </c>
      <c r="H1796">
        <v>10875.6</v>
      </c>
      <c r="I1796" t="str">
        <f t="shared" si="84"/>
        <v>無</v>
      </c>
      <c r="J1796" t="str">
        <f t="shared" si="85"/>
        <v>無</v>
      </c>
      <c r="K1796" t="str">
        <f t="shared" si="86"/>
        <v>盤</v>
      </c>
    </row>
    <row r="1797" spans="1:11" hidden="1" x14ac:dyDescent="0.15">
      <c r="A1797">
        <v>20190425</v>
      </c>
      <c r="B1797">
        <v>11039.86</v>
      </c>
      <c r="C1797">
        <v>11025.68</v>
      </c>
      <c r="D1797">
        <v>10805.3</v>
      </c>
      <c r="E1797">
        <v>11027.64</v>
      </c>
      <c r="F1797">
        <v>10875.6</v>
      </c>
      <c r="G1797">
        <v>11039.86</v>
      </c>
      <c r="H1797">
        <v>10927.85</v>
      </c>
      <c r="I1797" t="str">
        <f t="shared" si="84"/>
        <v>無</v>
      </c>
      <c r="J1797" t="str">
        <f t="shared" si="85"/>
        <v>盤</v>
      </c>
      <c r="K1797" t="str">
        <f t="shared" si="86"/>
        <v>盤</v>
      </c>
    </row>
    <row r="1798" spans="1:11" hidden="1" x14ac:dyDescent="0.15">
      <c r="A1798">
        <v>20190426</v>
      </c>
      <c r="B1798">
        <v>10952.47</v>
      </c>
      <c r="C1798">
        <v>11027.64</v>
      </c>
      <c r="D1798">
        <v>10875.6</v>
      </c>
      <c r="E1798">
        <v>11039.86</v>
      </c>
      <c r="F1798">
        <v>10927.85</v>
      </c>
      <c r="G1798">
        <v>11039.86</v>
      </c>
      <c r="H1798">
        <v>10952.47</v>
      </c>
      <c r="I1798" t="str">
        <f t="shared" si="84"/>
        <v>盤</v>
      </c>
      <c r="J1798" t="str">
        <f t="shared" si="85"/>
        <v>盤</v>
      </c>
      <c r="K1798" t="str">
        <f t="shared" si="86"/>
        <v>盤</v>
      </c>
    </row>
    <row r="1799" spans="1:11" hidden="1" x14ac:dyDescent="0.15">
      <c r="A1799">
        <v>20190429</v>
      </c>
      <c r="B1799">
        <v>10939.06</v>
      </c>
      <c r="C1799">
        <v>11039.86</v>
      </c>
      <c r="D1799">
        <v>10927.85</v>
      </c>
      <c r="E1799">
        <v>11039.86</v>
      </c>
      <c r="F1799">
        <v>10952.47</v>
      </c>
      <c r="G1799">
        <v>11039.86</v>
      </c>
      <c r="H1799">
        <v>10939.06</v>
      </c>
      <c r="I1799" t="str">
        <f t="shared" si="84"/>
        <v>盤</v>
      </c>
      <c r="J1799" t="str">
        <f t="shared" si="85"/>
        <v>盤</v>
      </c>
      <c r="K1799" t="str">
        <f t="shared" si="86"/>
        <v>盤</v>
      </c>
    </row>
    <row r="1800" spans="1:11" hidden="1" x14ac:dyDescent="0.15">
      <c r="A1800">
        <v>20190430</v>
      </c>
      <c r="B1800">
        <v>10967.73</v>
      </c>
      <c r="C1800">
        <v>11039.86</v>
      </c>
      <c r="D1800">
        <v>10952.47</v>
      </c>
      <c r="E1800">
        <v>11039.86</v>
      </c>
      <c r="F1800">
        <v>10939.06</v>
      </c>
      <c r="G1800">
        <v>11039.86</v>
      </c>
      <c r="H1800">
        <v>10939.06</v>
      </c>
      <c r="I1800" t="str">
        <f t="shared" si="84"/>
        <v>盤</v>
      </c>
      <c r="J1800" t="str">
        <f t="shared" si="85"/>
        <v>盤</v>
      </c>
      <c r="K1800" t="str">
        <f t="shared" si="86"/>
        <v>盤</v>
      </c>
    </row>
    <row r="1801" spans="1:11" hidden="1" x14ac:dyDescent="0.15">
      <c r="A1801">
        <v>20190502</v>
      </c>
      <c r="B1801">
        <v>11004.49</v>
      </c>
      <c r="C1801">
        <v>11039.86</v>
      </c>
      <c r="D1801">
        <v>10939.06</v>
      </c>
      <c r="E1801">
        <v>11039.86</v>
      </c>
      <c r="F1801">
        <v>10939.06</v>
      </c>
      <c r="G1801">
        <v>11039.86</v>
      </c>
      <c r="H1801">
        <v>10939.06</v>
      </c>
      <c r="I1801" t="str">
        <f t="shared" si="84"/>
        <v>盤</v>
      </c>
      <c r="J1801" t="str">
        <f t="shared" si="85"/>
        <v>盤</v>
      </c>
      <c r="K1801" t="str">
        <f t="shared" si="86"/>
        <v>盤</v>
      </c>
    </row>
    <row r="1802" spans="1:11" hidden="1" x14ac:dyDescent="0.15">
      <c r="A1802">
        <v>20190503</v>
      </c>
      <c r="B1802">
        <v>11096.3</v>
      </c>
      <c r="C1802">
        <v>11039.86</v>
      </c>
      <c r="D1802">
        <v>10939.06</v>
      </c>
      <c r="E1802">
        <v>11039.86</v>
      </c>
      <c r="F1802">
        <v>10939.06</v>
      </c>
      <c r="G1802">
        <v>11096.3</v>
      </c>
      <c r="H1802">
        <v>10939.06</v>
      </c>
      <c r="I1802" t="str">
        <f t="shared" si="84"/>
        <v>盤</v>
      </c>
      <c r="J1802" t="str">
        <f t="shared" si="85"/>
        <v>盤</v>
      </c>
      <c r="K1802" t="str">
        <f t="shared" si="86"/>
        <v>盤</v>
      </c>
    </row>
    <row r="1803" spans="1:11" hidden="1" x14ac:dyDescent="0.15">
      <c r="A1803">
        <v>20190506</v>
      </c>
      <c r="B1803">
        <v>10897.12</v>
      </c>
      <c r="C1803">
        <v>11039.86</v>
      </c>
      <c r="D1803">
        <v>10939.06</v>
      </c>
      <c r="E1803">
        <v>11096.3</v>
      </c>
      <c r="F1803">
        <v>10939.06</v>
      </c>
      <c r="G1803">
        <v>11096.3</v>
      </c>
      <c r="H1803">
        <v>10897.12</v>
      </c>
      <c r="I1803" t="str">
        <f t="shared" si="84"/>
        <v>盤</v>
      </c>
      <c r="J1803" t="str">
        <f t="shared" si="85"/>
        <v>盤</v>
      </c>
      <c r="K1803" t="str">
        <f t="shared" si="86"/>
        <v>無</v>
      </c>
    </row>
    <row r="1804" spans="1:11" hidden="1" x14ac:dyDescent="0.15">
      <c r="A1804">
        <v>20190507</v>
      </c>
      <c r="B1804">
        <v>10987.14</v>
      </c>
      <c r="C1804">
        <v>11096.3</v>
      </c>
      <c r="D1804">
        <v>10939.06</v>
      </c>
      <c r="E1804">
        <v>11096.3</v>
      </c>
      <c r="F1804">
        <v>10897.12</v>
      </c>
      <c r="G1804">
        <v>11096.3</v>
      </c>
      <c r="H1804">
        <v>10897.12</v>
      </c>
      <c r="I1804" t="str">
        <f t="shared" si="84"/>
        <v>盤</v>
      </c>
      <c r="J1804" t="str">
        <f t="shared" si="85"/>
        <v>無</v>
      </c>
      <c r="K1804" t="str">
        <f t="shared" si="86"/>
        <v>無</v>
      </c>
    </row>
    <row r="1805" spans="1:11" hidden="1" x14ac:dyDescent="0.15">
      <c r="A1805">
        <v>20190508</v>
      </c>
      <c r="B1805">
        <v>10923.71</v>
      </c>
      <c r="C1805">
        <v>11096.3</v>
      </c>
      <c r="D1805">
        <v>10897.12</v>
      </c>
      <c r="E1805">
        <v>11096.3</v>
      </c>
      <c r="F1805">
        <v>10897.12</v>
      </c>
      <c r="G1805">
        <v>11096.3</v>
      </c>
      <c r="H1805">
        <v>10897.12</v>
      </c>
      <c r="I1805" t="str">
        <f t="shared" si="84"/>
        <v>無</v>
      </c>
      <c r="J1805" t="str">
        <f t="shared" si="85"/>
        <v>無</v>
      </c>
      <c r="K1805" t="str">
        <f t="shared" si="86"/>
        <v>無</v>
      </c>
    </row>
    <row r="1806" spans="1:11" hidden="1" x14ac:dyDescent="0.15">
      <c r="A1806">
        <v>20190509</v>
      </c>
      <c r="B1806">
        <v>10733.67</v>
      </c>
      <c r="C1806">
        <v>11096.3</v>
      </c>
      <c r="D1806">
        <v>10897.12</v>
      </c>
      <c r="E1806">
        <v>11096.3</v>
      </c>
      <c r="F1806">
        <v>10897.12</v>
      </c>
      <c r="G1806">
        <v>11096.3</v>
      </c>
      <c r="H1806">
        <v>10733.67</v>
      </c>
      <c r="I1806" t="str">
        <f t="shared" si="84"/>
        <v>無</v>
      </c>
      <c r="J1806" t="str">
        <f t="shared" si="85"/>
        <v>無</v>
      </c>
      <c r="K1806" t="str">
        <f t="shared" si="86"/>
        <v>順</v>
      </c>
    </row>
    <row r="1807" spans="1:11" hidden="1" x14ac:dyDescent="0.15">
      <c r="A1807">
        <v>20190510</v>
      </c>
      <c r="B1807">
        <v>10712.99</v>
      </c>
      <c r="C1807">
        <v>11096.3</v>
      </c>
      <c r="D1807">
        <v>10897.12</v>
      </c>
      <c r="E1807">
        <v>11096.3</v>
      </c>
      <c r="F1807">
        <v>10733.67</v>
      </c>
      <c r="G1807">
        <v>11096.3</v>
      </c>
      <c r="H1807">
        <v>10712.99</v>
      </c>
      <c r="I1807" t="str">
        <f t="shared" si="84"/>
        <v>無</v>
      </c>
      <c r="J1807" t="str">
        <f t="shared" si="85"/>
        <v>順</v>
      </c>
      <c r="K1807" t="str">
        <f t="shared" si="86"/>
        <v>順</v>
      </c>
    </row>
    <row r="1808" spans="1:11" x14ac:dyDescent="0.15">
      <c r="A1808">
        <v>20190513</v>
      </c>
      <c r="B1808">
        <v>10558.29</v>
      </c>
      <c r="C1808">
        <v>11096.3</v>
      </c>
      <c r="D1808">
        <v>10733.67</v>
      </c>
      <c r="E1808">
        <v>11096.3</v>
      </c>
      <c r="F1808">
        <v>10712.99</v>
      </c>
      <c r="G1808">
        <v>11096.3</v>
      </c>
      <c r="H1808">
        <v>10558.29</v>
      </c>
      <c r="I1808" t="str">
        <f t="shared" si="84"/>
        <v>順</v>
      </c>
      <c r="J1808" t="str">
        <f t="shared" si="85"/>
        <v>順</v>
      </c>
      <c r="K1808" t="str">
        <f t="shared" si="86"/>
        <v>順</v>
      </c>
    </row>
    <row r="1809" spans="1:11" x14ac:dyDescent="0.15">
      <c r="A1809">
        <v>20190514</v>
      </c>
      <c r="B1809">
        <v>10519.25</v>
      </c>
      <c r="C1809">
        <v>11096.3</v>
      </c>
      <c r="D1809">
        <v>10712.99</v>
      </c>
      <c r="E1809">
        <v>11096.3</v>
      </c>
      <c r="F1809">
        <v>10558.29</v>
      </c>
      <c r="G1809">
        <v>11096.3</v>
      </c>
      <c r="H1809">
        <v>10519.25</v>
      </c>
      <c r="I1809" t="str">
        <f t="shared" si="84"/>
        <v>順</v>
      </c>
      <c r="J1809" t="str">
        <f t="shared" si="85"/>
        <v>順</v>
      </c>
      <c r="K1809" t="str">
        <f t="shared" si="86"/>
        <v>順</v>
      </c>
    </row>
    <row r="1810" spans="1:11" x14ac:dyDescent="0.15">
      <c r="A1810">
        <v>20190515</v>
      </c>
      <c r="B1810">
        <v>10560.71</v>
      </c>
      <c r="C1810">
        <v>11096.3</v>
      </c>
      <c r="D1810">
        <v>10558.29</v>
      </c>
      <c r="E1810">
        <v>11096.3</v>
      </c>
      <c r="F1810">
        <v>10519.25</v>
      </c>
      <c r="G1810">
        <v>10987.14</v>
      </c>
      <c r="H1810">
        <v>10519.25</v>
      </c>
      <c r="I1810" t="str">
        <f t="shared" si="84"/>
        <v>順</v>
      </c>
      <c r="J1810" t="str">
        <f t="shared" si="85"/>
        <v>順</v>
      </c>
      <c r="K1810" t="str">
        <f t="shared" si="86"/>
        <v>順</v>
      </c>
    </row>
    <row r="1811" spans="1:11" x14ac:dyDescent="0.15">
      <c r="A1811">
        <v>20190516</v>
      </c>
      <c r="B1811">
        <v>10474.61</v>
      </c>
      <c r="C1811">
        <v>11096.3</v>
      </c>
      <c r="D1811">
        <v>10519.25</v>
      </c>
      <c r="E1811">
        <v>10987.14</v>
      </c>
      <c r="F1811">
        <v>10519.25</v>
      </c>
      <c r="G1811">
        <v>10987.14</v>
      </c>
      <c r="H1811">
        <v>10474.61</v>
      </c>
      <c r="I1811" t="str">
        <f t="shared" si="84"/>
        <v>順</v>
      </c>
      <c r="J1811" t="str">
        <f t="shared" si="85"/>
        <v>順</v>
      </c>
      <c r="K1811" t="str">
        <f t="shared" si="86"/>
        <v>順</v>
      </c>
    </row>
    <row r="1812" spans="1:11" x14ac:dyDescent="0.15">
      <c r="A1812">
        <v>20190517</v>
      </c>
      <c r="B1812">
        <v>10384.11</v>
      </c>
      <c r="C1812">
        <v>10987.14</v>
      </c>
      <c r="D1812">
        <v>10519.25</v>
      </c>
      <c r="E1812">
        <v>10987.14</v>
      </c>
      <c r="F1812">
        <v>10474.61</v>
      </c>
      <c r="G1812">
        <v>10923.71</v>
      </c>
      <c r="H1812">
        <v>10384.11</v>
      </c>
      <c r="I1812" t="str">
        <f t="shared" si="84"/>
        <v>順</v>
      </c>
      <c r="J1812" t="str">
        <f t="shared" si="85"/>
        <v>順</v>
      </c>
      <c r="K1812" t="str">
        <f t="shared" si="86"/>
        <v>順</v>
      </c>
    </row>
    <row r="1813" spans="1:11" x14ac:dyDescent="0.15">
      <c r="A1813">
        <v>20190520</v>
      </c>
      <c r="B1813">
        <v>10398.41</v>
      </c>
      <c r="C1813">
        <v>10987.14</v>
      </c>
      <c r="D1813">
        <v>10474.61</v>
      </c>
      <c r="E1813">
        <v>10923.71</v>
      </c>
      <c r="F1813">
        <v>10384.11</v>
      </c>
      <c r="G1813">
        <v>10733.67</v>
      </c>
      <c r="H1813">
        <v>10384.11</v>
      </c>
      <c r="I1813" t="str">
        <f t="shared" si="84"/>
        <v>順</v>
      </c>
      <c r="J1813" t="str">
        <f t="shared" si="85"/>
        <v>順</v>
      </c>
      <c r="K1813" t="str">
        <f t="shared" si="86"/>
        <v>順</v>
      </c>
    </row>
    <row r="1814" spans="1:11" x14ac:dyDescent="0.15">
      <c r="A1814">
        <v>20190521</v>
      </c>
      <c r="B1814">
        <v>10464.5</v>
      </c>
      <c r="C1814">
        <v>10923.71</v>
      </c>
      <c r="D1814">
        <v>10384.11</v>
      </c>
      <c r="E1814">
        <v>10733.67</v>
      </c>
      <c r="F1814">
        <v>10384.11</v>
      </c>
      <c r="G1814">
        <v>10712.99</v>
      </c>
      <c r="H1814">
        <v>10384.11</v>
      </c>
      <c r="I1814" t="str">
        <f t="shared" si="84"/>
        <v>順</v>
      </c>
      <c r="J1814" t="str">
        <f t="shared" si="85"/>
        <v>順</v>
      </c>
      <c r="K1814" t="str">
        <f t="shared" si="86"/>
        <v>順</v>
      </c>
    </row>
    <row r="1815" spans="1:11" hidden="1" x14ac:dyDescent="0.15">
      <c r="A1815">
        <v>20190522</v>
      </c>
      <c r="B1815">
        <v>10457.219999999999</v>
      </c>
      <c r="C1815">
        <v>10733.67</v>
      </c>
      <c r="D1815">
        <v>10384.11</v>
      </c>
      <c r="E1815">
        <v>10712.99</v>
      </c>
      <c r="F1815">
        <v>10384.11</v>
      </c>
      <c r="G1815">
        <v>10560.71</v>
      </c>
      <c r="H1815">
        <v>10384.11</v>
      </c>
      <c r="I1815" t="str">
        <f t="shared" si="84"/>
        <v>順</v>
      </c>
      <c r="J1815" t="str">
        <f t="shared" si="85"/>
        <v>順</v>
      </c>
      <c r="K1815" t="str">
        <f t="shared" si="86"/>
        <v>盤</v>
      </c>
    </row>
    <row r="1816" spans="1:11" hidden="1" x14ac:dyDescent="0.15">
      <c r="A1816">
        <v>20190523</v>
      </c>
      <c r="B1816">
        <v>10308.370000000001</v>
      </c>
      <c r="C1816">
        <v>10712.99</v>
      </c>
      <c r="D1816">
        <v>10384.11</v>
      </c>
      <c r="E1816">
        <v>10560.71</v>
      </c>
      <c r="F1816">
        <v>10384.11</v>
      </c>
      <c r="G1816">
        <v>10560.71</v>
      </c>
      <c r="H1816">
        <v>10308.370000000001</v>
      </c>
      <c r="I1816" t="str">
        <f t="shared" si="84"/>
        <v>順</v>
      </c>
      <c r="J1816" t="str">
        <f t="shared" si="85"/>
        <v>盤</v>
      </c>
      <c r="K1816" t="str">
        <f t="shared" si="86"/>
        <v>順</v>
      </c>
    </row>
    <row r="1817" spans="1:11" hidden="1" x14ac:dyDescent="0.15">
      <c r="A1817">
        <v>20190524</v>
      </c>
      <c r="B1817">
        <v>10328.280000000001</v>
      </c>
      <c r="C1817">
        <v>10560.71</v>
      </c>
      <c r="D1817">
        <v>10384.11</v>
      </c>
      <c r="E1817">
        <v>10560.71</v>
      </c>
      <c r="F1817">
        <v>10308.370000000001</v>
      </c>
      <c r="G1817">
        <v>10560.71</v>
      </c>
      <c r="H1817">
        <v>10308.370000000001</v>
      </c>
      <c r="I1817" t="str">
        <f t="shared" si="84"/>
        <v>盤</v>
      </c>
      <c r="J1817" t="str">
        <f t="shared" si="85"/>
        <v>順</v>
      </c>
      <c r="K1817" t="str">
        <f t="shared" si="86"/>
        <v>順</v>
      </c>
    </row>
    <row r="1818" spans="1:11" hidden="1" x14ac:dyDescent="0.15">
      <c r="A1818">
        <v>20190527</v>
      </c>
      <c r="B1818">
        <v>10334.129999999999</v>
      </c>
      <c r="C1818">
        <v>10560.71</v>
      </c>
      <c r="D1818">
        <v>10308.370000000001</v>
      </c>
      <c r="E1818">
        <v>10560.71</v>
      </c>
      <c r="F1818">
        <v>10308.370000000001</v>
      </c>
      <c r="G1818">
        <v>10474.61</v>
      </c>
      <c r="H1818">
        <v>10308.370000000001</v>
      </c>
      <c r="I1818" t="str">
        <f t="shared" si="84"/>
        <v>順</v>
      </c>
      <c r="J1818" t="str">
        <f t="shared" si="85"/>
        <v>順</v>
      </c>
      <c r="K1818" t="str">
        <f t="shared" si="86"/>
        <v>盤</v>
      </c>
    </row>
    <row r="1819" spans="1:11" hidden="1" x14ac:dyDescent="0.15">
      <c r="A1819">
        <v>20190528</v>
      </c>
      <c r="B1819">
        <v>10312.31</v>
      </c>
      <c r="C1819">
        <v>10560.71</v>
      </c>
      <c r="D1819">
        <v>10308.370000000001</v>
      </c>
      <c r="E1819">
        <v>10474.61</v>
      </c>
      <c r="F1819">
        <v>10308.370000000001</v>
      </c>
      <c r="G1819">
        <v>10464.5</v>
      </c>
      <c r="H1819">
        <v>10308.370000000001</v>
      </c>
      <c r="I1819" t="str">
        <f t="shared" si="84"/>
        <v>順</v>
      </c>
      <c r="J1819" t="str">
        <f t="shared" si="85"/>
        <v>盤</v>
      </c>
      <c r="K1819" t="str">
        <f t="shared" si="86"/>
        <v>盤</v>
      </c>
    </row>
    <row r="1820" spans="1:11" hidden="1" x14ac:dyDescent="0.15">
      <c r="A1820">
        <v>20190529</v>
      </c>
      <c r="B1820">
        <v>10301.780000000001</v>
      </c>
      <c r="C1820">
        <v>10474.61</v>
      </c>
      <c r="D1820">
        <v>10308.370000000001</v>
      </c>
      <c r="E1820">
        <v>10464.5</v>
      </c>
      <c r="F1820">
        <v>10308.370000000001</v>
      </c>
      <c r="G1820">
        <v>10464.5</v>
      </c>
      <c r="H1820">
        <v>10301.780000000001</v>
      </c>
      <c r="I1820" t="str">
        <f t="shared" si="84"/>
        <v>盤</v>
      </c>
      <c r="J1820" t="str">
        <f t="shared" si="85"/>
        <v>盤</v>
      </c>
      <c r="K1820" t="str">
        <f t="shared" si="86"/>
        <v>盤</v>
      </c>
    </row>
    <row r="1821" spans="1:11" hidden="1" x14ac:dyDescent="0.15">
      <c r="A1821">
        <v>20190530</v>
      </c>
      <c r="B1821">
        <v>10382.99</v>
      </c>
      <c r="C1821">
        <v>10464.5</v>
      </c>
      <c r="D1821">
        <v>10308.370000000001</v>
      </c>
      <c r="E1821">
        <v>10464.5</v>
      </c>
      <c r="F1821">
        <v>10301.780000000001</v>
      </c>
      <c r="G1821">
        <v>10464.5</v>
      </c>
      <c r="H1821">
        <v>10301.780000000001</v>
      </c>
      <c r="I1821" t="str">
        <f t="shared" si="84"/>
        <v>盤</v>
      </c>
      <c r="J1821" t="str">
        <f t="shared" si="85"/>
        <v>盤</v>
      </c>
      <c r="K1821" t="str">
        <f t="shared" si="86"/>
        <v>盤</v>
      </c>
    </row>
    <row r="1822" spans="1:11" hidden="1" x14ac:dyDescent="0.15">
      <c r="A1822">
        <v>20190531</v>
      </c>
      <c r="B1822">
        <v>10498.49</v>
      </c>
      <c r="C1822">
        <v>10464.5</v>
      </c>
      <c r="D1822">
        <v>10301.780000000001</v>
      </c>
      <c r="E1822">
        <v>10464.5</v>
      </c>
      <c r="F1822">
        <v>10301.780000000001</v>
      </c>
      <c r="G1822">
        <v>10498.49</v>
      </c>
      <c r="H1822">
        <v>10301.780000000001</v>
      </c>
      <c r="I1822" t="str">
        <f t="shared" si="84"/>
        <v>盤</v>
      </c>
      <c r="J1822" t="str">
        <f t="shared" si="85"/>
        <v>盤</v>
      </c>
      <c r="K1822" t="str">
        <f t="shared" si="86"/>
        <v>無</v>
      </c>
    </row>
    <row r="1823" spans="1:11" hidden="1" x14ac:dyDescent="0.15">
      <c r="A1823">
        <v>20190603</v>
      </c>
      <c r="B1823">
        <v>10500.07</v>
      </c>
      <c r="C1823">
        <v>10464.5</v>
      </c>
      <c r="D1823">
        <v>10301.780000000001</v>
      </c>
      <c r="E1823">
        <v>10498.49</v>
      </c>
      <c r="F1823">
        <v>10301.780000000001</v>
      </c>
      <c r="G1823">
        <v>10500.07</v>
      </c>
      <c r="H1823">
        <v>10301.780000000001</v>
      </c>
      <c r="I1823" t="str">
        <f t="shared" si="84"/>
        <v>盤</v>
      </c>
      <c r="J1823" t="str">
        <f t="shared" si="85"/>
        <v>無</v>
      </c>
      <c r="K1823" t="str">
        <f t="shared" si="86"/>
        <v>無</v>
      </c>
    </row>
    <row r="1824" spans="1:11" hidden="1" x14ac:dyDescent="0.15">
      <c r="A1824">
        <v>20190604</v>
      </c>
      <c r="B1824">
        <v>10429.120000000001</v>
      </c>
      <c r="C1824">
        <v>10498.49</v>
      </c>
      <c r="D1824">
        <v>10301.780000000001</v>
      </c>
      <c r="E1824">
        <v>10500.07</v>
      </c>
      <c r="F1824">
        <v>10301.780000000001</v>
      </c>
      <c r="G1824">
        <v>10500.07</v>
      </c>
      <c r="H1824">
        <v>10301.780000000001</v>
      </c>
      <c r="I1824" t="str">
        <f t="shared" si="84"/>
        <v>無</v>
      </c>
      <c r="J1824" t="str">
        <f t="shared" si="85"/>
        <v>無</v>
      </c>
      <c r="K1824" t="str">
        <f t="shared" si="86"/>
        <v>無</v>
      </c>
    </row>
    <row r="1825" spans="1:11" hidden="1" x14ac:dyDescent="0.15">
      <c r="A1825">
        <v>20190605</v>
      </c>
      <c r="B1825">
        <v>10461.620000000001</v>
      </c>
      <c r="C1825">
        <v>10500.07</v>
      </c>
      <c r="D1825">
        <v>10301.780000000001</v>
      </c>
      <c r="E1825">
        <v>10500.07</v>
      </c>
      <c r="F1825">
        <v>10301.780000000001</v>
      </c>
      <c r="G1825">
        <v>10500.07</v>
      </c>
      <c r="H1825">
        <v>10301.780000000001</v>
      </c>
      <c r="I1825" t="str">
        <f t="shared" si="84"/>
        <v>無</v>
      </c>
      <c r="J1825" t="str">
        <f t="shared" si="85"/>
        <v>無</v>
      </c>
      <c r="K1825" t="str">
        <f t="shared" si="86"/>
        <v>無</v>
      </c>
    </row>
    <row r="1826" spans="1:11" hidden="1" x14ac:dyDescent="0.15">
      <c r="A1826">
        <v>20190606</v>
      </c>
      <c r="B1826">
        <v>10409.200000000001</v>
      </c>
      <c r="C1826">
        <v>10500.07</v>
      </c>
      <c r="D1826">
        <v>10301.780000000001</v>
      </c>
      <c r="E1826">
        <v>10500.07</v>
      </c>
      <c r="F1826">
        <v>10301.780000000001</v>
      </c>
      <c r="G1826">
        <v>10500.07</v>
      </c>
      <c r="H1826">
        <v>10301.780000000001</v>
      </c>
      <c r="I1826" t="str">
        <f t="shared" si="84"/>
        <v>無</v>
      </c>
      <c r="J1826" t="str">
        <f t="shared" si="85"/>
        <v>無</v>
      </c>
      <c r="K1826" t="str">
        <f t="shared" si="86"/>
        <v>無</v>
      </c>
    </row>
    <row r="1827" spans="1:11" hidden="1" x14ac:dyDescent="0.15">
      <c r="A1827">
        <v>20190610</v>
      </c>
      <c r="B1827">
        <v>10566.47</v>
      </c>
      <c r="C1827">
        <v>10500.07</v>
      </c>
      <c r="D1827">
        <v>10301.780000000001</v>
      </c>
      <c r="E1827">
        <v>10500.07</v>
      </c>
      <c r="F1827">
        <v>10301.780000000001</v>
      </c>
      <c r="G1827">
        <v>10566.47</v>
      </c>
      <c r="H1827">
        <v>10301.780000000001</v>
      </c>
      <c r="I1827" t="str">
        <f t="shared" si="84"/>
        <v>無</v>
      </c>
      <c r="J1827" t="str">
        <f t="shared" si="85"/>
        <v>無</v>
      </c>
      <c r="K1827" t="str">
        <f t="shared" si="86"/>
        <v>順</v>
      </c>
    </row>
    <row r="1828" spans="1:11" hidden="1" x14ac:dyDescent="0.15">
      <c r="A1828">
        <v>20190611</v>
      </c>
      <c r="B1828">
        <v>10607.76</v>
      </c>
      <c r="C1828">
        <v>10500.07</v>
      </c>
      <c r="D1828">
        <v>10301.780000000001</v>
      </c>
      <c r="E1828">
        <v>10566.47</v>
      </c>
      <c r="F1828">
        <v>10301.780000000001</v>
      </c>
      <c r="G1828">
        <v>10607.76</v>
      </c>
      <c r="H1828">
        <v>10382.99</v>
      </c>
      <c r="I1828" t="str">
        <f t="shared" si="84"/>
        <v>無</v>
      </c>
      <c r="J1828" t="str">
        <f t="shared" si="85"/>
        <v>順</v>
      </c>
      <c r="K1828" t="str">
        <f t="shared" si="86"/>
        <v>無</v>
      </c>
    </row>
    <row r="1829" spans="1:11" hidden="1" x14ac:dyDescent="0.15">
      <c r="A1829">
        <v>20190612</v>
      </c>
      <c r="B1829">
        <v>10615.66</v>
      </c>
      <c r="C1829">
        <v>10566.47</v>
      </c>
      <c r="D1829">
        <v>10301.780000000001</v>
      </c>
      <c r="E1829">
        <v>10607.76</v>
      </c>
      <c r="F1829">
        <v>10382.99</v>
      </c>
      <c r="G1829">
        <v>10615.66</v>
      </c>
      <c r="H1829">
        <v>10409.200000000001</v>
      </c>
      <c r="I1829" t="str">
        <f t="shared" si="84"/>
        <v>順</v>
      </c>
      <c r="J1829" t="str">
        <f t="shared" si="85"/>
        <v>無</v>
      </c>
      <c r="K1829" t="str">
        <f t="shared" si="86"/>
        <v>無</v>
      </c>
    </row>
    <row r="1830" spans="1:11" hidden="1" x14ac:dyDescent="0.15">
      <c r="A1830">
        <v>20190613</v>
      </c>
      <c r="B1830">
        <v>10561.01</v>
      </c>
      <c r="C1830">
        <v>10607.76</v>
      </c>
      <c r="D1830">
        <v>10382.99</v>
      </c>
      <c r="E1830">
        <v>10615.66</v>
      </c>
      <c r="F1830">
        <v>10409.200000000001</v>
      </c>
      <c r="G1830">
        <v>10615.66</v>
      </c>
      <c r="H1830">
        <v>10409.200000000001</v>
      </c>
      <c r="I1830" t="str">
        <f t="shared" si="84"/>
        <v>無</v>
      </c>
      <c r="J1830" t="str">
        <f t="shared" si="85"/>
        <v>無</v>
      </c>
      <c r="K1830" t="str">
        <f t="shared" si="86"/>
        <v>無</v>
      </c>
    </row>
    <row r="1831" spans="1:11" hidden="1" x14ac:dyDescent="0.15">
      <c r="A1831">
        <v>20190614</v>
      </c>
      <c r="B1831">
        <v>10524.67</v>
      </c>
      <c r="C1831">
        <v>10615.66</v>
      </c>
      <c r="D1831">
        <v>10409.200000000001</v>
      </c>
      <c r="E1831">
        <v>10615.66</v>
      </c>
      <c r="F1831">
        <v>10409.200000000001</v>
      </c>
      <c r="G1831">
        <v>10615.66</v>
      </c>
      <c r="H1831">
        <v>10409.200000000001</v>
      </c>
      <c r="I1831" t="str">
        <f t="shared" si="84"/>
        <v>無</v>
      </c>
      <c r="J1831" t="str">
        <f t="shared" si="85"/>
        <v>無</v>
      </c>
      <c r="K1831" t="str">
        <f t="shared" si="86"/>
        <v>無</v>
      </c>
    </row>
    <row r="1832" spans="1:11" hidden="1" x14ac:dyDescent="0.15">
      <c r="A1832">
        <v>20190617</v>
      </c>
      <c r="B1832">
        <v>10530.54</v>
      </c>
      <c r="C1832">
        <v>10615.66</v>
      </c>
      <c r="D1832">
        <v>10409.200000000001</v>
      </c>
      <c r="E1832">
        <v>10615.66</v>
      </c>
      <c r="F1832">
        <v>10409.200000000001</v>
      </c>
      <c r="G1832">
        <v>10615.66</v>
      </c>
      <c r="H1832">
        <v>10409.200000000001</v>
      </c>
      <c r="I1832" t="str">
        <f t="shared" si="84"/>
        <v>無</v>
      </c>
      <c r="J1832" t="str">
        <f t="shared" si="85"/>
        <v>無</v>
      </c>
      <c r="K1832" t="str">
        <f t="shared" si="86"/>
        <v>無</v>
      </c>
    </row>
    <row r="1833" spans="1:11" hidden="1" x14ac:dyDescent="0.15">
      <c r="A1833">
        <v>20190618</v>
      </c>
      <c r="B1833">
        <v>10566.74</v>
      </c>
      <c r="C1833">
        <v>10615.66</v>
      </c>
      <c r="D1833">
        <v>10409.200000000001</v>
      </c>
      <c r="E1833">
        <v>10615.66</v>
      </c>
      <c r="F1833">
        <v>10409.200000000001</v>
      </c>
      <c r="G1833">
        <v>10615.66</v>
      </c>
      <c r="H1833">
        <v>10409.200000000001</v>
      </c>
      <c r="I1833" t="str">
        <f t="shared" si="84"/>
        <v>無</v>
      </c>
      <c r="J1833" t="str">
        <f t="shared" si="85"/>
        <v>無</v>
      </c>
      <c r="K1833" t="str">
        <f t="shared" si="86"/>
        <v>無</v>
      </c>
    </row>
    <row r="1834" spans="1:11" hidden="1" x14ac:dyDescent="0.15">
      <c r="A1834">
        <v>20190619</v>
      </c>
      <c r="B1834">
        <v>10775.34</v>
      </c>
      <c r="C1834">
        <v>10615.66</v>
      </c>
      <c r="D1834">
        <v>10409.200000000001</v>
      </c>
      <c r="E1834">
        <v>10615.66</v>
      </c>
      <c r="F1834">
        <v>10409.200000000001</v>
      </c>
      <c r="G1834">
        <v>10775.34</v>
      </c>
      <c r="H1834">
        <v>10524.67</v>
      </c>
      <c r="I1834" t="str">
        <f t="shared" si="84"/>
        <v>無</v>
      </c>
      <c r="J1834" t="str">
        <f t="shared" si="85"/>
        <v>無</v>
      </c>
      <c r="K1834" t="str">
        <f t="shared" si="86"/>
        <v>順</v>
      </c>
    </row>
    <row r="1835" spans="1:11" hidden="1" x14ac:dyDescent="0.15">
      <c r="A1835">
        <v>20190620</v>
      </c>
      <c r="B1835">
        <v>10785.01</v>
      </c>
      <c r="C1835">
        <v>10615.66</v>
      </c>
      <c r="D1835">
        <v>10409.200000000001</v>
      </c>
      <c r="E1835">
        <v>10775.34</v>
      </c>
      <c r="F1835">
        <v>10524.67</v>
      </c>
      <c r="G1835">
        <v>10785.01</v>
      </c>
      <c r="H1835">
        <v>10524.67</v>
      </c>
      <c r="I1835" t="str">
        <f t="shared" si="84"/>
        <v>無</v>
      </c>
      <c r="J1835" t="str">
        <f t="shared" si="85"/>
        <v>順</v>
      </c>
      <c r="K1835" t="str">
        <f t="shared" si="86"/>
        <v>順</v>
      </c>
    </row>
    <row r="1836" spans="1:11" x14ac:dyDescent="0.15">
      <c r="A1836">
        <v>20190621</v>
      </c>
      <c r="B1836">
        <v>10803.77</v>
      </c>
      <c r="C1836">
        <v>10775.34</v>
      </c>
      <c r="D1836">
        <v>10524.67</v>
      </c>
      <c r="E1836">
        <v>10785.01</v>
      </c>
      <c r="F1836">
        <v>10524.67</v>
      </c>
      <c r="G1836">
        <v>10803.77</v>
      </c>
      <c r="H1836">
        <v>10524.67</v>
      </c>
      <c r="I1836" t="str">
        <f t="shared" si="84"/>
        <v>順</v>
      </c>
      <c r="J1836" t="str">
        <f t="shared" si="85"/>
        <v>順</v>
      </c>
      <c r="K1836" t="str">
        <f t="shared" si="86"/>
        <v>順</v>
      </c>
    </row>
    <row r="1837" spans="1:11" x14ac:dyDescent="0.15">
      <c r="A1837">
        <v>20190624</v>
      </c>
      <c r="B1837">
        <v>10779.45</v>
      </c>
      <c r="C1837">
        <v>10785.01</v>
      </c>
      <c r="D1837">
        <v>10524.67</v>
      </c>
      <c r="E1837">
        <v>10803.77</v>
      </c>
      <c r="F1837">
        <v>10524.67</v>
      </c>
      <c r="G1837">
        <v>10803.77</v>
      </c>
      <c r="H1837">
        <v>10524.67</v>
      </c>
      <c r="I1837" t="str">
        <f t="shared" si="84"/>
        <v>順</v>
      </c>
      <c r="J1837" t="str">
        <f t="shared" si="85"/>
        <v>順</v>
      </c>
      <c r="K1837" t="str">
        <f t="shared" si="86"/>
        <v>順</v>
      </c>
    </row>
    <row r="1838" spans="1:11" x14ac:dyDescent="0.15">
      <c r="A1838">
        <v>20190625</v>
      </c>
      <c r="B1838">
        <v>10706.72</v>
      </c>
      <c r="C1838">
        <v>10803.77</v>
      </c>
      <c r="D1838">
        <v>10524.67</v>
      </c>
      <c r="E1838">
        <v>10803.77</v>
      </c>
      <c r="F1838">
        <v>10524.67</v>
      </c>
      <c r="G1838">
        <v>10803.77</v>
      </c>
      <c r="H1838">
        <v>10524.67</v>
      </c>
      <c r="I1838" t="str">
        <f t="shared" si="84"/>
        <v>順</v>
      </c>
      <c r="J1838" t="str">
        <f t="shared" si="85"/>
        <v>順</v>
      </c>
      <c r="K1838" t="str">
        <f t="shared" si="86"/>
        <v>順</v>
      </c>
    </row>
    <row r="1839" spans="1:11" x14ac:dyDescent="0.15">
      <c r="A1839">
        <v>20190626</v>
      </c>
      <c r="B1839">
        <v>10652.55</v>
      </c>
      <c r="C1839">
        <v>10803.77</v>
      </c>
      <c r="D1839">
        <v>10524.67</v>
      </c>
      <c r="E1839">
        <v>10803.77</v>
      </c>
      <c r="F1839">
        <v>10524.67</v>
      </c>
      <c r="G1839">
        <v>10803.77</v>
      </c>
      <c r="H1839">
        <v>10530.54</v>
      </c>
      <c r="I1839" t="str">
        <f t="shared" si="84"/>
        <v>順</v>
      </c>
      <c r="J1839" t="str">
        <f t="shared" si="85"/>
        <v>順</v>
      </c>
      <c r="K1839" t="str">
        <f t="shared" si="86"/>
        <v>順</v>
      </c>
    </row>
    <row r="1840" spans="1:11" hidden="1" x14ac:dyDescent="0.15">
      <c r="A1840">
        <v>20190627</v>
      </c>
      <c r="B1840">
        <v>10773.9</v>
      </c>
      <c r="C1840">
        <v>10803.77</v>
      </c>
      <c r="D1840">
        <v>10524.67</v>
      </c>
      <c r="E1840">
        <v>10803.77</v>
      </c>
      <c r="F1840">
        <v>10530.54</v>
      </c>
      <c r="G1840">
        <v>10803.77</v>
      </c>
      <c r="H1840">
        <v>10566.74</v>
      </c>
      <c r="I1840" t="str">
        <f t="shared" si="84"/>
        <v>順</v>
      </c>
      <c r="J1840" t="str">
        <f t="shared" si="85"/>
        <v>順</v>
      </c>
      <c r="K1840" t="str">
        <f t="shared" si="86"/>
        <v>無</v>
      </c>
    </row>
    <row r="1841" spans="1:11" hidden="1" x14ac:dyDescent="0.15">
      <c r="A1841">
        <v>20190628</v>
      </c>
      <c r="B1841">
        <v>10730.83</v>
      </c>
      <c r="C1841">
        <v>10803.77</v>
      </c>
      <c r="D1841">
        <v>10530.54</v>
      </c>
      <c r="E1841">
        <v>10803.77</v>
      </c>
      <c r="F1841">
        <v>10566.74</v>
      </c>
      <c r="G1841">
        <v>10803.77</v>
      </c>
      <c r="H1841">
        <v>10652.55</v>
      </c>
      <c r="I1841" t="str">
        <f t="shared" si="84"/>
        <v>順</v>
      </c>
      <c r="J1841" t="str">
        <f t="shared" si="85"/>
        <v>無</v>
      </c>
      <c r="K1841" t="str">
        <f t="shared" si="86"/>
        <v>盤</v>
      </c>
    </row>
    <row r="1842" spans="1:11" hidden="1" x14ac:dyDescent="0.15">
      <c r="A1842">
        <v>20190701</v>
      </c>
      <c r="B1842">
        <v>10895.46</v>
      </c>
      <c r="C1842">
        <v>10803.77</v>
      </c>
      <c r="D1842">
        <v>10566.74</v>
      </c>
      <c r="E1842">
        <v>10803.77</v>
      </c>
      <c r="F1842">
        <v>10652.55</v>
      </c>
      <c r="G1842">
        <v>10895.46</v>
      </c>
      <c r="H1842">
        <v>10652.55</v>
      </c>
      <c r="I1842" t="str">
        <f t="shared" si="84"/>
        <v>無</v>
      </c>
      <c r="J1842" t="str">
        <f t="shared" si="85"/>
        <v>盤</v>
      </c>
      <c r="K1842" t="str">
        <f t="shared" si="86"/>
        <v>順</v>
      </c>
    </row>
    <row r="1843" spans="1:11" hidden="1" x14ac:dyDescent="0.15">
      <c r="A1843">
        <v>20190702</v>
      </c>
      <c r="B1843">
        <v>10865.12</v>
      </c>
      <c r="C1843">
        <v>10803.77</v>
      </c>
      <c r="D1843">
        <v>10652.55</v>
      </c>
      <c r="E1843">
        <v>10895.46</v>
      </c>
      <c r="F1843">
        <v>10652.55</v>
      </c>
      <c r="G1843">
        <v>10895.46</v>
      </c>
      <c r="H1843">
        <v>10652.55</v>
      </c>
      <c r="I1843" t="str">
        <f t="shared" si="84"/>
        <v>盤</v>
      </c>
      <c r="J1843" t="str">
        <f t="shared" si="85"/>
        <v>順</v>
      </c>
      <c r="K1843" t="str">
        <f t="shared" si="86"/>
        <v>順</v>
      </c>
    </row>
    <row r="1844" spans="1:11" x14ac:dyDescent="0.15">
      <c r="A1844">
        <v>20190703</v>
      </c>
      <c r="B1844">
        <v>10743.77</v>
      </c>
      <c r="C1844">
        <v>10895.46</v>
      </c>
      <c r="D1844">
        <v>10652.55</v>
      </c>
      <c r="E1844">
        <v>10895.46</v>
      </c>
      <c r="F1844">
        <v>10652.55</v>
      </c>
      <c r="G1844">
        <v>10895.46</v>
      </c>
      <c r="H1844">
        <v>10652.55</v>
      </c>
      <c r="I1844" t="str">
        <f t="shared" si="84"/>
        <v>順</v>
      </c>
      <c r="J1844" t="str">
        <f t="shared" si="85"/>
        <v>順</v>
      </c>
      <c r="K1844" t="str">
        <f t="shared" si="86"/>
        <v>順</v>
      </c>
    </row>
    <row r="1845" spans="1:11" x14ac:dyDescent="0.15">
      <c r="A1845">
        <v>20190704</v>
      </c>
      <c r="B1845">
        <v>10775.9</v>
      </c>
      <c r="C1845">
        <v>10895.46</v>
      </c>
      <c r="D1845">
        <v>10652.55</v>
      </c>
      <c r="E1845">
        <v>10895.46</v>
      </c>
      <c r="F1845">
        <v>10652.55</v>
      </c>
      <c r="G1845">
        <v>10895.46</v>
      </c>
      <c r="H1845">
        <v>10652.55</v>
      </c>
      <c r="I1845" t="str">
        <f t="shared" si="84"/>
        <v>順</v>
      </c>
      <c r="J1845" t="str">
        <f t="shared" si="85"/>
        <v>順</v>
      </c>
      <c r="K1845" t="str">
        <f t="shared" si="86"/>
        <v>順</v>
      </c>
    </row>
    <row r="1846" spans="1:11" x14ac:dyDescent="0.15">
      <c r="A1846">
        <v>20190705</v>
      </c>
      <c r="B1846">
        <v>10785.73</v>
      </c>
      <c r="C1846">
        <v>10895.46</v>
      </c>
      <c r="D1846">
        <v>10652.55</v>
      </c>
      <c r="E1846">
        <v>10895.46</v>
      </c>
      <c r="F1846">
        <v>10652.55</v>
      </c>
      <c r="G1846">
        <v>10895.46</v>
      </c>
      <c r="H1846">
        <v>10652.55</v>
      </c>
      <c r="I1846" t="str">
        <f t="shared" si="84"/>
        <v>順</v>
      </c>
      <c r="J1846" t="str">
        <f t="shared" si="85"/>
        <v>順</v>
      </c>
      <c r="K1846" t="str">
        <f t="shared" si="86"/>
        <v>順</v>
      </c>
    </row>
    <row r="1847" spans="1:11" hidden="1" x14ac:dyDescent="0.15">
      <c r="A1847">
        <v>20190708</v>
      </c>
      <c r="B1847">
        <v>10751.22</v>
      </c>
      <c r="C1847">
        <v>10895.46</v>
      </c>
      <c r="D1847">
        <v>10652.55</v>
      </c>
      <c r="E1847">
        <v>10895.46</v>
      </c>
      <c r="F1847">
        <v>10652.55</v>
      </c>
      <c r="G1847">
        <v>10895.46</v>
      </c>
      <c r="H1847">
        <v>10730.83</v>
      </c>
      <c r="I1847" t="str">
        <f t="shared" si="84"/>
        <v>順</v>
      </c>
      <c r="J1847" t="str">
        <f t="shared" si="85"/>
        <v>順</v>
      </c>
      <c r="K1847" t="str">
        <f t="shared" si="86"/>
        <v>盤</v>
      </c>
    </row>
    <row r="1848" spans="1:11" hidden="1" x14ac:dyDescent="0.15">
      <c r="A1848">
        <v>20190709</v>
      </c>
      <c r="B1848">
        <v>10702.78</v>
      </c>
      <c r="C1848">
        <v>10895.46</v>
      </c>
      <c r="D1848">
        <v>10652.55</v>
      </c>
      <c r="E1848">
        <v>10895.46</v>
      </c>
      <c r="F1848">
        <v>10730.83</v>
      </c>
      <c r="G1848">
        <v>10895.46</v>
      </c>
      <c r="H1848">
        <v>10702.78</v>
      </c>
      <c r="I1848" t="str">
        <f t="shared" si="84"/>
        <v>順</v>
      </c>
      <c r="J1848" t="str">
        <f t="shared" si="85"/>
        <v>盤</v>
      </c>
      <c r="K1848" t="str">
        <f t="shared" si="86"/>
        <v>無</v>
      </c>
    </row>
    <row r="1849" spans="1:11" hidden="1" x14ac:dyDescent="0.15">
      <c r="A1849">
        <v>20190710</v>
      </c>
      <c r="B1849">
        <v>10798.48</v>
      </c>
      <c r="C1849">
        <v>10895.46</v>
      </c>
      <c r="D1849">
        <v>10730.83</v>
      </c>
      <c r="E1849">
        <v>10895.46</v>
      </c>
      <c r="F1849">
        <v>10702.78</v>
      </c>
      <c r="G1849">
        <v>10895.46</v>
      </c>
      <c r="H1849">
        <v>10702.78</v>
      </c>
      <c r="I1849" t="str">
        <f t="shared" si="84"/>
        <v>盤</v>
      </c>
      <c r="J1849" t="str">
        <f t="shared" si="85"/>
        <v>無</v>
      </c>
      <c r="K1849" t="str">
        <f t="shared" si="86"/>
        <v>無</v>
      </c>
    </row>
    <row r="1850" spans="1:11" hidden="1" x14ac:dyDescent="0.15">
      <c r="A1850">
        <v>20190711</v>
      </c>
      <c r="B1850">
        <v>10843.42</v>
      </c>
      <c r="C1850">
        <v>10895.46</v>
      </c>
      <c r="D1850">
        <v>10702.78</v>
      </c>
      <c r="E1850">
        <v>10895.46</v>
      </c>
      <c r="F1850">
        <v>10702.78</v>
      </c>
      <c r="G1850">
        <v>10865.12</v>
      </c>
      <c r="H1850">
        <v>10702.78</v>
      </c>
      <c r="I1850" t="str">
        <f t="shared" si="84"/>
        <v>無</v>
      </c>
      <c r="J1850" t="str">
        <f t="shared" si="85"/>
        <v>無</v>
      </c>
      <c r="K1850" t="str">
        <f t="shared" si="86"/>
        <v>盤</v>
      </c>
    </row>
    <row r="1851" spans="1:11" hidden="1" x14ac:dyDescent="0.15">
      <c r="A1851">
        <v>20190712</v>
      </c>
      <c r="B1851">
        <v>10824.35</v>
      </c>
      <c r="C1851">
        <v>10895.46</v>
      </c>
      <c r="D1851">
        <v>10702.78</v>
      </c>
      <c r="E1851">
        <v>10865.12</v>
      </c>
      <c r="F1851">
        <v>10702.78</v>
      </c>
      <c r="G1851">
        <v>10843.42</v>
      </c>
      <c r="H1851">
        <v>10702.78</v>
      </c>
      <c r="I1851" t="str">
        <f t="shared" si="84"/>
        <v>無</v>
      </c>
      <c r="J1851" t="str">
        <f t="shared" si="85"/>
        <v>盤</v>
      </c>
      <c r="K1851" t="str">
        <f t="shared" si="86"/>
        <v>盤</v>
      </c>
    </row>
    <row r="1852" spans="1:11" hidden="1" x14ac:dyDescent="0.15">
      <c r="A1852">
        <v>20190715</v>
      </c>
      <c r="B1852">
        <v>10876.43</v>
      </c>
      <c r="C1852">
        <v>10865.12</v>
      </c>
      <c r="D1852">
        <v>10702.78</v>
      </c>
      <c r="E1852">
        <v>10843.42</v>
      </c>
      <c r="F1852">
        <v>10702.78</v>
      </c>
      <c r="G1852">
        <v>10876.43</v>
      </c>
      <c r="H1852">
        <v>10702.78</v>
      </c>
      <c r="I1852" t="str">
        <f t="shared" si="84"/>
        <v>盤</v>
      </c>
      <c r="J1852" t="str">
        <f t="shared" si="85"/>
        <v>盤</v>
      </c>
      <c r="K1852" t="str">
        <f t="shared" si="86"/>
        <v>盤</v>
      </c>
    </row>
    <row r="1853" spans="1:11" hidden="1" x14ac:dyDescent="0.15">
      <c r="A1853">
        <v>20190716</v>
      </c>
      <c r="B1853">
        <v>10886.05</v>
      </c>
      <c r="C1853">
        <v>10843.42</v>
      </c>
      <c r="D1853">
        <v>10702.78</v>
      </c>
      <c r="E1853">
        <v>10876.43</v>
      </c>
      <c r="F1853">
        <v>10702.78</v>
      </c>
      <c r="G1853">
        <v>10886.05</v>
      </c>
      <c r="H1853">
        <v>10702.78</v>
      </c>
      <c r="I1853" t="str">
        <f t="shared" ref="I1853:I1876" si="87">IF(C1853-D1853&lt;=180,"盤",IF(C1853-D1853&lt;=240,"無","順"))</f>
        <v>盤</v>
      </c>
      <c r="J1853" t="str">
        <f t="shared" ref="J1853:J1876" si="88">IF(E1853-F1853&lt;=180,"盤",IF(E1853-F1853&lt;=240,"無","順"))</f>
        <v>盤</v>
      </c>
      <c r="K1853" t="str">
        <f t="shared" ref="K1853:K1876" si="89">IF(G1853-H1853&lt;=180,"盤",IF(G1853-H1853&lt;=240,"無","順"))</f>
        <v>無</v>
      </c>
    </row>
    <row r="1854" spans="1:11" hidden="1" x14ac:dyDescent="0.15">
      <c r="A1854">
        <v>20190717</v>
      </c>
      <c r="B1854">
        <v>10828.48</v>
      </c>
      <c r="C1854">
        <v>10876.43</v>
      </c>
      <c r="D1854">
        <v>10702.78</v>
      </c>
      <c r="E1854">
        <v>10886.05</v>
      </c>
      <c r="F1854">
        <v>10702.78</v>
      </c>
      <c r="G1854">
        <v>10886.05</v>
      </c>
      <c r="H1854">
        <v>10702.78</v>
      </c>
      <c r="I1854" t="str">
        <f t="shared" si="87"/>
        <v>盤</v>
      </c>
      <c r="J1854" t="str">
        <f t="shared" si="88"/>
        <v>無</v>
      </c>
      <c r="K1854" t="str">
        <f t="shared" si="89"/>
        <v>無</v>
      </c>
    </row>
    <row r="1855" spans="1:11" hidden="1" x14ac:dyDescent="0.15">
      <c r="A1855">
        <v>20190718</v>
      </c>
      <c r="B1855">
        <v>10799.28</v>
      </c>
      <c r="C1855">
        <v>10886.05</v>
      </c>
      <c r="D1855">
        <v>10702.78</v>
      </c>
      <c r="E1855">
        <v>10886.05</v>
      </c>
      <c r="F1855">
        <v>10702.78</v>
      </c>
      <c r="G1855">
        <v>10886.05</v>
      </c>
      <c r="H1855">
        <v>10702.78</v>
      </c>
      <c r="I1855" t="str">
        <f t="shared" si="87"/>
        <v>無</v>
      </c>
      <c r="J1855" t="str">
        <f t="shared" si="88"/>
        <v>無</v>
      </c>
      <c r="K1855" t="str">
        <f t="shared" si="89"/>
        <v>無</v>
      </c>
    </row>
    <row r="1856" spans="1:11" hidden="1" x14ac:dyDescent="0.15">
      <c r="A1856">
        <v>20190719</v>
      </c>
      <c r="B1856">
        <v>10873.19</v>
      </c>
      <c r="C1856">
        <v>10886.05</v>
      </c>
      <c r="D1856">
        <v>10702.78</v>
      </c>
      <c r="E1856">
        <v>10886.05</v>
      </c>
      <c r="F1856">
        <v>10702.78</v>
      </c>
      <c r="G1856">
        <v>10886.05</v>
      </c>
      <c r="H1856">
        <v>10798.48</v>
      </c>
      <c r="I1856" t="str">
        <f t="shared" si="87"/>
        <v>無</v>
      </c>
      <c r="J1856" t="str">
        <f t="shared" si="88"/>
        <v>無</v>
      </c>
      <c r="K1856" t="str">
        <f t="shared" si="89"/>
        <v>盤</v>
      </c>
    </row>
    <row r="1857" spans="1:11" hidden="1" x14ac:dyDescent="0.15">
      <c r="A1857">
        <v>20190722</v>
      </c>
      <c r="B1857">
        <v>10944.53</v>
      </c>
      <c r="C1857">
        <v>10886.05</v>
      </c>
      <c r="D1857">
        <v>10702.78</v>
      </c>
      <c r="E1857">
        <v>10886.05</v>
      </c>
      <c r="F1857">
        <v>10798.48</v>
      </c>
      <c r="G1857">
        <v>10944.53</v>
      </c>
      <c r="H1857">
        <v>10799.28</v>
      </c>
      <c r="I1857" t="str">
        <f t="shared" si="87"/>
        <v>無</v>
      </c>
      <c r="J1857" t="str">
        <f t="shared" si="88"/>
        <v>盤</v>
      </c>
      <c r="K1857" t="str">
        <f t="shared" si="89"/>
        <v>盤</v>
      </c>
    </row>
    <row r="1858" spans="1:11" hidden="1" x14ac:dyDescent="0.15">
      <c r="A1858">
        <v>20190723</v>
      </c>
      <c r="B1858">
        <v>10947.26</v>
      </c>
      <c r="C1858">
        <v>10886.05</v>
      </c>
      <c r="D1858">
        <v>10798.48</v>
      </c>
      <c r="E1858">
        <v>10944.53</v>
      </c>
      <c r="F1858">
        <v>10799.28</v>
      </c>
      <c r="G1858">
        <v>10947.26</v>
      </c>
      <c r="H1858">
        <v>10799.28</v>
      </c>
      <c r="I1858" t="str">
        <f t="shared" si="87"/>
        <v>盤</v>
      </c>
      <c r="J1858" t="str">
        <f t="shared" si="88"/>
        <v>盤</v>
      </c>
      <c r="K1858" t="str">
        <f t="shared" si="89"/>
        <v>盤</v>
      </c>
    </row>
    <row r="1859" spans="1:11" hidden="1" x14ac:dyDescent="0.15">
      <c r="A1859">
        <v>20190724</v>
      </c>
      <c r="B1859">
        <v>10935.76</v>
      </c>
      <c r="C1859">
        <v>10944.53</v>
      </c>
      <c r="D1859">
        <v>10799.28</v>
      </c>
      <c r="E1859">
        <v>10947.26</v>
      </c>
      <c r="F1859">
        <v>10799.28</v>
      </c>
      <c r="G1859">
        <v>10947.26</v>
      </c>
      <c r="H1859">
        <v>10799.28</v>
      </c>
      <c r="I1859" t="str">
        <f t="shared" si="87"/>
        <v>盤</v>
      </c>
      <c r="J1859" t="str">
        <f t="shared" si="88"/>
        <v>盤</v>
      </c>
      <c r="K1859" t="str">
        <f t="shared" si="89"/>
        <v>盤</v>
      </c>
    </row>
    <row r="1860" spans="1:11" hidden="1" x14ac:dyDescent="0.15">
      <c r="A1860">
        <v>20190725</v>
      </c>
      <c r="B1860">
        <v>10941.41</v>
      </c>
      <c r="C1860">
        <v>10947.26</v>
      </c>
      <c r="D1860">
        <v>10799.28</v>
      </c>
      <c r="E1860">
        <v>10947.26</v>
      </c>
      <c r="F1860">
        <v>10799.28</v>
      </c>
      <c r="G1860">
        <v>10947.26</v>
      </c>
      <c r="H1860">
        <v>10799.28</v>
      </c>
      <c r="I1860" t="str">
        <f t="shared" si="87"/>
        <v>盤</v>
      </c>
      <c r="J1860" t="str">
        <f t="shared" si="88"/>
        <v>盤</v>
      </c>
      <c r="K1860" t="str">
        <f t="shared" si="89"/>
        <v>盤</v>
      </c>
    </row>
    <row r="1861" spans="1:11" hidden="1" x14ac:dyDescent="0.15">
      <c r="A1861">
        <v>20190726</v>
      </c>
      <c r="B1861">
        <v>10891.98</v>
      </c>
      <c r="C1861">
        <v>10947.26</v>
      </c>
      <c r="D1861">
        <v>10799.28</v>
      </c>
      <c r="E1861">
        <v>10947.26</v>
      </c>
      <c r="F1861">
        <v>10799.28</v>
      </c>
      <c r="G1861">
        <v>10947.26</v>
      </c>
      <c r="H1861">
        <v>10799.28</v>
      </c>
      <c r="I1861" t="str">
        <f t="shared" si="87"/>
        <v>盤</v>
      </c>
      <c r="J1861" t="str">
        <f t="shared" si="88"/>
        <v>盤</v>
      </c>
      <c r="K1861" t="str">
        <f t="shared" si="89"/>
        <v>盤</v>
      </c>
    </row>
    <row r="1862" spans="1:11" hidden="1" x14ac:dyDescent="0.15">
      <c r="A1862">
        <v>20190729</v>
      </c>
      <c r="B1862">
        <v>10885.73</v>
      </c>
      <c r="C1862">
        <v>10947.26</v>
      </c>
      <c r="D1862">
        <v>10799.28</v>
      </c>
      <c r="E1862">
        <v>10947.26</v>
      </c>
      <c r="F1862">
        <v>10799.28</v>
      </c>
      <c r="G1862">
        <v>10947.26</v>
      </c>
      <c r="H1862">
        <v>10799.28</v>
      </c>
      <c r="I1862" t="str">
        <f t="shared" si="87"/>
        <v>盤</v>
      </c>
      <c r="J1862" t="str">
        <f t="shared" si="88"/>
        <v>盤</v>
      </c>
      <c r="K1862" t="str">
        <f t="shared" si="89"/>
        <v>盤</v>
      </c>
    </row>
    <row r="1863" spans="1:11" hidden="1" x14ac:dyDescent="0.15">
      <c r="A1863">
        <v>20190730</v>
      </c>
      <c r="B1863">
        <v>10830.9</v>
      </c>
      <c r="C1863">
        <v>10947.26</v>
      </c>
      <c r="D1863">
        <v>10799.28</v>
      </c>
      <c r="E1863">
        <v>10947.26</v>
      </c>
      <c r="F1863">
        <v>10799.28</v>
      </c>
      <c r="G1863">
        <v>10947.26</v>
      </c>
      <c r="H1863">
        <v>10830.9</v>
      </c>
      <c r="I1863" t="str">
        <f t="shared" si="87"/>
        <v>盤</v>
      </c>
      <c r="J1863" t="str">
        <f t="shared" si="88"/>
        <v>盤</v>
      </c>
      <c r="K1863" t="str">
        <f t="shared" si="89"/>
        <v>盤</v>
      </c>
    </row>
    <row r="1864" spans="1:11" hidden="1" x14ac:dyDescent="0.15">
      <c r="A1864">
        <v>20190731</v>
      </c>
      <c r="B1864">
        <v>10823.81</v>
      </c>
      <c r="C1864">
        <v>10947.26</v>
      </c>
      <c r="D1864">
        <v>10799.28</v>
      </c>
      <c r="E1864">
        <v>10947.26</v>
      </c>
      <c r="F1864">
        <v>10830.9</v>
      </c>
      <c r="G1864">
        <v>10947.26</v>
      </c>
      <c r="H1864">
        <v>10823.81</v>
      </c>
      <c r="I1864" t="str">
        <f t="shared" si="87"/>
        <v>盤</v>
      </c>
      <c r="J1864" t="str">
        <f t="shared" si="88"/>
        <v>盤</v>
      </c>
      <c r="K1864" t="str">
        <f t="shared" si="89"/>
        <v>盤</v>
      </c>
    </row>
    <row r="1865" spans="1:11" hidden="1" x14ac:dyDescent="0.15">
      <c r="A1865">
        <v>20190801</v>
      </c>
      <c r="B1865">
        <v>10731.75</v>
      </c>
      <c r="C1865">
        <v>10947.26</v>
      </c>
      <c r="D1865">
        <v>10830.9</v>
      </c>
      <c r="E1865">
        <v>10947.26</v>
      </c>
      <c r="F1865">
        <v>10823.81</v>
      </c>
      <c r="G1865">
        <v>10947.26</v>
      </c>
      <c r="H1865">
        <v>10731.75</v>
      </c>
      <c r="I1865" t="str">
        <f t="shared" si="87"/>
        <v>盤</v>
      </c>
      <c r="J1865" t="str">
        <f t="shared" si="88"/>
        <v>盤</v>
      </c>
      <c r="K1865" t="str">
        <f t="shared" si="89"/>
        <v>無</v>
      </c>
    </row>
    <row r="1866" spans="1:11" hidden="1" x14ac:dyDescent="0.15">
      <c r="A1866">
        <v>20190802</v>
      </c>
      <c r="B1866">
        <v>10549.04</v>
      </c>
      <c r="C1866">
        <v>10947.26</v>
      </c>
      <c r="D1866">
        <v>10823.81</v>
      </c>
      <c r="E1866">
        <v>10947.26</v>
      </c>
      <c r="F1866">
        <v>10731.75</v>
      </c>
      <c r="G1866">
        <v>10941.41</v>
      </c>
      <c r="H1866">
        <v>10549.04</v>
      </c>
      <c r="I1866" t="str">
        <f t="shared" si="87"/>
        <v>盤</v>
      </c>
      <c r="J1866" t="str">
        <f t="shared" si="88"/>
        <v>無</v>
      </c>
      <c r="K1866" t="str">
        <f t="shared" si="89"/>
        <v>順</v>
      </c>
    </row>
    <row r="1867" spans="1:11" hidden="1" x14ac:dyDescent="0.15">
      <c r="A1867">
        <v>20190805</v>
      </c>
      <c r="B1867">
        <v>10423.41</v>
      </c>
      <c r="C1867">
        <v>10947.26</v>
      </c>
      <c r="D1867">
        <v>10731.75</v>
      </c>
      <c r="E1867">
        <v>10941.41</v>
      </c>
      <c r="F1867">
        <v>10549.04</v>
      </c>
      <c r="G1867">
        <v>10941.41</v>
      </c>
      <c r="H1867">
        <v>10423.41</v>
      </c>
      <c r="I1867" t="str">
        <f t="shared" si="87"/>
        <v>無</v>
      </c>
      <c r="J1867" t="str">
        <f t="shared" si="88"/>
        <v>順</v>
      </c>
      <c r="K1867" t="str">
        <f t="shared" si="89"/>
        <v>順</v>
      </c>
    </row>
    <row r="1868" spans="1:11" x14ac:dyDescent="0.15">
      <c r="A1868">
        <v>20190806</v>
      </c>
      <c r="B1868">
        <v>10394.75</v>
      </c>
      <c r="C1868">
        <v>10941.41</v>
      </c>
      <c r="D1868">
        <v>10549.04</v>
      </c>
      <c r="E1868">
        <v>10941.41</v>
      </c>
      <c r="F1868">
        <v>10423.41</v>
      </c>
      <c r="G1868">
        <v>10891.98</v>
      </c>
      <c r="H1868">
        <v>10394.75</v>
      </c>
      <c r="I1868" t="str">
        <f t="shared" si="87"/>
        <v>順</v>
      </c>
      <c r="J1868" t="str">
        <f t="shared" si="88"/>
        <v>順</v>
      </c>
      <c r="K1868" t="str">
        <f t="shared" si="89"/>
        <v>順</v>
      </c>
    </row>
    <row r="1869" spans="1:11" x14ac:dyDescent="0.15">
      <c r="A1869">
        <v>20190807</v>
      </c>
      <c r="B1869">
        <v>10386.18</v>
      </c>
      <c r="C1869">
        <v>10941.41</v>
      </c>
      <c r="D1869">
        <v>10423.41</v>
      </c>
      <c r="E1869">
        <v>10891.98</v>
      </c>
      <c r="F1869">
        <v>10394.75</v>
      </c>
      <c r="G1869">
        <v>10885.73</v>
      </c>
      <c r="H1869">
        <v>10386.18</v>
      </c>
      <c r="I1869" t="str">
        <f t="shared" si="87"/>
        <v>順</v>
      </c>
      <c r="J1869" t="str">
        <f t="shared" si="88"/>
        <v>順</v>
      </c>
      <c r="K1869" t="str">
        <f t="shared" si="89"/>
        <v>順</v>
      </c>
    </row>
    <row r="1870" spans="1:11" x14ac:dyDescent="0.15">
      <c r="A1870">
        <v>20190808</v>
      </c>
      <c r="B1870">
        <v>10494.49</v>
      </c>
      <c r="C1870">
        <v>10891.98</v>
      </c>
      <c r="D1870">
        <v>10394.75</v>
      </c>
      <c r="E1870">
        <v>10885.73</v>
      </c>
      <c r="F1870">
        <v>10386.18</v>
      </c>
      <c r="G1870">
        <v>10830.9</v>
      </c>
      <c r="H1870">
        <v>10386.18</v>
      </c>
      <c r="I1870" t="str">
        <f t="shared" si="87"/>
        <v>順</v>
      </c>
      <c r="J1870" t="str">
        <f t="shared" si="88"/>
        <v>順</v>
      </c>
      <c r="K1870" t="str">
        <f t="shared" si="89"/>
        <v>順</v>
      </c>
    </row>
    <row r="1871" spans="1:11" x14ac:dyDescent="0.15">
      <c r="A1871">
        <v>20190812</v>
      </c>
      <c r="B1871">
        <v>10472.36</v>
      </c>
      <c r="C1871">
        <v>10885.73</v>
      </c>
      <c r="D1871">
        <v>10386.18</v>
      </c>
      <c r="E1871">
        <v>10830.9</v>
      </c>
      <c r="F1871">
        <v>10386.18</v>
      </c>
      <c r="G1871">
        <v>10823.81</v>
      </c>
      <c r="H1871">
        <v>10386.18</v>
      </c>
      <c r="I1871" t="str">
        <f t="shared" si="87"/>
        <v>順</v>
      </c>
      <c r="J1871" t="str">
        <f t="shared" si="88"/>
        <v>順</v>
      </c>
      <c r="K1871" t="str">
        <f t="shared" si="89"/>
        <v>順</v>
      </c>
    </row>
    <row r="1872" spans="1:11" x14ac:dyDescent="0.15">
      <c r="A1872">
        <v>20190813</v>
      </c>
      <c r="B1872">
        <v>10362.66</v>
      </c>
      <c r="C1872">
        <v>10830.9</v>
      </c>
      <c r="D1872">
        <v>10386.18</v>
      </c>
      <c r="E1872">
        <v>10823.81</v>
      </c>
      <c r="F1872">
        <v>10386.18</v>
      </c>
      <c r="G1872">
        <v>10731.75</v>
      </c>
      <c r="H1872">
        <v>10362.66</v>
      </c>
      <c r="I1872" t="str">
        <f t="shared" si="87"/>
        <v>順</v>
      </c>
      <c r="J1872" t="str">
        <f t="shared" si="88"/>
        <v>順</v>
      </c>
      <c r="K1872" t="str">
        <f t="shared" si="89"/>
        <v>順</v>
      </c>
    </row>
    <row r="1873" spans="1:11" hidden="1" x14ac:dyDescent="0.15">
      <c r="A1873">
        <v>20190814</v>
      </c>
      <c r="B1873">
        <v>10427.73</v>
      </c>
      <c r="C1873">
        <v>10823.81</v>
      </c>
      <c r="D1873">
        <v>10386.18</v>
      </c>
      <c r="E1873">
        <v>10731.75</v>
      </c>
      <c r="F1873">
        <v>10362.66</v>
      </c>
      <c r="G1873">
        <v>10549.04</v>
      </c>
      <c r="H1873">
        <v>10362.66</v>
      </c>
      <c r="I1873" t="str">
        <f t="shared" si="87"/>
        <v>順</v>
      </c>
      <c r="J1873" t="str">
        <f t="shared" si="88"/>
        <v>順</v>
      </c>
      <c r="K1873" t="str">
        <f t="shared" si="89"/>
        <v>無</v>
      </c>
    </row>
    <row r="1874" spans="1:11" hidden="1" x14ac:dyDescent="0.15">
      <c r="A1874">
        <v>20190815</v>
      </c>
      <c r="B1874">
        <v>10327.129999999999</v>
      </c>
      <c r="C1874">
        <v>10731.75</v>
      </c>
      <c r="D1874">
        <v>10362.66</v>
      </c>
      <c r="E1874">
        <v>10549.04</v>
      </c>
      <c r="F1874">
        <v>10362.66</v>
      </c>
      <c r="G1874">
        <v>10494.49</v>
      </c>
      <c r="H1874">
        <v>10327.129999999999</v>
      </c>
      <c r="I1874" t="str">
        <f t="shared" si="87"/>
        <v>順</v>
      </c>
      <c r="J1874" t="str">
        <f t="shared" si="88"/>
        <v>無</v>
      </c>
      <c r="K1874" t="str">
        <f t="shared" si="89"/>
        <v>盤</v>
      </c>
    </row>
    <row r="1875" spans="1:11" hidden="1" x14ac:dyDescent="0.15">
      <c r="A1875">
        <v>20190816</v>
      </c>
      <c r="B1875">
        <v>10420.89</v>
      </c>
      <c r="C1875">
        <v>10549.04</v>
      </c>
      <c r="D1875">
        <v>10362.66</v>
      </c>
      <c r="E1875">
        <v>10494.49</v>
      </c>
      <c r="F1875">
        <v>10327.129999999999</v>
      </c>
      <c r="G1875">
        <v>10494.49</v>
      </c>
      <c r="H1875">
        <v>10327.129999999999</v>
      </c>
      <c r="I1875" t="str">
        <f t="shared" si="87"/>
        <v>無</v>
      </c>
      <c r="J1875" t="str">
        <f t="shared" si="88"/>
        <v>盤</v>
      </c>
      <c r="K1875" t="str">
        <f t="shared" si="89"/>
        <v>盤</v>
      </c>
    </row>
    <row r="1876" spans="1:11" hidden="1" x14ac:dyDescent="0.15">
      <c r="I1876" t="str">
        <f t="shared" si="87"/>
        <v>盤</v>
      </c>
      <c r="J1876" t="str">
        <f t="shared" si="88"/>
        <v>盤</v>
      </c>
      <c r="K1876" t="str">
        <f t="shared" si="89"/>
        <v>盤</v>
      </c>
    </row>
  </sheetData>
  <autoFilter ref="A1:K1876">
    <filterColumn colId="8">
      <filters>
        <filter val="順"/>
      </filters>
    </filterColumn>
    <filterColumn colId="9">
      <filters>
        <filter val="順"/>
      </filters>
    </filterColumn>
    <filterColumn colId="10">
      <filters>
        <filter val="順"/>
      </filters>
    </filterColumn>
  </autoFilter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7"/>
  <sheetViews>
    <sheetView topLeftCell="A880" zoomScale="170" zoomScaleNormal="170" zoomScalePageLayoutView="170" workbookViewId="0">
      <selection activeCell="H892" sqref="H892"/>
    </sheetView>
  </sheetViews>
  <sheetFormatPr baseColWidth="10" defaultRowHeight="15" x14ac:dyDescent="0.15"/>
  <sheetData>
    <row r="1" spans="1:11" x14ac:dyDescent="0.15">
      <c r="A1" s="27" t="s">
        <v>68</v>
      </c>
      <c r="B1" s="27" t="s">
        <v>69</v>
      </c>
      <c r="C1" s="27" t="s">
        <v>70</v>
      </c>
      <c r="D1" s="27" t="s">
        <v>71</v>
      </c>
      <c r="E1" s="27" t="s">
        <v>72</v>
      </c>
      <c r="F1" s="27" t="s">
        <v>73</v>
      </c>
      <c r="G1" s="27" t="s">
        <v>74</v>
      </c>
      <c r="H1" s="27" t="s">
        <v>75</v>
      </c>
      <c r="I1" s="28" t="s">
        <v>76</v>
      </c>
      <c r="J1" s="28" t="s">
        <v>77</v>
      </c>
      <c r="K1" s="28" t="s">
        <v>78</v>
      </c>
    </row>
    <row r="2" spans="1:11" x14ac:dyDescent="0.15">
      <c r="A2">
        <v>20160104</v>
      </c>
      <c r="B2">
        <v>8114.26</v>
      </c>
      <c r="C2">
        <v>8363.2800000000007</v>
      </c>
      <c r="D2">
        <v>8279.99</v>
      </c>
      <c r="E2">
        <v>8363.2800000000007</v>
      </c>
      <c r="F2">
        <v>8279.99</v>
      </c>
      <c r="G2">
        <v>8363.2800000000007</v>
      </c>
      <c r="H2">
        <v>8114.26</v>
      </c>
      <c r="I2" t="str">
        <f t="shared" ref="I2:I32" si="0">IF(C2-D2&lt;=180,"盤",IF(C2-D2&lt;=240,"無","順"))</f>
        <v>盤</v>
      </c>
      <c r="J2" t="str">
        <f t="shared" ref="J2:J32" si="1">IF(E2-F2&lt;=180,"盤",IF(E2-F2&lt;=240,"無","順"))</f>
        <v>盤</v>
      </c>
      <c r="K2" t="str">
        <f t="shared" ref="K2:K32" si="2">IF(G2-H2&lt;=180,"盤",IF(G2-H2&lt;=240,"無","順"))</f>
        <v>順</v>
      </c>
    </row>
    <row r="3" spans="1:11" x14ac:dyDescent="0.15">
      <c r="A3">
        <v>20160105</v>
      </c>
      <c r="B3">
        <v>8075.11</v>
      </c>
      <c r="C3">
        <v>8363.2800000000007</v>
      </c>
      <c r="D3">
        <v>8279.99</v>
      </c>
      <c r="E3">
        <v>8363.2800000000007</v>
      </c>
      <c r="F3">
        <v>8114.26</v>
      </c>
      <c r="G3">
        <v>8363.2800000000007</v>
      </c>
      <c r="H3">
        <v>8075.11</v>
      </c>
      <c r="I3" t="str">
        <f t="shared" si="0"/>
        <v>盤</v>
      </c>
      <c r="J3" t="str">
        <f t="shared" si="1"/>
        <v>順</v>
      </c>
      <c r="K3" t="str">
        <f t="shared" si="2"/>
        <v>順</v>
      </c>
    </row>
    <row r="4" spans="1:11" x14ac:dyDescent="0.15">
      <c r="A4">
        <v>20160106</v>
      </c>
      <c r="B4">
        <v>7990.39</v>
      </c>
      <c r="C4">
        <v>8363.2800000000007</v>
      </c>
      <c r="D4">
        <v>8114.26</v>
      </c>
      <c r="E4">
        <v>8363.2800000000007</v>
      </c>
      <c r="F4">
        <v>8075.11</v>
      </c>
      <c r="G4">
        <v>8363.2800000000007</v>
      </c>
      <c r="H4">
        <v>7990.39</v>
      </c>
      <c r="I4" t="str">
        <f t="shared" si="0"/>
        <v>順</v>
      </c>
      <c r="J4" t="str">
        <f t="shared" si="1"/>
        <v>順</v>
      </c>
      <c r="K4" t="str">
        <f t="shared" si="2"/>
        <v>順</v>
      </c>
    </row>
    <row r="5" spans="1:11" x14ac:dyDescent="0.15">
      <c r="A5">
        <v>20160107</v>
      </c>
      <c r="B5">
        <v>7852.06</v>
      </c>
      <c r="C5">
        <v>8363.2800000000007</v>
      </c>
      <c r="D5">
        <v>8075.11</v>
      </c>
      <c r="E5">
        <v>8363.2800000000007</v>
      </c>
      <c r="F5">
        <v>7990.39</v>
      </c>
      <c r="G5">
        <v>8358.49</v>
      </c>
      <c r="H5">
        <v>7852.06</v>
      </c>
      <c r="I5" t="str">
        <f t="shared" si="0"/>
        <v>順</v>
      </c>
      <c r="J5" t="str">
        <f t="shared" si="1"/>
        <v>順</v>
      </c>
      <c r="K5" t="str">
        <f t="shared" si="2"/>
        <v>順</v>
      </c>
    </row>
    <row r="6" spans="1:11" x14ac:dyDescent="0.15">
      <c r="A6">
        <v>20160108</v>
      </c>
      <c r="B6">
        <v>7893.97</v>
      </c>
      <c r="C6">
        <v>8363.2800000000007</v>
      </c>
      <c r="D6">
        <v>7990.39</v>
      </c>
      <c r="E6">
        <v>8358.49</v>
      </c>
      <c r="F6">
        <v>7852.06</v>
      </c>
      <c r="G6">
        <v>8338.06</v>
      </c>
      <c r="H6">
        <v>7852.06</v>
      </c>
      <c r="I6" t="str">
        <f t="shared" si="0"/>
        <v>順</v>
      </c>
      <c r="J6" t="str">
        <f t="shared" si="1"/>
        <v>順</v>
      </c>
      <c r="K6" t="str">
        <f t="shared" si="2"/>
        <v>順</v>
      </c>
    </row>
    <row r="7" spans="1:11" x14ac:dyDescent="0.15">
      <c r="A7">
        <v>20160111</v>
      </c>
      <c r="B7">
        <v>7788.42</v>
      </c>
      <c r="C7">
        <v>8358.49</v>
      </c>
      <c r="D7">
        <v>7852.06</v>
      </c>
      <c r="E7">
        <v>8338.06</v>
      </c>
      <c r="F7">
        <v>7852.06</v>
      </c>
      <c r="G7">
        <v>8338.06</v>
      </c>
      <c r="H7">
        <v>7788.42</v>
      </c>
      <c r="I7" t="str">
        <f t="shared" si="0"/>
        <v>順</v>
      </c>
      <c r="J7" t="str">
        <f t="shared" si="1"/>
        <v>順</v>
      </c>
      <c r="K7" t="str">
        <f t="shared" si="2"/>
        <v>順</v>
      </c>
    </row>
    <row r="8" spans="1:11" x14ac:dyDescent="0.15">
      <c r="A8">
        <v>20160112</v>
      </c>
      <c r="B8">
        <v>7768.45</v>
      </c>
      <c r="C8">
        <v>8338.06</v>
      </c>
      <c r="D8">
        <v>7852.06</v>
      </c>
      <c r="E8">
        <v>8338.06</v>
      </c>
      <c r="F8">
        <v>7788.42</v>
      </c>
      <c r="G8">
        <v>8338.06</v>
      </c>
      <c r="H8">
        <v>7768.45</v>
      </c>
      <c r="I8" t="str">
        <f t="shared" si="0"/>
        <v>順</v>
      </c>
      <c r="J8" t="str">
        <f t="shared" si="1"/>
        <v>順</v>
      </c>
      <c r="K8" t="str">
        <f t="shared" si="2"/>
        <v>順</v>
      </c>
    </row>
    <row r="9" spans="1:11" x14ac:dyDescent="0.15">
      <c r="A9">
        <v>20160113</v>
      </c>
      <c r="B9">
        <v>7824.61</v>
      </c>
      <c r="C9">
        <v>8338.06</v>
      </c>
      <c r="D9">
        <v>7788.42</v>
      </c>
      <c r="E9">
        <v>8338.06</v>
      </c>
      <c r="F9">
        <v>7768.45</v>
      </c>
      <c r="G9">
        <v>8114.26</v>
      </c>
      <c r="H9">
        <v>7768.45</v>
      </c>
      <c r="I9" t="str">
        <f t="shared" si="0"/>
        <v>順</v>
      </c>
      <c r="J9" t="str">
        <f t="shared" si="1"/>
        <v>順</v>
      </c>
      <c r="K9" t="str">
        <f t="shared" si="2"/>
        <v>順</v>
      </c>
    </row>
    <row r="10" spans="1:11" x14ac:dyDescent="0.15">
      <c r="A10">
        <v>20160114</v>
      </c>
      <c r="B10">
        <v>7742.88</v>
      </c>
      <c r="C10">
        <v>8338.06</v>
      </c>
      <c r="D10">
        <v>7768.45</v>
      </c>
      <c r="E10">
        <v>8114.26</v>
      </c>
      <c r="F10">
        <v>7768.45</v>
      </c>
      <c r="G10">
        <v>8075.11</v>
      </c>
      <c r="H10">
        <v>7742.88</v>
      </c>
      <c r="I10" t="str">
        <f t="shared" si="0"/>
        <v>順</v>
      </c>
      <c r="J10" t="str">
        <f t="shared" si="1"/>
        <v>順</v>
      </c>
      <c r="K10" t="str">
        <f t="shared" si="2"/>
        <v>順</v>
      </c>
    </row>
    <row r="11" spans="1:11" x14ac:dyDescent="0.15">
      <c r="A11">
        <v>20160115</v>
      </c>
      <c r="B11">
        <v>7762.01</v>
      </c>
      <c r="C11">
        <v>8114.26</v>
      </c>
      <c r="D11">
        <v>7768.45</v>
      </c>
      <c r="E11">
        <v>8075.11</v>
      </c>
      <c r="F11">
        <v>7742.88</v>
      </c>
      <c r="G11">
        <v>7990.39</v>
      </c>
      <c r="H11">
        <v>7742.88</v>
      </c>
      <c r="I11" t="str">
        <f t="shared" si="0"/>
        <v>順</v>
      </c>
      <c r="J11" t="str">
        <f t="shared" si="1"/>
        <v>順</v>
      </c>
      <c r="K11" t="str">
        <f t="shared" si="2"/>
        <v>順</v>
      </c>
    </row>
    <row r="12" spans="1:11" x14ac:dyDescent="0.15">
      <c r="A12">
        <v>20160118</v>
      </c>
      <c r="B12">
        <v>7811.18</v>
      </c>
      <c r="C12">
        <v>8075.11</v>
      </c>
      <c r="D12">
        <v>7742.88</v>
      </c>
      <c r="E12">
        <v>7990.39</v>
      </c>
      <c r="F12">
        <v>7742.88</v>
      </c>
      <c r="G12">
        <v>7893.97</v>
      </c>
      <c r="H12">
        <v>7742.88</v>
      </c>
      <c r="I12" t="str">
        <f t="shared" si="0"/>
        <v>順</v>
      </c>
      <c r="J12" t="str">
        <f t="shared" si="1"/>
        <v>順</v>
      </c>
      <c r="K12" t="str">
        <f t="shared" si="2"/>
        <v>盤</v>
      </c>
    </row>
    <row r="13" spans="1:11" x14ac:dyDescent="0.15">
      <c r="A13">
        <v>20160119</v>
      </c>
      <c r="B13">
        <v>7854.88</v>
      </c>
      <c r="C13">
        <v>7990.39</v>
      </c>
      <c r="D13">
        <v>7742.88</v>
      </c>
      <c r="E13">
        <v>7893.97</v>
      </c>
      <c r="F13">
        <v>7742.88</v>
      </c>
      <c r="G13">
        <v>7893.97</v>
      </c>
      <c r="H13">
        <v>7742.88</v>
      </c>
      <c r="I13" t="str">
        <f t="shared" si="0"/>
        <v>順</v>
      </c>
      <c r="J13" t="str">
        <f t="shared" si="1"/>
        <v>盤</v>
      </c>
      <c r="K13" t="str">
        <f t="shared" si="2"/>
        <v>盤</v>
      </c>
    </row>
    <row r="14" spans="1:11" x14ac:dyDescent="0.15">
      <c r="A14">
        <v>20160120</v>
      </c>
      <c r="B14">
        <v>7699.12</v>
      </c>
      <c r="C14">
        <v>7893.97</v>
      </c>
      <c r="D14">
        <v>7742.88</v>
      </c>
      <c r="E14">
        <v>7893.97</v>
      </c>
      <c r="F14">
        <v>7742.88</v>
      </c>
      <c r="G14">
        <v>7854.88</v>
      </c>
      <c r="H14">
        <v>7699.12</v>
      </c>
      <c r="I14" t="str">
        <f t="shared" si="0"/>
        <v>盤</v>
      </c>
      <c r="J14" t="str">
        <f t="shared" si="1"/>
        <v>盤</v>
      </c>
      <c r="K14" t="str">
        <f t="shared" si="2"/>
        <v>盤</v>
      </c>
    </row>
    <row r="15" spans="1:11" x14ac:dyDescent="0.15">
      <c r="A15">
        <v>20160121</v>
      </c>
      <c r="B15">
        <v>7664.01</v>
      </c>
      <c r="C15">
        <v>7893.97</v>
      </c>
      <c r="D15">
        <v>7742.88</v>
      </c>
      <c r="E15">
        <v>7854.88</v>
      </c>
      <c r="F15">
        <v>7699.12</v>
      </c>
      <c r="G15">
        <v>7854.88</v>
      </c>
      <c r="H15">
        <v>7664.01</v>
      </c>
      <c r="I15" t="str">
        <f t="shared" si="0"/>
        <v>盤</v>
      </c>
      <c r="J15" t="str">
        <f t="shared" si="1"/>
        <v>盤</v>
      </c>
      <c r="K15" t="str">
        <f t="shared" si="2"/>
        <v>無</v>
      </c>
    </row>
    <row r="16" spans="1:11" x14ac:dyDescent="0.15">
      <c r="A16">
        <v>20160122</v>
      </c>
      <c r="B16">
        <v>7756.18</v>
      </c>
      <c r="C16">
        <v>7854.88</v>
      </c>
      <c r="D16">
        <v>7699.12</v>
      </c>
      <c r="E16">
        <v>7854.88</v>
      </c>
      <c r="F16">
        <v>7664.01</v>
      </c>
      <c r="G16">
        <v>7854.88</v>
      </c>
      <c r="H16">
        <v>7664.01</v>
      </c>
      <c r="I16" t="str">
        <f t="shared" si="0"/>
        <v>盤</v>
      </c>
      <c r="J16" t="str">
        <f t="shared" si="1"/>
        <v>無</v>
      </c>
      <c r="K16" t="str">
        <f t="shared" si="2"/>
        <v>無</v>
      </c>
    </row>
    <row r="17" spans="1:11" x14ac:dyDescent="0.15">
      <c r="A17">
        <v>20160125</v>
      </c>
      <c r="B17">
        <v>7894.15</v>
      </c>
      <c r="C17">
        <v>7854.88</v>
      </c>
      <c r="D17">
        <v>7664.01</v>
      </c>
      <c r="E17">
        <v>7854.88</v>
      </c>
      <c r="F17">
        <v>7664.01</v>
      </c>
      <c r="G17">
        <v>7894.15</v>
      </c>
      <c r="H17">
        <v>7664.01</v>
      </c>
      <c r="I17" t="str">
        <f t="shared" si="0"/>
        <v>無</v>
      </c>
      <c r="J17" t="str">
        <f t="shared" si="1"/>
        <v>無</v>
      </c>
      <c r="K17" t="str">
        <f t="shared" si="2"/>
        <v>無</v>
      </c>
    </row>
    <row r="18" spans="1:11" x14ac:dyDescent="0.15">
      <c r="A18">
        <v>20160126</v>
      </c>
      <c r="B18">
        <v>7828.67</v>
      </c>
      <c r="C18">
        <v>7854.88</v>
      </c>
      <c r="D18">
        <v>7664.01</v>
      </c>
      <c r="E18">
        <v>7894.15</v>
      </c>
      <c r="F18">
        <v>7664.01</v>
      </c>
      <c r="G18">
        <v>7894.15</v>
      </c>
      <c r="H18">
        <v>7664.01</v>
      </c>
      <c r="I18" t="str">
        <f t="shared" si="0"/>
        <v>無</v>
      </c>
      <c r="J18" t="str">
        <f t="shared" si="1"/>
        <v>無</v>
      </c>
      <c r="K18" t="str">
        <f t="shared" si="2"/>
        <v>無</v>
      </c>
    </row>
    <row r="19" spans="1:11" x14ac:dyDescent="0.15">
      <c r="A19">
        <v>20160127</v>
      </c>
      <c r="B19">
        <v>7849.83</v>
      </c>
      <c r="C19">
        <v>7894.15</v>
      </c>
      <c r="D19">
        <v>7664.01</v>
      </c>
      <c r="E19">
        <v>7894.15</v>
      </c>
      <c r="F19">
        <v>7664.01</v>
      </c>
      <c r="G19">
        <v>7894.15</v>
      </c>
      <c r="H19">
        <v>7664.01</v>
      </c>
      <c r="I19" t="str">
        <f t="shared" si="0"/>
        <v>無</v>
      </c>
      <c r="J19" t="str">
        <f t="shared" si="1"/>
        <v>無</v>
      </c>
      <c r="K19" t="str">
        <f t="shared" si="2"/>
        <v>無</v>
      </c>
    </row>
    <row r="20" spans="1:11" x14ac:dyDescent="0.15">
      <c r="A20">
        <v>20160128</v>
      </c>
      <c r="B20">
        <v>7905.1</v>
      </c>
      <c r="C20">
        <v>7894.15</v>
      </c>
      <c r="D20">
        <v>7664.01</v>
      </c>
      <c r="E20">
        <v>7894.15</v>
      </c>
      <c r="F20">
        <v>7664.01</v>
      </c>
      <c r="G20">
        <v>7905.1</v>
      </c>
      <c r="H20">
        <v>7664.01</v>
      </c>
      <c r="I20" t="str">
        <f t="shared" si="0"/>
        <v>無</v>
      </c>
      <c r="J20" t="str">
        <f t="shared" si="1"/>
        <v>無</v>
      </c>
      <c r="K20" t="str">
        <f t="shared" si="2"/>
        <v>順</v>
      </c>
    </row>
    <row r="21" spans="1:11" x14ac:dyDescent="0.15">
      <c r="A21">
        <v>20160129</v>
      </c>
      <c r="B21">
        <v>8080.6</v>
      </c>
      <c r="C21">
        <v>7894.15</v>
      </c>
      <c r="D21">
        <v>7664.01</v>
      </c>
      <c r="E21">
        <v>7905.1</v>
      </c>
      <c r="F21">
        <v>7664.01</v>
      </c>
      <c r="G21">
        <v>8080.6</v>
      </c>
      <c r="H21">
        <v>7664.01</v>
      </c>
      <c r="I21" t="str">
        <f t="shared" si="0"/>
        <v>無</v>
      </c>
      <c r="J21" t="str">
        <f t="shared" si="1"/>
        <v>順</v>
      </c>
      <c r="K21" t="str">
        <f t="shared" si="2"/>
        <v>順</v>
      </c>
    </row>
    <row r="22" spans="1:11" x14ac:dyDescent="0.15">
      <c r="A22">
        <v>20160130</v>
      </c>
      <c r="B22">
        <v>8145.21</v>
      </c>
      <c r="C22">
        <v>7905.1</v>
      </c>
      <c r="D22">
        <v>7664.01</v>
      </c>
      <c r="E22">
        <v>8080.6</v>
      </c>
      <c r="F22">
        <v>7664.01</v>
      </c>
      <c r="G22">
        <v>8145.21</v>
      </c>
      <c r="H22">
        <v>7664.01</v>
      </c>
      <c r="I22" t="str">
        <f t="shared" si="0"/>
        <v>順</v>
      </c>
      <c r="J22" t="str">
        <f t="shared" si="1"/>
        <v>順</v>
      </c>
      <c r="K22" t="str">
        <f t="shared" si="2"/>
        <v>順</v>
      </c>
    </row>
    <row r="23" spans="1:11" x14ac:dyDescent="0.15">
      <c r="A23">
        <v>20160201</v>
      </c>
      <c r="B23">
        <v>8156.96</v>
      </c>
      <c r="C23">
        <v>8080.6</v>
      </c>
      <c r="D23">
        <v>7664.01</v>
      </c>
      <c r="E23">
        <v>8145.21</v>
      </c>
      <c r="F23">
        <v>7664.01</v>
      </c>
      <c r="G23">
        <v>8156.96</v>
      </c>
      <c r="H23">
        <v>7756.18</v>
      </c>
      <c r="I23" t="str">
        <f t="shared" si="0"/>
        <v>順</v>
      </c>
      <c r="J23" t="str">
        <f t="shared" si="1"/>
        <v>順</v>
      </c>
      <c r="K23" t="str">
        <f t="shared" si="2"/>
        <v>順</v>
      </c>
    </row>
    <row r="24" spans="1:11" x14ac:dyDescent="0.15">
      <c r="A24">
        <v>20160202</v>
      </c>
      <c r="B24">
        <v>8131.24</v>
      </c>
      <c r="C24">
        <v>8145.21</v>
      </c>
      <c r="D24">
        <v>7664.01</v>
      </c>
      <c r="E24">
        <v>8156.96</v>
      </c>
      <c r="F24">
        <v>7756.18</v>
      </c>
      <c r="G24">
        <v>8156.96</v>
      </c>
      <c r="H24">
        <v>7828.67</v>
      </c>
      <c r="I24" t="str">
        <f t="shared" si="0"/>
        <v>順</v>
      </c>
      <c r="J24" t="str">
        <f t="shared" si="1"/>
        <v>順</v>
      </c>
      <c r="K24" t="str">
        <f t="shared" si="2"/>
        <v>順</v>
      </c>
    </row>
    <row r="25" spans="1:11" x14ac:dyDescent="0.15">
      <c r="A25">
        <v>20160203</v>
      </c>
      <c r="B25">
        <v>8063</v>
      </c>
      <c r="C25">
        <v>8156.96</v>
      </c>
      <c r="D25">
        <v>7756.18</v>
      </c>
      <c r="E25">
        <v>8156.96</v>
      </c>
      <c r="F25">
        <v>7828.67</v>
      </c>
      <c r="G25">
        <v>8156.96</v>
      </c>
      <c r="H25">
        <v>7828.67</v>
      </c>
      <c r="I25" t="str">
        <f t="shared" si="0"/>
        <v>順</v>
      </c>
      <c r="J25" t="str">
        <f t="shared" si="1"/>
        <v>順</v>
      </c>
      <c r="K25" t="str">
        <f t="shared" si="2"/>
        <v>順</v>
      </c>
    </row>
    <row r="26" spans="1:11" x14ac:dyDescent="0.15">
      <c r="A26">
        <v>20160215</v>
      </c>
      <c r="B26">
        <v>8066.51</v>
      </c>
      <c r="C26">
        <v>8156.96</v>
      </c>
      <c r="D26">
        <v>7828.67</v>
      </c>
      <c r="E26">
        <v>8156.96</v>
      </c>
      <c r="F26">
        <v>7828.67</v>
      </c>
      <c r="G26">
        <v>8156.96</v>
      </c>
      <c r="H26">
        <v>7849.83</v>
      </c>
      <c r="I26" t="str">
        <f t="shared" si="0"/>
        <v>順</v>
      </c>
      <c r="J26" t="str">
        <f t="shared" si="1"/>
        <v>順</v>
      </c>
      <c r="K26" t="str">
        <f t="shared" si="2"/>
        <v>順</v>
      </c>
    </row>
    <row r="27" spans="1:11" x14ac:dyDescent="0.15">
      <c r="A27">
        <v>20160216</v>
      </c>
      <c r="B27">
        <v>8212.07</v>
      </c>
      <c r="C27">
        <v>8156.96</v>
      </c>
      <c r="D27">
        <v>7828.67</v>
      </c>
      <c r="E27">
        <v>8156.96</v>
      </c>
      <c r="F27">
        <v>7849.83</v>
      </c>
      <c r="G27">
        <v>8212.07</v>
      </c>
      <c r="H27">
        <v>7905.1</v>
      </c>
      <c r="I27" t="str">
        <f t="shared" si="0"/>
        <v>順</v>
      </c>
      <c r="J27" t="str">
        <f t="shared" si="1"/>
        <v>順</v>
      </c>
      <c r="K27" t="str">
        <f t="shared" si="2"/>
        <v>順</v>
      </c>
    </row>
    <row r="28" spans="1:11" x14ac:dyDescent="0.15">
      <c r="A28">
        <v>20160217</v>
      </c>
      <c r="B28">
        <v>8214.25</v>
      </c>
      <c r="C28">
        <v>8156.96</v>
      </c>
      <c r="D28">
        <v>7849.83</v>
      </c>
      <c r="E28">
        <v>8212.07</v>
      </c>
      <c r="F28">
        <v>7905.1</v>
      </c>
      <c r="G28">
        <v>8214.25</v>
      </c>
      <c r="H28">
        <v>8063</v>
      </c>
      <c r="I28" t="str">
        <f t="shared" si="0"/>
        <v>順</v>
      </c>
      <c r="J28" t="str">
        <f t="shared" si="1"/>
        <v>順</v>
      </c>
      <c r="K28" t="str">
        <f t="shared" si="2"/>
        <v>盤</v>
      </c>
    </row>
    <row r="29" spans="1:11" x14ac:dyDescent="0.15">
      <c r="A29">
        <v>20160218</v>
      </c>
      <c r="B29">
        <v>8314.67</v>
      </c>
      <c r="C29">
        <v>8212.07</v>
      </c>
      <c r="D29">
        <v>7905.1</v>
      </c>
      <c r="E29">
        <v>8214.25</v>
      </c>
      <c r="F29">
        <v>8063</v>
      </c>
      <c r="G29">
        <v>8314.67</v>
      </c>
      <c r="H29">
        <v>8063</v>
      </c>
      <c r="I29" t="str">
        <f t="shared" si="0"/>
        <v>順</v>
      </c>
      <c r="J29" t="str">
        <f t="shared" si="1"/>
        <v>盤</v>
      </c>
      <c r="K29" t="str">
        <f t="shared" si="2"/>
        <v>順</v>
      </c>
    </row>
    <row r="30" spans="1:11" x14ac:dyDescent="0.15">
      <c r="A30">
        <v>20160219</v>
      </c>
      <c r="B30">
        <v>8325.0400000000009</v>
      </c>
      <c r="C30">
        <v>8214.25</v>
      </c>
      <c r="D30">
        <v>8063</v>
      </c>
      <c r="E30">
        <v>8314.67</v>
      </c>
      <c r="F30">
        <v>8063</v>
      </c>
      <c r="G30">
        <v>8325.0400000000009</v>
      </c>
      <c r="H30">
        <v>8063</v>
      </c>
      <c r="I30" t="str">
        <f t="shared" si="0"/>
        <v>盤</v>
      </c>
      <c r="J30" t="str">
        <f t="shared" si="1"/>
        <v>順</v>
      </c>
      <c r="K30" t="str">
        <f t="shared" si="2"/>
        <v>順</v>
      </c>
    </row>
    <row r="31" spans="1:11" x14ac:dyDescent="0.15">
      <c r="A31">
        <v>20160222</v>
      </c>
      <c r="B31">
        <v>8326.68</v>
      </c>
      <c r="C31">
        <v>8314.67</v>
      </c>
      <c r="D31">
        <v>8063</v>
      </c>
      <c r="E31">
        <v>8325.0400000000009</v>
      </c>
      <c r="F31">
        <v>8063</v>
      </c>
      <c r="G31">
        <v>8326.68</v>
      </c>
      <c r="H31">
        <v>8063</v>
      </c>
      <c r="I31" t="str">
        <f t="shared" si="0"/>
        <v>順</v>
      </c>
      <c r="J31" t="str">
        <f t="shared" si="1"/>
        <v>順</v>
      </c>
      <c r="K31" t="str">
        <f t="shared" si="2"/>
        <v>順</v>
      </c>
    </row>
    <row r="32" spans="1:11" x14ac:dyDescent="0.15">
      <c r="A32">
        <v>20160223</v>
      </c>
      <c r="B32">
        <v>8334.64</v>
      </c>
      <c r="C32">
        <v>8325.0400000000009</v>
      </c>
      <c r="D32">
        <v>8063</v>
      </c>
      <c r="E32">
        <v>8326.68</v>
      </c>
      <c r="F32">
        <v>8063</v>
      </c>
      <c r="G32">
        <v>8334.64</v>
      </c>
      <c r="H32">
        <v>8063</v>
      </c>
      <c r="I32" t="str">
        <f t="shared" si="0"/>
        <v>順</v>
      </c>
      <c r="J32" t="str">
        <f t="shared" si="1"/>
        <v>順</v>
      </c>
      <c r="K32" t="str">
        <f t="shared" si="2"/>
        <v>順</v>
      </c>
    </row>
    <row r="33" spans="1:11" x14ac:dyDescent="0.15">
      <c r="A33">
        <v>20160224</v>
      </c>
      <c r="B33">
        <v>8282.86</v>
      </c>
      <c r="C33">
        <v>8326.68</v>
      </c>
      <c r="D33">
        <v>8063</v>
      </c>
      <c r="E33">
        <v>8334.64</v>
      </c>
      <c r="F33">
        <v>8063</v>
      </c>
      <c r="G33">
        <v>8334.64</v>
      </c>
      <c r="H33">
        <v>8066.51</v>
      </c>
      <c r="I33" t="str">
        <f t="shared" ref="I33:I96" si="3">IF(C33-D33&lt;=180,"盤",IF(C33-D33&lt;=240,"無","順"))</f>
        <v>順</v>
      </c>
      <c r="J33" t="str">
        <f t="shared" ref="J33:J96" si="4">IF(E33-F33&lt;=180,"盤",IF(E33-F33&lt;=240,"無","順"))</f>
        <v>順</v>
      </c>
      <c r="K33" t="str">
        <f t="shared" ref="K33:K96" si="5">IF(G33-H33&lt;=180,"盤",IF(G33-H33&lt;=240,"無","順"))</f>
        <v>順</v>
      </c>
    </row>
    <row r="34" spans="1:11" x14ac:dyDescent="0.15">
      <c r="A34">
        <v>20160225</v>
      </c>
      <c r="B34">
        <v>8365.86</v>
      </c>
      <c r="C34">
        <v>8334.64</v>
      </c>
      <c r="D34">
        <v>8063</v>
      </c>
      <c r="E34">
        <v>8334.64</v>
      </c>
      <c r="F34">
        <v>8066.51</v>
      </c>
      <c r="G34">
        <v>8365.86</v>
      </c>
      <c r="H34">
        <v>8212.07</v>
      </c>
      <c r="I34" t="str">
        <f t="shared" si="3"/>
        <v>順</v>
      </c>
      <c r="J34" t="str">
        <f t="shared" si="4"/>
        <v>順</v>
      </c>
      <c r="K34" t="str">
        <f t="shared" si="5"/>
        <v>盤</v>
      </c>
    </row>
    <row r="35" spans="1:11" x14ac:dyDescent="0.15">
      <c r="A35">
        <v>20160226</v>
      </c>
      <c r="B35">
        <v>8411.16</v>
      </c>
      <c r="C35">
        <v>8334.64</v>
      </c>
      <c r="D35">
        <v>8066.51</v>
      </c>
      <c r="E35">
        <v>8365.86</v>
      </c>
      <c r="F35">
        <v>8212.07</v>
      </c>
      <c r="G35">
        <v>8411.16</v>
      </c>
      <c r="H35">
        <v>8214.25</v>
      </c>
      <c r="I35" t="str">
        <f t="shared" si="3"/>
        <v>順</v>
      </c>
      <c r="J35" t="str">
        <f t="shared" si="4"/>
        <v>盤</v>
      </c>
      <c r="K35" t="str">
        <f t="shared" si="5"/>
        <v>無</v>
      </c>
    </row>
    <row r="36" spans="1:11" x14ac:dyDescent="0.15">
      <c r="A36">
        <v>20160301</v>
      </c>
      <c r="B36">
        <v>8485.69</v>
      </c>
      <c r="C36">
        <v>8365.86</v>
      </c>
      <c r="D36">
        <v>8212.07</v>
      </c>
      <c r="E36">
        <v>8411.16</v>
      </c>
      <c r="F36">
        <v>8214.25</v>
      </c>
      <c r="G36">
        <v>8485.69</v>
      </c>
      <c r="H36">
        <v>8282.86</v>
      </c>
      <c r="I36" t="str">
        <f t="shared" si="3"/>
        <v>盤</v>
      </c>
      <c r="J36" t="str">
        <f t="shared" si="4"/>
        <v>無</v>
      </c>
      <c r="K36" t="str">
        <f t="shared" si="5"/>
        <v>無</v>
      </c>
    </row>
    <row r="37" spans="1:11" x14ac:dyDescent="0.15">
      <c r="A37">
        <v>20160302</v>
      </c>
      <c r="B37">
        <v>8544.0499999999993</v>
      </c>
      <c r="C37">
        <v>8411.16</v>
      </c>
      <c r="D37">
        <v>8214.25</v>
      </c>
      <c r="E37">
        <v>8485.69</v>
      </c>
      <c r="F37">
        <v>8282.86</v>
      </c>
      <c r="G37">
        <v>8544.0499999999993</v>
      </c>
      <c r="H37">
        <v>8282.86</v>
      </c>
      <c r="I37" t="str">
        <f t="shared" si="3"/>
        <v>無</v>
      </c>
      <c r="J37" t="str">
        <f t="shared" si="4"/>
        <v>無</v>
      </c>
      <c r="K37" t="str">
        <f t="shared" si="5"/>
        <v>順</v>
      </c>
    </row>
    <row r="38" spans="1:11" x14ac:dyDescent="0.15">
      <c r="A38">
        <v>20160303</v>
      </c>
      <c r="B38">
        <v>8611.7900000000009</v>
      </c>
      <c r="C38">
        <v>8485.69</v>
      </c>
      <c r="D38">
        <v>8282.86</v>
      </c>
      <c r="E38">
        <v>8544.0499999999993</v>
      </c>
      <c r="F38">
        <v>8282.86</v>
      </c>
      <c r="G38">
        <v>8611.7900000000009</v>
      </c>
      <c r="H38">
        <v>8282.86</v>
      </c>
      <c r="I38" t="str">
        <f t="shared" si="3"/>
        <v>無</v>
      </c>
      <c r="J38" t="str">
        <f t="shared" si="4"/>
        <v>順</v>
      </c>
      <c r="K38" t="str">
        <f t="shared" si="5"/>
        <v>順</v>
      </c>
    </row>
    <row r="39" spans="1:11" x14ac:dyDescent="0.15">
      <c r="A39">
        <v>20160304</v>
      </c>
      <c r="B39">
        <v>8643.5499999999993</v>
      </c>
      <c r="C39">
        <v>8544.0499999999993</v>
      </c>
      <c r="D39">
        <v>8282.86</v>
      </c>
      <c r="E39">
        <v>8611.7900000000009</v>
      </c>
      <c r="F39">
        <v>8282.86</v>
      </c>
      <c r="G39">
        <v>8643.5499999999993</v>
      </c>
      <c r="H39">
        <v>8282.86</v>
      </c>
      <c r="I39" t="str">
        <f t="shared" si="3"/>
        <v>順</v>
      </c>
      <c r="J39" t="str">
        <f t="shared" si="4"/>
        <v>順</v>
      </c>
      <c r="K39" t="str">
        <f t="shared" si="5"/>
        <v>順</v>
      </c>
    </row>
    <row r="40" spans="1:11" x14ac:dyDescent="0.15">
      <c r="A40">
        <v>20160307</v>
      </c>
      <c r="B40">
        <v>8659.5499999999993</v>
      </c>
      <c r="C40">
        <v>8611.7900000000009</v>
      </c>
      <c r="D40">
        <v>8282.86</v>
      </c>
      <c r="E40">
        <v>8643.5499999999993</v>
      </c>
      <c r="F40">
        <v>8282.86</v>
      </c>
      <c r="G40">
        <v>8659.5499999999993</v>
      </c>
      <c r="H40">
        <v>8282.86</v>
      </c>
      <c r="I40" t="str">
        <f t="shared" si="3"/>
        <v>順</v>
      </c>
      <c r="J40" t="str">
        <f t="shared" si="4"/>
        <v>順</v>
      </c>
      <c r="K40" t="str">
        <f t="shared" si="5"/>
        <v>順</v>
      </c>
    </row>
    <row r="41" spans="1:11" x14ac:dyDescent="0.15">
      <c r="A41">
        <v>20160308</v>
      </c>
      <c r="B41">
        <v>8664.31</v>
      </c>
      <c r="C41">
        <v>8643.5499999999993</v>
      </c>
      <c r="D41">
        <v>8282.86</v>
      </c>
      <c r="E41">
        <v>8659.5499999999993</v>
      </c>
      <c r="F41">
        <v>8282.86</v>
      </c>
      <c r="G41">
        <v>8664.31</v>
      </c>
      <c r="H41">
        <v>8365.86</v>
      </c>
      <c r="I41" t="str">
        <f t="shared" si="3"/>
        <v>順</v>
      </c>
      <c r="J41" t="str">
        <f t="shared" si="4"/>
        <v>順</v>
      </c>
      <c r="K41" t="str">
        <f t="shared" si="5"/>
        <v>順</v>
      </c>
    </row>
    <row r="42" spans="1:11" x14ac:dyDescent="0.15">
      <c r="A42">
        <v>20160309</v>
      </c>
      <c r="B42">
        <v>8634.11</v>
      </c>
      <c r="C42">
        <v>8659.5499999999993</v>
      </c>
      <c r="D42">
        <v>8282.86</v>
      </c>
      <c r="E42">
        <v>8664.31</v>
      </c>
      <c r="F42">
        <v>8365.86</v>
      </c>
      <c r="G42">
        <v>8664.31</v>
      </c>
      <c r="H42">
        <v>8411.16</v>
      </c>
      <c r="I42" t="str">
        <f t="shared" si="3"/>
        <v>順</v>
      </c>
      <c r="J42" t="str">
        <f t="shared" si="4"/>
        <v>順</v>
      </c>
      <c r="K42" t="str">
        <f t="shared" si="5"/>
        <v>順</v>
      </c>
    </row>
    <row r="43" spans="1:11" x14ac:dyDescent="0.15">
      <c r="A43">
        <v>20160310</v>
      </c>
      <c r="B43">
        <v>8660.7000000000007</v>
      </c>
      <c r="C43">
        <v>8664.31</v>
      </c>
      <c r="D43">
        <v>8365.86</v>
      </c>
      <c r="E43">
        <v>8664.31</v>
      </c>
      <c r="F43">
        <v>8411.16</v>
      </c>
      <c r="G43">
        <v>8664.31</v>
      </c>
      <c r="H43">
        <v>8485.69</v>
      </c>
      <c r="I43" t="str">
        <f t="shared" si="3"/>
        <v>順</v>
      </c>
      <c r="J43" t="str">
        <f t="shared" si="4"/>
        <v>順</v>
      </c>
      <c r="K43" t="str">
        <f t="shared" si="5"/>
        <v>盤</v>
      </c>
    </row>
    <row r="44" spans="1:11" x14ac:dyDescent="0.15">
      <c r="A44">
        <v>20160311</v>
      </c>
      <c r="B44">
        <v>8706.14</v>
      </c>
      <c r="C44">
        <v>8664.31</v>
      </c>
      <c r="D44">
        <v>8411.16</v>
      </c>
      <c r="E44">
        <v>8664.31</v>
      </c>
      <c r="F44">
        <v>8485.69</v>
      </c>
      <c r="G44">
        <v>8706.14</v>
      </c>
      <c r="H44">
        <v>8544.0499999999993</v>
      </c>
      <c r="I44" t="str">
        <f t="shared" si="3"/>
        <v>順</v>
      </c>
      <c r="J44" t="str">
        <f t="shared" si="4"/>
        <v>盤</v>
      </c>
      <c r="K44" t="str">
        <f t="shared" si="5"/>
        <v>盤</v>
      </c>
    </row>
    <row r="45" spans="1:11" x14ac:dyDescent="0.15">
      <c r="A45">
        <v>20160314</v>
      </c>
      <c r="B45">
        <v>8747.9</v>
      </c>
      <c r="C45">
        <v>8664.31</v>
      </c>
      <c r="D45">
        <v>8485.69</v>
      </c>
      <c r="E45">
        <v>8706.14</v>
      </c>
      <c r="F45">
        <v>8544.0499999999993</v>
      </c>
      <c r="G45">
        <v>8747.9</v>
      </c>
      <c r="H45">
        <v>8611.7900000000009</v>
      </c>
      <c r="I45" t="str">
        <f t="shared" si="3"/>
        <v>盤</v>
      </c>
      <c r="J45" t="str">
        <f t="shared" si="4"/>
        <v>盤</v>
      </c>
      <c r="K45" t="str">
        <f t="shared" si="5"/>
        <v>盤</v>
      </c>
    </row>
    <row r="46" spans="1:11" x14ac:dyDescent="0.15">
      <c r="A46">
        <v>20160315</v>
      </c>
      <c r="B46">
        <v>8611.18</v>
      </c>
      <c r="C46">
        <v>8706.14</v>
      </c>
      <c r="D46">
        <v>8544.0499999999993</v>
      </c>
      <c r="E46">
        <v>8747.9</v>
      </c>
      <c r="F46">
        <v>8611.7900000000009</v>
      </c>
      <c r="G46">
        <v>8747.9</v>
      </c>
      <c r="H46">
        <v>8611.18</v>
      </c>
      <c r="I46" t="str">
        <f t="shared" si="3"/>
        <v>盤</v>
      </c>
      <c r="J46" t="str">
        <f t="shared" si="4"/>
        <v>盤</v>
      </c>
      <c r="K46" t="str">
        <f t="shared" si="5"/>
        <v>盤</v>
      </c>
    </row>
    <row r="47" spans="1:11" x14ac:dyDescent="0.15">
      <c r="A47">
        <v>20160316</v>
      </c>
      <c r="B47">
        <v>8699.14</v>
      </c>
      <c r="C47">
        <v>8747.9</v>
      </c>
      <c r="D47">
        <v>8611.7900000000009</v>
      </c>
      <c r="E47">
        <v>8747.9</v>
      </c>
      <c r="F47">
        <v>8611.18</v>
      </c>
      <c r="G47">
        <v>8747.9</v>
      </c>
      <c r="H47">
        <v>8611.18</v>
      </c>
      <c r="I47" t="str">
        <f t="shared" si="3"/>
        <v>盤</v>
      </c>
      <c r="J47" t="str">
        <f t="shared" si="4"/>
        <v>盤</v>
      </c>
      <c r="K47" t="str">
        <f t="shared" si="5"/>
        <v>盤</v>
      </c>
    </row>
    <row r="48" spans="1:11" x14ac:dyDescent="0.15">
      <c r="A48">
        <v>20160317</v>
      </c>
      <c r="B48">
        <v>8734.5400000000009</v>
      </c>
      <c r="C48">
        <v>8747.9</v>
      </c>
      <c r="D48">
        <v>8611.18</v>
      </c>
      <c r="E48">
        <v>8747.9</v>
      </c>
      <c r="F48">
        <v>8611.18</v>
      </c>
      <c r="G48">
        <v>8747.9</v>
      </c>
      <c r="H48">
        <v>8611.18</v>
      </c>
      <c r="I48" t="str">
        <f t="shared" si="3"/>
        <v>盤</v>
      </c>
      <c r="J48" t="str">
        <f t="shared" si="4"/>
        <v>盤</v>
      </c>
      <c r="K48" t="str">
        <f t="shared" si="5"/>
        <v>盤</v>
      </c>
    </row>
    <row r="49" spans="1:11" x14ac:dyDescent="0.15">
      <c r="A49">
        <v>20160318</v>
      </c>
      <c r="B49">
        <v>8810.7099999999991</v>
      </c>
      <c r="C49">
        <v>8747.9</v>
      </c>
      <c r="D49">
        <v>8611.18</v>
      </c>
      <c r="E49">
        <v>8747.9</v>
      </c>
      <c r="F49">
        <v>8611.18</v>
      </c>
      <c r="G49">
        <v>8810.7099999999991</v>
      </c>
      <c r="H49">
        <v>8611.18</v>
      </c>
      <c r="I49" t="str">
        <f t="shared" si="3"/>
        <v>盤</v>
      </c>
      <c r="J49" t="str">
        <f t="shared" si="4"/>
        <v>盤</v>
      </c>
      <c r="K49" t="str">
        <f t="shared" si="5"/>
        <v>無</v>
      </c>
    </row>
    <row r="50" spans="1:11" x14ac:dyDescent="0.15">
      <c r="A50">
        <v>20160321</v>
      </c>
      <c r="B50">
        <v>8812.7000000000007</v>
      </c>
      <c r="C50">
        <v>8747.9</v>
      </c>
      <c r="D50">
        <v>8611.18</v>
      </c>
      <c r="E50">
        <v>8810.7099999999991</v>
      </c>
      <c r="F50">
        <v>8611.18</v>
      </c>
      <c r="G50">
        <v>8812.7000000000007</v>
      </c>
      <c r="H50">
        <v>8611.18</v>
      </c>
      <c r="I50" t="str">
        <f t="shared" si="3"/>
        <v>盤</v>
      </c>
      <c r="J50" t="str">
        <f t="shared" si="4"/>
        <v>無</v>
      </c>
      <c r="K50" t="str">
        <f t="shared" si="5"/>
        <v>無</v>
      </c>
    </row>
    <row r="51" spans="1:11" x14ac:dyDescent="0.15">
      <c r="A51">
        <v>20160322</v>
      </c>
      <c r="B51">
        <v>8785.68</v>
      </c>
      <c r="C51">
        <v>8810.7099999999991</v>
      </c>
      <c r="D51">
        <v>8611.18</v>
      </c>
      <c r="E51">
        <v>8812.7000000000007</v>
      </c>
      <c r="F51">
        <v>8611.18</v>
      </c>
      <c r="G51">
        <v>8812.7000000000007</v>
      </c>
      <c r="H51">
        <v>8611.18</v>
      </c>
      <c r="I51" t="str">
        <f t="shared" si="3"/>
        <v>無</v>
      </c>
      <c r="J51" t="str">
        <f t="shared" si="4"/>
        <v>無</v>
      </c>
      <c r="K51" t="str">
        <f t="shared" si="5"/>
        <v>無</v>
      </c>
    </row>
    <row r="52" spans="1:11" x14ac:dyDescent="0.15">
      <c r="A52">
        <v>20160323</v>
      </c>
      <c r="B52">
        <v>8766.09</v>
      </c>
      <c r="C52">
        <v>8812.7000000000007</v>
      </c>
      <c r="D52">
        <v>8611.18</v>
      </c>
      <c r="E52">
        <v>8812.7000000000007</v>
      </c>
      <c r="F52">
        <v>8611.18</v>
      </c>
      <c r="G52">
        <v>8812.7000000000007</v>
      </c>
      <c r="H52">
        <v>8611.18</v>
      </c>
      <c r="I52" t="str">
        <f t="shared" si="3"/>
        <v>無</v>
      </c>
      <c r="J52" t="str">
        <f t="shared" si="4"/>
        <v>無</v>
      </c>
      <c r="K52" t="str">
        <f t="shared" si="5"/>
        <v>無</v>
      </c>
    </row>
    <row r="53" spans="1:11" x14ac:dyDescent="0.15">
      <c r="A53">
        <v>20160324</v>
      </c>
      <c r="B53">
        <v>8743.3799999999992</v>
      </c>
      <c r="C53">
        <v>8812.7000000000007</v>
      </c>
      <c r="D53">
        <v>8611.18</v>
      </c>
      <c r="E53">
        <v>8812.7000000000007</v>
      </c>
      <c r="F53">
        <v>8611.18</v>
      </c>
      <c r="G53">
        <v>8812.7000000000007</v>
      </c>
      <c r="H53">
        <v>8611.18</v>
      </c>
      <c r="I53" t="str">
        <f t="shared" si="3"/>
        <v>無</v>
      </c>
      <c r="J53" t="str">
        <f t="shared" si="4"/>
        <v>無</v>
      </c>
      <c r="K53" t="str">
        <f t="shared" si="5"/>
        <v>無</v>
      </c>
    </row>
    <row r="54" spans="1:11" x14ac:dyDescent="0.15">
      <c r="A54">
        <v>20160325</v>
      </c>
      <c r="B54">
        <v>8704.9699999999993</v>
      </c>
      <c r="C54">
        <v>8812.7000000000007</v>
      </c>
      <c r="D54">
        <v>8611.18</v>
      </c>
      <c r="E54">
        <v>8812.7000000000007</v>
      </c>
      <c r="F54">
        <v>8611.18</v>
      </c>
      <c r="G54">
        <v>8812.7000000000007</v>
      </c>
      <c r="H54">
        <v>8699.14</v>
      </c>
      <c r="I54" t="str">
        <f t="shared" si="3"/>
        <v>無</v>
      </c>
      <c r="J54" t="str">
        <f t="shared" si="4"/>
        <v>無</v>
      </c>
      <c r="K54" t="str">
        <f t="shared" si="5"/>
        <v>盤</v>
      </c>
    </row>
    <row r="55" spans="1:11" x14ac:dyDescent="0.15">
      <c r="A55">
        <v>20160328</v>
      </c>
      <c r="B55">
        <v>8690.4500000000007</v>
      </c>
      <c r="C55">
        <v>8812.7000000000007</v>
      </c>
      <c r="D55">
        <v>8611.18</v>
      </c>
      <c r="E55">
        <v>8812.7000000000007</v>
      </c>
      <c r="F55">
        <v>8699.14</v>
      </c>
      <c r="G55">
        <v>8812.7000000000007</v>
      </c>
      <c r="H55">
        <v>8690.4500000000007</v>
      </c>
      <c r="I55" t="str">
        <f t="shared" si="3"/>
        <v>無</v>
      </c>
      <c r="J55" t="str">
        <f t="shared" si="4"/>
        <v>盤</v>
      </c>
      <c r="K55" t="str">
        <f t="shared" si="5"/>
        <v>盤</v>
      </c>
    </row>
    <row r="56" spans="1:11" x14ac:dyDescent="0.15">
      <c r="A56">
        <v>20160329</v>
      </c>
      <c r="B56">
        <v>8617.35</v>
      </c>
      <c r="C56">
        <v>8812.7000000000007</v>
      </c>
      <c r="D56">
        <v>8699.14</v>
      </c>
      <c r="E56">
        <v>8812.7000000000007</v>
      </c>
      <c r="F56">
        <v>8690.4500000000007</v>
      </c>
      <c r="G56">
        <v>8812.7000000000007</v>
      </c>
      <c r="H56">
        <v>8617.35</v>
      </c>
      <c r="I56" t="str">
        <f t="shared" si="3"/>
        <v>盤</v>
      </c>
      <c r="J56" t="str">
        <f t="shared" si="4"/>
        <v>盤</v>
      </c>
      <c r="K56" t="str">
        <f t="shared" si="5"/>
        <v>無</v>
      </c>
    </row>
    <row r="57" spans="1:11" x14ac:dyDescent="0.15">
      <c r="A57">
        <v>20160330</v>
      </c>
      <c r="B57">
        <v>8737.0400000000009</v>
      </c>
      <c r="C57">
        <v>8812.7000000000007</v>
      </c>
      <c r="D57">
        <v>8690.4500000000007</v>
      </c>
      <c r="E57">
        <v>8812.7000000000007</v>
      </c>
      <c r="F57">
        <v>8617.35</v>
      </c>
      <c r="G57">
        <v>8812.7000000000007</v>
      </c>
      <c r="H57">
        <v>8617.35</v>
      </c>
      <c r="I57" t="str">
        <f t="shared" si="3"/>
        <v>盤</v>
      </c>
      <c r="J57" t="str">
        <f t="shared" si="4"/>
        <v>無</v>
      </c>
      <c r="K57" t="str">
        <f t="shared" si="5"/>
        <v>無</v>
      </c>
    </row>
    <row r="58" spans="1:11" x14ac:dyDescent="0.15">
      <c r="A58">
        <v>20160331</v>
      </c>
      <c r="B58">
        <v>8744.83</v>
      </c>
      <c r="C58">
        <v>8812.7000000000007</v>
      </c>
      <c r="D58">
        <v>8617.35</v>
      </c>
      <c r="E58">
        <v>8812.7000000000007</v>
      </c>
      <c r="F58">
        <v>8617.35</v>
      </c>
      <c r="G58">
        <v>8785.68</v>
      </c>
      <c r="H58">
        <v>8617.35</v>
      </c>
      <c r="I58" t="str">
        <f t="shared" si="3"/>
        <v>無</v>
      </c>
      <c r="J58" t="str">
        <f t="shared" si="4"/>
        <v>無</v>
      </c>
      <c r="K58" t="str">
        <f t="shared" si="5"/>
        <v>盤</v>
      </c>
    </row>
    <row r="59" spans="1:11" x14ac:dyDescent="0.15">
      <c r="A59">
        <v>20160401</v>
      </c>
      <c r="B59">
        <v>8657.5499999999993</v>
      </c>
      <c r="C59">
        <v>8812.7000000000007</v>
      </c>
      <c r="D59">
        <v>8617.35</v>
      </c>
      <c r="E59">
        <v>8785.68</v>
      </c>
      <c r="F59">
        <v>8617.35</v>
      </c>
      <c r="G59">
        <v>8766.09</v>
      </c>
      <c r="H59">
        <v>8617.35</v>
      </c>
      <c r="I59" t="str">
        <f t="shared" si="3"/>
        <v>無</v>
      </c>
      <c r="J59" t="str">
        <f t="shared" si="4"/>
        <v>盤</v>
      </c>
      <c r="K59" t="str">
        <f t="shared" si="5"/>
        <v>盤</v>
      </c>
    </row>
    <row r="60" spans="1:11" x14ac:dyDescent="0.15">
      <c r="A60">
        <v>20160406</v>
      </c>
      <c r="B60">
        <v>8513.2999999999993</v>
      </c>
      <c r="C60">
        <v>8785.68</v>
      </c>
      <c r="D60">
        <v>8617.35</v>
      </c>
      <c r="E60">
        <v>8766.09</v>
      </c>
      <c r="F60">
        <v>8617.35</v>
      </c>
      <c r="G60">
        <v>8744.83</v>
      </c>
      <c r="H60">
        <v>8513.2999999999993</v>
      </c>
      <c r="I60" t="str">
        <f t="shared" si="3"/>
        <v>盤</v>
      </c>
      <c r="J60" t="str">
        <f t="shared" si="4"/>
        <v>盤</v>
      </c>
      <c r="K60" t="str">
        <f t="shared" si="5"/>
        <v>無</v>
      </c>
    </row>
    <row r="61" spans="1:11" x14ac:dyDescent="0.15">
      <c r="A61">
        <v>20160407</v>
      </c>
      <c r="B61">
        <v>8490.25</v>
      </c>
      <c r="C61">
        <v>8766.09</v>
      </c>
      <c r="D61">
        <v>8617.35</v>
      </c>
      <c r="E61">
        <v>8744.83</v>
      </c>
      <c r="F61">
        <v>8513.2999999999993</v>
      </c>
      <c r="G61">
        <v>8744.83</v>
      </c>
      <c r="H61">
        <v>8490.25</v>
      </c>
      <c r="I61" t="str">
        <f t="shared" si="3"/>
        <v>盤</v>
      </c>
      <c r="J61" t="str">
        <f t="shared" si="4"/>
        <v>無</v>
      </c>
      <c r="K61" t="str">
        <f t="shared" si="5"/>
        <v>順</v>
      </c>
    </row>
    <row r="62" spans="1:11" x14ac:dyDescent="0.15">
      <c r="A62">
        <v>20160408</v>
      </c>
      <c r="B62">
        <v>8541.5</v>
      </c>
      <c r="C62">
        <v>8744.83</v>
      </c>
      <c r="D62">
        <v>8513.2999999999993</v>
      </c>
      <c r="E62">
        <v>8744.83</v>
      </c>
      <c r="F62">
        <v>8490.25</v>
      </c>
      <c r="G62">
        <v>8744.83</v>
      </c>
      <c r="H62">
        <v>8490.25</v>
      </c>
      <c r="I62" t="str">
        <f t="shared" si="3"/>
        <v>無</v>
      </c>
      <c r="J62" t="str">
        <f t="shared" si="4"/>
        <v>順</v>
      </c>
      <c r="K62" t="str">
        <f t="shared" si="5"/>
        <v>順</v>
      </c>
    </row>
    <row r="63" spans="1:11" x14ac:dyDescent="0.15">
      <c r="A63">
        <v>20160411</v>
      </c>
      <c r="B63">
        <v>8562.59</v>
      </c>
      <c r="C63">
        <v>8744.83</v>
      </c>
      <c r="D63">
        <v>8490.25</v>
      </c>
      <c r="E63">
        <v>8744.83</v>
      </c>
      <c r="F63">
        <v>8490.25</v>
      </c>
      <c r="G63">
        <v>8744.83</v>
      </c>
      <c r="H63">
        <v>8490.25</v>
      </c>
      <c r="I63" t="str">
        <f t="shared" si="3"/>
        <v>順</v>
      </c>
      <c r="J63" t="str">
        <f t="shared" si="4"/>
        <v>順</v>
      </c>
      <c r="K63" t="str">
        <f t="shared" si="5"/>
        <v>順</v>
      </c>
    </row>
    <row r="64" spans="1:11" x14ac:dyDescent="0.15">
      <c r="A64">
        <v>20160412</v>
      </c>
      <c r="B64">
        <v>8531.18</v>
      </c>
      <c r="C64">
        <v>8744.83</v>
      </c>
      <c r="D64">
        <v>8490.25</v>
      </c>
      <c r="E64">
        <v>8744.83</v>
      </c>
      <c r="F64">
        <v>8490.25</v>
      </c>
      <c r="G64">
        <v>8744.83</v>
      </c>
      <c r="H64">
        <v>8490.25</v>
      </c>
      <c r="I64" t="str">
        <f t="shared" si="3"/>
        <v>順</v>
      </c>
      <c r="J64" t="str">
        <f t="shared" si="4"/>
        <v>順</v>
      </c>
      <c r="K64" t="str">
        <f t="shared" si="5"/>
        <v>順</v>
      </c>
    </row>
    <row r="65" spans="1:11" x14ac:dyDescent="0.15">
      <c r="A65">
        <v>20160413</v>
      </c>
      <c r="B65">
        <v>8652.08</v>
      </c>
      <c r="C65">
        <v>8744.83</v>
      </c>
      <c r="D65">
        <v>8490.25</v>
      </c>
      <c r="E65">
        <v>8744.83</v>
      </c>
      <c r="F65">
        <v>8490.25</v>
      </c>
      <c r="G65">
        <v>8744.83</v>
      </c>
      <c r="H65">
        <v>8490.25</v>
      </c>
      <c r="I65" t="str">
        <f t="shared" si="3"/>
        <v>順</v>
      </c>
      <c r="J65" t="str">
        <f t="shared" si="4"/>
        <v>順</v>
      </c>
      <c r="K65" t="str">
        <f t="shared" si="5"/>
        <v>順</v>
      </c>
    </row>
    <row r="66" spans="1:11" x14ac:dyDescent="0.15">
      <c r="A66">
        <v>20160414</v>
      </c>
      <c r="B66">
        <v>8667.7099999999991</v>
      </c>
      <c r="C66">
        <v>8744.83</v>
      </c>
      <c r="D66">
        <v>8490.25</v>
      </c>
      <c r="E66">
        <v>8744.83</v>
      </c>
      <c r="F66">
        <v>8490.25</v>
      </c>
      <c r="G66">
        <v>8667.7099999999991</v>
      </c>
      <c r="H66">
        <v>8490.25</v>
      </c>
      <c r="I66" t="str">
        <f t="shared" si="3"/>
        <v>順</v>
      </c>
      <c r="J66" t="str">
        <f t="shared" si="4"/>
        <v>順</v>
      </c>
      <c r="K66" t="str">
        <f t="shared" si="5"/>
        <v>盤</v>
      </c>
    </row>
    <row r="67" spans="1:11" x14ac:dyDescent="0.15">
      <c r="A67">
        <v>20160415</v>
      </c>
      <c r="B67">
        <v>8700.39</v>
      </c>
      <c r="C67">
        <v>8744.83</v>
      </c>
      <c r="D67">
        <v>8490.25</v>
      </c>
      <c r="E67">
        <v>8667.7099999999991</v>
      </c>
      <c r="F67">
        <v>8490.25</v>
      </c>
      <c r="G67">
        <v>8700.39</v>
      </c>
      <c r="H67">
        <v>8490.25</v>
      </c>
      <c r="I67" t="str">
        <f t="shared" si="3"/>
        <v>順</v>
      </c>
      <c r="J67" t="str">
        <f t="shared" si="4"/>
        <v>盤</v>
      </c>
      <c r="K67" t="str">
        <f t="shared" si="5"/>
        <v>無</v>
      </c>
    </row>
    <row r="68" spans="1:11" x14ac:dyDescent="0.15">
      <c r="A68">
        <v>20160418</v>
      </c>
      <c r="B68">
        <v>8666.01</v>
      </c>
      <c r="C68">
        <v>8667.7099999999991</v>
      </c>
      <c r="D68">
        <v>8490.25</v>
      </c>
      <c r="E68">
        <v>8700.39</v>
      </c>
      <c r="F68">
        <v>8490.25</v>
      </c>
      <c r="G68">
        <v>8700.39</v>
      </c>
      <c r="H68">
        <v>8490.25</v>
      </c>
      <c r="I68" t="str">
        <f t="shared" si="3"/>
        <v>盤</v>
      </c>
      <c r="J68" t="str">
        <f t="shared" si="4"/>
        <v>無</v>
      </c>
      <c r="K68" t="str">
        <f t="shared" si="5"/>
        <v>無</v>
      </c>
    </row>
    <row r="69" spans="1:11" x14ac:dyDescent="0.15">
      <c r="A69">
        <v>20160419</v>
      </c>
      <c r="B69">
        <v>8633.7199999999993</v>
      </c>
      <c r="C69">
        <v>8700.39</v>
      </c>
      <c r="D69">
        <v>8490.25</v>
      </c>
      <c r="E69">
        <v>8700.39</v>
      </c>
      <c r="F69">
        <v>8490.25</v>
      </c>
      <c r="G69">
        <v>8700.39</v>
      </c>
      <c r="H69">
        <v>8531.18</v>
      </c>
      <c r="I69" t="str">
        <f t="shared" si="3"/>
        <v>無</v>
      </c>
      <c r="J69" t="str">
        <f t="shared" si="4"/>
        <v>無</v>
      </c>
      <c r="K69" t="str">
        <f t="shared" si="5"/>
        <v>盤</v>
      </c>
    </row>
    <row r="70" spans="1:11" x14ac:dyDescent="0.15">
      <c r="A70">
        <v>20160420</v>
      </c>
      <c r="B70">
        <v>8514.48</v>
      </c>
      <c r="C70">
        <v>8700.39</v>
      </c>
      <c r="D70">
        <v>8490.25</v>
      </c>
      <c r="E70">
        <v>8700.39</v>
      </c>
      <c r="F70">
        <v>8531.18</v>
      </c>
      <c r="G70">
        <v>8700.39</v>
      </c>
      <c r="H70">
        <v>8514.48</v>
      </c>
      <c r="I70" t="str">
        <f t="shared" si="3"/>
        <v>無</v>
      </c>
      <c r="J70" t="str">
        <f t="shared" si="4"/>
        <v>盤</v>
      </c>
      <c r="K70" t="str">
        <f t="shared" si="5"/>
        <v>無</v>
      </c>
    </row>
    <row r="71" spans="1:11" x14ac:dyDescent="0.15">
      <c r="A71">
        <v>20160421</v>
      </c>
      <c r="B71">
        <v>8568.65</v>
      </c>
      <c r="C71">
        <v>8700.39</v>
      </c>
      <c r="D71">
        <v>8531.18</v>
      </c>
      <c r="E71">
        <v>8700.39</v>
      </c>
      <c r="F71">
        <v>8514.48</v>
      </c>
      <c r="G71">
        <v>8700.39</v>
      </c>
      <c r="H71">
        <v>8514.48</v>
      </c>
      <c r="I71" t="str">
        <f t="shared" si="3"/>
        <v>盤</v>
      </c>
      <c r="J71" t="str">
        <f t="shared" si="4"/>
        <v>無</v>
      </c>
      <c r="K71" t="str">
        <f t="shared" si="5"/>
        <v>無</v>
      </c>
    </row>
    <row r="72" spans="1:11" x14ac:dyDescent="0.15">
      <c r="A72">
        <v>20160422</v>
      </c>
      <c r="B72">
        <v>8535.75</v>
      </c>
      <c r="C72">
        <v>8700.39</v>
      </c>
      <c r="D72">
        <v>8514.48</v>
      </c>
      <c r="E72">
        <v>8700.39</v>
      </c>
      <c r="F72">
        <v>8514.48</v>
      </c>
      <c r="G72">
        <v>8700.39</v>
      </c>
      <c r="H72">
        <v>8514.48</v>
      </c>
      <c r="I72" t="str">
        <f t="shared" si="3"/>
        <v>無</v>
      </c>
      <c r="J72" t="str">
        <f t="shared" si="4"/>
        <v>無</v>
      </c>
      <c r="K72" t="str">
        <f t="shared" si="5"/>
        <v>無</v>
      </c>
    </row>
    <row r="73" spans="1:11" x14ac:dyDescent="0.15">
      <c r="A73">
        <v>20160425</v>
      </c>
      <c r="B73">
        <v>8560.2800000000007</v>
      </c>
      <c r="C73">
        <v>8700.39</v>
      </c>
      <c r="D73">
        <v>8514.48</v>
      </c>
      <c r="E73">
        <v>8700.39</v>
      </c>
      <c r="F73">
        <v>8514.48</v>
      </c>
      <c r="G73">
        <v>8700.39</v>
      </c>
      <c r="H73">
        <v>8514.48</v>
      </c>
      <c r="I73" t="str">
        <f t="shared" si="3"/>
        <v>無</v>
      </c>
      <c r="J73" t="str">
        <f t="shared" si="4"/>
        <v>無</v>
      </c>
      <c r="K73" t="str">
        <f t="shared" si="5"/>
        <v>無</v>
      </c>
    </row>
    <row r="74" spans="1:11" x14ac:dyDescent="0.15">
      <c r="A74">
        <v>20160426</v>
      </c>
      <c r="B74">
        <v>8581.57</v>
      </c>
      <c r="C74">
        <v>8700.39</v>
      </c>
      <c r="D74">
        <v>8514.48</v>
      </c>
      <c r="E74">
        <v>8700.39</v>
      </c>
      <c r="F74">
        <v>8514.48</v>
      </c>
      <c r="G74">
        <v>8700.39</v>
      </c>
      <c r="H74">
        <v>8514.48</v>
      </c>
      <c r="I74" t="str">
        <f t="shared" si="3"/>
        <v>無</v>
      </c>
      <c r="J74" t="str">
        <f t="shared" si="4"/>
        <v>無</v>
      </c>
      <c r="K74" t="str">
        <f t="shared" si="5"/>
        <v>無</v>
      </c>
    </row>
    <row r="75" spans="1:11" x14ac:dyDescent="0.15">
      <c r="A75">
        <v>20160427</v>
      </c>
      <c r="B75">
        <v>8563.0499999999993</v>
      </c>
      <c r="C75">
        <v>8700.39</v>
      </c>
      <c r="D75">
        <v>8514.48</v>
      </c>
      <c r="E75">
        <v>8700.39</v>
      </c>
      <c r="F75">
        <v>8514.48</v>
      </c>
      <c r="G75">
        <v>8666.01</v>
      </c>
      <c r="H75">
        <v>8514.48</v>
      </c>
      <c r="I75" t="str">
        <f t="shared" si="3"/>
        <v>無</v>
      </c>
      <c r="J75" t="str">
        <f t="shared" si="4"/>
        <v>無</v>
      </c>
      <c r="K75" t="str">
        <f t="shared" si="5"/>
        <v>盤</v>
      </c>
    </row>
    <row r="76" spans="1:11" x14ac:dyDescent="0.15">
      <c r="A76">
        <v>20160428</v>
      </c>
      <c r="B76">
        <v>8473.8700000000008</v>
      </c>
      <c r="C76">
        <v>8700.39</v>
      </c>
      <c r="D76">
        <v>8514.48</v>
      </c>
      <c r="E76">
        <v>8666.01</v>
      </c>
      <c r="F76">
        <v>8514.48</v>
      </c>
      <c r="G76">
        <v>8633.7199999999993</v>
      </c>
      <c r="H76">
        <v>8473.8700000000008</v>
      </c>
      <c r="I76" t="str">
        <f t="shared" si="3"/>
        <v>無</v>
      </c>
      <c r="J76" t="str">
        <f t="shared" si="4"/>
        <v>盤</v>
      </c>
      <c r="K76" t="str">
        <f t="shared" si="5"/>
        <v>盤</v>
      </c>
    </row>
    <row r="77" spans="1:11" x14ac:dyDescent="0.15">
      <c r="A77">
        <v>20160429</v>
      </c>
      <c r="B77">
        <v>8377.9</v>
      </c>
      <c r="C77">
        <v>8666.01</v>
      </c>
      <c r="D77">
        <v>8514.48</v>
      </c>
      <c r="E77">
        <v>8633.7199999999993</v>
      </c>
      <c r="F77">
        <v>8473.8700000000008</v>
      </c>
      <c r="G77">
        <v>8581.57</v>
      </c>
      <c r="H77">
        <v>8377.9</v>
      </c>
      <c r="I77" t="str">
        <f t="shared" si="3"/>
        <v>盤</v>
      </c>
      <c r="J77" t="str">
        <f t="shared" si="4"/>
        <v>盤</v>
      </c>
      <c r="K77" t="str">
        <f t="shared" si="5"/>
        <v>無</v>
      </c>
    </row>
    <row r="78" spans="1:11" x14ac:dyDescent="0.15">
      <c r="A78">
        <v>20160503</v>
      </c>
      <c r="B78">
        <v>8294.1200000000008</v>
      </c>
      <c r="C78">
        <v>8633.7199999999993</v>
      </c>
      <c r="D78">
        <v>8473.8700000000008</v>
      </c>
      <c r="E78">
        <v>8581.57</v>
      </c>
      <c r="F78">
        <v>8377.9</v>
      </c>
      <c r="G78">
        <v>8581.57</v>
      </c>
      <c r="H78">
        <v>8294.1200000000008</v>
      </c>
      <c r="I78" t="str">
        <f t="shared" si="3"/>
        <v>盤</v>
      </c>
      <c r="J78" t="str">
        <f t="shared" si="4"/>
        <v>無</v>
      </c>
      <c r="K78" t="str">
        <f t="shared" si="5"/>
        <v>順</v>
      </c>
    </row>
    <row r="79" spans="1:11" x14ac:dyDescent="0.15">
      <c r="A79">
        <v>20160504</v>
      </c>
      <c r="B79">
        <v>8185.47</v>
      </c>
      <c r="C79">
        <v>8581.57</v>
      </c>
      <c r="D79">
        <v>8377.9</v>
      </c>
      <c r="E79">
        <v>8581.57</v>
      </c>
      <c r="F79">
        <v>8294.1200000000008</v>
      </c>
      <c r="G79">
        <v>8581.57</v>
      </c>
      <c r="H79">
        <v>8185.47</v>
      </c>
      <c r="I79" t="str">
        <f t="shared" si="3"/>
        <v>無</v>
      </c>
      <c r="J79" t="str">
        <f t="shared" si="4"/>
        <v>順</v>
      </c>
      <c r="K79" t="str">
        <f t="shared" si="5"/>
        <v>順</v>
      </c>
    </row>
    <row r="80" spans="1:11" x14ac:dyDescent="0.15">
      <c r="A80">
        <v>20160505</v>
      </c>
      <c r="B80">
        <v>8167.96</v>
      </c>
      <c r="C80">
        <v>8581.57</v>
      </c>
      <c r="D80">
        <v>8294.1200000000008</v>
      </c>
      <c r="E80">
        <v>8581.57</v>
      </c>
      <c r="F80">
        <v>8185.47</v>
      </c>
      <c r="G80">
        <v>8581.57</v>
      </c>
      <c r="H80">
        <v>8167.96</v>
      </c>
      <c r="I80" t="str">
        <f t="shared" si="3"/>
        <v>順</v>
      </c>
      <c r="J80" t="str">
        <f t="shared" si="4"/>
        <v>順</v>
      </c>
      <c r="K80" t="str">
        <f t="shared" si="5"/>
        <v>順</v>
      </c>
    </row>
    <row r="81" spans="1:11" x14ac:dyDescent="0.15">
      <c r="A81">
        <v>20160506</v>
      </c>
      <c r="B81">
        <v>8146.43</v>
      </c>
      <c r="C81">
        <v>8581.57</v>
      </c>
      <c r="D81">
        <v>8185.47</v>
      </c>
      <c r="E81">
        <v>8581.57</v>
      </c>
      <c r="F81">
        <v>8167.96</v>
      </c>
      <c r="G81">
        <v>8581.57</v>
      </c>
      <c r="H81">
        <v>8146.43</v>
      </c>
      <c r="I81" t="str">
        <f t="shared" si="3"/>
        <v>順</v>
      </c>
      <c r="J81" t="str">
        <f t="shared" si="4"/>
        <v>順</v>
      </c>
      <c r="K81" t="str">
        <f t="shared" si="5"/>
        <v>順</v>
      </c>
    </row>
    <row r="82" spans="1:11" x14ac:dyDescent="0.15">
      <c r="A82">
        <v>20160509</v>
      </c>
      <c r="B82">
        <v>8131.83</v>
      </c>
      <c r="C82">
        <v>8581.57</v>
      </c>
      <c r="D82">
        <v>8167.96</v>
      </c>
      <c r="E82">
        <v>8581.57</v>
      </c>
      <c r="F82">
        <v>8146.43</v>
      </c>
      <c r="G82">
        <v>8563.0499999999993</v>
      </c>
      <c r="H82">
        <v>8131.83</v>
      </c>
      <c r="I82" t="str">
        <f t="shared" si="3"/>
        <v>順</v>
      </c>
      <c r="J82" t="str">
        <f t="shared" si="4"/>
        <v>順</v>
      </c>
      <c r="K82" t="str">
        <f t="shared" si="5"/>
        <v>順</v>
      </c>
    </row>
    <row r="83" spans="1:11" x14ac:dyDescent="0.15">
      <c r="A83">
        <v>20160510</v>
      </c>
      <c r="B83">
        <v>8156.29</v>
      </c>
      <c r="C83">
        <v>8581.57</v>
      </c>
      <c r="D83">
        <v>8146.43</v>
      </c>
      <c r="E83">
        <v>8563.0499999999993</v>
      </c>
      <c r="F83">
        <v>8131.83</v>
      </c>
      <c r="G83">
        <v>8473.8700000000008</v>
      </c>
      <c r="H83">
        <v>8131.83</v>
      </c>
      <c r="I83" t="str">
        <f t="shared" si="3"/>
        <v>順</v>
      </c>
      <c r="J83" t="str">
        <f t="shared" si="4"/>
        <v>順</v>
      </c>
      <c r="K83" t="str">
        <f t="shared" si="5"/>
        <v>順</v>
      </c>
    </row>
    <row r="84" spans="1:11" x14ac:dyDescent="0.15">
      <c r="A84">
        <v>20160511</v>
      </c>
      <c r="B84">
        <v>8135.56</v>
      </c>
      <c r="C84">
        <v>8563.0499999999993</v>
      </c>
      <c r="D84">
        <v>8131.83</v>
      </c>
      <c r="E84">
        <v>8473.8700000000008</v>
      </c>
      <c r="F84">
        <v>8131.83</v>
      </c>
      <c r="G84">
        <v>8377.9</v>
      </c>
      <c r="H84">
        <v>8131.83</v>
      </c>
      <c r="I84" t="str">
        <f t="shared" si="3"/>
        <v>順</v>
      </c>
      <c r="J84" t="str">
        <f t="shared" si="4"/>
        <v>順</v>
      </c>
      <c r="K84" t="str">
        <f t="shared" si="5"/>
        <v>順</v>
      </c>
    </row>
    <row r="85" spans="1:11" x14ac:dyDescent="0.15">
      <c r="A85">
        <v>20160512</v>
      </c>
      <c r="B85">
        <v>8108.05</v>
      </c>
      <c r="C85">
        <v>8473.8700000000008</v>
      </c>
      <c r="D85">
        <v>8131.83</v>
      </c>
      <c r="E85">
        <v>8377.9</v>
      </c>
      <c r="F85">
        <v>8131.83</v>
      </c>
      <c r="G85">
        <v>8294.1200000000008</v>
      </c>
      <c r="H85">
        <v>8108.05</v>
      </c>
      <c r="I85" t="str">
        <f t="shared" si="3"/>
        <v>順</v>
      </c>
      <c r="J85" t="str">
        <f t="shared" si="4"/>
        <v>順</v>
      </c>
      <c r="K85" t="str">
        <f t="shared" si="5"/>
        <v>無</v>
      </c>
    </row>
    <row r="86" spans="1:11" x14ac:dyDescent="0.15">
      <c r="A86">
        <v>20160513</v>
      </c>
      <c r="B86">
        <v>8053.69</v>
      </c>
      <c r="C86">
        <v>8377.9</v>
      </c>
      <c r="D86">
        <v>8131.83</v>
      </c>
      <c r="E86">
        <v>8294.1200000000008</v>
      </c>
      <c r="F86">
        <v>8108.05</v>
      </c>
      <c r="G86">
        <v>8185.47</v>
      </c>
      <c r="H86">
        <v>8053.69</v>
      </c>
      <c r="I86" t="str">
        <f t="shared" si="3"/>
        <v>順</v>
      </c>
      <c r="J86" t="str">
        <f t="shared" si="4"/>
        <v>無</v>
      </c>
      <c r="K86" t="str">
        <f t="shared" si="5"/>
        <v>盤</v>
      </c>
    </row>
    <row r="87" spans="1:11" x14ac:dyDescent="0.15">
      <c r="A87">
        <v>20160516</v>
      </c>
      <c r="B87">
        <v>8067.6</v>
      </c>
      <c r="C87">
        <v>8294.1200000000008</v>
      </c>
      <c r="D87">
        <v>8108.05</v>
      </c>
      <c r="E87">
        <v>8185.47</v>
      </c>
      <c r="F87">
        <v>8053.69</v>
      </c>
      <c r="G87">
        <v>8167.96</v>
      </c>
      <c r="H87">
        <v>8053.69</v>
      </c>
      <c r="I87" t="str">
        <f t="shared" si="3"/>
        <v>無</v>
      </c>
      <c r="J87" t="str">
        <f t="shared" si="4"/>
        <v>盤</v>
      </c>
      <c r="K87" t="str">
        <f t="shared" si="5"/>
        <v>盤</v>
      </c>
    </row>
    <row r="88" spans="1:11" x14ac:dyDescent="0.15">
      <c r="A88">
        <v>20160517</v>
      </c>
      <c r="B88">
        <v>8140.48</v>
      </c>
      <c r="C88">
        <v>8185.47</v>
      </c>
      <c r="D88">
        <v>8053.69</v>
      </c>
      <c r="E88">
        <v>8167.96</v>
      </c>
      <c r="F88">
        <v>8053.69</v>
      </c>
      <c r="G88">
        <v>8156.29</v>
      </c>
      <c r="H88">
        <v>8053.69</v>
      </c>
      <c r="I88" t="str">
        <f t="shared" si="3"/>
        <v>盤</v>
      </c>
      <c r="J88" t="str">
        <f t="shared" si="4"/>
        <v>盤</v>
      </c>
      <c r="K88" t="str">
        <f t="shared" si="5"/>
        <v>盤</v>
      </c>
    </row>
    <row r="89" spans="1:11" x14ac:dyDescent="0.15">
      <c r="A89">
        <v>20160518</v>
      </c>
      <c r="B89">
        <v>8159.68</v>
      </c>
      <c r="C89">
        <v>8167.96</v>
      </c>
      <c r="D89">
        <v>8053.69</v>
      </c>
      <c r="E89">
        <v>8156.29</v>
      </c>
      <c r="F89">
        <v>8053.69</v>
      </c>
      <c r="G89">
        <v>8159.68</v>
      </c>
      <c r="H89">
        <v>8053.69</v>
      </c>
      <c r="I89" t="str">
        <f t="shared" si="3"/>
        <v>盤</v>
      </c>
      <c r="J89" t="str">
        <f t="shared" si="4"/>
        <v>盤</v>
      </c>
      <c r="K89" t="str">
        <f t="shared" si="5"/>
        <v>盤</v>
      </c>
    </row>
    <row r="90" spans="1:11" x14ac:dyDescent="0.15">
      <c r="A90">
        <v>20160519</v>
      </c>
      <c r="B90">
        <v>8095.98</v>
      </c>
      <c r="C90">
        <v>8156.29</v>
      </c>
      <c r="D90">
        <v>8053.69</v>
      </c>
      <c r="E90">
        <v>8159.68</v>
      </c>
      <c r="F90">
        <v>8053.69</v>
      </c>
      <c r="G90">
        <v>8159.68</v>
      </c>
      <c r="H90">
        <v>8053.69</v>
      </c>
      <c r="I90" t="str">
        <f t="shared" si="3"/>
        <v>盤</v>
      </c>
      <c r="J90" t="str">
        <f t="shared" si="4"/>
        <v>盤</v>
      </c>
      <c r="K90" t="str">
        <f t="shared" si="5"/>
        <v>盤</v>
      </c>
    </row>
    <row r="91" spans="1:11" x14ac:dyDescent="0.15">
      <c r="A91">
        <v>20160520</v>
      </c>
      <c r="B91">
        <v>8131.26</v>
      </c>
      <c r="C91">
        <v>8159.68</v>
      </c>
      <c r="D91">
        <v>8053.69</v>
      </c>
      <c r="E91">
        <v>8159.68</v>
      </c>
      <c r="F91">
        <v>8053.69</v>
      </c>
      <c r="G91">
        <v>8159.68</v>
      </c>
      <c r="H91">
        <v>8053.69</v>
      </c>
      <c r="I91" t="str">
        <f t="shared" si="3"/>
        <v>盤</v>
      </c>
      <c r="J91" t="str">
        <f t="shared" si="4"/>
        <v>盤</v>
      </c>
      <c r="K91" t="str">
        <f t="shared" si="5"/>
        <v>盤</v>
      </c>
    </row>
    <row r="92" spans="1:11" x14ac:dyDescent="0.15">
      <c r="A92">
        <v>20160523</v>
      </c>
      <c r="B92">
        <v>8344.44</v>
      </c>
      <c r="C92">
        <v>8159.68</v>
      </c>
      <c r="D92">
        <v>8053.69</v>
      </c>
      <c r="E92">
        <v>8159.68</v>
      </c>
      <c r="F92">
        <v>8053.69</v>
      </c>
      <c r="G92">
        <v>8344.44</v>
      </c>
      <c r="H92">
        <v>8053.69</v>
      </c>
      <c r="I92" t="str">
        <f t="shared" si="3"/>
        <v>盤</v>
      </c>
      <c r="J92" t="str">
        <f t="shared" si="4"/>
        <v>盤</v>
      </c>
      <c r="K92" t="str">
        <f t="shared" si="5"/>
        <v>順</v>
      </c>
    </row>
    <row r="93" spans="1:11" x14ac:dyDescent="0.15">
      <c r="A93">
        <v>20160524</v>
      </c>
      <c r="B93">
        <v>8300.66</v>
      </c>
      <c r="C93">
        <v>8159.68</v>
      </c>
      <c r="D93">
        <v>8053.69</v>
      </c>
      <c r="E93">
        <v>8344.44</v>
      </c>
      <c r="F93">
        <v>8053.69</v>
      </c>
      <c r="G93">
        <v>8344.44</v>
      </c>
      <c r="H93">
        <v>8053.69</v>
      </c>
      <c r="I93" t="str">
        <f t="shared" si="3"/>
        <v>盤</v>
      </c>
      <c r="J93" t="str">
        <f t="shared" si="4"/>
        <v>順</v>
      </c>
      <c r="K93" t="str">
        <f t="shared" si="5"/>
        <v>順</v>
      </c>
    </row>
    <row r="94" spans="1:11" x14ac:dyDescent="0.15">
      <c r="A94">
        <v>20160525</v>
      </c>
      <c r="B94">
        <v>8396.2000000000007</v>
      </c>
      <c r="C94">
        <v>8344.44</v>
      </c>
      <c r="D94">
        <v>8053.69</v>
      </c>
      <c r="E94">
        <v>8344.44</v>
      </c>
      <c r="F94">
        <v>8053.69</v>
      </c>
      <c r="G94">
        <v>8396.2000000000007</v>
      </c>
      <c r="H94">
        <v>8067.6</v>
      </c>
      <c r="I94" t="str">
        <f t="shared" si="3"/>
        <v>順</v>
      </c>
      <c r="J94" t="str">
        <f t="shared" si="4"/>
        <v>順</v>
      </c>
      <c r="K94" t="str">
        <f t="shared" si="5"/>
        <v>順</v>
      </c>
    </row>
    <row r="95" spans="1:11" x14ac:dyDescent="0.15">
      <c r="A95">
        <v>20160526</v>
      </c>
      <c r="B95">
        <v>8394.1200000000008</v>
      </c>
      <c r="C95">
        <v>8344.44</v>
      </c>
      <c r="D95">
        <v>8053.69</v>
      </c>
      <c r="E95">
        <v>8396.2000000000007</v>
      </c>
      <c r="F95">
        <v>8067.6</v>
      </c>
      <c r="G95">
        <v>8396.2000000000007</v>
      </c>
      <c r="H95">
        <v>8095.98</v>
      </c>
      <c r="I95" t="str">
        <f t="shared" si="3"/>
        <v>順</v>
      </c>
      <c r="J95" t="str">
        <f t="shared" si="4"/>
        <v>順</v>
      </c>
      <c r="K95" t="str">
        <f t="shared" si="5"/>
        <v>順</v>
      </c>
    </row>
    <row r="96" spans="1:11" x14ac:dyDescent="0.15">
      <c r="A96">
        <v>20160527</v>
      </c>
      <c r="B96">
        <v>8463.61</v>
      </c>
      <c r="C96">
        <v>8396.2000000000007</v>
      </c>
      <c r="D96">
        <v>8067.6</v>
      </c>
      <c r="E96">
        <v>8396.2000000000007</v>
      </c>
      <c r="F96">
        <v>8095.98</v>
      </c>
      <c r="G96">
        <v>8463.61</v>
      </c>
      <c r="H96">
        <v>8095.98</v>
      </c>
      <c r="I96" t="str">
        <f t="shared" si="3"/>
        <v>順</v>
      </c>
      <c r="J96" t="str">
        <f t="shared" si="4"/>
        <v>順</v>
      </c>
      <c r="K96" t="str">
        <f t="shared" si="5"/>
        <v>順</v>
      </c>
    </row>
    <row r="97" spans="1:11" x14ac:dyDescent="0.15">
      <c r="A97">
        <v>20160530</v>
      </c>
      <c r="B97">
        <v>8535.8700000000008</v>
      </c>
      <c r="C97">
        <v>8396.2000000000007</v>
      </c>
      <c r="D97">
        <v>8095.98</v>
      </c>
      <c r="E97">
        <v>8463.61</v>
      </c>
      <c r="F97">
        <v>8095.98</v>
      </c>
      <c r="G97">
        <v>8535.8700000000008</v>
      </c>
      <c r="H97">
        <v>8095.98</v>
      </c>
      <c r="I97" t="str">
        <f t="shared" ref="I97:I160" si="6">IF(C97-D97&lt;=180,"盤",IF(C97-D97&lt;=240,"無","順"))</f>
        <v>順</v>
      </c>
      <c r="J97" t="str">
        <f t="shared" ref="J97:J160" si="7">IF(E97-F97&lt;=180,"盤",IF(E97-F97&lt;=240,"無","順"))</f>
        <v>順</v>
      </c>
      <c r="K97" t="str">
        <f t="shared" ref="K97:K160" si="8">IF(G97-H97&lt;=180,"盤",IF(G97-H97&lt;=240,"無","順"))</f>
        <v>順</v>
      </c>
    </row>
    <row r="98" spans="1:11" x14ac:dyDescent="0.15">
      <c r="A98">
        <v>20160531</v>
      </c>
      <c r="B98">
        <v>8535.59</v>
      </c>
      <c r="C98">
        <v>8463.61</v>
      </c>
      <c r="D98">
        <v>8095.98</v>
      </c>
      <c r="E98">
        <v>8535.8700000000008</v>
      </c>
      <c r="F98">
        <v>8095.98</v>
      </c>
      <c r="G98">
        <v>8535.8700000000008</v>
      </c>
      <c r="H98">
        <v>8131.26</v>
      </c>
      <c r="I98" t="str">
        <f t="shared" si="6"/>
        <v>順</v>
      </c>
      <c r="J98" t="str">
        <f t="shared" si="7"/>
        <v>順</v>
      </c>
      <c r="K98" t="str">
        <f t="shared" si="8"/>
        <v>順</v>
      </c>
    </row>
    <row r="99" spans="1:11" x14ac:dyDescent="0.15">
      <c r="A99">
        <v>20160601</v>
      </c>
      <c r="B99">
        <v>8597.16</v>
      </c>
      <c r="C99">
        <v>8535.8700000000008</v>
      </c>
      <c r="D99">
        <v>8095.98</v>
      </c>
      <c r="E99">
        <v>8535.8700000000008</v>
      </c>
      <c r="F99">
        <v>8131.26</v>
      </c>
      <c r="G99">
        <v>8597.16</v>
      </c>
      <c r="H99">
        <v>8300.66</v>
      </c>
      <c r="I99" t="str">
        <f t="shared" si="6"/>
        <v>順</v>
      </c>
      <c r="J99" t="str">
        <f t="shared" si="7"/>
        <v>順</v>
      </c>
      <c r="K99" t="str">
        <f t="shared" si="8"/>
        <v>順</v>
      </c>
    </row>
    <row r="100" spans="1:11" x14ac:dyDescent="0.15">
      <c r="A100">
        <v>20160602</v>
      </c>
      <c r="B100">
        <v>8556.02</v>
      </c>
      <c r="C100">
        <v>8535.8700000000008</v>
      </c>
      <c r="D100">
        <v>8131.26</v>
      </c>
      <c r="E100">
        <v>8597.16</v>
      </c>
      <c r="F100">
        <v>8300.66</v>
      </c>
      <c r="G100">
        <v>8597.16</v>
      </c>
      <c r="H100">
        <v>8300.66</v>
      </c>
      <c r="I100" t="str">
        <f t="shared" si="6"/>
        <v>順</v>
      </c>
      <c r="J100" t="str">
        <f t="shared" si="7"/>
        <v>順</v>
      </c>
      <c r="K100" t="str">
        <f t="shared" si="8"/>
        <v>順</v>
      </c>
    </row>
    <row r="101" spans="1:11" x14ac:dyDescent="0.15">
      <c r="A101">
        <v>20160603</v>
      </c>
      <c r="B101">
        <v>8587.36</v>
      </c>
      <c r="C101">
        <v>8597.16</v>
      </c>
      <c r="D101">
        <v>8300.66</v>
      </c>
      <c r="E101">
        <v>8597.16</v>
      </c>
      <c r="F101">
        <v>8300.66</v>
      </c>
      <c r="G101">
        <v>8597.16</v>
      </c>
      <c r="H101">
        <v>8394.1200000000008</v>
      </c>
      <c r="I101" t="str">
        <f t="shared" si="6"/>
        <v>順</v>
      </c>
      <c r="J101" t="str">
        <f t="shared" si="7"/>
        <v>順</v>
      </c>
      <c r="K101" t="str">
        <f t="shared" si="8"/>
        <v>無</v>
      </c>
    </row>
    <row r="102" spans="1:11" x14ac:dyDescent="0.15">
      <c r="A102">
        <v>20160604</v>
      </c>
      <c r="B102">
        <v>8591.57</v>
      </c>
      <c r="C102">
        <v>8597.16</v>
      </c>
      <c r="D102">
        <v>8300.66</v>
      </c>
      <c r="E102">
        <v>8597.16</v>
      </c>
      <c r="F102">
        <v>8394.1200000000008</v>
      </c>
      <c r="G102">
        <v>8597.16</v>
      </c>
      <c r="H102">
        <v>8394.1200000000008</v>
      </c>
      <c r="I102" t="str">
        <f t="shared" si="6"/>
        <v>順</v>
      </c>
      <c r="J102" t="str">
        <f t="shared" si="7"/>
        <v>無</v>
      </c>
      <c r="K102" t="str">
        <f t="shared" si="8"/>
        <v>無</v>
      </c>
    </row>
    <row r="103" spans="1:11" x14ac:dyDescent="0.15">
      <c r="A103">
        <v>20160606</v>
      </c>
      <c r="B103">
        <v>8597.11</v>
      </c>
      <c r="C103">
        <v>8597.16</v>
      </c>
      <c r="D103">
        <v>8394.1200000000008</v>
      </c>
      <c r="E103">
        <v>8597.16</v>
      </c>
      <c r="F103">
        <v>8394.1200000000008</v>
      </c>
      <c r="G103">
        <v>8597.16</v>
      </c>
      <c r="H103">
        <v>8463.61</v>
      </c>
      <c r="I103" t="str">
        <f t="shared" si="6"/>
        <v>無</v>
      </c>
      <c r="J103" t="str">
        <f t="shared" si="7"/>
        <v>無</v>
      </c>
      <c r="K103" t="str">
        <f t="shared" si="8"/>
        <v>盤</v>
      </c>
    </row>
    <row r="104" spans="1:11" x14ac:dyDescent="0.15">
      <c r="A104">
        <v>20160607</v>
      </c>
      <c r="B104">
        <v>8679.9</v>
      </c>
      <c r="C104">
        <v>8597.16</v>
      </c>
      <c r="D104">
        <v>8394.1200000000008</v>
      </c>
      <c r="E104">
        <v>8597.16</v>
      </c>
      <c r="F104">
        <v>8463.61</v>
      </c>
      <c r="G104">
        <v>8679.9</v>
      </c>
      <c r="H104">
        <v>8535.59</v>
      </c>
      <c r="I104" t="str">
        <f t="shared" si="6"/>
        <v>無</v>
      </c>
      <c r="J104" t="str">
        <f t="shared" si="7"/>
        <v>盤</v>
      </c>
      <c r="K104" t="str">
        <f t="shared" si="8"/>
        <v>盤</v>
      </c>
    </row>
    <row r="105" spans="1:11" x14ac:dyDescent="0.15">
      <c r="A105">
        <v>20160608</v>
      </c>
      <c r="B105">
        <v>8715.48</v>
      </c>
      <c r="C105">
        <v>8597.16</v>
      </c>
      <c r="D105">
        <v>8463.61</v>
      </c>
      <c r="E105">
        <v>8679.9</v>
      </c>
      <c r="F105">
        <v>8535.59</v>
      </c>
      <c r="G105">
        <v>8715.48</v>
      </c>
      <c r="H105">
        <v>8535.59</v>
      </c>
      <c r="I105" t="str">
        <f t="shared" si="6"/>
        <v>盤</v>
      </c>
      <c r="J105" t="str">
        <f t="shared" si="7"/>
        <v>盤</v>
      </c>
      <c r="K105" t="str">
        <f t="shared" si="8"/>
        <v>盤</v>
      </c>
    </row>
    <row r="106" spans="1:11" x14ac:dyDescent="0.15">
      <c r="A106">
        <v>20160613</v>
      </c>
      <c r="B106">
        <v>8536.2199999999993</v>
      </c>
      <c r="C106">
        <v>8679.9</v>
      </c>
      <c r="D106">
        <v>8535.59</v>
      </c>
      <c r="E106">
        <v>8715.48</v>
      </c>
      <c r="F106">
        <v>8535.59</v>
      </c>
      <c r="G106">
        <v>8715.48</v>
      </c>
      <c r="H106">
        <v>8536.2199999999993</v>
      </c>
      <c r="I106" t="str">
        <f t="shared" si="6"/>
        <v>盤</v>
      </c>
      <c r="J106" t="str">
        <f t="shared" si="7"/>
        <v>盤</v>
      </c>
      <c r="K106" t="str">
        <f t="shared" si="8"/>
        <v>盤</v>
      </c>
    </row>
    <row r="107" spans="1:11" x14ac:dyDescent="0.15">
      <c r="A107">
        <v>20160614</v>
      </c>
      <c r="B107">
        <v>8576.1200000000008</v>
      </c>
      <c r="C107">
        <v>8715.48</v>
      </c>
      <c r="D107">
        <v>8535.59</v>
      </c>
      <c r="E107">
        <v>8715.48</v>
      </c>
      <c r="F107">
        <v>8536.2199999999993</v>
      </c>
      <c r="G107">
        <v>8715.48</v>
      </c>
      <c r="H107">
        <v>8536.2199999999993</v>
      </c>
      <c r="I107" t="str">
        <f t="shared" si="6"/>
        <v>盤</v>
      </c>
      <c r="J107" t="str">
        <f t="shared" si="7"/>
        <v>盤</v>
      </c>
      <c r="K107" t="str">
        <f t="shared" si="8"/>
        <v>盤</v>
      </c>
    </row>
    <row r="108" spans="1:11" x14ac:dyDescent="0.15">
      <c r="A108">
        <v>20160615</v>
      </c>
      <c r="B108">
        <v>8606.3700000000008</v>
      </c>
      <c r="C108">
        <v>8715.48</v>
      </c>
      <c r="D108">
        <v>8536.2199999999993</v>
      </c>
      <c r="E108">
        <v>8715.48</v>
      </c>
      <c r="F108">
        <v>8536.2199999999993</v>
      </c>
      <c r="G108">
        <v>8715.48</v>
      </c>
      <c r="H108">
        <v>8536.2199999999993</v>
      </c>
      <c r="I108" t="str">
        <f t="shared" si="6"/>
        <v>盤</v>
      </c>
      <c r="J108" t="str">
        <f t="shared" si="7"/>
        <v>盤</v>
      </c>
      <c r="K108" t="str">
        <f t="shared" si="8"/>
        <v>盤</v>
      </c>
    </row>
    <row r="109" spans="1:11" x14ac:dyDescent="0.15">
      <c r="A109">
        <v>20160616</v>
      </c>
      <c r="B109">
        <v>8494.14</v>
      </c>
      <c r="C109">
        <v>8715.48</v>
      </c>
      <c r="D109">
        <v>8536.2199999999993</v>
      </c>
      <c r="E109">
        <v>8715.48</v>
      </c>
      <c r="F109">
        <v>8536.2199999999993</v>
      </c>
      <c r="G109">
        <v>8715.48</v>
      </c>
      <c r="H109">
        <v>8494.14</v>
      </c>
      <c r="I109" t="str">
        <f t="shared" si="6"/>
        <v>盤</v>
      </c>
      <c r="J109" t="str">
        <f t="shared" si="7"/>
        <v>盤</v>
      </c>
      <c r="K109" t="str">
        <f t="shared" si="8"/>
        <v>無</v>
      </c>
    </row>
    <row r="110" spans="1:11" x14ac:dyDescent="0.15">
      <c r="A110">
        <v>20160617</v>
      </c>
      <c r="B110">
        <v>8568.08</v>
      </c>
      <c r="C110">
        <v>8715.48</v>
      </c>
      <c r="D110">
        <v>8536.2199999999993</v>
      </c>
      <c r="E110">
        <v>8715.48</v>
      </c>
      <c r="F110">
        <v>8494.14</v>
      </c>
      <c r="G110">
        <v>8715.48</v>
      </c>
      <c r="H110">
        <v>8494.14</v>
      </c>
      <c r="I110" t="str">
        <f t="shared" si="6"/>
        <v>盤</v>
      </c>
      <c r="J110" t="str">
        <f t="shared" si="7"/>
        <v>無</v>
      </c>
      <c r="K110" t="str">
        <f t="shared" si="8"/>
        <v>無</v>
      </c>
    </row>
    <row r="111" spans="1:11" x14ac:dyDescent="0.15">
      <c r="A111">
        <v>20160620</v>
      </c>
      <c r="B111">
        <v>8625.92</v>
      </c>
      <c r="C111">
        <v>8715.48</v>
      </c>
      <c r="D111">
        <v>8494.14</v>
      </c>
      <c r="E111">
        <v>8715.48</v>
      </c>
      <c r="F111">
        <v>8494.14</v>
      </c>
      <c r="G111">
        <v>8715.48</v>
      </c>
      <c r="H111">
        <v>8494.14</v>
      </c>
      <c r="I111" t="str">
        <f t="shared" si="6"/>
        <v>無</v>
      </c>
      <c r="J111" t="str">
        <f t="shared" si="7"/>
        <v>無</v>
      </c>
      <c r="K111" t="str">
        <f t="shared" si="8"/>
        <v>無</v>
      </c>
    </row>
    <row r="112" spans="1:11" x14ac:dyDescent="0.15">
      <c r="A112">
        <v>20160621</v>
      </c>
      <c r="B112">
        <v>8684.85</v>
      </c>
      <c r="C112">
        <v>8715.48</v>
      </c>
      <c r="D112">
        <v>8494.14</v>
      </c>
      <c r="E112">
        <v>8715.48</v>
      </c>
      <c r="F112">
        <v>8494.14</v>
      </c>
      <c r="G112">
        <v>8715.48</v>
      </c>
      <c r="H112">
        <v>8494.14</v>
      </c>
      <c r="I112" t="str">
        <f t="shared" si="6"/>
        <v>無</v>
      </c>
      <c r="J112" t="str">
        <f t="shared" si="7"/>
        <v>無</v>
      </c>
      <c r="K112" t="str">
        <f t="shared" si="8"/>
        <v>無</v>
      </c>
    </row>
    <row r="113" spans="1:11" x14ac:dyDescent="0.15">
      <c r="A113">
        <v>20160622</v>
      </c>
      <c r="B113">
        <v>8716.25</v>
      </c>
      <c r="C113">
        <v>8715.48</v>
      </c>
      <c r="D113">
        <v>8494.14</v>
      </c>
      <c r="E113">
        <v>8715.48</v>
      </c>
      <c r="F113">
        <v>8494.14</v>
      </c>
      <c r="G113">
        <v>8716.25</v>
      </c>
      <c r="H113">
        <v>8494.14</v>
      </c>
      <c r="I113" t="str">
        <f t="shared" si="6"/>
        <v>無</v>
      </c>
      <c r="J113" t="str">
        <f t="shared" si="7"/>
        <v>無</v>
      </c>
      <c r="K113" t="str">
        <f t="shared" si="8"/>
        <v>無</v>
      </c>
    </row>
    <row r="114" spans="1:11" x14ac:dyDescent="0.15">
      <c r="A114">
        <v>20160623</v>
      </c>
      <c r="B114">
        <v>8676.68</v>
      </c>
      <c r="C114">
        <v>8715.48</v>
      </c>
      <c r="D114">
        <v>8494.14</v>
      </c>
      <c r="E114">
        <v>8716.25</v>
      </c>
      <c r="F114">
        <v>8494.14</v>
      </c>
      <c r="G114">
        <v>8716.25</v>
      </c>
      <c r="H114">
        <v>8494.14</v>
      </c>
      <c r="I114" t="str">
        <f t="shared" si="6"/>
        <v>無</v>
      </c>
      <c r="J114" t="str">
        <f t="shared" si="7"/>
        <v>無</v>
      </c>
      <c r="K114" t="str">
        <f t="shared" si="8"/>
        <v>無</v>
      </c>
    </row>
    <row r="115" spans="1:11" x14ac:dyDescent="0.15">
      <c r="A115">
        <v>20160624</v>
      </c>
      <c r="B115">
        <v>8476.99</v>
      </c>
      <c r="C115">
        <v>8716.25</v>
      </c>
      <c r="D115">
        <v>8494.14</v>
      </c>
      <c r="E115">
        <v>8716.25</v>
      </c>
      <c r="F115">
        <v>8494.14</v>
      </c>
      <c r="G115">
        <v>8716.25</v>
      </c>
      <c r="H115">
        <v>8476.99</v>
      </c>
      <c r="I115" t="str">
        <f t="shared" si="6"/>
        <v>無</v>
      </c>
      <c r="J115" t="str">
        <f t="shared" si="7"/>
        <v>無</v>
      </c>
      <c r="K115" t="str">
        <f t="shared" si="8"/>
        <v>無</v>
      </c>
    </row>
    <row r="116" spans="1:11" x14ac:dyDescent="0.15">
      <c r="A116">
        <v>20160627</v>
      </c>
      <c r="B116">
        <v>8458.8700000000008</v>
      </c>
      <c r="C116">
        <v>8716.25</v>
      </c>
      <c r="D116">
        <v>8494.14</v>
      </c>
      <c r="E116">
        <v>8716.25</v>
      </c>
      <c r="F116">
        <v>8476.99</v>
      </c>
      <c r="G116">
        <v>8716.25</v>
      </c>
      <c r="H116">
        <v>8458.8700000000008</v>
      </c>
      <c r="I116" t="str">
        <f t="shared" si="6"/>
        <v>無</v>
      </c>
      <c r="J116" t="str">
        <f t="shared" si="7"/>
        <v>無</v>
      </c>
      <c r="K116" t="str">
        <f t="shared" si="8"/>
        <v>順</v>
      </c>
    </row>
    <row r="117" spans="1:11" x14ac:dyDescent="0.15">
      <c r="A117">
        <v>20160628</v>
      </c>
      <c r="B117">
        <v>8505.51</v>
      </c>
      <c r="C117">
        <v>8716.25</v>
      </c>
      <c r="D117">
        <v>8476.99</v>
      </c>
      <c r="E117">
        <v>8716.25</v>
      </c>
      <c r="F117">
        <v>8458.8700000000008</v>
      </c>
      <c r="G117">
        <v>8716.25</v>
      </c>
      <c r="H117">
        <v>8458.8700000000008</v>
      </c>
      <c r="I117" t="str">
        <f t="shared" si="6"/>
        <v>無</v>
      </c>
      <c r="J117" t="str">
        <f t="shared" si="7"/>
        <v>順</v>
      </c>
      <c r="K117" t="str">
        <f t="shared" si="8"/>
        <v>順</v>
      </c>
    </row>
    <row r="118" spans="1:11" x14ac:dyDescent="0.15">
      <c r="A118">
        <v>20160629</v>
      </c>
      <c r="B118">
        <v>8586.56</v>
      </c>
      <c r="C118">
        <v>8716.25</v>
      </c>
      <c r="D118">
        <v>8458.8700000000008</v>
      </c>
      <c r="E118">
        <v>8716.25</v>
      </c>
      <c r="F118">
        <v>8458.8700000000008</v>
      </c>
      <c r="G118">
        <v>8716.25</v>
      </c>
      <c r="H118">
        <v>8458.8700000000008</v>
      </c>
      <c r="I118" t="str">
        <f t="shared" si="6"/>
        <v>順</v>
      </c>
      <c r="J118" t="str">
        <f t="shared" si="7"/>
        <v>順</v>
      </c>
      <c r="K118" t="str">
        <f t="shared" si="8"/>
        <v>順</v>
      </c>
    </row>
    <row r="119" spans="1:11" x14ac:dyDescent="0.15">
      <c r="A119">
        <v>20160630</v>
      </c>
      <c r="B119">
        <v>8666.58</v>
      </c>
      <c r="C119">
        <v>8716.25</v>
      </c>
      <c r="D119">
        <v>8458.8700000000008</v>
      </c>
      <c r="E119">
        <v>8716.25</v>
      </c>
      <c r="F119">
        <v>8458.8700000000008</v>
      </c>
      <c r="G119">
        <v>8716.25</v>
      </c>
      <c r="H119">
        <v>8458.8700000000008</v>
      </c>
      <c r="I119" t="str">
        <f t="shared" si="6"/>
        <v>順</v>
      </c>
      <c r="J119" t="str">
        <f t="shared" si="7"/>
        <v>順</v>
      </c>
      <c r="K119" t="str">
        <f t="shared" si="8"/>
        <v>順</v>
      </c>
    </row>
    <row r="120" spans="1:11" x14ac:dyDescent="0.15">
      <c r="A120">
        <v>20160701</v>
      </c>
      <c r="B120">
        <v>8738.24</v>
      </c>
      <c r="C120">
        <v>8716.25</v>
      </c>
      <c r="D120">
        <v>8458.8700000000008</v>
      </c>
      <c r="E120">
        <v>8716.25</v>
      </c>
      <c r="F120">
        <v>8458.8700000000008</v>
      </c>
      <c r="G120">
        <v>8738.24</v>
      </c>
      <c r="H120">
        <v>8458.8700000000008</v>
      </c>
      <c r="I120" t="str">
        <f t="shared" si="6"/>
        <v>順</v>
      </c>
      <c r="J120" t="str">
        <f t="shared" si="7"/>
        <v>順</v>
      </c>
      <c r="K120" t="str">
        <f t="shared" si="8"/>
        <v>順</v>
      </c>
    </row>
    <row r="121" spans="1:11" x14ac:dyDescent="0.15">
      <c r="A121">
        <v>20160704</v>
      </c>
      <c r="B121">
        <v>8760.58</v>
      </c>
      <c r="C121">
        <v>8716.25</v>
      </c>
      <c r="D121">
        <v>8458.8700000000008</v>
      </c>
      <c r="E121">
        <v>8738.24</v>
      </c>
      <c r="F121">
        <v>8458.8700000000008</v>
      </c>
      <c r="G121">
        <v>8760.58</v>
      </c>
      <c r="H121">
        <v>8458.8700000000008</v>
      </c>
      <c r="I121" t="str">
        <f t="shared" si="6"/>
        <v>順</v>
      </c>
      <c r="J121" t="str">
        <f t="shared" si="7"/>
        <v>順</v>
      </c>
      <c r="K121" t="str">
        <f t="shared" si="8"/>
        <v>順</v>
      </c>
    </row>
    <row r="122" spans="1:11" x14ac:dyDescent="0.15">
      <c r="A122">
        <v>20160705</v>
      </c>
      <c r="B122">
        <v>8716.07</v>
      </c>
      <c r="C122">
        <v>8738.24</v>
      </c>
      <c r="D122">
        <v>8458.8700000000008</v>
      </c>
      <c r="E122">
        <v>8760.58</v>
      </c>
      <c r="F122">
        <v>8458.8700000000008</v>
      </c>
      <c r="G122">
        <v>8760.58</v>
      </c>
      <c r="H122">
        <v>8458.8700000000008</v>
      </c>
      <c r="I122" t="str">
        <f t="shared" si="6"/>
        <v>順</v>
      </c>
      <c r="J122" t="str">
        <f t="shared" si="7"/>
        <v>順</v>
      </c>
      <c r="K122" t="str">
        <f t="shared" si="8"/>
        <v>順</v>
      </c>
    </row>
    <row r="123" spans="1:11" x14ac:dyDescent="0.15">
      <c r="A123">
        <v>20160706</v>
      </c>
      <c r="B123">
        <v>8575.75</v>
      </c>
      <c r="C123">
        <v>8760.58</v>
      </c>
      <c r="D123">
        <v>8458.8700000000008</v>
      </c>
      <c r="E123">
        <v>8760.58</v>
      </c>
      <c r="F123">
        <v>8458.8700000000008</v>
      </c>
      <c r="G123">
        <v>8760.58</v>
      </c>
      <c r="H123">
        <v>8458.8700000000008</v>
      </c>
      <c r="I123" t="str">
        <f t="shared" si="6"/>
        <v>順</v>
      </c>
      <c r="J123" t="str">
        <f t="shared" si="7"/>
        <v>順</v>
      </c>
      <c r="K123" t="str">
        <f t="shared" si="8"/>
        <v>順</v>
      </c>
    </row>
    <row r="124" spans="1:11" x14ac:dyDescent="0.15">
      <c r="A124">
        <v>20160707</v>
      </c>
      <c r="B124">
        <v>8640.91</v>
      </c>
      <c r="C124">
        <v>8760.58</v>
      </c>
      <c r="D124">
        <v>8458.8700000000008</v>
      </c>
      <c r="E124">
        <v>8760.58</v>
      </c>
      <c r="F124">
        <v>8458.8700000000008</v>
      </c>
      <c r="G124">
        <v>8760.58</v>
      </c>
      <c r="H124">
        <v>8505.51</v>
      </c>
      <c r="I124" t="str">
        <f t="shared" si="6"/>
        <v>順</v>
      </c>
      <c r="J124" t="str">
        <f t="shared" si="7"/>
        <v>順</v>
      </c>
      <c r="K124" t="str">
        <f t="shared" si="8"/>
        <v>順</v>
      </c>
    </row>
    <row r="125" spans="1:11" x14ac:dyDescent="0.15">
      <c r="A125">
        <v>20160711</v>
      </c>
      <c r="B125">
        <v>8786.4699999999993</v>
      </c>
      <c r="C125">
        <v>8760.58</v>
      </c>
      <c r="D125">
        <v>8458.8700000000008</v>
      </c>
      <c r="E125">
        <v>8760.58</v>
      </c>
      <c r="F125">
        <v>8505.51</v>
      </c>
      <c r="G125">
        <v>8786.4699999999993</v>
      </c>
      <c r="H125">
        <v>8575.75</v>
      </c>
      <c r="I125" t="str">
        <f t="shared" si="6"/>
        <v>順</v>
      </c>
      <c r="J125" t="str">
        <f t="shared" si="7"/>
        <v>順</v>
      </c>
      <c r="K125" t="str">
        <f t="shared" si="8"/>
        <v>無</v>
      </c>
    </row>
    <row r="126" spans="1:11" x14ac:dyDescent="0.15">
      <c r="A126">
        <v>20160712</v>
      </c>
      <c r="B126">
        <v>8841.4599999999991</v>
      </c>
      <c r="C126">
        <v>8760.58</v>
      </c>
      <c r="D126">
        <v>8505.51</v>
      </c>
      <c r="E126">
        <v>8786.4699999999993</v>
      </c>
      <c r="F126">
        <v>8575.75</v>
      </c>
      <c r="G126">
        <v>8841.4599999999991</v>
      </c>
      <c r="H126">
        <v>8575.75</v>
      </c>
      <c r="I126" t="str">
        <f t="shared" si="6"/>
        <v>順</v>
      </c>
      <c r="J126" t="str">
        <f t="shared" si="7"/>
        <v>無</v>
      </c>
      <c r="K126" t="str">
        <f t="shared" si="8"/>
        <v>順</v>
      </c>
    </row>
    <row r="127" spans="1:11" x14ac:dyDescent="0.15">
      <c r="A127">
        <v>20160713</v>
      </c>
      <c r="B127">
        <v>8857.75</v>
      </c>
      <c r="C127">
        <v>8786.4699999999993</v>
      </c>
      <c r="D127">
        <v>8575.75</v>
      </c>
      <c r="E127">
        <v>8841.4599999999991</v>
      </c>
      <c r="F127">
        <v>8575.75</v>
      </c>
      <c r="G127">
        <v>8857.75</v>
      </c>
      <c r="H127">
        <v>8575.75</v>
      </c>
      <c r="I127" t="str">
        <f t="shared" si="6"/>
        <v>無</v>
      </c>
      <c r="J127" t="str">
        <f t="shared" si="7"/>
        <v>順</v>
      </c>
      <c r="K127" t="str">
        <f t="shared" si="8"/>
        <v>順</v>
      </c>
    </row>
    <row r="128" spans="1:11" x14ac:dyDescent="0.15">
      <c r="A128">
        <v>20160714</v>
      </c>
      <c r="B128">
        <v>8866.36</v>
      </c>
      <c r="C128">
        <v>8841.4599999999991</v>
      </c>
      <c r="D128">
        <v>8575.75</v>
      </c>
      <c r="E128">
        <v>8857.75</v>
      </c>
      <c r="F128">
        <v>8575.75</v>
      </c>
      <c r="G128">
        <v>8866.36</v>
      </c>
      <c r="H128">
        <v>8575.75</v>
      </c>
      <c r="I128" t="str">
        <f t="shared" si="6"/>
        <v>順</v>
      </c>
      <c r="J128" t="str">
        <f t="shared" si="7"/>
        <v>順</v>
      </c>
      <c r="K128" t="str">
        <f t="shared" si="8"/>
        <v>順</v>
      </c>
    </row>
    <row r="129" spans="1:11" x14ac:dyDescent="0.15">
      <c r="A129">
        <v>20160715</v>
      </c>
      <c r="B129">
        <v>8949.85</v>
      </c>
      <c r="C129">
        <v>8857.75</v>
      </c>
      <c r="D129">
        <v>8575.75</v>
      </c>
      <c r="E129">
        <v>8866.36</v>
      </c>
      <c r="F129">
        <v>8575.75</v>
      </c>
      <c r="G129">
        <v>8949.85</v>
      </c>
      <c r="H129">
        <v>8575.75</v>
      </c>
      <c r="I129" t="str">
        <f t="shared" si="6"/>
        <v>順</v>
      </c>
      <c r="J129" t="str">
        <f t="shared" si="7"/>
        <v>順</v>
      </c>
      <c r="K129" t="str">
        <f t="shared" si="8"/>
        <v>順</v>
      </c>
    </row>
    <row r="130" spans="1:11" x14ac:dyDescent="0.15">
      <c r="A130">
        <v>20160718</v>
      </c>
      <c r="B130">
        <v>9008.2099999999991</v>
      </c>
      <c r="C130">
        <v>8866.36</v>
      </c>
      <c r="D130">
        <v>8575.75</v>
      </c>
      <c r="E130">
        <v>8949.85</v>
      </c>
      <c r="F130">
        <v>8575.75</v>
      </c>
      <c r="G130">
        <v>9008.2099999999991</v>
      </c>
      <c r="H130">
        <v>8575.75</v>
      </c>
      <c r="I130" t="str">
        <f t="shared" si="6"/>
        <v>順</v>
      </c>
      <c r="J130" t="str">
        <f t="shared" si="7"/>
        <v>順</v>
      </c>
      <c r="K130" t="str">
        <f t="shared" si="8"/>
        <v>順</v>
      </c>
    </row>
    <row r="131" spans="1:11" x14ac:dyDescent="0.15">
      <c r="A131">
        <v>20160719</v>
      </c>
      <c r="B131">
        <v>9034.8700000000008</v>
      </c>
      <c r="C131">
        <v>8949.85</v>
      </c>
      <c r="D131">
        <v>8575.75</v>
      </c>
      <c r="E131">
        <v>9008.2099999999991</v>
      </c>
      <c r="F131">
        <v>8575.75</v>
      </c>
      <c r="G131">
        <v>9034.8700000000008</v>
      </c>
      <c r="H131">
        <v>8640.91</v>
      </c>
      <c r="I131" t="str">
        <f t="shared" si="6"/>
        <v>順</v>
      </c>
      <c r="J131" t="str">
        <f t="shared" si="7"/>
        <v>順</v>
      </c>
      <c r="K131" t="str">
        <f t="shared" si="8"/>
        <v>順</v>
      </c>
    </row>
    <row r="132" spans="1:11" x14ac:dyDescent="0.15">
      <c r="A132">
        <v>20160720</v>
      </c>
      <c r="B132">
        <v>9007.68</v>
      </c>
      <c r="C132">
        <v>9008.2099999999991</v>
      </c>
      <c r="D132">
        <v>8575.75</v>
      </c>
      <c r="E132">
        <v>9034.8700000000008</v>
      </c>
      <c r="F132">
        <v>8640.91</v>
      </c>
      <c r="G132">
        <v>9034.8700000000008</v>
      </c>
      <c r="H132">
        <v>8786.4699999999993</v>
      </c>
      <c r="I132" t="str">
        <f t="shared" si="6"/>
        <v>順</v>
      </c>
      <c r="J132" t="str">
        <f t="shared" si="7"/>
        <v>順</v>
      </c>
      <c r="K132" t="str">
        <f t="shared" si="8"/>
        <v>順</v>
      </c>
    </row>
    <row r="133" spans="1:11" x14ac:dyDescent="0.15">
      <c r="A133">
        <v>20160721</v>
      </c>
      <c r="B133">
        <v>9056.56</v>
      </c>
      <c r="C133">
        <v>9034.8700000000008</v>
      </c>
      <c r="D133">
        <v>8640.91</v>
      </c>
      <c r="E133">
        <v>9034.8700000000008</v>
      </c>
      <c r="F133">
        <v>8786.4699999999993</v>
      </c>
      <c r="G133">
        <v>9056.56</v>
      </c>
      <c r="H133">
        <v>8841.4599999999991</v>
      </c>
      <c r="I133" t="str">
        <f t="shared" si="6"/>
        <v>順</v>
      </c>
      <c r="J133" t="str">
        <f t="shared" si="7"/>
        <v>順</v>
      </c>
      <c r="K133" t="str">
        <f t="shared" si="8"/>
        <v>無</v>
      </c>
    </row>
    <row r="134" spans="1:11" x14ac:dyDescent="0.15">
      <c r="A134">
        <v>20160722</v>
      </c>
      <c r="B134">
        <v>9013.14</v>
      </c>
      <c r="C134">
        <v>9034.8700000000008</v>
      </c>
      <c r="D134">
        <v>8786.4699999999993</v>
      </c>
      <c r="E134">
        <v>9056.56</v>
      </c>
      <c r="F134">
        <v>8841.4599999999991</v>
      </c>
      <c r="G134">
        <v>9056.56</v>
      </c>
      <c r="H134">
        <v>8857.75</v>
      </c>
      <c r="I134" t="str">
        <f t="shared" si="6"/>
        <v>順</v>
      </c>
      <c r="J134" t="str">
        <f t="shared" si="7"/>
        <v>無</v>
      </c>
      <c r="K134" t="str">
        <f t="shared" si="8"/>
        <v>無</v>
      </c>
    </row>
    <row r="135" spans="1:11" x14ac:dyDescent="0.15">
      <c r="A135">
        <v>20160725</v>
      </c>
      <c r="B135">
        <v>8991.67</v>
      </c>
      <c r="C135">
        <v>9056.56</v>
      </c>
      <c r="D135">
        <v>8841.4599999999991</v>
      </c>
      <c r="E135">
        <v>9056.56</v>
      </c>
      <c r="F135">
        <v>8857.75</v>
      </c>
      <c r="G135">
        <v>9056.56</v>
      </c>
      <c r="H135">
        <v>8866.36</v>
      </c>
      <c r="I135" t="str">
        <f t="shared" si="6"/>
        <v>無</v>
      </c>
      <c r="J135" t="str">
        <f t="shared" si="7"/>
        <v>無</v>
      </c>
      <c r="K135" t="str">
        <f t="shared" si="8"/>
        <v>無</v>
      </c>
    </row>
    <row r="136" spans="1:11" x14ac:dyDescent="0.15">
      <c r="A136">
        <v>20160726</v>
      </c>
      <c r="B136">
        <v>9024.7900000000009</v>
      </c>
      <c r="C136">
        <v>9056.56</v>
      </c>
      <c r="D136">
        <v>8857.75</v>
      </c>
      <c r="E136">
        <v>9056.56</v>
      </c>
      <c r="F136">
        <v>8866.36</v>
      </c>
      <c r="G136">
        <v>9056.56</v>
      </c>
      <c r="H136">
        <v>8949.85</v>
      </c>
      <c r="I136" t="str">
        <f t="shared" si="6"/>
        <v>無</v>
      </c>
      <c r="J136" t="str">
        <f t="shared" si="7"/>
        <v>無</v>
      </c>
      <c r="K136" t="str">
        <f t="shared" si="8"/>
        <v>盤</v>
      </c>
    </row>
    <row r="137" spans="1:11" x14ac:dyDescent="0.15">
      <c r="A137">
        <v>20160727</v>
      </c>
      <c r="B137">
        <v>9063.39</v>
      </c>
      <c r="C137">
        <v>9056.56</v>
      </c>
      <c r="D137">
        <v>8866.36</v>
      </c>
      <c r="E137">
        <v>9056.56</v>
      </c>
      <c r="F137">
        <v>8949.85</v>
      </c>
      <c r="G137">
        <v>9063.39</v>
      </c>
      <c r="H137">
        <v>8991.67</v>
      </c>
      <c r="I137" t="str">
        <f t="shared" si="6"/>
        <v>無</v>
      </c>
      <c r="J137" t="str">
        <f t="shared" si="7"/>
        <v>盤</v>
      </c>
      <c r="K137" t="str">
        <f t="shared" si="8"/>
        <v>盤</v>
      </c>
    </row>
    <row r="138" spans="1:11" x14ac:dyDescent="0.15">
      <c r="A138">
        <v>20160728</v>
      </c>
      <c r="B138">
        <v>9076.64</v>
      </c>
      <c r="C138">
        <v>9056.56</v>
      </c>
      <c r="D138">
        <v>8949.85</v>
      </c>
      <c r="E138">
        <v>9063.39</v>
      </c>
      <c r="F138">
        <v>8991.67</v>
      </c>
      <c r="G138">
        <v>9076.64</v>
      </c>
      <c r="H138">
        <v>8991.67</v>
      </c>
      <c r="I138" t="str">
        <f t="shared" si="6"/>
        <v>盤</v>
      </c>
      <c r="J138" t="str">
        <f t="shared" si="7"/>
        <v>盤</v>
      </c>
      <c r="K138" t="str">
        <f t="shared" si="8"/>
        <v>盤</v>
      </c>
    </row>
    <row r="139" spans="1:11" x14ac:dyDescent="0.15">
      <c r="A139">
        <v>20160729</v>
      </c>
      <c r="B139">
        <v>8984.41</v>
      </c>
      <c r="C139">
        <v>9063.39</v>
      </c>
      <c r="D139">
        <v>8991.67</v>
      </c>
      <c r="E139">
        <v>9076.64</v>
      </c>
      <c r="F139">
        <v>8991.67</v>
      </c>
      <c r="G139">
        <v>9076.64</v>
      </c>
      <c r="H139">
        <v>8984.41</v>
      </c>
      <c r="I139" t="str">
        <f t="shared" si="6"/>
        <v>盤</v>
      </c>
      <c r="J139" t="str">
        <f t="shared" si="7"/>
        <v>盤</v>
      </c>
      <c r="K139" t="str">
        <f t="shared" si="8"/>
        <v>盤</v>
      </c>
    </row>
    <row r="140" spans="1:11" x14ac:dyDescent="0.15">
      <c r="A140">
        <v>20160801</v>
      </c>
      <c r="B140">
        <v>9080.7099999999991</v>
      </c>
      <c r="C140">
        <v>9076.64</v>
      </c>
      <c r="D140">
        <v>8991.67</v>
      </c>
      <c r="E140">
        <v>9076.64</v>
      </c>
      <c r="F140">
        <v>8984.41</v>
      </c>
      <c r="G140">
        <v>9080.7099999999991</v>
      </c>
      <c r="H140">
        <v>8984.41</v>
      </c>
      <c r="I140" t="str">
        <f t="shared" si="6"/>
        <v>盤</v>
      </c>
      <c r="J140" t="str">
        <f t="shared" si="7"/>
        <v>盤</v>
      </c>
      <c r="K140" t="str">
        <f t="shared" si="8"/>
        <v>盤</v>
      </c>
    </row>
    <row r="141" spans="1:11" x14ac:dyDescent="0.15">
      <c r="A141">
        <v>20160802</v>
      </c>
      <c r="B141">
        <v>9068.76</v>
      </c>
      <c r="C141">
        <v>9076.64</v>
      </c>
      <c r="D141">
        <v>8984.41</v>
      </c>
      <c r="E141">
        <v>9080.7099999999991</v>
      </c>
      <c r="F141">
        <v>8984.41</v>
      </c>
      <c r="G141">
        <v>9080.7099999999991</v>
      </c>
      <c r="H141">
        <v>8984.41</v>
      </c>
      <c r="I141" t="str">
        <f t="shared" si="6"/>
        <v>盤</v>
      </c>
      <c r="J141" t="str">
        <f t="shared" si="7"/>
        <v>盤</v>
      </c>
      <c r="K141" t="str">
        <f t="shared" si="8"/>
        <v>盤</v>
      </c>
    </row>
    <row r="142" spans="1:11" x14ac:dyDescent="0.15">
      <c r="A142">
        <v>20160803</v>
      </c>
      <c r="B142">
        <v>9001.7099999999991</v>
      </c>
      <c r="C142">
        <v>9080.7099999999991</v>
      </c>
      <c r="D142">
        <v>8984.41</v>
      </c>
      <c r="E142">
        <v>9080.7099999999991</v>
      </c>
      <c r="F142">
        <v>8984.41</v>
      </c>
      <c r="G142">
        <v>9080.7099999999991</v>
      </c>
      <c r="H142">
        <v>8984.41</v>
      </c>
      <c r="I142" t="str">
        <f t="shared" si="6"/>
        <v>盤</v>
      </c>
      <c r="J142" t="str">
        <f t="shared" si="7"/>
        <v>盤</v>
      </c>
      <c r="K142" t="str">
        <f t="shared" si="8"/>
        <v>盤</v>
      </c>
    </row>
    <row r="143" spans="1:11" x14ac:dyDescent="0.15">
      <c r="A143">
        <v>20160804</v>
      </c>
      <c r="B143">
        <v>9024.7099999999991</v>
      </c>
      <c r="C143">
        <v>9080.7099999999991</v>
      </c>
      <c r="D143">
        <v>8984.41</v>
      </c>
      <c r="E143">
        <v>9080.7099999999991</v>
      </c>
      <c r="F143">
        <v>8984.41</v>
      </c>
      <c r="G143">
        <v>9080.7099999999991</v>
      </c>
      <c r="H143">
        <v>8984.41</v>
      </c>
      <c r="I143" t="str">
        <f t="shared" si="6"/>
        <v>盤</v>
      </c>
      <c r="J143" t="str">
        <f t="shared" si="7"/>
        <v>盤</v>
      </c>
      <c r="K143" t="str">
        <f t="shared" si="8"/>
        <v>盤</v>
      </c>
    </row>
    <row r="144" spans="1:11" x14ac:dyDescent="0.15">
      <c r="A144">
        <v>20160805</v>
      </c>
      <c r="B144">
        <v>9092.1200000000008</v>
      </c>
      <c r="C144">
        <v>9080.7099999999991</v>
      </c>
      <c r="D144">
        <v>8984.41</v>
      </c>
      <c r="E144">
        <v>9080.7099999999991</v>
      </c>
      <c r="F144">
        <v>8984.41</v>
      </c>
      <c r="G144">
        <v>9092.1200000000008</v>
      </c>
      <c r="H144">
        <v>8984.41</v>
      </c>
      <c r="I144" t="str">
        <f t="shared" si="6"/>
        <v>盤</v>
      </c>
      <c r="J144" t="str">
        <f t="shared" si="7"/>
        <v>盤</v>
      </c>
      <c r="K144" t="str">
        <f t="shared" si="8"/>
        <v>盤</v>
      </c>
    </row>
    <row r="145" spans="1:11" x14ac:dyDescent="0.15">
      <c r="A145">
        <v>20160808</v>
      </c>
      <c r="B145">
        <v>9150.26</v>
      </c>
      <c r="C145">
        <v>9080.7099999999991</v>
      </c>
      <c r="D145">
        <v>8984.41</v>
      </c>
      <c r="E145">
        <v>9092.1200000000008</v>
      </c>
      <c r="F145">
        <v>8984.41</v>
      </c>
      <c r="G145">
        <v>9150.26</v>
      </c>
      <c r="H145">
        <v>8984.41</v>
      </c>
      <c r="I145" t="str">
        <f t="shared" si="6"/>
        <v>盤</v>
      </c>
      <c r="J145" t="str">
        <f t="shared" si="7"/>
        <v>盤</v>
      </c>
      <c r="K145" t="str">
        <f t="shared" si="8"/>
        <v>盤</v>
      </c>
    </row>
    <row r="146" spans="1:11" x14ac:dyDescent="0.15">
      <c r="A146">
        <v>20160809</v>
      </c>
      <c r="B146">
        <v>9155.08</v>
      </c>
      <c r="C146">
        <v>9092.1200000000008</v>
      </c>
      <c r="D146">
        <v>8984.41</v>
      </c>
      <c r="E146">
        <v>9150.26</v>
      </c>
      <c r="F146">
        <v>8984.41</v>
      </c>
      <c r="G146">
        <v>9155.08</v>
      </c>
      <c r="H146">
        <v>8984.41</v>
      </c>
      <c r="I146" t="str">
        <f t="shared" si="6"/>
        <v>盤</v>
      </c>
      <c r="J146" t="str">
        <f t="shared" si="7"/>
        <v>盤</v>
      </c>
      <c r="K146" t="str">
        <f t="shared" si="8"/>
        <v>盤</v>
      </c>
    </row>
    <row r="147" spans="1:11" x14ac:dyDescent="0.15">
      <c r="A147">
        <v>20160810</v>
      </c>
      <c r="B147">
        <v>9200.42</v>
      </c>
      <c r="C147">
        <v>9150.26</v>
      </c>
      <c r="D147">
        <v>8984.41</v>
      </c>
      <c r="E147">
        <v>9155.08</v>
      </c>
      <c r="F147">
        <v>8984.41</v>
      </c>
      <c r="G147">
        <v>9200.42</v>
      </c>
      <c r="H147">
        <v>9001.7099999999991</v>
      </c>
      <c r="I147" t="str">
        <f t="shared" si="6"/>
        <v>盤</v>
      </c>
      <c r="J147" t="str">
        <f t="shared" si="7"/>
        <v>盤</v>
      </c>
      <c r="K147" t="str">
        <f t="shared" si="8"/>
        <v>無</v>
      </c>
    </row>
    <row r="148" spans="1:11" x14ac:dyDescent="0.15">
      <c r="A148">
        <v>20160811</v>
      </c>
      <c r="B148">
        <v>9131.83</v>
      </c>
      <c r="C148">
        <v>9155.08</v>
      </c>
      <c r="D148">
        <v>8984.41</v>
      </c>
      <c r="E148">
        <v>9200.42</v>
      </c>
      <c r="F148">
        <v>9001.7099999999991</v>
      </c>
      <c r="G148">
        <v>9200.42</v>
      </c>
      <c r="H148">
        <v>9001.7099999999991</v>
      </c>
      <c r="I148" t="str">
        <f t="shared" si="6"/>
        <v>盤</v>
      </c>
      <c r="J148" t="str">
        <f t="shared" si="7"/>
        <v>無</v>
      </c>
      <c r="K148" t="str">
        <f t="shared" si="8"/>
        <v>無</v>
      </c>
    </row>
    <row r="149" spans="1:11" x14ac:dyDescent="0.15">
      <c r="A149">
        <v>20160812</v>
      </c>
      <c r="B149">
        <v>9150.39</v>
      </c>
      <c r="C149">
        <v>9200.42</v>
      </c>
      <c r="D149">
        <v>9001.7099999999991</v>
      </c>
      <c r="E149">
        <v>9200.42</v>
      </c>
      <c r="F149">
        <v>9001.7099999999991</v>
      </c>
      <c r="G149">
        <v>9200.42</v>
      </c>
      <c r="H149">
        <v>9001.7099999999991</v>
      </c>
      <c r="I149" t="str">
        <f t="shared" si="6"/>
        <v>無</v>
      </c>
      <c r="J149" t="str">
        <f t="shared" si="7"/>
        <v>無</v>
      </c>
      <c r="K149" t="str">
        <f t="shared" si="8"/>
        <v>無</v>
      </c>
    </row>
    <row r="150" spans="1:11" x14ac:dyDescent="0.15">
      <c r="A150">
        <v>20160815</v>
      </c>
      <c r="B150">
        <v>9148.51</v>
      </c>
      <c r="C150">
        <v>9200.42</v>
      </c>
      <c r="D150">
        <v>9001.7099999999991</v>
      </c>
      <c r="E150">
        <v>9200.42</v>
      </c>
      <c r="F150">
        <v>9001.7099999999991</v>
      </c>
      <c r="G150">
        <v>9200.42</v>
      </c>
      <c r="H150">
        <v>9024.7099999999991</v>
      </c>
      <c r="I150" t="str">
        <f t="shared" si="6"/>
        <v>無</v>
      </c>
      <c r="J150" t="str">
        <f t="shared" si="7"/>
        <v>無</v>
      </c>
      <c r="K150" t="str">
        <f t="shared" si="8"/>
        <v>盤</v>
      </c>
    </row>
    <row r="151" spans="1:11" x14ac:dyDescent="0.15">
      <c r="A151">
        <v>20160816</v>
      </c>
      <c r="B151">
        <v>9110.36</v>
      </c>
      <c r="C151">
        <v>9200.42</v>
      </c>
      <c r="D151">
        <v>9001.7099999999991</v>
      </c>
      <c r="E151">
        <v>9200.42</v>
      </c>
      <c r="F151">
        <v>9024.7099999999991</v>
      </c>
      <c r="G151">
        <v>9200.42</v>
      </c>
      <c r="H151">
        <v>9092.1200000000008</v>
      </c>
      <c r="I151" t="str">
        <f t="shared" si="6"/>
        <v>無</v>
      </c>
      <c r="J151" t="str">
        <f t="shared" si="7"/>
        <v>盤</v>
      </c>
      <c r="K151" t="str">
        <f t="shared" si="8"/>
        <v>盤</v>
      </c>
    </row>
    <row r="152" spans="1:11" x14ac:dyDescent="0.15">
      <c r="A152">
        <v>20160817</v>
      </c>
      <c r="B152">
        <v>9117.7000000000007</v>
      </c>
      <c r="C152">
        <v>9200.42</v>
      </c>
      <c r="D152">
        <v>9024.7099999999991</v>
      </c>
      <c r="E152">
        <v>9200.42</v>
      </c>
      <c r="F152">
        <v>9092.1200000000008</v>
      </c>
      <c r="G152">
        <v>9200.42</v>
      </c>
      <c r="H152">
        <v>9110.36</v>
      </c>
      <c r="I152" t="str">
        <f t="shared" si="6"/>
        <v>盤</v>
      </c>
      <c r="J152" t="str">
        <f t="shared" si="7"/>
        <v>盤</v>
      </c>
      <c r="K152" t="str">
        <f t="shared" si="8"/>
        <v>盤</v>
      </c>
    </row>
    <row r="153" spans="1:11" x14ac:dyDescent="0.15">
      <c r="A153">
        <v>20160818</v>
      </c>
      <c r="B153">
        <v>9122.5</v>
      </c>
      <c r="C153">
        <v>9200.42</v>
      </c>
      <c r="D153">
        <v>9092.1200000000008</v>
      </c>
      <c r="E153">
        <v>9200.42</v>
      </c>
      <c r="F153">
        <v>9110.36</v>
      </c>
      <c r="G153">
        <v>9200.42</v>
      </c>
      <c r="H153">
        <v>9110.36</v>
      </c>
      <c r="I153" t="str">
        <f t="shared" si="6"/>
        <v>盤</v>
      </c>
      <c r="J153" t="str">
        <f t="shared" si="7"/>
        <v>盤</v>
      </c>
      <c r="K153" t="str">
        <f t="shared" si="8"/>
        <v>盤</v>
      </c>
    </row>
    <row r="154" spans="1:11" x14ac:dyDescent="0.15">
      <c r="A154">
        <v>20160819</v>
      </c>
      <c r="B154">
        <v>9034.27</v>
      </c>
      <c r="C154">
        <v>9200.42</v>
      </c>
      <c r="D154">
        <v>9110.36</v>
      </c>
      <c r="E154">
        <v>9200.42</v>
      </c>
      <c r="F154">
        <v>9110.36</v>
      </c>
      <c r="G154">
        <v>9200.42</v>
      </c>
      <c r="H154">
        <v>9034.27</v>
      </c>
      <c r="I154" t="str">
        <f t="shared" si="6"/>
        <v>盤</v>
      </c>
      <c r="J154" t="str">
        <f t="shared" si="7"/>
        <v>盤</v>
      </c>
      <c r="K154" t="str">
        <f t="shared" si="8"/>
        <v>盤</v>
      </c>
    </row>
    <row r="155" spans="1:11" x14ac:dyDescent="0.15">
      <c r="A155">
        <v>20160822</v>
      </c>
      <c r="B155">
        <v>8981.81</v>
      </c>
      <c r="C155">
        <v>9200.42</v>
      </c>
      <c r="D155">
        <v>9110.36</v>
      </c>
      <c r="E155">
        <v>9200.42</v>
      </c>
      <c r="F155">
        <v>9034.27</v>
      </c>
      <c r="G155">
        <v>9150.39</v>
      </c>
      <c r="H155">
        <v>8981.81</v>
      </c>
      <c r="I155" t="str">
        <f t="shared" si="6"/>
        <v>盤</v>
      </c>
      <c r="J155" t="str">
        <f t="shared" si="7"/>
        <v>盤</v>
      </c>
      <c r="K155" t="str">
        <f t="shared" si="8"/>
        <v>盤</v>
      </c>
    </row>
    <row r="156" spans="1:11" x14ac:dyDescent="0.15">
      <c r="A156">
        <v>20160823</v>
      </c>
      <c r="B156">
        <v>9030.93</v>
      </c>
      <c r="C156">
        <v>9200.42</v>
      </c>
      <c r="D156">
        <v>9034.27</v>
      </c>
      <c r="E156">
        <v>9150.39</v>
      </c>
      <c r="F156">
        <v>8981.81</v>
      </c>
      <c r="G156">
        <v>9150.39</v>
      </c>
      <c r="H156">
        <v>8981.81</v>
      </c>
      <c r="I156" t="str">
        <f t="shared" si="6"/>
        <v>盤</v>
      </c>
      <c r="J156" t="str">
        <f t="shared" si="7"/>
        <v>盤</v>
      </c>
      <c r="K156" t="str">
        <f t="shared" si="8"/>
        <v>盤</v>
      </c>
    </row>
    <row r="157" spans="1:11" x14ac:dyDescent="0.15">
      <c r="A157">
        <v>20160824</v>
      </c>
      <c r="B157">
        <v>9017.3799999999992</v>
      </c>
      <c r="C157">
        <v>9150.39</v>
      </c>
      <c r="D157">
        <v>8981.81</v>
      </c>
      <c r="E157">
        <v>9150.39</v>
      </c>
      <c r="F157">
        <v>8981.81</v>
      </c>
      <c r="G157">
        <v>9148.51</v>
      </c>
      <c r="H157">
        <v>8981.81</v>
      </c>
      <c r="I157" t="str">
        <f t="shared" si="6"/>
        <v>盤</v>
      </c>
      <c r="J157" t="str">
        <f t="shared" si="7"/>
        <v>盤</v>
      </c>
      <c r="K157" t="str">
        <f t="shared" si="8"/>
        <v>盤</v>
      </c>
    </row>
    <row r="158" spans="1:11" x14ac:dyDescent="0.15">
      <c r="A158">
        <v>20160825</v>
      </c>
      <c r="B158">
        <v>9115.4699999999993</v>
      </c>
      <c r="C158">
        <v>9150.39</v>
      </c>
      <c r="D158">
        <v>8981.81</v>
      </c>
      <c r="E158">
        <v>9148.51</v>
      </c>
      <c r="F158">
        <v>8981.81</v>
      </c>
      <c r="G158">
        <v>9122.5</v>
      </c>
      <c r="H158">
        <v>8981.81</v>
      </c>
      <c r="I158" t="str">
        <f t="shared" si="6"/>
        <v>盤</v>
      </c>
      <c r="J158" t="str">
        <f t="shared" si="7"/>
        <v>盤</v>
      </c>
      <c r="K158" t="str">
        <f t="shared" si="8"/>
        <v>盤</v>
      </c>
    </row>
    <row r="159" spans="1:11" x14ac:dyDescent="0.15">
      <c r="A159">
        <v>20160826</v>
      </c>
      <c r="B159">
        <v>9131.7199999999993</v>
      </c>
      <c r="C159">
        <v>9148.51</v>
      </c>
      <c r="D159">
        <v>8981.81</v>
      </c>
      <c r="E159">
        <v>9122.5</v>
      </c>
      <c r="F159">
        <v>8981.81</v>
      </c>
      <c r="G159">
        <v>9131.7199999999993</v>
      </c>
      <c r="H159">
        <v>8981.81</v>
      </c>
      <c r="I159" t="str">
        <f t="shared" si="6"/>
        <v>盤</v>
      </c>
      <c r="J159" t="str">
        <f t="shared" si="7"/>
        <v>盤</v>
      </c>
      <c r="K159" t="str">
        <f t="shared" si="8"/>
        <v>盤</v>
      </c>
    </row>
    <row r="160" spans="1:11" x14ac:dyDescent="0.15">
      <c r="A160">
        <v>20160829</v>
      </c>
      <c r="B160">
        <v>9110.17</v>
      </c>
      <c r="C160">
        <v>9122.5</v>
      </c>
      <c r="D160">
        <v>8981.81</v>
      </c>
      <c r="E160">
        <v>9131.7199999999993</v>
      </c>
      <c r="F160">
        <v>8981.81</v>
      </c>
      <c r="G160">
        <v>9131.7199999999993</v>
      </c>
      <c r="H160">
        <v>8981.81</v>
      </c>
      <c r="I160" t="str">
        <f t="shared" si="6"/>
        <v>盤</v>
      </c>
      <c r="J160" t="str">
        <f t="shared" si="7"/>
        <v>盤</v>
      </c>
      <c r="K160" t="str">
        <f t="shared" si="8"/>
        <v>盤</v>
      </c>
    </row>
    <row r="161" spans="1:11" x14ac:dyDescent="0.15">
      <c r="A161">
        <v>20160830</v>
      </c>
      <c r="B161">
        <v>9110.56</v>
      </c>
      <c r="C161">
        <v>9131.7199999999993</v>
      </c>
      <c r="D161">
        <v>8981.81</v>
      </c>
      <c r="E161">
        <v>9131.7199999999993</v>
      </c>
      <c r="F161">
        <v>8981.81</v>
      </c>
      <c r="G161">
        <v>9131.7199999999993</v>
      </c>
      <c r="H161">
        <v>8981.81</v>
      </c>
      <c r="I161" t="str">
        <f t="shared" ref="I161:I224" si="9">IF(C161-D161&lt;=180,"盤",IF(C161-D161&lt;=240,"無","順"))</f>
        <v>盤</v>
      </c>
      <c r="J161" t="str">
        <f t="shared" ref="J161:J224" si="10">IF(E161-F161&lt;=180,"盤",IF(E161-F161&lt;=240,"無","順"))</f>
        <v>盤</v>
      </c>
      <c r="K161" t="str">
        <f t="shared" ref="K161:K224" si="11">IF(G161-H161&lt;=180,"盤",IF(G161-H161&lt;=240,"無","順"))</f>
        <v>盤</v>
      </c>
    </row>
    <row r="162" spans="1:11" x14ac:dyDescent="0.15">
      <c r="A162">
        <v>20160831</v>
      </c>
      <c r="B162">
        <v>9068.85</v>
      </c>
      <c r="C162">
        <v>9131.7199999999993</v>
      </c>
      <c r="D162">
        <v>8981.81</v>
      </c>
      <c r="E162">
        <v>9131.7199999999993</v>
      </c>
      <c r="F162">
        <v>8981.81</v>
      </c>
      <c r="G162">
        <v>9131.7199999999993</v>
      </c>
      <c r="H162">
        <v>8981.81</v>
      </c>
      <c r="I162" t="str">
        <f t="shared" si="9"/>
        <v>盤</v>
      </c>
      <c r="J162" t="str">
        <f t="shared" si="10"/>
        <v>盤</v>
      </c>
      <c r="K162" t="str">
        <f t="shared" si="11"/>
        <v>盤</v>
      </c>
    </row>
    <row r="163" spans="1:11" x14ac:dyDescent="0.15">
      <c r="A163">
        <v>20160901</v>
      </c>
      <c r="B163">
        <v>9001.15</v>
      </c>
      <c r="C163">
        <v>9131.7199999999993</v>
      </c>
      <c r="D163">
        <v>8981.81</v>
      </c>
      <c r="E163">
        <v>9131.7199999999993</v>
      </c>
      <c r="F163">
        <v>8981.81</v>
      </c>
      <c r="G163">
        <v>9131.7199999999993</v>
      </c>
      <c r="H163">
        <v>9001.15</v>
      </c>
      <c r="I163" t="str">
        <f t="shared" si="9"/>
        <v>盤</v>
      </c>
      <c r="J163" t="str">
        <f t="shared" si="10"/>
        <v>盤</v>
      </c>
      <c r="K163" t="str">
        <f t="shared" si="11"/>
        <v>盤</v>
      </c>
    </row>
    <row r="164" spans="1:11" x14ac:dyDescent="0.15">
      <c r="A164">
        <v>20160902</v>
      </c>
      <c r="B164">
        <v>8987.5499999999993</v>
      </c>
      <c r="C164">
        <v>9131.7199999999993</v>
      </c>
      <c r="D164">
        <v>8981.81</v>
      </c>
      <c r="E164">
        <v>9131.7199999999993</v>
      </c>
      <c r="F164">
        <v>9001.15</v>
      </c>
      <c r="G164">
        <v>9131.7199999999993</v>
      </c>
      <c r="H164">
        <v>8987.5499999999993</v>
      </c>
      <c r="I164" t="str">
        <f t="shared" si="9"/>
        <v>盤</v>
      </c>
      <c r="J164" t="str">
        <f t="shared" si="10"/>
        <v>盤</v>
      </c>
      <c r="K164" t="str">
        <f t="shared" si="11"/>
        <v>盤</v>
      </c>
    </row>
    <row r="165" spans="1:11" x14ac:dyDescent="0.15">
      <c r="A165">
        <v>20160905</v>
      </c>
      <c r="B165">
        <v>9090.1299999999992</v>
      </c>
      <c r="C165">
        <v>9131.7199999999993</v>
      </c>
      <c r="D165">
        <v>9001.15</v>
      </c>
      <c r="E165">
        <v>9131.7199999999993</v>
      </c>
      <c r="F165">
        <v>8987.5499999999993</v>
      </c>
      <c r="G165">
        <v>9131.7199999999993</v>
      </c>
      <c r="H165">
        <v>8987.5499999999993</v>
      </c>
      <c r="I165" t="str">
        <f t="shared" si="9"/>
        <v>盤</v>
      </c>
      <c r="J165" t="str">
        <f t="shared" si="10"/>
        <v>盤</v>
      </c>
      <c r="K165" t="str">
        <f t="shared" si="11"/>
        <v>盤</v>
      </c>
    </row>
    <row r="166" spans="1:11" x14ac:dyDescent="0.15">
      <c r="A166">
        <v>20160906</v>
      </c>
      <c r="B166">
        <v>9181.85</v>
      </c>
      <c r="C166">
        <v>9131.7199999999993</v>
      </c>
      <c r="D166">
        <v>8987.5499999999993</v>
      </c>
      <c r="E166">
        <v>9131.7199999999993</v>
      </c>
      <c r="F166">
        <v>8987.5499999999993</v>
      </c>
      <c r="G166">
        <v>9181.85</v>
      </c>
      <c r="H166">
        <v>8987.5499999999993</v>
      </c>
      <c r="I166" t="str">
        <f t="shared" si="9"/>
        <v>盤</v>
      </c>
      <c r="J166" t="str">
        <f t="shared" si="10"/>
        <v>盤</v>
      </c>
      <c r="K166" t="str">
        <f t="shared" si="11"/>
        <v>無</v>
      </c>
    </row>
    <row r="167" spans="1:11" x14ac:dyDescent="0.15">
      <c r="A167">
        <v>20160907</v>
      </c>
      <c r="B167">
        <v>9259.07</v>
      </c>
      <c r="C167">
        <v>9131.7199999999993</v>
      </c>
      <c r="D167">
        <v>8987.5499999999993</v>
      </c>
      <c r="E167">
        <v>9181.85</v>
      </c>
      <c r="F167">
        <v>8987.5499999999993</v>
      </c>
      <c r="G167">
        <v>9259.07</v>
      </c>
      <c r="H167">
        <v>8987.5499999999993</v>
      </c>
      <c r="I167" t="str">
        <f t="shared" si="9"/>
        <v>盤</v>
      </c>
      <c r="J167" t="str">
        <f t="shared" si="10"/>
        <v>無</v>
      </c>
      <c r="K167" t="str">
        <f t="shared" si="11"/>
        <v>順</v>
      </c>
    </row>
    <row r="168" spans="1:11" x14ac:dyDescent="0.15">
      <c r="A168">
        <v>20160908</v>
      </c>
      <c r="B168">
        <v>9262.89</v>
      </c>
      <c r="C168">
        <v>9181.85</v>
      </c>
      <c r="D168">
        <v>8987.5499999999993</v>
      </c>
      <c r="E168">
        <v>9259.07</v>
      </c>
      <c r="F168">
        <v>8987.5499999999993</v>
      </c>
      <c r="G168">
        <v>9262.89</v>
      </c>
      <c r="H168">
        <v>8987.5499999999993</v>
      </c>
      <c r="I168" t="str">
        <f t="shared" si="9"/>
        <v>無</v>
      </c>
      <c r="J168" t="str">
        <f t="shared" si="10"/>
        <v>順</v>
      </c>
      <c r="K168" t="str">
        <f t="shared" si="11"/>
        <v>順</v>
      </c>
    </row>
    <row r="169" spans="1:11" x14ac:dyDescent="0.15">
      <c r="A169">
        <v>20160909</v>
      </c>
      <c r="B169">
        <v>9164.8799999999992</v>
      </c>
      <c r="C169">
        <v>9259.07</v>
      </c>
      <c r="D169">
        <v>8987.5499999999993</v>
      </c>
      <c r="E169">
        <v>9262.89</v>
      </c>
      <c r="F169">
        <v>8987.5499999999993</v>
      </c>
      <c r="G169">
        <v>9262.89</v>
      </c>
      <c r="H169">
        <v>8987.5499999999993</v>
      </c>
      <c r="I169" t="str">
        <f t="shared" si="9"/>
        <v>順</v>
      </c>
      <c r="J169" t="str">
        <f t="shared" si="10"/>
        <v>順</v>
      </c>
      <c r="K169" t="str">
        <f t="shared" si="11"/>
        <v>順</v>
      </c>
    </row>
    <row r="170" spans="1:11" x14ac:dyDescent="0.15">
      <c r="A170">
        <v>20160910</v>
      </c>
      <c r="B170">
        <v>9053.69</v>
      </c>
      <c r="C170">
        <v>9262.89</v>
      </c>
      <c r="D170">
        <v>8987.5499999999993</v>
      </c>
      <c r="E170">
        <v>9262.89</v>
      </c>
      <c r="F170">
        <v>8987.5499999999993</v>
      </c>
      <c r="G170">
        <v>9262.89</v>
      </c>
      <c r="H170">
        <v>8987.5499999999993</v>
      </c>
      <c r="I170" t="str">
        <f t="shared" si="9"/>
        <v>順</v>
      </c>
      <c r="J170" t="str">
        <f t="shared" si="10"/>
        <v>順</v>
      </c>
      <c r="K170" t="str">
        <f t="shared" si="11"/>
        <v>順</v>
      </c>
    </row>
    <row r="171" spans="1:11" x14ac:dyDescent="0.15">
      <c r="A171">
        <v>20160912</v>
      </c>
      <c r="B171">
        <v>8947.06</v>
      </c>
      <c r="C171">
        <v>9262.89</v>
      </c>
      <c r="D171">
        <v>8987.5499999999993</v>
      </c>
      <c r="E171">
        <v>9262.89</v>
      </c>
      <c r="F171">
        <v>8987.5499999999993</v>
      </c>
      <c r="G171">
        <v>9262.89</v>
      </c>
      <c r="H171">
        <v>8947.06</v>
      </c>
      <c r="I171" t="str">
        <f t="shared" si="9"/>
        <v>順</v>
      </c>
      <c r="J171" t="str">
        <f t="shared" si="10"/>
        <v>順</v>
      </c>
      <c r="K171" t="str">
        <f t="shared" si="11"/>
        <v>順</v>
      </c>
    </row>
    <row r="172" spans="1:11" x14ac:dyDescent="0.15">
      <c r="A172">
        <v>20160913</v>
      </c>
      <c r="B172">
        <v>8940.83</v>
      </c>
      <c r="C172">
        <v>9262.89</v>
      </c>
      <c r="D172">
        <v>8987.5499999999993</v>
      </c>
      <c r="E172">
        <v>9262.89</v>
      </c>
      <c r="F172">
        <v>8947.06</v>
      </c>
      <c r="G172">
        <v>9262.89</v>
      </c>
      <c r="H172">
        <v>8940.83</v>
      </c>
      <c r="I172" t="str">
        <f t="shared" si="9"/>
        <v>順</v>
      </c>
      <c r="J172" t="str">
        <f t="shared" si="10"/>
        <v>順</v>
      </c>
      <c r="K172" t="str">
        <f t="shared" si="11"/>
        <v>順</v>
      </c>
    </row>
    <row r="173" spans="1:11" x14ac:dyDescent="0.15">
      <c r="A173">
        <v>20160914</v>
      </c>
      <c r="B173">
        <v>8902.2999999999993</v>
      </c>
      <c r="C173">
        <v>9262.89</v>
      </c>
      <c r="D173">
        <v>8947.06</v>
      </c>
      <c r="E173">
        <v>9262.89</v>
      </c>
      <c r="F173">
        <v>8940.83</v>
      </c>
      <c r="G173">
        <v>9262.89</v>
      </c>
      <c r="H173">
        <v>8902.2999999999993</v>
      </c>
      <c r="I173" t="str">
        <f t="shared" si="9"/>
        <v>順</v>
      </c>
      <c r="J173" t="str">
        <f t="shared" si="10"/>
        <v>順</v>
      </c>
      <c r="K173" t="str">
        <f t="shared" si="11"/>
        <v>順</v>
      </c>
    </row>
    <row r="174" spans="1:11" x14ac:dyDescent="0.15">
      <c r="A174">
        <v>20160919</v>
      </c>
      <c r="B174">
        <v>9152.8799999999992</v>
      </c>
      <c r="C174">
        <v>9262.89</v>
      </c>
      <c r="D174">
        <v>8940.83</v>
      </c>
      <c r="E174">
        <v>9262.89</v>
      </c>
      <c r="F174">
        <v>8902.2999999999993</v>
      </c>
      <c r="G174">
        <v>9262.89</v>
      </c>
      <c r="H174">
        <v>8902.2999999999993</v>
      </c>
      <c r="I174" t="str">
        <f t="shared" si="9"/>
        <v>順</v>
      </c>
      <c r="J174" t="str">
        <f t="shared" si="10"/>
        <v>順</v>
      </c>
      <c r="K174" t="str">
        <f t="shared" si="11"/>
        <v>順</v>
      </c>
    </row>
    <row r="175" spans="1:11" x14ac:dyDescent="0.15">
      <c r="A175">
        <v>20160920</v>
      </c>
      <c r="B175">
        <v>9161.58</v>
      </c>
      <c r="C175">
        <v>9262.89</v>
      </c>
      <c r="D175">
        <v>8902.2999999999993</v>
      </c>
      <c r="E175">
        <v>9262.89</v>
      </c>
      <c r="F175">
        <v>8902.2999999999993</v>
      </c>
      <c r="G175">
        <v>9262.89</v>
      </c>
      <c r="H175">
        <v>8902.2999999999993</v>
      </c>
      <c r="I175" t="str">
        <f t="shared" si="9"/>
        <v>順</v>
      </c>
      <c r="J175" t="str">
        <f t="shared" si="10"/>
        <v>順</v>
      </c>
      <c r="K175" t="str">
        <f t="shared" si="11"/>
        <v>順</v>
      </c>
    </row>
    <row r="176" spans="1:11" x14ac:dyDescent="0.15">
      <c r="A176">
        <v>20160921</v>
      </c>
      <c r="B176">
        <v>9228.5</v>
      </c>
      <c r="C176">
        <v>9262.89</v>
      </c>
      <c r="D176">
        <v>8902.2999999999993</v>
      </c>
      <c r="E176">
        <v>9262.89</v>
      </c>
      <c r="F176">
        <v>8902.2999999999993</v>
      </c>
      <c r="G176">
        <v>9228.5</v>
      </c>
      <c r="H176">
        <v>8902.2999999999993</v>
      </c>
      <c r="I176" t="str">
        <f t="shared" si="9"/>
        <v>順</v>
      </c>
      <c r="J176" t="str">
        <f t="shared" si="10"/>
        <v>順</v>
      </c>
      <c r="K176" t="str">
        <f t="shared" si="11"/>
        <v>順</v>
      </c>
    </row>
    <row r="177" spans="1:11" x14ac:dyDescent="0.15">
      <c r="A177">
        <v>20160922</v>
      </c>
      <c r="B177">
        <v>9235.26</v>
      </c>
      <c r="C177">
        <v>9262.89</v>
      </c>
      <c r="D177">
        <v>8902.2999999999993</v>
      </c>
      <c r="E177">
        <v>9228.5</v>
      </c>
      <c r="F177">
        <v>8902.2999999999993</v>
      </c>
      <c r="G177">
        <v>9235.26</v>
      </c>
      <c r="H177">
        <v>8902.2999999999993</v>
      </c>
      <c r="I177" t="str">
        <f t="shared" si="9"/>
        <v>順</v>
      </c>
      <c r="J177" t="str">
        <f t="shared" si="10"/>
        <v>順</v>
      </c>
      <c r="K177" t="str">
        <f t="shared" si="11"/>
        <v>順</v>
      </c>
    </row>
    <row r="178" spans="1:11" x14ac:dyDescent="0.15">
      <c r="A178">
        <v>20160923</v>
      </c>
      <c r="B178">
        <v>9284.6200000000008</v>
      </c>
      <c r="C178">
        <v>9228.5</v>
      </c>
      <c r="D178">
        <v>8902.2999999999993</v>
      </c>
      <c r="E178">
        <v>9235.26</v>
      </c>
      <c r="F178">
        <v>8902.2999999999993</v>
      </c>
      <c r="G178">
        <v>9284.6200000000008</v>
      </c>
      <c r="H178">
        <v>8902.2999999999993</v>
      </c>
      <c r="I178" t="str">
        <f t="shared" si="9"/>
        <v>順</v>
      </c>
      <c r="J178" t="str">
        <f t="shared" si="10"/>
        <v>順</v>
      </c>
      <c r="K178" t="str">
        <f t="shared" si="11"/>
        <v>順</v>
      </c>
    </row>
    <row r="179" spans="1:11" x14ac:dyDescent="0.15">
      <c r="A179">
        <v>20160926</v>
      </c>
      <c r="B179">
        <v>9194.52</v>
      </c>
      <c r="C179">
        <v>9235.26</v>
      </c>
      <c r="D179">
        <v>8902.2999999999993</v>
      </c>
      <c r="E179">
        <v>9284.6200000000008</v>
      </c>
      <c r="F179">
        <v>8902.2999999999993</v>
      </c>
      <c r="G179">
        <v>9284.6200000000008</v>
      </c>
      <c r="H179">
        <v>8902.2999999999993</v>
      </c>
      <c r="I179" t="str">
        <f t="shared" si="9"/>
        <v>順</v>
      </c>
      <c r="J179" t="str">
        <f t="shared" si="10"/>
        <v>順</v>
      </c>
      <c r="K179" t="str">
        <f t="shared" si="11"/>
        <v>順</v>
      </c>
    </row>
    <row r="180" spans="1:11" x14ac:dyDescent="0.15">
      <c r="A180">
        <v>20160929</v>
      </c>
      <c r="B180">
        <v>9270.9</v>
      </c>
      <c r="C180">
        <v>9284.6200000000008</v>
      </c>
      <c r="D180">
        <v>8902.2999999999993</v>
      </c>
      <c r="E180">
        <v>9284.6200000000008</v>
      </c>
      <c r="F180">
        <v>8902.2999999999993</v>
      </c>
      <c r="G180">
        <v>9284.6200000000008</v>
      </c>
      <c r="H180">
        <v>8902.2999999999993</v>
      </c>
      <c r="I180" t="str">
        <f t="shared" si="9"/>
        <v>順</v>
      </c>
      <c r="J180" t="str">
        <f t="shared" si="10"/>
        <v>順</v>
      </c>
      <c r="K180" t="str">
        <f t="shared" si="11"/>
        <v>順</v>
      </c>
    </row>
    <row r="181" spans="1:11" x14ac:dyDescent="0.15">
      <c r="A181">
        <v>20160930</v>
      </c>
      <c r="B181">
        <v>9166.85</v>
      </c>
      <c r="C181">
        <v>9284.6200000000008</v>
      </c>
      <c r="D181">
        <v>8902.2999999999993</v>
      </c>
      <c r="E181">
        <v>9284.6200000000008</v>
      </c>
      <c r="F181">
        <v>8902.2999999999993</v>
      </c>
      <c r="G181">
        <v>9284.6200000000008</v>
      </c>
      <c r="H181">
        <v>9152.8799999999992</v>
      </c>
      <c r="I181" t="str">
        <f t="shared" si="9"/>
        <v>順</v>
      </c>
      <c r="J181" t="str">
        <f t="shared" si="10"/>
        <v>順</v>
      </c>
      <c r="K181" t="str">
        <f t="shared" si="11"/>
        <v>盤</v>
      </c>
    </row>
    <row r="182" spans="1:11" x14ac:dyDescent="0.15">
      <c r="A182">
        <v>20161003</v>
      </c>
      <c r="B182">
        <v>9234.2000000000007</v>
      </c>
      <c r="C182">
        <v>9284.6200000000008</v>
      </c>
      <c r="D182">
        <v>8902.2999999999993</v>
      </c>
      <c r="E182">
        <v>9284.6200000000008</v>
      </c>
      <c r="F182">
        <v>9152.8799999999992</v>
      </c>
      <c r="G182">
        <v>9284.6200000000008</v>
      </c>
      <c r="H182">
        <v>9161.58</v>
      </c>
      <c r="I182" t="str">
        <f t="shared" si="9"/>
        <v>順</v>
      </c>
      <c r="J182" t="str">
        <f t="shared" si="10"/>
        <v>盤</v>
      </c>
      <c r="K182" t="str">
        <f t="shared" si="11"/>
        <v>盤</v>
      </c>
    </row>
    <row r="183" spans="1:11" x14ac:dyDescent="0.15">
      <c r="A183">
        <v>20161004</v>
      </c>
      <c r="B183">
        <v>9287.77</v>
      </c>
      <c r="C183">
        <v>9284.6200000000008</v>
      </c>
      <c r="D183">
        <v>9152.8799999999992</v>
      </c>
      <c r="E183">
        <v>9284.6200000000008</v>
      </c>
      <c r="F183">
        <v>9161.58</v>
      </c>
      <c r="G183">
        <v>9287.77</v>
      </c>
      <c r="H183">
        <v>9166.85</v>
      </c>
      <c r="I183" t="str">
        <f t="shared" si="9"/>
        <v>盤</v>
      </c>
      <c r="J183" t="str">
        <f t="shared" si="10"/>
        <v>盤</v>
      </c>
      <c r="K183" t="str">
        <f t="shared" si="11"/>
        <v>盤</v>
      </c>
    </row>
    <row r="184" spans="1:11" x14ac:dyDescent="0.15">
      <c r="A184">
        <v>20161005</v>
      </c>
      <c r="B184">
        <v>9272.2800000000007</v>
      </c>
      <c r="C184">
        <v>9284.6200000000008</v>
      </c>
      <c r="D184">
        <v>9161.58</v>
      </c>
      <c r="E184">
        <v>9287.77</v>
      </c>
      <c r="F184">
        <v>9166.85</v>
      </c>
      <c r="G184">
        <v>9287.77</v>
      </c>
      <c r="H184">
        <v>9166.85</v>
      </c>
      <c r="I184" t="str">
        <f t="shared" si="9"/>
        <v>盤</v>
      </c>
      <c r="J184" t="str">
        <f t="shared" si="10"/>
        <v>盤</v>
      </c>
      <c r="K184" t="str">
        <f t="shared" si="11"/>
        <v>盤</v>
      </c>
    </row>
    <row r="185" spans="1:11" x14ac:dyDescent="0.15">
      <c r="A185">
        <v>20161006</v>
      </c>
      <c r="B185">
        <v>9284.31</v>
      </c>
      <c r="C185">
        <v>9287.77</v>
      </c>
      <c r="D185">
        <v>9166.85</v>
      </c>
      <c r="E185">
        <v>9287.77</v>
      </c>
      <c r="F185">
        <v>9166.85</v>
      </c>
      <c r="G185">
        <v>9287.77</v>
      </c>
      <c r="H185">
        <v>9166.85</v>
      </c>
      <c r="I185" t="str">
        <f t="shared" si="9"/>
        <v>盤</v>
      </c>
      <c r="J185" t="str">
        <f t="shared" si="10"/>
        <v>盤</v>
      </c>
      <c r="K185" t="str">
        <f t="shared" si="11"/>
        <v>盤</v>
      </c>
    </row>
    <row r="186" spans="1:11" x14ac:dyDescent="0.15">
      <c r="A186">
        <v>20161007</v>
      </c>
      <c r="B186">
        <v>9265.81</v>
      </c>
      <c r="C186">
        <v>9287.77</v>
      </c>
      <c r="D186">
        <v>9166.85</v>
      </c>
      <c r="E186">
        <v>9287.77</v>
      </c>
      <c r="F186">
        <v>9166.85</v>
      </c>
      <c r="G186">
        <v>9287.77</v>
      </c>
      <c r="H186">
        <v>9166.85</v>
      </c>
      <c r="I186" t="str">
        <f t="shared" si="9"/>
        <v>盤</v>
      </c>
      <c r="J186" t="str">
        <f t="shared" si="10"/>
        <v>盤</v>
      </c>
      <c r="K186" t="str">
        <f t="shared" si="11"/>
        <v>盤</v>
      </c>
    </row>
    <row r="187" spans="1:11" x14ac:dyDescent="0.15">
      <c r="A187">
        <v>20161011</v>
      </c>
      <c r="B187">
        <v>9219.82</v>
      </c>
      <c r="C187">
        <v>9287.77</v>
      </c>
      <c r="D187">
        <v>9166.85</v>
      </c>
      <c r="E187">
        <v>9287.77</v>
      </c>
      <c r="F187">
        <v>9166.85</v>
      </c>
      <c r="G187">
        <v>9287.77</v>
      </c>
      <c r="H187">
        <v>9166.85</v>
      </c>
      <c r="I187" t="str">
        <f t="shared" si="9"/>
        <v>盤</v>
      </c>
      <c r="J187" t="str">
        <f t="shared" si="10"/>
        <v>盤</v>
      </c>
      <c r="K187" t="str">
        <f t="shared" si="11"/>
        <v>盤</v>
      </c>
    </row>
    <row r="188" spans="1:11" x14ac:dyDescent="0.15">
      <c r="A188">
        <v>20161012</v>
      </c>
      <c r="B188">
        <v>9252.6</v>
      </c>
      <c r="C188">
        <v>9287.77</v>
      </c>
      <c r="D188">
        <v>9166.85</v>
      </c>
      <c r="E188">
        <v>9287.77</v>
      </c>
      <c r="F188">
        <v>9166.85</v>
      </c>
      <c r="G188">
        <v>9287.77</v>
      </c>
      <c r="H188">
        <v>9166.85</v>
      </c>
      <c r="I188" t="str">
        <f t="shared" si="9"/>
        <v>盤</v>
      </c>
      <c r="J188" t="str">
        <f t="shared" si="10"/>
        <v>盤</v>
      </c>
      <c r="K188" t="str">
        <f t="shared" si="11"/>
        <v>盤</v>
      </c>
    </row>
    <row r="189" spans="1:11" x14ac:dyDescent="0.15">
      <c r="A189">
        <v>20161013</v>
      </c>
      <c r="B189">
        <v>9219.17</v>
      </c>
      <c r="C189">
        <v>9287.77</v>
      </c>
      <c r="D189">
        <v>9166.85</v>
      </c>
      <c r="E189">
        <v>9287.77</v>
      </c>
      <c r="F189">
        <v>9166.85</v>
      </c>
      <c r="G189">
        <v>9287.77</v>
      </c>
      <c r="H189">
        <v>9219.17</v>
      </c>
      <c r="I189" t="str">
        <f t="shared" si="9"/>
        <v>盤</v>
      </c>
      <c r="J189" t="str">
        <f t="shared" si="10"/>
        <v>盤</v>
      </c>
      <c r="K189" t="str">
        <f t="shared" si="11"/>
        <v>盤</v>
      </c>
    </row>
    <row r="190" spans="1:11" x14ac:dyDescent="0.15">
      <c r="A190">
        <v>20161014</v>
      </c>
      <c r="B190">
        <v>9165.17</v>
      </c>
      <c r="C190">
        <v>9287.77</v>
      </c>
      <c r="D190">
        <v>9166.85</v>
      </c>
      <c r="E190">
        <v>9287.77</v>
      </c>
      <c r="F190">
        <v>9219.17</v>
      </c>
      <c r="G190">
        <v>9287.77</v>
      </c>
      <c r="H190">
        <v>9165.17</v>
      </c>
      <c r="I190" t="str">
        <f t="shared" si="9"/>
        <v>盤</v>
      </c>
      <c r="J190" t="str">
        <f t="shared" si="10"/>
        <v>盤</v>
      </c>
      <c r="K190" t="str">
        <f t="shared" si="11"/>
        <v>盤</v>
      </c>
    </row>
    <row r="191" spans="1:11" x14ac:dyDescent="0.15">
      <c r="A191">
        <v>20161017</v>
      </c>
      <c r="B191">
        <v>9176.2199999999993</v>
      </c>
      <c r="C191">
        <v>9287.77</v>
      </c>
      <c r="D191">
        <v>9219.17</v>
      </c>
      <c r="E191">
        <v>9287.77</v>
      </c>
      <c r="F191">
        <v>9165.17</v>
      </c>
      <c r="G191">
        <v>9284.31</v>
      </c>
      <c r="H191">
        <v>9165.17</v>
      </c>
      <c r="I191" t="str">
        <f t="shared" si="9"/>
        <v>盤</v>
      </c>
      <c r="J191" t="str">
        <f t="shared" si="10"/>
        <v>盤</v>
      </c>
      <c r="K191" t="str">
        <f t="shared" si="11"/>
        <v>盤</v>
      </c>
    </row>
    <row r="192" spans="1:11" x14ac:dyDescent="0.15">
      <c r="A192">
        <v>20161018</v>
      </c>
      <c r="B192">
        <v>9222.58</v>
      </c>
      <c r="C192">
        <v>9287.77</v>
      </c>
      <c r="D192">
        <v>9165.17</v>
      </c>
      <c r="E192">
        <v>9284.31</v>
      </c>
      <c r="F192">
        <v>9165.17</v>
      </c>
      <c r="G192">
        <v>9284.31</v>
      </c>
      <c r="H192">
        <v>9165.17</v>
      </c>
      <c r="I192" t="str">
        <f t="shared" si="9"/>
        <v>盤</v>
      </c>
      <c r="J192" t="str">
        <f t="shared" si="10"/>
        <v>盤</v>
      </c>
      <c r="K192" t="str">
        <f t="shared" si="11"/>
        <v>盤</v>
      </c>
    </row>
    <row r="193" spans="1:11" x14ac:dyDescent="0.15">
      <c r="A193">
        <v>20161019</v>
      </c>
      <c r="B193">
        <v>9283.99</v>
      </c>
      <c r="C193">
        <v>9284.31</v>
      </c>
      <c r="D193">
        <v>9165.17</v>
      </c>
      <c r="E193">
        <v>9284.31</v>
      </c>
      <c r="F193">
        <v>9165.17</v>
      </c>
      <c r="G193">
        <v>9283.99</v>
      </c>
      <c r="H193">
        <v>9165.17</v>
      </c>
      <c r="I193" t="str">
        <f t="shared" si="9"/>
        <v>盤</v>
      </c>
      <c r="J193" t="str">
        <f t="shared" si="10"/>
        <v>盤</v>
      </c>
      <c r="K193" t="str">
        <f t="shared" si="11"/>
        <v>盤</v>
      </c>
    </row>
    <row r="194" spans="1:11" x14ac:dyDescent="0.15">
      <c r="A194">
        <v>20161020</v>
      </c>
      <c r="B194">
        <v>9317.24</v>
      </c>
      <c r="C194">
        <v>9284.31</v>
      </c>
      <c r="D194">
        <v>9165.17</v>
      </c>
      <c r="E194">
        <v>9283.99</v>
      </c>
      <c r="F194">
        <v>9165.17</v>
      </c>
      <c r="G194">
        <v>9317.24</v>
      </c>
      <c r="H194">
        <v>9165.17</v>
      </c>
      <c r="I194" t="str">
        <f t="shared" si="9"/>
        <v>盤</v>
      </c>
      <c r="J194" t="str">
        <f t="shared" si="10"/>
        <v>盤</v>
      </c>
      <c r="K194" t="str">
        <f t="shared" si="11"/>
        <v>盤</v>
      </c>
    </row>
    <row r="195" spans="1:11" x14ac:dyDescent="0.15">
      <c r="A195">
        <v>20161021</v>
      </c>
      <c r="B195">
        <v>9306.57</v>
      </c>
      <c r="C195">
        <v>9283.99</v>
      </c>
      <c r="D195">
        <v>9165.17</v>
      </c>
      <c r="E195">
        <v>9317.24</v>
      </c>
      <c r="F195">
        <v>9165.17</v>
      </c>
      <c r="G195">
        <v>9317.24</v>
      </c>
      <c r="H195">
        <v>9165.17</v>
      </c>
      <c r="I195" t="str">
        <f t="shared" si="9"/>
        <v>盤</v>
      </c>
      <c r="J195" t="str">
        <f t="shared" si="10"/>
        <v>盤</v>
      </c>
      <c r="K195" t="str">
        <f t="shared" si="11"/>
        <v>盤</v>
      </c>
    </row>
    <row r="196" spans="1:11" x14ac:dyDescent="0.15">
      <c r="A196">
        <v>20161024</v>
      </c>
      <c r="B196">
        <v>9322.5</v>
      </c>
      <c r="C196">
        <v>9317.24</v>
      </c>
      <c r="D196">
        <v>9165.17</v>
      </c>
      <c r="E196">
        <v>9317.24</v>
      </c>
      <c r="F196">
        <v>9165.17</v>
      </c>
      <c r="G196">
        <v>9322.5</v>
      </c>
      <c r="H196">
        <v>9165.17</v>
      </c>
      <c r="I196" t="str">
        <f t="shared" si="9"/>
        <v>盤</v>
      </c>
      <c r="J196" t="str">
        <f t="shared" si="10"/>
        <v>盤</v>
      </c>
      <c r="K196" t="str">
        <f t="shared" si="11"/>
        <v>盤</v>
      </c>
    </row>
    <row r="197" spans="1:11" x14ac:dyDescent="0.15">
      <c r="A197">
        <v>20161025</v>
      </c>
      <c r="B197">
        <v>9385.65</v>
      </c>
      <c r="C197">
        <v>9317.24</v>
      </c>
      <c r="D197">
        <v>9165.17</v>
      </c>
      <c r="E197">
        <v>9322.5</v>
      </c>
      <c r="F197">
        <v>9165.17</v>
      </c>
      <c r="G197">
        <v>9385.65</v>
      </c>
      <c r="H197">
        <v>9165.17</v>
      </c>
      <c r="I197" t="str">
        <f t="shared" si="9"/>
        <v>盤</v>
      </c>
      <c r="J197" t="str">
        <f t="shared" si="10"/>
        <v>盤</v>
      </c>
      <c r="K197" t="str">
        <f t="shared" si="11"/>
        <v>無</v>
      </c>
    </row>
    <row r="198" spans="1:11" x14ac:dyDescent="0.15">
      <c r="A198">
        <v>20161026</v>
      </c>
      <c r="B198">
        <v>9362.25</v>
      </c>
      <c r="C198">
        <v>9322.5</v>
      </c>
      <c r="D198">
        <v>9165.17</v>
      </c>
      <c r="E198">
        <v>9385.65</v>
      </c>
      <c r="F198">
        <v>9165.17</v>
      </c>
      <c r="G198">
        <v>9385.65</v>
      </c>
      <c r="H198">
        <v>9176.2199999999993</v>
      </c>
      <c r="I198" t="str">
        <f t="shared" si="9"/>
        <v>盤</v>
      </c>
      <c r="J198" t="str">
        <f t="shared" si="10"/>
        <v>無</v>
      </c>
      <c r="K198" t="str">
        <f t="shared" si="11"/>
        <v>無</v>
      </c>
    </row>
    <row r="199" spans="1:11" x14ac:dyDescent="0.15">
      <c r="A199">
        <v>20161027</v>
      </c>
      <c r="B199">
        <v>9299.5499999999993</v>
      </c>
      <c r="C199">
        <v>9385.65</v>
      </c>
      <c r="D199">
        <v>9165.17</v>
      </c>
      <c r="E199">
        <v>9385.65</v>
      </c>
      <c r="F199">
        <v>9176.2199999999993</v>
      </c>
      <c r="G199">
        <v>9385.65</v>
      </c>
      <c r="H199">
        <v>9222.58</v>
      </c>
      <c r="I199" t="str">
        <f t="shared" si="9"/>
        <v>無</v>
      </c>
      <c r="J199" t="str">
        <f t="shared" si="10"/>
        <v>無</v>
      </c>
      <c r="K199" t="str">
        <f t="shared" si="11"/>
        <v>盤</v>
      </c>
    </row>
    <row r="200" spans="1:11" x14ac:dyDescent="0.15">
      <c r="A200">
        <v>20161028</v>
      </c>
      <c r="B200">
        <v>9306.92</v>
      </c>
      <c r="C200">
        <v>9385.65</v>
      </c>
      <c r="D200">
        <v>9176.2199999999993</v>
      </c>
      <c r="E200">
        <v>9385.65</v>
      </c>
      <c r="F200">
        <v>9222.58</v>
      </c>
      <c r="G200">
        <v>9385.65</v>
      </c>
      <c r="H200">
        <v>9283.99</v>
      </c>
      <c r="I200" t="str">
        <f t="shared" si="9"/>
        <v>無</v>
      </c>
      <c r="J200" t="str">
        <f t="shared" si="10"/>
        <v>盤</v>
      </c>
      <c r="K200" t="str">
        <f t="shared" si="11"/>
        <v>盤</v>
      </c>
    </row>
    <row r="201" spans="1:11" x14ac:dyDescent="0.15">
      <c r="A201">
        <v>20161031</v>
      </c>
      <c r="B201">
        <v>9290.1200000000008</v>
      </c>
      <c r="C201">
        <v>9385.65</v>
      </c>
      <c r="D201">
        <v>9222.58</v>
      </c>
      <c r="E201">
        <v>9385.65</v>
      </c>
      <c r="F201">
        <v>9283.99</v>
      </c>
      <c r="G201">
        <v>9385.65</v>
      </c>
      <c r="H201">
        <v>9290.1200000000008</v>
      </c>
      <c r="I201" t="str">
        <f t="shared" si="9"/>
        <v>盤</v>
      </c>
      <c r="J201" t="str">
        <f t="shared" si="10"/>
        <v>盤</v>
      </c>
      <c r="K201" t="str">
        <f t="shared" si="11"/>
        <v>盤</v>
      </c>
    </row>
    <row r="202" spans="1:11" x14ac:dyDescent="0.15">
      <c r="A202">
        <v>20161101</v>
      </c>
      <c r="B202">
        <v>9272.7000000000007</v>
      </c>
      <c r="C202">
        <v>9385.65</v>
      </c>
      <c r="D202">
        <v>9283.99</v>
      </c>
      <c r="E202">
        <v>9385.65</v>
      </c>
      <c r="F202">
        <v>9290.1200000000008</v>
      </c>
      <c r="G202">
        <v>9385.65</v>
      </c>
      <c r="H202">
        <v>9272.7000000000007</v>
      </c>
      <c r="I202" t="str">
        <f t="shared" si="9"/>
        <v>盤</v>
      </c>
      <c r="J202" t="str">
        <f t="shared" si="10"/>
        <v>盤</v>
      </c>
      <c r="K202" t="str">
        <f t="shared" si="11"/>
        <v>盤</v>
      </c>
    </row>
    <row r="203" spans="1:11" x14ac:dyDescent="0.15">
      <c r="A203">
        <v>20161102</v>
      </c>
      <c r="B203">
        <v>9139.0400000000009</v>
      </c>
      <c r="C203">
        <v>9385.65</v>
      </c>
      <c r="D203">
        <v>9290.1200000000008</v>
      </c>
      <c r="E203">
        <v>9385.65</v>
      </c>
      <c r="F203">
        <v>9272.7000000000007</v>
      </c>
      <c r="G203">
        <v>9385.65</v>
      </c>
      <c r="H203">
        <v>9139.0400000000009</v>
      </c>
      <c r="I203" t="str">
        <f t="shared" si="9"/>
        <v>盤</v>
      </c>
      <c r="J203" t="str">
        <f t="shared" si="10"/>
        <v>盤</v>
      </c>
      <c r="K203" t="str">
        <f t="shared" si="11"/>
        <v>順</v>
      </c>
    </row>
    <row r="204" spans="1:11" x14ac:dyDescent="0.15">
      <c r="A204">
        <v>20161103</v>
      </c>
      <c r="B204">
        <v>9067.27</v>
      </c>
      <c r="C204">
        <v>9385.65</v>
      </c>
      <c r="D204">
        <v>9272.7000000000007</v>
      </c>
      <c r="E204">
        <v>9385.65</v>
      </c>
      <c r="F204">
        <v>9139.0400000000009</v>
      </c>
      <c r="G204">
        <v>9385.65</v>
      </c>
      <c r="H204">
        <v>9067.27</v>
      </c>
      <c r="I204" t="str">
        <f t="shared" si="9"/>
        <v>盤</v>
      </c>
      <c r="J204" t="str">
        <f t="shared" si="10"/>
        <v>順</v>
      </c>
      <c r="K204" t="str">
        <f t="shared" si="11"/>
        <v>順</v>
      </c>
    </row>
    <row r="205" spans="1:11" x14ac:dyDescent="0.15">
      <c r="A205">
        <v>20161104</v>
      </c>
      <c r="B205">
        <v>9068.15</v>
      </c>
      <c r="C205">
        <v>9385.65</v>
      </c>
      <c r="D205">
        <v>9139.0400000000009</v>
      </c>
      <c r="E205">
        <v>9385.65</v>
      </c>
      <c r="F205">
        <v>9067.27</v>
      </c>
      <c r="G205">
        <v>9362.25</v>
      </c>
      <c r="H205">
        <v>9067.27</v>
      </c>
      <c r="I205" t="str">
        <f t="shared" si="9"/>
        <v>順</v>
      </c>
      <c r="J205" t="str">
        <f t="shared" si="10"/>
        <v>順</v>
      </c>
      <c r="K205" t="str">
        <f t="shared" si="11"/>
        <v>順</v>
      </c>
    </row>
    <row r="206" spans="1:11" x14ac:dyDescent="0.15">
      <c r="A206">
        <v>20161107</v>
      </c>
      <c r="B206">
        <v>9189.84</v>
      </c>
      <c r="C206">
        <v>9385.65</v>
      </c>
      <c r="D206">
        <v>9067.27</v>
      </c>
      <c r="E206">
        <v>9362.25</v>
      </c>
      <c r="F206">
        <v>9067.27</v>
      </c>
      <c r="G206">
        <v>9306.92</v>
      </c>
      <c r="H206">
        <v>9067.27</v>
      </c>
      <c r="I206" t="str">
        <f t="shared" si="9"/>
        <v>順</v>
      </c>
      <c r="J206" t="str">
        <f t="shared" si="10"/>
        <v>順</v>
      </c>
      <c r="K206" t="str">
        <f t="shared" si="11"/>
        <v>無</v>
      </c>
    </row>
    <row r="207" spans="1:11" x14ac:dyDescent="0.15">
      <c r="A207">
        <v>20161108</v>
      </c>
      <c r="B207">
        <v>9217.43</v>
      </c>
      <c r="C207">
        <v>9362.25</v>
      </c>
      <c r="D207">
        <v>9067.27</v>
      </c>
      <c r="E207">
        <v>9306.92</v>
      </c>
      <c r="F207">
        <v>9067.27</v>
      </c>
      <c r="G207">
        <v>9306.92</v>
      </c>
      <c r="H207">
        <v>9067.27</v>
      </c>
      <c r="I207" t="str">
        <f t="shared" si="9"/>
        <v>順</v>
      </c>
      <c r="J207" t="str">
        <f t="shared" si="10"/>
        <v>無</v>
      </c>
      <c r="K207" t="str">
        <f t="shared" si="11"/>
        <v>無</v>
      </c>
    </row>
    <row r="208" spans="1:11" x14ac:dyDescent="0.15">
      <c r="A208">
        <v>20161109</v>
      </c>
      <c r="B208">
        <v>8943.2000000000007</v>
      </c>
      <c r="C208">
        <v>9306.92</v>
      </c>
      <c r="D208">
        <v>9067.27</v>
      </c>
      <c r="E208">
        <v>9306.92</v>
      </c>
      <c r="F208">
        <v>9067.27</v>
      </c>
      <c r="G208">
        <v>9290.1200000000008</v>
      </c>
      <c r="H208">
        <v>8943.2000000000007</v>
      </c>
      <c r="I208" t="str">
        <f t="shared" si="9"/>
        <v>無</v>
      </c>
      <c r="J208" t="str">
        <f t="shared" si="10"/>
        <v>無</v>
      </c>
      <c r="K208" t="str">
        <f t="shared" si="11"/>
        <v>順</v>
      </c>
    </row>
    <row r="209" spans="1:11" x14ac:dyDescent="0.15">
      <c r="A209">
        <v>20161110</v>
      </c>
      <c r="B209">
        <v>9152.18</v>
      </c>
      <c r="C209">
        <v>9306.92</v>
      </c>
      <c r="D209">
        <v>9067.27</v>
      </c>
      <c r="E209">
        <v>9290.1200000000008</v>
      </c>
      <c r="F209">
        <v>8943.2000000000007</v>
      </c>
      <c r="G209">
        <v>9272.7000000000007</v>
      </c>
      <c r="H209">
        <v>8943.2000000000007</v>
      </c>
      <c r="I209" t="str">
        <f t="shared" si="9"/>
        <v>無</v>
      </c>
      <c r="J209" t="str">
        <f t="shared" si="10"/>
        <v>順</v>
      </c>
      <c r="K209" t="str">
        <f t="shared" si="11"/>
        <v>順</v>
      </c>
    </row>
    <row r="210" spans="1:11" x14ac:dyDescent="0.15">
      <c r="A210">
        <v>20161111</v>
      </c>
      <c r="B210">
        <v>8957.76</v>
      </c>
      <c r="C210">
        <v>9290.1200000000008</v>
      </c>
      <c r="D210">
        <v>8943.2000000000007</v>
      </c>
      <c r="E210">
        <v>9272.7000000000007</v>
      </c>
      <c r="F210">
        <v>8943.2000000000007</v>
      </c>
      <c r="G210">
        <v>9217.43</v>
      </c>
      <c r="H210">
        <v>8943.2000000000007</v>
      </c>
      <c r="I210" t="str">
        <f t="shared" si="9"/>
        <v>順</v>
      </c>
      <c r="J210" t="str">
        <f t="shared" si="10"/>
        <v>順</v>
      </c>
      <c r="K210" t="str">
        <f t="shared" si="11"/>
        <v>順</v>
      </c>
    </row>
    <row r="211" spans="1:11" x14ac:dyDescent="0.15">
      <c r="A211">
        <v>20161114</v>
      </c>
      <c r="B211">
        <v>8940.4</v>
      </c>
      <c r="C211">
        <v>9272.7000000000007</v>
      </c>
      <c r="D211">
        <v>8943.2000000000007</v>
      </c>
      <c r="E211">
        <v>9217.43</v>
      </c>
      <c r="F211">
        <v>8943.2000000000007</v>
      </c>
      <c r="G211">
        <v>9217.43</v>
      </c>
      <c r="H211">
        <v>8940.4</v>
      </c>
      <c r="I211" t="str">
        <f t="shared" si="9"/>
        <v>順</v>
      </c>
      <c r="J211" t="str">
        <f t="shared" si="10"/>
        <v>順</v>
      </c>
      <c r="K211" t="str">
        <f t="shared" si="11"/>
        <v>順</v>
      </c>
    </row>
    <row r="212" spans="1:11" x14ac:dyDescent="0.15">
      <c r="A212">
        <v>20161115</v>
      </c>
      <c r="B212">
        <v>8931.0300000000007</v>
      </c>
      <c r="C212">
        <v>9217.43</v>
      </c>
      <c r="D212">
        <v>8943.2000000000007</v>
      </c>
      <c r="E212">
        <v>9217.43</v>
      </c>
      <c r="F212">
        <v>8940.4</v>
      </c>
      <c r="G212">
        <v>9217.43</v>
      </c>
      <c r="H212">
        <v>8931.0300000000007</v>
      </c>
      <c r="I212" t="str">
        <f t="shared" si="9"/>
        <v>順</v>
      </c>
      <c r="J212" t="str">
        <f t="shared" si="10"/>
        <v>順</v>
      </c>
      <c r="K212" t="str">
        <f t="shared" si="11"/>
        <v>順</v>
      </c>
    </row>
    <row r="213" spans="1:11" x14ac:dyDescent="0.15">
      <c r="A213">
        <v>20161116</v>
      </c>
      <c r="B213">
        <v>8962.2199999999993</v>
      </c>
      <c r="C213">
        <v>9217.43</v>
      </c>
      <c r="D213">
        <v>8940.4</v>
      </c>
      <c r="E213">
        <v>9217.43</v>
      </c>
      <c r="F213">
        <v>8931.0300000000007</v>
      </c>
      <c r="G213">
        <v>9217.43</v>
      </c>
      <c r="H213">
        <v>8931.0300000000007</v>
      </c>
      <c r="I213" t="str">
        <f t="shared" si="9"/>
        <v>順</v>
      </c>
      <c r="J213" t="str">
        <f t="shared" si="10"/>
        <v>順</v>
      </c>
      <c r="K213" t="str">
        <f t="shared" si="11"/>
        <v>順</v>
      </c>
    </row>
    <row r="214" spans="1:11" x14ac:dyDescent="0.15">
      <c r="A214">
        <v>20161117</v>
      </c>
      <c r="B214">
        <v>8995.26</v>
      </c>
      <c r="C214">
        <v>9217.43</v>
      </c>
      <c r="D214">
        <v>8931.0300000000007</v>
      </c>
      <c r="E214">
        <v>9217.43</v>
      </c>
      <c r="F214">
        <v>8931.0300000000007</v>
      </c>
      <c r="G214">
        <v>9217.43</v>
      </c>
      <c r="H214">
        <v>8931.0300000000007</v>
      </c>
      <c r="I214" t="str">
        <f t="shared" si="9"/>
        <v>順</v>
      </c>
      <c r="J214" t="str">
        <f t="shared" si="10"/>
        <v>順</v>
      </c>
      <c r="K214" t="str">
        <f t="shared" si="11"/>
        <v>順</v>
      </c>
    </row>
    <row r="215" spans="1:11" x14ac:dyDescent="0.15">
      <c r="A215">
        <v>20161118</v>
      </c>
      <c r="B215">
        <v>9008.7900000000009</v>
      </c>
      <c r="C215">
        <v>9217.43</v>
      </c>
      <c r="D215">
        <v>8931.0300000000007</v>
      </c>
      <c r="E215">
        <v>9217.43</v>
      </c>
      <c r="F215">
        <v>8931.0300000000007</v>
      </c>
      <c r="G215">
        <v>9152.18</v>
      </c>
      <c r="H215">
        <v>8931.0300000000007</v>
      </c>
      <c r="I215" t="str">
        <f t="shared" si="9"/>
        <v>順</v>
      </c>
      <c r="J215" t="str">
        <f t="shared" si="10"/>
        <v>順</v>
      </c>
      <c r="K215" t="str">
        <f t="shared" si="11"/>
        <v>無</v>
      </c>
    </row>
    <row r="216" spans="1:11" x14ac:dyDescent="0.15">
      <c r="A216">
        <v>20161121</v>
      </c>
      <c r="B216">
        <v>9041.11</v>
      </c>
      <c r="C216">
        <v>9217.43</v>
      </c>
      <c r="D216">
        <v>8931.0300000000007</v>
      </c>
      <c r="E216">
        <v>9152.18</v>
      </c>
      <c r="F216">
        <v>8931.0300000000007</v>
      </c>
      <c r="G216">
        <v>9152.18</v>
      </c>
      <c r="H216">
        <v>8931.0300000000007</v>
      </c>
      <c r="I216" t="str">
        <f t="shared" si="9"/>
        <v>順</v>
      </c>
      <c r="J216" t="str">
        <f t="shared" si="10"/>
        <v>無</v>
      </c>
      <c r="K216" t="str">
        <f t="shared" si="11"/>
        <v>無</v>
      </c>
    </row>
    <row r="217" spans="1:11" x14ac:dyDescent="0.15">
      <c r="A217">
        <v>20161122</v>
      </c>
      <c r="B217">
        <v>9133.39</v>
      </c>
      <c r="C217">
        <v>9152.18</v>
      </c>
      <c r="D217">
        <v>8931.0300000000007</v>
      </c>
      <c r="E217">
        <v>9152.18</v>
      </c>
      <c r="F217">
        <v>8931.0300000000007</v>
      </c>
      <c r="G217">
        <v>9133.39</v>
      </c>
      <c r="H217">
        <v>8931.0300000000007</v>
      </c>
      <c r="I217" t="str">
        <f t="shared" si="9"/>
        <v>無</v>
      </c>
      <c r="J217" t="str">
        <f t="shared" si="10"/>
        <v>無</v>
      </c>
      <c r="K217" t="str">
        <f t="shared" si="11"/>
        <v>無</v>
      </c>
    </row>
    <row r="218" spans="1:11" x14ac:dyDescent="0.15">
      <c r="A218">
        <v>20161123</v>
      </c>
      <c r="B218">
        <v>9178.23</v>
      </c>
      <c r="C218">
        <v>9152.18</v>
      </c>
      <c r="D218">
        <v>8931.0300000000007</v>
      </c>
      <c r="E218">
        <v>9133.39</v>
      </c>
      <c r="F218">
        <v>8931.0300000000007</v>
      </c>
      <c r="G218">
        <v>9178.23</v>
      </c>
      <c r="H218">
        <v>8931.0300000000007</v>
      </c>
      <c r="I218" t="str">
        <f t="shared" si="9"/>
        <v>無</v>
      </c>
      <c r="J218" t="str">
        <f t="shared" si="10"/>
        <v>無</v>
      </c>
      <c r="K218" t="str">
        <f t="shared" si="11"/>
        <v>順</v>
      </c>
    </row>
    <row r="219" spans="1:11" x14ac:dyDescent="0.15">
      <c r="A219">
        <v>20161124</v>
      </c>
      <c r="B219">
        <v>9152.11</v>
      </c>
      <c r="C219">
        <v>9133.39</v>
      </c>
      <c r="D219">
        <v>8931.0300000000007</v>
      </c>
      <c r="E219">
        <v>9178.23</v>
      </c>
      <c r="F219">
        <v>8931.0300000000007</v>
      </c>
      <c r="G219">
        <v>9178.23</v>
      </c>
      <c r="H219">
        <v>8931.0300000000007</v>
      </c>
      <c r="I219" t="str">
        <f t="shared" si="9"/>
        <v>無</v>
      </c>
      <c r="J219" t="str">
        <f t="shared" si="10"/>
        <v>順</v>
      </c>
      <c r="K219" t="str">
        <f t="shared" si="11"/>
        <v>順</v>
      </c>
    </row>
    <row r="220" spans="1:11" x14ac:dyDescent="0.15">
      <c r="A220">
        <v>20161125</v>
      </c>
      <c r="B220">
        <v>9159.07</v>
      </c>
      <c r="C220">
        <v>9178.23</v>
      </c>
      <c r="D220">
        <v>8931.0300000000007</v>
      </c>
      <c r="E220">
        <v>9178.23</v>
      </c>
      <c r="F220">
        <v>8931.0300000000007</v>
      </c>
      <c r="G220">
        <v>9178.23</v>
      </c>
      <c r="H220">
        <v>8962.2199999999993</v>
      </c>
      <c r="I220" t="str">
        <f t="shared" si="9"/>
        <v>順</v>
      </c>
      <c r="J220" t="str">
        <f t="shared" si="10"/>
        <v>順</v>
      </c>
      <c r="K220" t="str">
        <f t="shared" si="11"/>
        <v>無</v>
      </c>
    </row>
    <row r="221" spans="1:11" x14ac:dyDescent="0.15">
      <c r="A221">
        <v>20161128</v>
      </c>
      <c r="B221">
        <v>9222.24</v>
      </c>
      <c r="C221">
        <v>9178.23</v>
      </c>
      <c r="D221">
        <v>8931.0300000000007</v>
      </c>
      <c r="E221">
        <v>9178.23</v>
      </c>
      <c r="F221">
        <v>8962.2199999999993</v>
      </c>
      <c r="G221">
        <v>9222.24</v>
      </c>
      <c r="H221">
        <v>8995.26</v>
      </c>
      <c r="I221" t="str">
        <f t="shared" si="9"/>
        <v>順</v>
      </c>
      <c r="J221" t="str">
        <f t="shared" si="10"/>
        <v>無</v>
      </c>
      <c r="K221" t="str">
        <f t="shared" si="11"/>
        <v>無</v>
      </c>
    </row>
    <row r="222" spans="1:11" x14ac:dyDescent="0.15">
      <c r="A222">
        <v>20161129</v>
      </c>
      <c r="B222">
        <v>9192.3799999999992</v>
      </c>
      <c r="C222">
        <v>9178.23</v>
      </c>
      <c r="D222">
        <v>8962.2199999999993</v>
      </c>
      <c r="E222">
        <v>9222.24</v>
      </c>
      <c r="F222">
        <v>8995.26</v>
      </c>
      <c r="G222">
        <v>9222.24</v>
      </c>
      <c r="H222">
        <v>9008.7900000000009</v>
      </c>
      <c r="I222" t="str">
        <f t="shared" si="9"/>
        <v>無</v>
      </c>
      <c r="J222" t="str">
        <f t="shared" si="10"/>
        <v>無</v>
      </c>
      <c r="K222" t="str">
        <f t="shared" si="11"/>
        <v>無</v>
      </c>
    </row>
    <row r="223" spans="1:11" x14ac:dyDescent="0.15">
      <c r="A223">
        <v>20161130</v>
      </c>
      <c r="B223">
        <v>9240.7099999999991</v>
      </c>
      <c r="C223">
        <v>9222.24</v>
      </c>
      <c r="D223">
        <v>8995.26</v>
      </c>
      <c r="E223">
        <v>9222.24</v>
      </c>
      <c r="F223">
        <v>9008.7900000000009</v>
      </c>
      <c r="G223">
        <v>9240.7099999999991</v>
      </c>
      <c r="H223">
        <v>9041.11</v>
      </c>
      <c r="I223" t="str">
        <f t="shared" si="9"/>
        <v>無</v>
      </c>
      <c r="J223" t="str">
        <f t="shared" si="10"/>
        <v>無</v>
      </c>
      <c r="K223" t="str">
        <f t="shared" si="11"/>
        <v>無</v>
      </c>
    </row>
    <row r="224" spans="1:11" x14ac:dyDescent="0.15">
      <c r="A224">
        <v>20161201</v>
      </c>
      <c r="B224">
        <v>9263.5300000000007</v>
      </c>
      <c r="C224">
        <v>9222.24</v>
      </c>
      <c r="D224">
        <v>9008.7900000000009</v>
      </c>
      <c r="E224">
        <v>9240.7099999999991</v>
      </c>
      <c r="F224">
        <v>9041.11</v>
      </c>
      <c r="G224">
        <v>9263.5300000000007</v>
      </c>
      <c r="H224">
        <v>9133.39</v>
      </c>
      <c r="I224" t="str">
        <f t="shared" si="9"/>
        <v>無</v>
      </c>
      <c r="J224" t="str">
        <f t="shared" si="10"/>
        <v>無</v>
      </c>
      <c r="K224" t="str">
        <f t="shared" si="11"/>
        <v>盤</v>
      </c>
    </row>
    <row r="225" spans="1:11" x14ac:dyDescent="0.15">
      <c r="A225">
        <v>20161202</v>
      </c>
      <c r="B225">
        <v>9189.49</v>
      </c>
      <c r="C225">
        <v>9240.7099999999991</v>
      </c>
      <c r="D225">
        <v>9041.11</v>
      </c>
      <c r="E225">
        <v>9263.5300000000007</v>
      </c>
      <c r="F225">
        <v>9133.39</v>
      </c>
      <c r="G225">
        <v>9263.5300000000007</v>
      </c>
      <c r="H225">
        <v>9152.11</v>
      </c>
      <c r="I225" t="str">
        <f t="shared" ref="I225:I288" si="12">IF(C225-D225&lt;=180,"盤",IF(C225-D225&lt;=240,"無","順"))</f>
        <v>無</v>
      </c>
      <c r="J225" t="str">
        <f t="shared" ref="J225:J288" si="13">IF(E225-F225&lt;=180,"盤",IF(E225-F225&lt;=240,"無","順"))</f>
        <v>盤</v>
      </c>
      <c r="K225" t="str">
        <f t="shared" ref="K225:K288" si="14">IF(G225-H225&lt;=180,"盤",IF(G225-H225&lt;=240,"無","順"))</f>
        <v>盤</v>
      </c>
    </row>
    <row r="226" spans="1:11" x14ac:dyDescent="0.15">
      <c r="A226">
        <v>20161205</v>
      </c>
      <c r="B226">
        <v>9160.66</v>
      </c>
      <c r="C226">
        <v>9263.5300000000007</v>
      </c>
      <c r="D226">
        <v>9133.39</v>
      </c>
      <c r="E226">
        <v>9263.5300000000007</v>
      </c>
      <c r="F226">
        <v>9152.11</v>
      </c>
      <c r="G226">
        <v>9263.5300000000007</v>
      </c>
      <c r="H226">
        <v>9152.11</v>
      </c>
      <c r="I226" t="str">
        <f t="shared" si="12"/>
        <v>盤</v>
      </c>
      <c r="J226" t="str">
        <f t="shared" si="13"/>
        <v>盤</v>
      </c>
      <c r="K226" t="str">
        <f t="shared" si="14"/>
        <v>盤</v>
      </c>
    </row>
    <row r="227" spans="1:11" x14ac:dyDescent="0.15">
      <c r="A227">
        <v>20161206</v>
      </c>
      <c r="B227">
        <v>9250.77</v>
      </c>
      <c r="C227">
        <v>9263.5300000000007</v>
      </c>
      <c r="D227">
        <v>9152.11</v>
      </c>
      <c r="E227">
        <v>9263.5300000000007</v>
      </c>
      <c r="F227">
        <v>9152.11</v>
      </c>
      <c r="G227">
        <v>9263.5300000000007</v>
      </c>
      <c r="H227">
        <v>9159.07</v>
      </c>
      <c r="I227" t="str">
        <f t="shared" si="12"/>
        <v>盤</v>
      </c>
      <c r="J227" t="str">
        <f t="shared" si="13"/>
        <v>盤</v>
      </c>
      <c r="K227" t="str">
        <f t="shared" si="14"/>
        <v>盤</v>
      </c>
    </row>
    <row r="228" spans="1:11" x14ac:dyDescent="0.15">
      <c r="A228">
        <v>20161207</v>
      </c>
      <c r="B228">
        <v>9263.89</v>
      </c>
      <c r="C228">
        <v>9263.5300000000007</v>
      </c>
      <c r="D228">
        <v>9152.11</v>
      </c>
      <c r="E228">
        <v>9263.5300000000007</v>
      </c>
      <c r="F228">
        <v>9159.07</v>
      </c>
      <c r="G228">
        <v>9263.89</v>
      </c>
      <c r="H228">
        <v>9160.66</v>
      </c>
      <c r="I228" t="str">
        <f t="shared" si="12"/>
        <v>盤</v>
      </c>
      <c r="J228" t="str">
        <f t="shared" si="13"/>
        <v>盤</v>
      </c>
      <c r="K228" t="str">
        <f t="shared" si="14"/>
        <v>盤</v>
      </c>
    </row>
    <row r="229" spans="1:11" x14ac:dyDescent="0.15">
      <c r="A229">
        <v>20161208</v>
      </c>
      <c r="B229">
        <v>9375.86</v>
      </c>
      <c r="C229">
        <v>9263.5300000000007</v>
      </c>
      <c r="D229">
        <v>9159.07</v>
      </c>
      <c r="E229">
        <v>9263.89</v>
      </c>
      <c r="F229">
        <v>9160.66</v>
      </c>
      <c r="G229">
        <v>9375.86</v>
      </c>
      <c r="H229">
        <v>9160.66</v>
      </c>
      <c r="I229" t="str">
        <f t="shared" si="12"/>
        <v>盤</v>
      </c>
      <c r="J229" t="str">
        <f t="shared" si="13"/>
        <v>盤</v>
      </c>
      <c r="K229" t="str">
        <f t="shared" si="14"/>
        <v>無</v>
      </c>
    </row>
    <row r="230" spans="1:11" x14ac:dyDescent="0.15">
      <c r="A230">
        <v>20161209</v>
      </c>
      <c r="B230">
        <v>9392.68</v>
      </c>
      <c r="C230">
        <v>9263.89</v>
      </c>
      <c r="D230">
        <v>9160.66</v>
      </c>
      <c r="E230">
        <v>9375.86</v>
      </c>
      <c r="F230">
        <v>9160.66</v>
      </c>
      <c r="G230">
        <v>9392.68</v>
      </c>
      <c r="H230">
        <v>9160.66</v>
      </c>
      <c r="I230" t="str">
        <f t="shared" si="12"/>
        <v>盤</v>
      </c>
      <c r="J230" t="str">
        <f t="shared" si="13"/>
        <v>無</v>
      </c>
      <c r="K230" t="str">
        <f t="shared" si="14"/>
        <v>無</v>
      </c>
    </row>
    <row r="231" spans="1:11" x14ac:dyDescent="0.15">
      <c r="A231">
        <v>20161212</v>
      </c>
      <c r="B231">
        <v>9349.94</v>
      </c>
      <c r="C231">
        <v>9375.86</v>
      </c>
      <c r="D231">
        <v>9160.66</v>
      </c>
      <c r="E231">
        <v>9392.68</v>
      </c>
      <c r="F231">
        <v>9160.66</v>
      </c>
      <c r="G231">
        <v>9392.68</v>
      </c>
      <c r="H231">
        <v>9160.66</v>
      </c>
      <c r="I231" t="str">
        <f t="shared" si="12"/>
        <v>無</v>
      </c>
      <c r="J231" t="str">
        <f t="shared" si="13"/>
        <v>無</v>
      </c>
      <c r="K231" t="str">
        <f t="shared" si="14"/>
        <v>無</v>
      </c>
    </row>
    <row r="232" spans="1:11" x14ac:dyDescent="0.15">
      <c r="A232">
        <v>20161213</v>
      </c>
      <c r="B232">
        <v>9382.14</v>
      </c>
      <c r="C232">
        <v>9392.68</v>
      </c>
      <c r="D232">
        <v>9160.66</v>
      </c>
      <c r="E232">
        <v>9392.68</v>
      </c>
      <c r="F232">
        <v>9160.66</v>
      </c>
      <c r="G232">
        <v>9392.68</v>
      </c>
      <c r="H232">
        <v>9160.66</v>
      </c>
      <c r="I232" t="str">
        <f t="shared" si="12"/>
        <v>無</v>
      </c>
      <c r="J232" t="str">
        <f t="shared" si="13"/>
        <v>無</v>
      </c>
      <c r="K232" t="str">
        <f t="shared" si="14"/>
        <v>無</v>
      </c>
    </row>
    <row r="233" spans="1:11" x14ac:dyDescent="0.15">
      <c r="A233">
        <v>20161214</v>
      </c>
      <c r="B233">
        <v>9368.52</v>
      </c>
      <c r="C233">
        <v>9392.68</v>
      </c>
      <c r="D233">
        <v>9160.66</v>
      </c>
      <c r="E233">
        <v>9392.68</v>
      </c>
      <c r="F233">
        <v>9160.66</v>
      </c>
      <c r="G233">
        <v>9392.68</v>
      </c>
      <c r="H233">
        <v>9160.66</v>
      </c>
      <c r="I233" t="str">
        <f t="shared" si="12"/>
        <v>無</v>
      </c>
      <c r="J233" t="str">
        <f t="shared" si="13"/>
        <v>無</v>
      </c>
      <c r="K233" t="str">
        <f t="shared" si="14"/>
        <v>無</v>
      </c>
    </row>
    <row r="234" spans="1:11" x14ac:dyDescent="0.15">
      <c r="A234">
        <v>20161215</v>
      </c>
      <c r="B234">
        <v>9360.35</v>
      </c>
      <c r="C234">
        <v>9392.68</v>
      </c>
      <c r="D234">
        <v>9160.66</v>
      </c>
      <c r="E234">
        <v>9392.68</v>
      </c>
      <c r="F234">
        <v>9160.66</v>
      </c>
      <c r="G234">
        <v>9392.68</v>
      </c>
      <c r="H234">
        <v>9250.77</v>
      </c>
      <c r="I234" t="str">
        <f t="shared" si="12"/>
        <v>無</v>
      </c>
      <c r="J234" t="str">
        <f t="shared" si="13"/>
        <v>無</v>
      </c>
      <c r="K234" t="str">
        <f t="shared" si="14"/>
        <v>盤</v>
      </c>
    </row>
    <row r="235" spans="1:11" x14ac:dyDescent="0.15">
      <c r="A235">
        <v>20161216</v>
      </c>
      <c r="B235">
        <v>9326.7800000000007</v>
      </c>
      <c r="C235">
        <v>9392.68</v>
      </c>
      <c r="D235">
        <v>9160.66</v>
      </c>
      <c r="E235">
        <v>9392.68</v>
      </c>
      <c r="F235">
        <v>9250.77</v>
      </c>
      <c r="G235">
        <v>9392.68</v>
      </c>
      <c r="H235">
        <v>9263.89</v>
      </c>
      <c r="I235" t="str">
        <f t="shared" si="12"/>
        <v>無</v>
      </c>
      <c r="J235" t="str">
        <f t="shared" si="13"/>
        <v>盤</v>
      </c>
      <c r="K235" t="str">
        <f t="shared" si="14"/>
        <v>盤</v>
      </c>
    </row>
    <row r="236" spans="1:11" x14ac:dyDescent="0.15">
      <c r="A236">
        <v>20161219</v>
      </c>
      <c r="B236">
        <v>9239.32</v>
      </c>
      <c r="C236">
        <v>9392.68</v>
      </c>
      <c r="D236">
        <v>9250.77</v>
      </c>
      <c r="E236">
        <v>9392.68</v>
      </c>
      <c r="F236">
        <v>9263.89</v>
      </c>
      <c r="G236">
        <v>9392.68</v>
      </c>
      <c r="H236">
        <v>9239.32</v>
      </c>
      <c r="I236" t="str">
        <f t="shared" si="12"/>
        <v>盤</v>
      </c>
      <c r="J236" t="str">
        <f t="shared" si="13"/>
        <v>盤</v>
      </c>
      <c r="K236" t="str">
        <f t="shared" si="14"/>
        <v>盤</v>
      </c>
    </row>
    <row r="237" spans="1:11" x14ac:dyDescent="0.15">
      <c r="A237">
        <v>20161220</v>
      </c>
      <c r="B237">
        <v>9242.41</v>
      </c>
      <c r="C237">
        <v>9392.68</v>
      </c>
      <c r="D237">
        <v>9263.89</v>
      </c>
      <c r="E237">
        <v>9392.68</v>
      </c>
      <c r="F237">
        <v>9239.32</v>
      </c>
      <c r="G237">
        <v>9392.68</v>
      </c>
      <c r="H237">
        <v>9239.32</v>
      </c>
      <c r="I237" t="str">
        <f t="shared" si="12"/>
        <v>盤</v>
      </c>
      <c r="J237" t="str">
        <f t="shared" si="13"/>
        <v>盤</v>
      </c>
      <c r="K237" t="str">
        <f t="shared" si="14"/>
        <v>盤</v>
      </c>
    </row>
    <row r="238" spans="1:11" x14ac:dyDescent="0.15">
      <c r="A238">
        <v>20161221</v>
      </c>
      <c r="B238">
        <v>9204.26</v>
      </c>
      <c r="C238">
        <v>9392.68</v>
      </c>
      <c r="D238">
        <v>9239.32</v>
      </c>
      <c r="E238">
        <v>9392.68</v>
      </c>
      <c r="F238">
        <v>9239.32</v>
      </c>
      <c r="G238">
        <v>9382.14</v>
      </c>
      <c r="H238">
        <v>9204.26</v>
      </c>
      <c r="I238" t="str">
        <f t="shared" si="12"/>
        <v>盤</v>
      </c>
      <c r="J238" t="str">
        <f t="shared" si="13"/>
        <v>盤</v>
      </c>
      <c r="K238" t="str">
        <f t="shared" si="14"/>
        <v>盤</v>
      </c>
    </row>
    <row r="239" spans="1:11" x14ac:dyDescent="0.15">
      <c r="A239">
        <v>20161222</v>
      </c>
      <c r="B239">
        <v>9118.75</v>
      </c>
      <c r="C239">
        <v>9392.68</v>
      </c>
      <c r="D239">
        <v>9239.32</v>
      </c>
      <c r="E239">
        <v>9382.14</v>
      </c>
      <c r="F239">
        <v>9204.26</v>
      </c>
      <c r="G239">
        <v>9382.14</v>
      </c>
      <c r="H239">
        <v>9118.75</v>
      </c>
      <c r="I239" t="str">
        <f t="shared" si="12"/>
        <v>盤</v>
      </c>
      <c r="J239" t="str">
        <f t="shared" si="13"/>
        <v>盤</v>
      </c>
      <c r="K239" t="str">
        <f t="shared" si="14"/>
        <v>順</v>
      </c>
    </row>
    <row r="240" spans="1:11" x14ac:dyDescent="0.15">
      <c r="A240">
        <v>20161223</v>
      </c>
      <c r="B240">
        <v>9078.64</v>
      </c>
      <c r="C240">
        <v>9382.14</v>
      </c>
      <c r="D240">
        <v>9204.26</v>
      </c>
      <c r="E240">
        <v>9382.14</v>
      </c>
      <c r="F240">
        <v>9118.75</v>
      </c>
      <c r="G240">
        <v>9368.52</v>
      </c>
      <c r="H240">
        <v>9078.64</v>
      </c>
      <c r="I240" t="str">
        <f t="shared" si="12"/>
        <v>盤</v>
      </c>
      <c r="J240" t="str">
        <f t="shared" si="13"/>
        <v>順</v>
      </c>
      <c r="K240" t="str">
        <f t="shared" si="14"/>
        <v>順</v>
      </c>
    </row>
    <row r="241" spans="1:11" x14ac:dyDescent="0.15">
      <c r="A241">
        <v>20161226</v>
      </c>
      <c r="B241">
        <v>9110.5400000000009</v>
      </c>
      <c r="C241">
        <v>9382.14</v>
      </c>
      <c r="D241">
        <v>9118.75</v>
      </c>
      <c r="E241">
        <v>9368.52</v>
      </c>
      <c r="F241">
        <v>9078.64</v>
      </c>
      <c r="G241">
        <v>9360.35</v>
      </c>
      <c r="H241">
        <v>9078.64</v>
      </c>
      <c r="I241" t="str">
        <f t="shared" si="12"/>
        <v>順</v>
      </c>
      <c r="J241" t="str">
        <f t="shared" si="13"/>
        <v>順</v>
      </c>
      <c r="K241" t="str">
        <f t="shared" si="14"/>
        <v>順</v>
      </c>
    </row>
    <row r="242" spans="1:11" x14ac:dyDescent="0.15">
      <c r="A242">
        <v>20161227</v>
      </c>
      <c r="B242">
        <v>9109.27</v>
      </c>
      <c r="C242">
        <v>9368.52</v>
      </c>
      <c r="D242">
        <v>9078.64</v>
      </c>
      <c r="E242">
        <v>9360.35</v>
      </c>
      <c r="F242">
        <v>9078.64</v>
      </c>
      <c r="G242">
        <v>9326.7800000000007</v>
      </c>
      <c r="H242">
        <v>9078.64</v>
      </c>
      <c r="I242" t="str">
        <f t="shared" si="12"/>
        <v>順</v>
      </c>
      <c r="J242" t="str">
        <f t="shared" si="13"/>
        <v>順</v>
      </c>
      <c r="K242" t="str">
        <f t="shared" si="14"/>
        <v>順</v>
      </c>
    </row>
    <row r="243" spans="1:11" x14ac:dyDescent="0.15">
      <c r="A243">
        <v>20161228</v>
      </c>
      <c r="B243">
        <v>9201.4</v>
      </c>
      <c r="C243">
        <v>9360.35</v>
      </c>
      <c r="D243">
        <v>9078.64</v>
      </c>
      <c r="E243">
        <v>9326.7800000000007</v>
      </c>
      <c r="F243">
        <v>9078.64</v>
      </c>
      <c r="G243">
        <v>9242.41</v>
      </c>
      <c r="H243">
        <v>9078.64</v>
      </c>
      <c r="I243" t="str">
        <f t="shared" si="12"/>
        <v>順</v>
      </c>
      <c r="J243" t="str">
        <f t="shared" si="13"/>
        <v>順</v>
      </c>
      <c r="K243" t="str">
        <f t="shared" si="14"/>
        <v>盤</v>
      </c>
    </row>
    <row r="244" spans="1:11" x14ac:dyDescent="0.15">
      <c r="A244">
        <v>20161229</v>
      </c>
      <c r="B244">
        <v>9153.09</v>
      </c>
      <c r="C244">
        <v>9326.7800000000007</v>
      </c>
      <c r="D244">
        <v>9078.64</v>
      </c>
      <c r="E244">
        <v>9242.41</v>
      </c>
      <c r="F244">
        <v>9078.64</v>
      </c>
      <c r="G244">
        <v>9242.41</v>
      </c>
      <c r="H244">
        <v>9078.64</v>
      </c>
      <c r="I244" t="str">
        <f t="shared" si="12"/>
        <v>順</v>
      </c>
      <c r="J244" t="str">
        <f t="shared" si="13"/>
        <v>盤</v>
      </c>
      <c r="K244" t="str">
        <f t="shared" si="14"/>
        <v>盤</v>
      </c>
    </row>
    <row r="245" spans="1:11" x14ac:dyDescent="0.15">
      <c r="A245">
        <v>20161230</v>
      </c>
      <c r="B245">
        <v>9253.5</v>
      </c>
      <c r="C245">
        <v>9242.41</v>
      </c>
      <c r="D245">
        <v>9078.64</v>
      </c>
      <c r="E245">
        <v>9242.41</v>
      </c>
      <c r="F245">
        <v>9078.64</v>
      </c>
      <c r="G245">
        <v>9253.5</v>
      </c>
      <c r="H245">
        <v>9078.64</v>
      </c>
      <c r="I245" t="str">
        <f t="shared" si="12"/>
        <v>盤</v>
      </c>
      <c r="J245" t="str">
        <f t="shared" si="13"/>
        <v>盤</v>
      </c>
      <c r="K245" t="str">
        <f t="shared" si="14"/>
        <v>盤</v>
      </c>
    </row>
    <row r="246" spans="1:11" x14ac:dyDescent="0.15">
      <c r="A246">
        <v>20170103</v>
      </c>
      <c r="B246">
        <v>9272.8799999999992</v>
      </c>
      <c r="C246">
        <v>9242.41</v>
      </c>
      <c r="D246">
        <v>9078.64</v>
      </c>
      <c r="E246">
        <v>9253.5</v>
      </c>
      <c r="F246">
        <v>9078.64</v>
      </c>
      <c r="G246">
        <v>9272.8799999999992</v>
      </c>
      <c r="H246">
        <v>9078.64</v>
      </c>
      <c r="I246" t="str">
        <f t="shared" si="12"/>
        <v>盤</v>
      </c>
      <c r="J246" t="str">
        <f t="shared" si="13"/>
        <v>盤</v>
      </c>
      <c r="K246" t="str">
        <f t="shared" si="14"/>
        <v>無</v>
      </c>
    </row>
    <row r="247" spans="1:11" x14ac:dyDescent="0.15">
      <c r="A247">
        <v>20170104</v>
      </c>
      <c r="B247">
        <v>9286.9599999999991</v>
      </c>
      <c r="C247">
        <v>9253.5</v>
      </c>
      <c r="D247">
        <v>9078.64</v>
      </c>
      <c r="E247">
        <v>9272.8799999999992</v>
      </c>
      <c r="F247">
        <v>9078.64</v>
      </c>
      <c r="G247">
        <v>9286.9599999999991</v>
      </c>
      <c r="H247">
        <v>9078.64</v>
      </c>
      <c r="I247" t="str">
        <f t="shared" si="12"/>
        <v>盤</v>
      </c>
      <c r="J247" t="str">
        <f t="shared" si="13"/>
        <v>無</v>
      </c>
      <c r="K247" t="str">
        <f t="shared" si="14"/>
        <v>無</v>
      </c>
    </row>
    <row r="248" spans="1:11" x14ac:dyDescent="0.15">
      <c r="A248">
        <v>20170105</v>
      </c>
      <c r="B248">
        <v>9358.14</v>
      </c>
      <c r="C248">
        <v>9272.8799999999992</v>
      </c>
      <c r="D248">
        <v>9078.64</v>
      </c>
      <c r="E248">
        <v>9286.9599999999991</v>
      </c>
      <c r="F248">
        <v>9078.64</v>
      </c>
      <c r="G248">
        <v>9358.14</v>
      </c>
      <c r="H248">
        <v>9109.27</v>
      </c>
      <c r="I248" t="str">
        <f t="shared" si="12"/>
        <v>無</v>
      </c>
      <c r="J248" t="str">
        <f t="shared" si="13"/>
        <v>無</v>
      </c>
      <c r="K248" t="str">
        <f t="shared" si="14"/>
        <v>順</v>
      </c>
    </row>
    <row r="249" spans="1:11" x14ac:dyDescent="0.15">
      <c r="A249">
        <v>20170106</v>
      </c>
      <c r="B249">
        <v>9372.2199999999993</v>
      </c>
      <c r="C249">
        <v>9286.9599999999991</v>
      </c>
      <c r="D249">
        <v>9078.64</v>
      </c>
      <c r="E249">
        <v>9358.14</v>
      </c>
      <c r="F249">
        <v>9109.27</v>
      </c>
      <c r="G249">
        <v>9372.2199999999993</v>
      </c>
      <c r="H249">
        <v>9109.27</v>
      </c>
      <c r="I249" t="str">
        <f t="shared" si="12"/>
        <v>無</v>
      </c>
      <c r="J249" t="str">
        <f t="shared" si="13"/>
        <v>順</v>
      </c>
      <c r="K249" t="str">
        <f t="shared" si="14"/>
        <v>順</v>
      </c>
    </row>
    <row r="250" spans="1:11" x14ac:dyDescent="0.15">
      <c r="A250">
        <v>20170109</v>
      </c>
      <c r="B250">
        <v>9342.42</v>
      </c>
      <c r="C250">
        <v>9358.14</v>
      </c>
      <c r="D250">
        <v>9109.27</v>
      </c>
      <c r="E250">
        <v>9372.2199999999993</v>
      </c>
      <c r="F250">
        <v>9109.27</v>
      </c>
      <c r="G250">
        <v>9372.2199999999993</v>
      </c>
      <c r="H250">
        <v>9153.09</v>
      </c>
      <c r="I250" t="str">
        <f t="shared" si="12"/>
        <v>順</v>
      </c>
      <c r="J250" t="str">
        <f t="shared" si="13"/>
        <v>順</v>
      </c>
      <c r="K250" t="str">
        <f t="shared" si="14"/>
        <v>無</v>
      </c>
    </row>
    <row r="251" spans="1:11" x14ac:dyDescent="0.15">
      <c r="A251">
        <v>20170110</v>
      </c>
      <c r="B251">
        <v>9349.64</v>
      </c>
      <c r="C251">
        <v>9372.2199999999993</v>
      </c>
      <c r="D251">
        <v>9109.27</v>
      </c>
      <c r="E251">
        <v>9372.2199999999993</v>
      </c>
      <c r="F251">
        <v>9153.09</v>
      </c>
      <c r="G251">
        <v>9372.2199999999993</v>
      </c>
      <c r="H251">
        <v>9153.09</v>
      </c>
      <c r="I251" t="str">
        <f t="shared" si="12"/>
        <v>順</v>
      </c>
      <c r="J251" t="str">
        <f t="shared" si="13"/>
        <v>無</v>
      </c>
      <c r="K251" t="str">
        <f t="shared" si="14"/>
        <v>無</v>
      </c>
    </row>
    <row r="252" spans="1:11" x14ac:dyDescent="0.15">
      <c r="A252">
        <v>20170111</v>
      </c>
      <c r="B252">
        <v>9345.74</v>
      </c>
      <c r="C252">
        <v>9372.2199999999993</v>
      </c>
      <c r="D252">
        <v>9153.09</v>
      </c>
      <c r="E252">
        <v>9372.2199999999993</v>
      </c>
      <c r="F252">
        <v>9153.09</v>
      </c>
      <c r="G252">
        <v>9372.2199999999993</v>
      </c>
      <c r="H252">
        <v>9253.5</v>
      </c>
      <c r="I252" t="str">
        <f t="shared" si="12"/>
        <v>無</v>
      </c>
      <c r="J252" t="str">
        <f t="shared" si="13"/>
        <v>無</v>
      </c>
      <c r="K252" t="str">
        <f t="shared" si="14"/>
        <v>盤</v>
      </c>
    </row>
    <row r="253" spans="1:11" x14ac:dyDescent="0.15">
      <c r="A253">
        <v>20170112</v>
      </c>
      <c r="B253">
        <v>9410.18</v>
      </c>
      <c r="C253">
        <v>9372.2199999999993</v>
      </c>
      <c r="D253">
        <v>9153.09</v>
      </c>
      <c r="E253">
        <v>9372.2199999999993</v>
      </c>
      <c r="F253">
        <v>9253.5</v>
      </c>
      <c r="G253">
        <v>9410.18</v>
      </c>
      <c r="H253">
        <v>9272.8799999999992</v>
      </c>
      <c r="I253" t="str">
        <f t="shared" si="12"/>
        <v>無</v>
      </c>
      <c r="J253" t="str">
        <f t="shared" si="13"/>
        <v>盤</v>
      </c>
      <c r="K253" t="str">
        <f t="shared" si="14"/>
        <v>盤</v>
      </c>
    </row>
    <row r="254" spans="1:11" x14ac:dyDescent="0.15">
      <c r="A254">
        <v>20170113</v>
      </c>
      <c r="B254">
        <v>9378.83</v>
      </c>
      <c r="C254">
        <v>9372.2199999999993</v>
      </c>
      <c r="D254">
        <v>9253.5</v>
      </c>
      <c r="E254">
        <v>9410.18</v>
      </c>
      <c r="F254">
        <v>9272.8799999999992</v>
      </c>
      <c r="G254">
        <v>9410.18</v>
      </c>
      <c r="H254">
        <v>9286.9599999999991</v>
      </c>
      <c r="I254" t="str">
        <f t="shared" si="12"/>
        <v>盤</v>
      </c>
      <c r="J254" t="str">
        <f t="shared" si="13"/>
        <v>盤</v>
      </c>
      <c r="K254" t="str">
        <f t="shared" si="14"/>
        <v>盤</v>
      </c>
    </row>
    <row r="255" spans="1:11" x14ac:dyDescent="0.15">
      <c r="A255">
        <v>20170116</v>
      </c>
      <c r="B255">
        <v>9292.33</v>
      </c>
      <c r="C255">
        <v>9410.18</v>
      </c>
      <c r="D255">
        <v>9272.8799999999992</v>
      </c>
      <c r="E255">
        <v>9410.18</v>
      </c>
      <c r="F255">
        <v>9286.9599999999991</v>
      </c>
      <c r="G255">
        <v>9410.18</v>
      </c>
      <c r="H255">
        <v>9292.33</v>
      </c>
      <c r="I255" t="str">
        <f t="shared" si="12"/>
        <v>盤</v>
      </c>
      <c r="J255" t="str">
        <f t="shared" si="13"/>
        <v>盤</v>
      </c>
      <c r="K255" t="str">
        <f t="shared" si="14"/>
        <v>盤</v>
      </c>
    </row>
    <row r="256" spans="1:11" x14ac:dyDescent="0.15">
      <c r="A256">
        <v>20170117</v>
      </c>
      <c r="B256">
        <v>9354.5300000000007</v>
      </c>
      <c r="C256">
        <v>9410.18</v>
      </c>
      <c r="D256">
        <v>9286.9599999999991</v>
      </c>
      <c r="E256">
        <v>9410.18</v>
      </c>
      <c r="F256">
        <v>9292.33</v>
      </c>
      <c r="G256">
        <v>9410.18</v>
      </c>
      <c r="H256">
        <v>9292.33</v>
      </c>
      <c r="I256" t="str">
        <f t="shared" si="12"/>
        <v>盤</v>
      </c>
      <c r="J256" t="str">
        <f t="shared" si="13"/>
        <v>盤</v>
      </c>
      <c r="K256" t="str">
        <f t="shared" si="14"/>
        <v>盤</v>
      </c>
    </row>
    <row r="257" spans="1:11" x14ac:dyDescent="0.15">
      <c r="A257">
        <v>20170118</v>
      </c>
      <c r="B257">
        <v>9341.9699999999993</v>
      </c>
      <c r="C257">
        <v>9410.18</v>
      </c>
      <c r="D257">
        <v>9292.33</v>
      </c>
      <c r="E257">
        <v>9410.18</v>
      </c>
      <c r="F257">
        <v>9292.33</v>
      </c>
      <c r="G257">
        <v>9410.18</v>
      </c>
      <c r="H257">
        <v>9292.33</v>
      </c>
      <c r="I257" t="str">
        <f t="shared" si="12"/>
        <v>盤</v>
      </c>
      <c r="J257" t="str">
        <f t="shared" si="13"/>
        <v>盤</v>
      </c>
      <c r="K257" t="str">
        <f t="shared" si="14"/>
        <v>盤</v>
      </c>
    </row>
    <row r="258" spans="1:11" x14ac:dyDescent="0.15">
      <c r="A258">
        <v>20170119</v>
      </c>
      <c r="B258">
        <v>9318.1200000000008</v>
      </c>
      <c r="C258">
        <v>9410.18</v>
      </c>
      <c r="D258">
        <v>9292.33</v>
      </c>
      <c r="E258">
        <v>9410.18</v>
      </c>
      <c r="F258">
        <v>9292.33</v>
      </c>
      <c r="G258">
        <v>9410.18</v>
      </c>
      <c r="H258">
        <v>9292.33</v>
      </c>
      <c r="I258" t="str">
        <f t="shared" si="12"/>
        <v>盤</v>
      </c>
      <c r="J258" t="str">
        <f t="shared" si="13"/>
        <v>盤</v>
      </c>
      <c r="K258" t="str">
        <f t="shared" si="14"/>
        <v>盤</v>
      </c>
    </row>
    <row r="259" spans="1:11" x14ac:dyDescent="0.15">
      <c r="A259">
        <v>20170120</v>
      </c>
      <c r="B259">
        <v>9331.4599999999991</v>
      </c>
      <c r="C259">
        <v>9410.18</v>
      </c>
      <c r="D259">
        <v>9292.33</v>
      </c>
      <c r="E259">
        <v>9410.18</v>
      </c>
      <c r="F259">
        <v>9292.33</v>
      </c>
      <c r="G259">
        <v>9410.18</v>
      </c>
      <c r="H259">
        <v>9292.33</v>
      </c>
      <c r="I259" t="str">
        <f t="shared" si="12"/>
        <v>盤</v>
      </c>
      <c r="J259" t="str">
        <f t="shared" si="13"/>
        <v>盤</v>
      </c>
      <c r="K259" t="str">
        <f t="shared" si="14"/>
        <v>盤</v>
      </c>
    </row>
    <row r="260" spans="1:11" x14ac:dyDescent="0.15">
      <c r="A260">
        <v>20170123</v>
      </c>
      <c r="B260">
        <v>9424.0499999999993</v>
      </c>
      <c r="C260">
        <v>9410.18</v>
      </c>
      <c r="D260">
        <v>9292.33</v>
      </c>
      <c r="E260">
        <v>9410.18</v>
      </c>
      <c r="F260">
        <v>9292.33</v>
      </c>
      <c r="G260">
        <v>9424.0499999999993</v>
      </c>
      <c r="H260">
        <v>9292.33</v>
      </c>
      <c r="I260" t="str">
        <f t="shared" si="12"/>
        <v>盤</v>
      </c>
      <c r="J260" t="str">
        <f t="shared" si="13"/>
        <v>盤</v>
      </c>
      <c r="K260" t="str">
        <f t="shared" si="14"/>
        <v>盤</v>
      </c>
    </row>
    <row r="261" spans="1:11" x14ac:dyDescent="0.15">
      <c r="A261">
        <v>20170124</v>
      </c>
      <c r="B261">
        <v>9447.9500000000007</v>
      </c>
      <c r="C261">
        <v>9410.18</v>
      </c>
      <c r="D261">
        <v>9292.33</v>
      </c>
      <c r="E261">
        <v>9424.0499999999993</v>
      </c>
      <c r="F261">
        <v>9292.33</v>
      </c>
      <c r="G261">
        <v>9447.9500000000007</v>
      </c>
      <c r="H261">
        <v>9292.33</v>
      </c>
      <c r="I261" t="str">
        <f t="shared" si="12"/>
        <v>盤</v>
      </c>
      <c r="J261" t="str">
        <f t="shared" si="13"/>
        <v>盤</v>
      </c>
      <c r="K261" t="str">
        <f t="shared" si="14"/>
        <v>盤</v>
      </c>
    </row>
    <row r="262" spans="1:11" x14ac:dyDescent="0.15">
      <c r="A262">
        <v>20170202</v>
      </c>
      <c r="B262">
        <v>9428.9699999999993</v>
      </c>
      <c r="C262">
        <v>9424.0499999999993</v>
      </c>
      <c r="D262">
        <v>9292.33</v>
      </c>
      <c r="E262">
        <v>9447.9500000000007</v>
      </c>
      <c r="F262">
        <v>9292.33</v>
      </c>
      <c r="G262">
        <v>9447.9500000000007</v>
      </c>
      <c r="H262">
        <v>9292.33</v>
      </c>
      <c r="I262" t="str">
        <f t="shared" si="12"/>
        <v>盤</v>
      </c>
      <c r="J262" t="str">
        <f t="shared" si="13"/>
        <v>盤</v>
      </c>
      <c r="K262" t="str">
        <f t="shared" si="14"/>
        <v>盤</v>
      </c>
    </row>
    <row r="263" spans="1:11" x14ac:dyDescent="0.15">
      <c r="A263">
        <v>20170203</v>
      </c>
      <c r="B263">
        <v>9455.56</v>
      </c>
      <c r="C263">
        <v>9447.9500000000007</v>
      </c>
      <c r="D263">
        <v>9292.33</v>
      </c>
      <c r="E263">
        <v>9447.9500000000007</v>
      </c>
      <c r="F263">
        <v>9292.33</v>
      </c>
      <c r="G263">
        <v>9455.56</v>
      </c>
      <c r="H263">
        <v>9318.1200000000008</v>
      </c>
      <c r="I263" t="str">
        <f t="shared" si="12"/>
        <v>盤</v>
      </c>
      <c r="J263" t="str">
        <f t="shared" si="13"/>
        <v>盤</v>
      </c>
      <c r="K263" t="str">
        <f t="shared" si="14"/>
        <v>盤</v>
      </c>
    </row>
    <row r="264" spans="1:11" x14ac:dyDescent="0.15">
      <c r="A264">
        <v>20170206</v>
      </c>
      <c r="B264">
        <v>9538.01</v>
      </c>
      <c r="C264">
        <v>9447.9500000000007</v>
      </c>
      <c r="D264">
        <v>9292.33</v>
      </c>
      <c r="E264">
        <v>9455.56</v>
      </c>
      <c r="F264">
        <v>9318.1200000000008</v>
      </c>
      <c r="G264">
        <v>9538.01</v>
      </c>
      <c r="H264">
        <v>9318.1200000000008</v>
      </c>
      <c r="I264" t="str">
        <f t="shared" si="12"/>
        <v>盤</v>
      </c>
      <c r="J264" t="str">
        <f t="shared" si="13"/>
        <v>盤</v>
      </c>
      <c r="K264" t="str">
        <f t="shared" si="14"/>
        <v>無</v>
      </c>
    </row>
    <row r="265" spans="1:11" x14ac:dyDescent="0.15">
      <c r="A265">
        <v>20170207</v>
      </c>
      <c r="B265">
        <v>9554.56</v>
      </c>
      <c r="C265">
        <v>9455.56</v>
      </c>
      <c r="D265">
        <v>9318.1200000000008</v>
      </c>
      <c r="E265">
        <v>9538.01</v>
      </c>
      <c r="F265">
        <v>9318.1200000000008</v>
      </c>
      <c r="G265">
        <v>9554.56</v>
      </c>
      <c r="H265">
        <v>9318.1200000000008</v>
      </c>
      <c r="I265" t="str">
        <f t="shared" si="12"/>
        <v>盤</v>
      </c>
      <c r="J265" t="str">
        <f t="shared" si="13"/>
        <v>無</v>
      </c>
      <c r="K265" t="str">
        <f t="shared" si="14"/>
        <v>無</v>
      </c>
    </row>
    <row r="266" spans="1:11" x14ac:dyDescent="0.15">
      <c r="A266">
        <v>20170208</v>
      </c>
      <c r="B266">
        <v>9543.25</v>
      </c>
      <c r="C266">
        <v>9538.01</v>
      </c>
      <c r="D266">
        <v>9318.1200000000008</v>
      </c>
      <c r="E266">
        <v>9554.56</v>
      </c>
      <c r="F266">
        <v>9318.1200000000008</v>
      </c>
      <c r="G266">
        <v>9554.56</v>
      </c>
      <c r="H266">
        <v>9331.4599999999991</v>
      </c>
      <c r="I266" t="str">
        <f t="shared" si="12"/>
        <v>無</v>
      </c>
      <c r="J266" t="str">
        <f t="shared" si="13"/>
        <v>無</v>
      </c>
      <c r="K266" t="str">
        <f t="shared" si="14"/>
        <v>無</v>
      </c>
    </row>
    <row r="267" spans="1:11" x14ac:dyDescent="0.15">
      <c r="A267">
        <v>20170209</v>
      </c>
      <c r="B267">
        <v>9590.18</v>
      </c>
      <c r="C267">
        <v>9554.56</v>
      </c>
      <c r="D267">
        <v>9318.1200000000008</v>
      </c>
      <c r="E267">
        <v>9554.56</v>
      </c>
      <c r="F267">
        <v>9331.4599999999991</v>
      </c>
      <c r="G267">
        <v>9590.18</v>
      </c>
      <c r="H267">
        <v>9424.0499999999993</v>
      </c>
      <c r="I267" t="str">
        <f t="shared" si="12"/>
        <v>無</v>
      </c>
      <c r="J267" t="str">
        <f t="shared" si="13"/>
        <v>無</v>
      </c>
      <c r="K267" t="str">
        <f t="shared" si="14"/>
        <v>盤</v>
      </c>
    </row>
    <row r="268" spans="1:11" x14ac:dyDescent="0.15">
      <c r="A268">
        <v>20170210</v>
      </c>
      <c r="B268">
        <v>9665.59</v>
      </c>
      <c r="C268">
        <v>9554.56</v>
      </c>
      <c r="D268">
        <v>9331.4599999999991</v>
      </c>
      <c r="E268">
        <v>9590.18</v>
      </c>
      <c r="F268">
        <v>9424.0499999999993</v>
      </c>
      <c r="G268">
        <v>9665.59</v>
      </c>
      <c r="H268">
        <v>9428.9699999999993</v>
      </c>
      <c r="I268" t="str">
        <f t="shared" si="12"/>
        <v>無</v>
      </c>
      <c r="J268" t="str">
        <f t="shared" si="13"/>
        <v>盤</v>
      </c>
      <c r="K268" t="str">
        <f t="shared" si="14"/>
        <v>無</v>
      </c>
    </row>
    <row r="269" spans="1:11" x14ac:dyDescent="0.15">
      <c r="A269">
        <v>20170213</v>
      </c>
      <c r="B269">
        <v>9710.32</v>
      </c>
      <c r="C269">
        <v>9590.18</v>
      </c>
      <c r="D269">
        <v>9424.0499999999993</v>
      </c>
      <c r="E269">
        <v>9665.59</v>
      </c>
      <c r="F269">
        <v>9428.9699999999993</v>
      </c>
      <c r="G269">
        <v>9710.32</v>
      </c>
      <c r="H269">
        <v>9428.9699999999993</v>
      </c>
      <c r="I269" t="str">
        <f t="shared" si="12"/>
        <v>盤</v>
      </c>
      <c r="J269" t="str">
        <f t="shared" si="13"/>
        <v>無</v>
      </c>
      <c r="K269" t="str">
        <f t="shared" si="14"/>
        <v>順</v>
      </c>
    </row>
    <row r="270" spans="1:11" x14ac:dyDescent="0.15">
      <c r="A270">
        <v>20170214</v>
      </c>
      <c r="B270">
        <v>9718.7800000000007</v>
      </c>
      <c r="C270">
        <v>9665.59</v>
      </c>
      <c r="D270">
        <v>9428.9699999999993</v>
      </c>
      <c r="E270">
        <v>9710.32</v>
      </c>
      <c r="F270">
        <v>9428.9699999999993</v>
      </c>
      <c r="G270">
        <v>9718.7800000000007</v>
      </c>
      <c r="H270">
        <v>9455.56</v>
      </c>
      <c r="I270" t="str">
        <f t="shared" si="12"/>
        <v>無</v>
      </c>
      <c r="J270" t="str">
        <f t="shared" si="13"/>
        <v>順</v>
      </c>
      <c r="K270" t="str">
        <f t="shared" si="14"/>
        <v>順</v>
      </c>
    </row>
    <row r="271" spans="1:11" x14ac:dyDescent="0.15">
      <c r="A271">
        <v>20170215</v>
      </c>
      <c r="B271">
        <v>9799.76</v>
      </c>
      <c r="C271">
        <v>9710.32</v>
      </c>
      <c r="D271">
        <v>9428.9699999999993</v>
      </c>
      <c r="E271">
        <v>9718.7800000000007</v>
      </c>
      <c r="F271">
        <v>9455.56</v>
      </c>
      <c r="G271">
        <v>9799.76</v>
      </c>
      <c r="H271">
        <v>9538.01</v>
      </c>
      <c r="I271" t="str">
        <f t="shared" si="12"/>
        <v>順</v>
      </c>
      <c r="J271" t="str">
        <f t="shared" si="13"/>
        <v>順</v>
      </c>
      <c r="K271" t="str">
        <f t="shared" si="14"/>
        <v>順</v>
      </c>
    </row>
    <row r="272" spans="1:11" x14ac:dyDescent="0.15">
      <c r="A272">
        <v>20170216</v>
      </c>
      <c r="B272">
        <v>9771.25</v>
      </c>
      <c r="C272">
        <v>9718.7800000000007</v>
      </c>
      <c r="D272">
        <v>9455.56</v>
      </c>
      <c r="E272">
        <v>9799.76</v>
      </c>
      <c r="F272">
        <v>9538.01</v>
      </c>
      <c r="G272">
        <v>9799.76</v>
      </c>
      <c r="H272">
        <v>9543.25</v>
      </c>
      <c r="I272" t="str">
        <f t="shared" si="12"/>
        <v>順</v>
      </c>
      <c r="J272" t="str">
        <f t="shared" si="13"/>
        <v>順</v>
      </c>
      <c r="K272" t="str">
        <f t="shared" si="14"/>
        <v>順</v>
      </c>
    </row>
    <row r="273" spans="1:11" x14ac:dyDescent="0.15">
      <c r="A273">
        <v>20170217</v>
      </c>
      <c r="B273">
        <v>9759.76</v>
      </c>
      <c r="C273">
        <v>9799.76</v>
      </c>
      <c r="D273">
        <v>9538.01</v>
      </c>
      <c r="E273">
        <v>9799.76</v>
      </c>
      <c r="F273">
        <v>9543.25</v>
      </c>
      <c r="G273">
        <v>9799.76</v>
      </c>
      <c r="H273">
        <v>9543.25</v>
      </c>
      <c r="I273" t="str">
        <f t="shared" si="12"/>
        <v>順</v>
      </c>
      <c r="J273" t="str">
        <f t="shared" si="13"/>
        <v>順</v>
      </c>
      <c r="K273" t="str">
        <f t="shared" si="14"/>
        <v>順</v>
      </c>
    </row>
    <row r="274" spans="1:11" x14ac:dyDescent="0.15">
      <c r="A274">
        <v>20170218</v>
      </c>
      <c r="B274">
        <v>9779.92</v>
      </c>
      <c r="C274">
        <v>9799.76</v>
      </c>
      <c r="D274">
        <v>9543.25</v>
      </c>
      <c r="E274">
        <v>9799.76</v>
      </c>
      <c r="F274">
        <v>9543.25</v>
      </c>
      <c r="G274">
        <v>9799.76</v>
      </c>
      <c r="H274">
        <v>9590.18</v>
      </c>
      <c r="I274" t="str">
        <f t="shared" si="12"/>
        <v>順</v>
      </c>
      <c r="J274" t="str">
        <f t="shared" si="13"/>
        <v>順</v>
      </c>
      <c r="K274" t="str">
        <f t="shared" si="14"/>
        <v>無</v>
      </c>
    </row>
    <row r="275" spans="1:11" x14ac:dyDescent="0.15">
      <c r="A275">
        <v>20170220</v>
      </c>
      <c r="B275">
        <v>9753.2000000000007</v>
      </c>
      <c r="C275">
        <v>9799.76</v>
      </c>
      <c r="D275">
        <v>9543.25</v>
      </c>
      <c r="E275">
        <v>9799.76</v>
      </c>
      <c r="F275">
        <v>9590.18</v>
      </c>
      <c r="G275">
        <v>9799.76</v>
      </c>
      <c r="H275">
        <v>9665.59</v>
      </c>
      <c r="I275" t="str">
        <f t="shared" si="12"/>
        <v>順</v>
      </c>
      <c r="J275" t="str">
        <f t="shared" si="13"/>
        <v>無</v>
      </c>
      <c r="K275" t="str">
        <f t="shared" si="14"/>
        <v>盤</v>
      </c>
    </row>
    <row r="276" spans="1:11" x14ac:dyDescent="0.15">
      <c r="A276">
        <v>20170221</v>
      </c>
      <c r="B276">
        <v>9763.93</v>
      </c>
      <c r="C276">
        <v>9799.76</v>
      </c>
      <c r="D276">
        <v>9590.18</v>
      </c>
      <c r="E276">
        <v>9799.76</v>
      </c>
      <c r="F276">
        <v>9665.59</v>
      </c>
      <c r="G276">
        <v>9799.76</v>
      </c>
      <c r="H276">
        <v>9710.32</v>
      </c>
      <c r="I276" t="str">
        <f t="shared" si="12"/>
        <v>無</v>
      </c>
      <c r="J276" t="str">
        <f t="shared" si="13"/>
        <v>盤</v>
      </c>
      <c r="K276" t="str">
        <f t="shared" si="14"/>
        <v>盤</v>
      </c>
    </row>
    <row r="277" spans="1:11" x14ac:dyDescent="0.15">
      <c r="A277">
        <v>20170222</v>
      </c>
      <c r="B277">
        <v>9778.7800000000007</v>
      </c>
      <c r="C277">
        <v>9799.76</v>
      </c>
      <c r="D277">
        <v>9665.59</v>
      </c>
      <c r="E277">
        <v>9799.76</v>
      </c>
      <c r="F277">
        <v>9710.32</v>
      </c>
      <c r="G277">
        <v>9799.76</v>
      </c>
      <c r="H277">
        <v>9718.7800000000007</v>
      </c>
      <c r="I277" t="str">
        <f t="shared" si="12"/>
        <v>盤</v>
      </c>
      <c r="J277" t="str">
        <f t="shared" si="13"/>
        <v>盤</v>
      </c>
      <c r="K277" t="str">
        <f t="shared" si="14"/>
        <v>盤</v>
      </c>
    </row>
    <row r="278" spans="1:11" x14ac:dyDescent="0.15">
      <c r="A278">
        <v>20170223</v>
      </c>
      <c r="B278">
        <v>9769.31</v>
      </c>
      <c r="C278">
        <v>9799.76</v>
      </c>
      <c r="D278">
        <v>9710.32</v>
      </c>
      <c r="E278">
        <v>9799.76</v>
      </c>
      <c r="F278">
        <v>9718.7800000000007</v>
      </c>
      <c r="G278">
        <v>9799.76</v>
      </c>
      <c r="H278">
        <v>9753.2000000000007</v>
      </c>
      <c r="I278" t="str">
        <f t="shared" si="12"/>
        <v>盤</v>
      </c>
      <c r="J278" t="str">
        <f t="shared" si="13"/>
        <v>盤</v>
      </c>
      <c r="K278" t="str">
        <f t="shared" si="14"/>
        <v>盤</v>
      </c>
    </row>
    <row r="279" spans="1:11" x14ac:dyDescent="0.15">
      <c r="A279">
        <v>20170224</v>
      </c>
      <c r="B279">
        <v>9750.4699999999993</v>
      </c>
      <c r="C279">
        <v>9799.76</v>
      </c>
      <c r="D279">
        <v>9718.7800000000007</v>
      </c>
      <c r="E279">
        <v>9799.76</v>
      </c>
      <c r="F279">
        <v>9753.2000000000007</v>
      </c>
      <c r="G279">
        <v>9779.92</v>
      </c>
      <c r="H279">
        <v>9750.4699999999993</v>
      </c>
      <c r="I279" t="str">
        <f t="shared" si="12"/>
        <v>盤</v>
      </c>
      <c r="J279" t="str">
        <f t="shared" si="13"/>
        <v>盤</v>
      </c>
      <c r="K279" t="str">
        <f t="shared" si="14"/>
        <v>盤</v>
      </c>
    </row>
    <row r="280" spans="1:11" x14ac:dyDescent="0.15">
      <c r="A280">
        <v>20170301</v>
      </c>
      <c r="B280">
        <v>9674.7800000000007</v>
      </c>
      <c r="C280">
        <v>9799.76</v>
      </c>
      <c r="D280">
        <v>9753.2000000000007</v>
      </c>
      <c r="E280">
        <v>9779.92</v>
      </c>
      <c r="F280">
        <v>9750.4699999999993</v>
      </c>
      <c r="G280">
        <v>9779.92</v>
      </c>
      <c r="H280">
        <v>9674.7800000000007</v>
      </c>
      <c r="I280" t="str">
        <f t="shared" si="12"/>
        <v>盤</v>
      </c>
      <c r="J280" t="str">
        <f t="shared" si="13"/>
        <v>盤</v>
      </c>
      <c r="K280" t="str">
        <f t="shared" si="14"/>
        <v>盤</v>
      </c>
    </row>
    <row r="281" spans="1:11" x14ac:dyDescent="0.15">
      <c r="A281">
        <v>20170302</v>
      </c>
      <c r="B281">
        <v>9691.7999999999993</v>
      </c>
      <c r="C281">
        <v>9779.92</v>
      </c>
      <c r="D281">
        <v>9750.4699999999993</v>
      </c>
      <c r="E281">
        <v>9779.92</v>
      </c>
      <c r="F281">
        <v>9674.7800000000007</v>
      </c>
      <c r="G281">
        <v>9779.92</v>
      </c>
      <c r="H281">
        <v>9674.7800000000007</v>
      </c>
      <c r="I281" t="str">
        <f t="shared" si="12"/>
        <v>盤</v>
      </c>
      <c r="J281" t="str">
        <f t="shared" si="13"/>
        <v>盤</v>
      </c>
      <c r="K281" t="str">
        <f t="shared" si="14"/>
        <v>盤</v>
      </c>
    </row>
    <row r="282" spans="1:11" x14ac:dyDescent="0.15">
      <c r="A282">
        <v>20170303</v>
      </c>
      <c r="B282">
        <v>9648.2099999999991</v>
      </c>
      <c r="C282">
        <v>9779.92</v>
      </c>
      <c r="D282">
        <v>9674.7800000000007</v>
      </c>
      <c r="E282">
        <v>9779.92</v>
      </c>
      <c r="F282">
        <v>9674.7800000000007</v>
      </c>
      <c r="G282">
        <v>9778.7800000000007</v>
      </c>
      <c r="H282">
        <v>9648.2099999999991</v>
      </c>
      <c r="I282" t="str">
        <f t="shared" si="12"/>
        <v>盤</v>
      </c>
      <c r="J282" t="str">
        <f t="shared" si="13"/>
        <v>盤</v>
      </c>
      <c r="K282" t="str">
        <f t="shared" si="14"/>
        <v>盤</v>
      </c>
    </row>
    <row r="283" spans="1:11" x14ac:dyDescent="0.15">
      <c r="A283">
        <v>20170306</v>
      </c>
      <c r="B283">
        <v>9682.6299999999992</v>
      </c>
      <c r="C283">
        <v>9779.92</v>
      </c>
      <c r="D283">
        <v>9674.7800000000007</v>
      </c>
      <c r="E283">
        <v>9778.7800000000007</v>
      </c>
      <c r="F283">
        <v>9648.2099999999991</v>
      </c>
      <c r="G283">
        <v>9778.7800000000007</v>
      </c>
      <c r="H283">
        <v>9648.2099999999991</v>
      </c>
      <c r="I283" t="str">
        <f t="shared" si="12"/>
        <v>盤</v>
      </c>
      <c r="J283" t="str">
        <f t="shared" si="13"/>
        <v>盤</v>
      </c>
      <c r="K283" t="str">
        <f t="shared" si="14"/>
        <v>盤</v>
      </c>
    </row>
    <row r="284" spans="1:11" x14ac:dyDescent="0.15">
      <c r="A284">
        <v>20170307</v>
      </c>
      <c r="B284">
        <v>9738.07</v>
      </c>
      <c r="C284">
        <v>9778.7800000000007</v>
      </c>
      <c r="D284">
        <v>9648.2099999999991</v>
      </c>
      <c r="E284">
        <v>9778.7800000000007</v>
      </c>
      <c r="F284">
        <v>9648.2099999999991</v>
      </c>
      <c r="G284">
        <v>9778.7800000000007</v>
      </c>
      <c r="H284">
        <v>9648.2099999999991</v>
      </c>
      <c r="I284" t="str">
        <f t="shared" si="12"/>
        <v>盤</v>
      </c>
      <c r="J284" t="str">
        <f t="shared" si="13"/>
        <v>盤</v>
      </c>
      <c r="K284" t="str">
        <f t="shared" si="14"/>
        <v>盤</v>
      </c>
    </row>
    <row r="285" spans="1:11" x14ac:dyDescent="0.15">
      <c r="A285">
        <v>20170308</v>
      </c>
      <c r="B285">
        <v>9753.4500000000007</v>
      </c>
      <c r="C285">
        <v>9778.7800000000007</v>
      </c>
      <c r="D285">
        <v>9648.2099999999991</v>
      </c>
      <c r="E285">
        <v>9778.7800000000007</v>
      </c>
      <c r="F285">
        <v>9648.2099999999991</v>
      </c>
      <c r="G285">
        <v>9769.31</v>
      </c>
      <c r="H285">
        <v>9648.2099999999991</v>
      </c>
      <c r="I285" t="str">
        <f t="shared" si="12"/>
        <v>盤</v>
      </c>
      <c r="J285" t="str">
        <f t="shared" si="13"/>
        <v>盤</v>
      </c>
      <c r="K285" t="str">
        <f t="shared" si="14"/>
        <v>盤</v>
      </c>
    </row>
    <row r="286" spans="1:11" x14ac:dyDescent="0.15">
      <c r="A286">
        <v>20170309</v>
      </c>
      <c r="B286">
        <v>9658.61</v>
      </c>
      <c r="C286">
        <v>9778.7800000000007</v>
      </c>
      <c r="D286">
        <v>9648.2099999999991</v>
      </c>
      <c r="E286">
        <v>9769.31</v>
      </c>
      <c r="F286">
        <v>9648.2099999999991</v>
      </c>
      <c r="G286">
        <v>9753.4500000000007</v>
      </c>
      <c r="H286">
        <v>9648.2099999999991</v>
      </c>
      <c r="I286" t="str">
        <f t="shared" si="12"/>
        <v>盤</v>
      </c>
      <c r="J286" t="str">
        <f t="shared" si="13"/>
        <v>盤</v>
      </c>
      <c r="K286" t="str">
        <f t="shared" si="14"/>
        <v>盤</v>
      </c>
    </row>
    <row r="287" spans="1:11" x14ac:dyDescent="0.15">
      <c r="A287">
        <v>20170310</v>
      </c>
      <c r="B287">
        <v>9627.89</v>
      </c>
      <c r="C287">
        <v>9769.31</v>
      </c>
      <c r="D287">
        <v>9648.2099999999991</v>
      </c>
      <c r="E287">
        <v>9753.4500000000007</v>
      </c>
      <c r="F287">
        <v>9648.2099999999991</v>
      </c>
      <c r="G287">
        <v>9753.4500000000007</v>
      </c>
      <c r="H287">
        <v>9627.89</v>
      </c>
      <c r="I287" t="str">
        <f t="shared" si="12"/>
        <v>盤</v>
      </c>
      <c r="J287" t="str">
        <f t="shared" si="13"/>
        <v>盤</v>
      </c>
      <c r="K287" t="str">
        <f t="shared" si="14"/>
        <v>盤</v>
      </c>
    </row>
    <row r="288" spans="1:11" x14ac:dyDescent="0.15">
      <c r="A288">
        <v>20170313</v>
      </c>
      <c r="B288">
        <v>9697.34</v>
      </c>
      <c r="C288">
        <v>9753.4500000000007</v>
      </c>
      <c r="D288">
        <v>9648.2099999999991</v>
      </c>
      <c r="E288">
        <v>9753.4500000000007</v>
      </c>
      <c r="F288">
        <v>9627.89</v>
      </c>
      <c r="G288">
        <v>9753.4500000000007</v>
      </c>
      <c r="H288">
        <v>9627.89</v>
      </c>
      <c r="I288" t="str">
        <f t="shared" si="12"/>
        <v>盤</v>
      </c>
      <c r="J288" t="str">
        <f t="shared" si="13"/>
        <v>盤</v>
      </c>
      <c r="K288" t="str">
        <f t="shared" si="14"/>
        <v>盤</v>
      </c>
    </row>
    <row r="289" spans="1:11" x14ac:dyDescent="0.15">
      <c r="A289">
        <v>20170314</v>
      </c>
      <c r="B289">
        <v>9744.2099999999991</v>
      </c>
      <c r="C289">
        <v>9753.4500000000007</v>
      </c>
      <c r="D289">
        <v>9627.89</v>
      </c>
      <c r="E289">
        <v>9753.4500000000007</v>
      </c>
      <c r="F289">
        <v>9627.89</v>
      </c>
      <c r="G289">
        <v>9753.4500000000007</v>
      </c>
      <c r="H289">
        <v>9627.89</v>
      </c>
      <c r="I289" t="str">
        <f t="shared" ref="I289:I352" si="15">IF(C289-D289&lt;=180,"盤",IF(C289-D289&lt;=240,"無","順"))</f>
        <v>盤</v>
      </c>
      <c r="J289" t="str">
        <f t="shared" ref="J289:J352" si="16">IF(E289-F289&lt;=180,"盤",IF(E289-F289&lt;=240,"無","順"))</f>
        <v>盤</v>
      </c>
      <c r="K289" t="str">
        <f t="shared" ref="K289:K352" si="17">IF(G289-H289&lt;=180,"盤",IF(G289-H289&lt;=240,"無","順"))</f>
        <v>盤</v>
      </c>
    </row>
    <row r="290" spans="1:11" x14ac:dyDescent="0.15">
      <c r="A290">
        <v>20170315</v>
      </c>
      <c r="B290">
        <v>9740.31</v>
      </c>
      <c r="C290">
        <v>9753.4500000000007</v>
      </c>
      <c r="D290">
        <v>9627.89</v>
      </c>
      <c r="E290">
        <v>9753.4500000000007</v>
      </c>
      <c r="F290">
        <v>9627.89</v>
      </c>
      <c r="G290">
        <v>9753.4500000000007</v>
      </c>
      <c r="H290">
        <v>9627.89</v>
      </c>
      <c r="I290" t="str">
        <f t="shared" si="15"/>
        <v>盤</v>
      </c>
      <c r="J290" t="str">
        <f t="shared" si="16"/>
        <v>盤</v>
      </c>
      <c r="K290" t="str">
        <f t="shared" si="17"/>
        <v>盤</v>
      </c>
    </row>
    <row r="291" spans="1:11" x14ac:dyDescent="0.15">
      <c r="A291">
        <v>20170316</v>
      </c>
      <c r="B291">
        <v>9837.83</v>
      </c>
      <c r="C291">
        <v>9753.4500000000007</v>
      </c>
      <c r="D291">
        <v>9627.89</v>
      </c>
      <c r="E291">
        <v>9753.4500000000007</v>
      </c>
      <c r="F291">
        <v>9627.89</v>
      </c>
      <c r="G291">
        <v>9837.83</v>
      </c>
      <c r="H291">
        <v>9627.89</v>
      </c>
      <c r="I291" t="str">
        <f t="shared" si="15"/>
        <v>盤</v>
      </c>
      <c r="J291" t="str">
        <f t="shared" si="16"/>
        <v>盤</v>
      </c>
      <c r="K291" t="str">
        <f t="shared" si="17"/>
        <v>無</v>
      </c>
    </row>
    <row r="292" spans="1:11" x14ac:dyDescent="0.15">
      <c r="A292">
        <v>20170317</v>
      </c>
      <c r="B292">
        <v>9908.69</v>
      </c>
      <c r="C292">
        <v>9753.4500000000007</v>
      </c>
      <c r="D292">
        <v>9627.89</v>
      </c>
      <c r="E292">
        <v>9837.83</v>
      </c>
      <c r="F292">
        <v>9627.89</v>
      </c>
      <c r="G292">
        <v>9908.69</v>
      </c>
      <c r="H292">
        <v>9627.89</v>
      </c>
      <c r="I292" t="str">
        <f t="shared" si="15"/>
        <v>盤</v>
      </c>
      <c r="J292" t="str">
        <f t="shared" si="16"/>
        <v>無</v>
      </c>
      <c r="K292" t="str">
        <f t="shared" si="17"/>
        <v>順</v>
      </c>
    </row>
    <row r="293" spans="1:11" x14ac:dyDescent="0.15">
      <c r="A293">
        <v>20170320</v>
      </c>
      <c r="B293">
        <v>9912.9699999999993</v>
      </c>
      <c r="C293">
        <v>9837.83</v>
      </c>
      <c r="D293">
        <v>9627.89</v>
      </c>
      <c r="E293">
        <v>9908.69</v>
      </c>
      <c r="F293">
        <v>9627.89</v>
      </c>
      <c r="G293">
        <v>9912.9699999999993</v>
      </c>
      <c r="H293">
        <v>9627.89</v>
      </c>
      <c r="I293" t="str">
        <f t="shared" si="15"/>
        <v>無</v>
      </c>
      <c r="J293" t="str">
        <f t="shared" si="16"/>
        <v>順</v>
      </c>
      <c r="K293" t="str">
        <f t="shared" si="17"/>
        <v>順</v>
      </c>
    </row>
    <row r="294" spans="1:11" x14ac:dyDescent="0.15">
      <c r="A294">
        <v>20170321</v>
      </c>
      <c r="B294">
        <v>9972.49</v>
      </c>
      <c r="C294">
        <v>9908.69</v>
      </c>
      <c r="D294">
        <v>9627.89</v>
      </c>
      <c r="E294">
        <v>9912.9699999999993</v>
      </c>
      <c r="F294">
        <v>9627.89</v>
      </c>
      <c r="G294">
        <v>9972.49</v>
      </c>
      <c r="H294">
        <v>9627.89</v>
      </c>
      <c r="I294" t="str">
        <f t="shared" si="15"/>
        <v>順</v>
      </c>
      <c r="J294" t="str">
        <f t="shared" si="16"/>
        <v>順</v>
      </c>
      <c r="K294" t="str">
        <f t="shared" si="17"/>
        <v>順</v>
      </c>
    </row>
    <row r="295" spans="1:11" x14ac:dyDescent="0.15">
      <c r="A295">
        <v>20170322</v>
      </c>
      <c r="B295">
        <v>9922.66</v>
      </c>
      <c r="C295">
        <v>9912.9699999999993</v>
      </c>
      <c r="D295">
        <v>9627.89</v>
      </c>
      <c r="E295">
        <v>9972.49</v>
      </c>
      <c r="F295">
        <v>9627.89</v>
      </c>
      <c r="G295">
        <v>9972.49</v>
      </c>
      <c r="H295">
        <v>9697.34</v>
      </c>
      <c r="I295" t="str">
        <f t="shared" si="15"/>
        <v>順</v>
      </c>
      <c r="J295" t="str">
        <f t="shared" si="16"/>
        <v>順</v>
      </c>
      <c r="K295" t="str">
        <f t="shared" si="17"/>
        <v>順</v>
      </c>
    </row>
    <row r="296" spans="1:11" x14ac:dyDescent="0.15">
      <c r="A296">
        <v>20170323</v>
      </c>
      <c r="B296">
        <v>9930.74</v>
      </c>
      <c r="C296">
        <v>9972.49</v>
      </c>
      <c r="D296">
        <v>9627.89</v>
      </c>
      <c r="E296">
        <v>9972.49</v>
      </c>
      <c r="F296">
        <v>9697.34</v>
      </c>
      <c r="G296">
        <v>9972.49</v>
      </c>
      <c r="H296">
        <v>9740.31</v>
      </c>
      <c r="I296" t="str">
        <f t="shared" si="15"/>
        <v>順</v>
      </c>
      <c r="J296" t="str">
        <f t="shared" si="16"/>
        <v>順</v>
      </c>
      <c r="K296" t="str">
        <f t="shared" si="17"/>
        <v>無</v>
      </c>
    </row>
    <row r="297" spans="1:11" x14ac:dyDescent="0.15">
      <c r="A297">
        <v>20170324</v>
      </c>
      <c r="B297">
        <v>9902.98</v>
      </c>
      <c r="C297">
        <v>9972.49</v>
      </c>
      <c r="D297">
        <v>9697.34</v>
      </c>
      <c r="E297">
        <v>9972.49</v>
      </c>
      <c r="F297">
        <v>9740.31</v>
      </c>
      <c r="G297">
        <v>9972.49</v>
      </c>
      <c r="H297">
        <v>9740.31</v>
      </c>
      <c r="I297" t="str">
        <f t="shared" si="15"/>
        <v>順</v>
      </c>
      <c r="J297" t="str">
        <f t="shared" si="16"/>
        <v>無</v>
      </c>
      <c r="K297" t="str">
        <f t="shared" si="17"/>
        <v>無</v>
      </c>
    </row>
    <row r="298" spans="1:11" x14ac:dyDescent="0.15">
      <c r="A298">
        <v>20170327</v>
      </c>
      <c r="B298">
        <v>9876.77</v>
      </c>
      <c r="C298">
        <v>9972.49</v>
      </c>
      <c r="D298">
        <v>9740.31</v>
      </c>
      <c r="E298">
        <v>9972.49</v>
      </c>
      <c r="F298">
        <v>9740.31</v>
      </c>
      <c r="G298">
        <v>9972.49</v>
      </c>
      <c r="H298">
        <v>9837.83</v>
      </c>
      <c r="I298" t="str">
        <f t="shared" si="15"/>
        <v>無</v>
      </c>
      <c r="J298" t="str">
        <f t="shared" si="16"/>
        <v>無</v>
      </c>
      <c r="K298" t="str">
        <f t="shared" si="17"/>
        <v>盤</v>
      </c>
    </row>
    <row r="299" spans="1:11" x14ac:dyDescent="0.15">
      <c r="A299">
        <v>20170328</v>
      </c>
      <c r="B299">
        <v>9876.4500000000007</v>
      </c>
      <c r="C299">
        <v>9972.49</v>
      </c>
      <c r="D299">
        <v>9740.31</v>
      </c>
      <c r="E299">
        <v>9972.49</v>
      </c>
      <c r="F299">
        <v>9837.83</v>
      </c>
      <c r="G299">
        <v>9972.49</v>
      </c>
      <c r="H299">
        <v>9876.4500000000007</v>
      </c>
      <c r="I299" t="str">
        <f t="shared" si="15"/>
        <v>無</v>
      </c>
      <c r="J299" t="str">
        <f t="shared" si="16"/>
        <v>盤</v>
      </c>
      <c r="K299" t="str">
        <f t="shared" si="17"/>
        <v>盤</v>
      </c>
    </row>
    <row r="300" spans="1:11" x14ac:dyDescent="0.15">
      <c r="A300">
        <v>20170329</v>
      </c>
      <c r="B300">
        <v>9856.25</v>
      </c>
      <c r="C300">
        <v>9972.49</v>
      </c>
      <c r="D300">
        <v>9837.83</v>
      </c>
      <c r="E300">
        <v>9972.49</v>
      </c>
      <c r="F300">
        <v>9876.4500000000007</v>
      </c>
      <c r="G300">
        <v>9972.49</v>
      </c>
      <c r="H300">
        <v>9856.25</v>
      </c>
      <c r="I300" t="str">
        <f t="shared" si="15"/>
        <v>盤</v>
      </c>
      <c r="J300" t="str">
        <f t="shared" si="16"/>
        <v>盤</v>
      </c>
      <c r="K300" t="str">
        <f t="shared" si="17"/>
        <v>盤</v>
      </c>
    </row>
    <row r="301" spans="1:11" x14ac:dyDescent="0.15">
      <c r="A301">
        <v>20170330</v>
      </c>
      <c r="B301">
        <v>9848.15</v>
      </c>
      <c r="C301">
        <v>9972.49</v>
      </c>
      <c r="D301">
        <v>9876.4500000000007</v>
      </c>
      <c r="E301">
        <v>9972.49</v>
      </c>
      <c r="F301">
        <v>9856.25</v>
      </c>
      <c r="G301">
        <v>9972.49</v>
      </c>
      <c r="H301">
        <v>9848.15</v>
      </c>
      <c r="I301" t="str">
        <f t="shared" si="15"/>
        <v>盤</v>
      </c>
      <c r="J301" t="str">
        <f t="shared" si="16"/>
        <v>盤</v>
      </c>
      <c r="K301" t="str">
        <f t="shared" si="17"/>
        <v>盤</v>
      </c>
    </row>
    <row r="302" spans="1:11" x14ac:dyDescent="0.15">
      <c r="A302">
        <v>20170331</v>
      </c>
      <c r="B302">
        <v>9811.52</v>
      </c>
      <c r="C302">
        <v>9972.49</v>
      </c>
      <c r="D302">
        <v>9856.25</v>
      </c>
      <c r="E302">
        <v>9972.49</v>
      </c>
      <c r="F302">
        <v>9848.15</v>
      </c>
      <c r="G302">
        <v>9930.74</v>
      </c>
      <c r="H302">
        <v>9811.52</v>
      </c>
      <c r="I302" t="str">
        <f t="shared" si="15"/>
        <v>盤</v>
      </c>
      <c r="J302" t="str">
        <f t="shared" si="16"/>
        <v>盤</v>
      </c>
      <c r="K302" t="str">
        <f t="shared" si="17"/>
        <v>盤</v>
      </c>
    </row>
    <row r="303" spans="1:11" x14ac:dyDescent="0.15">
      <c r="A303">
        <v>20170405</v>
      </c>
      <c r="B303">
        <v>9949.48</v>
      </c>
      <c r="C303">
        <v>9972.49</v>
      </c>
      <c r="D303">
        <v>9848.15</v>
      </c>
      <c r="E303">
        <v>9930.74</v>
      </c>
      <c r="F303">
        <v>9811.52</v>
      </c>
      <c r="G303">
        <v>9949.48</v>
      </c>
      <c r="H303">
        <v>9811.52</v>
      </c>
      <c r="I303" t="str">
        <f t="shared" si="15"/>
        <v>盤</v>
      </c>
      <c r="J303" t="str">
        <f t="shared" si="16"/>
        <v>盤</v>
      </c>
      <c r="K303" t="str">
        <f t="shared" si="17"/>
        <v>盤</v>
      </c>
    </row>
    <row r="304" spans="1:11" x14ac:dyDescent="0.15">
      <c r="A304">
        <v>20170406</v>
      </c>
      <c r="B304">
        <v>9897.7999999999993</v>
      </c>
      <c r="C304">
        <v>9930.74</v>
      </c>
      <c r="D304">
        <v>9811.52</v>
      </c>
      <c r="E304">
        <v>9949.48</v>
      </c>
      <c r="F304">
        <v>9811.52</v>
      </c>
      <c r="G304">
        <v>9949.48</v>
      </c>
      <c r="H304">
        <v>9811.52</v>
      </c>
      <c r="I304" t="str">
        <f t="shared" si="15"/>
        <v>盤</v>
      </c>
      <c r="J304" t="str">
        <f t="shared" si="16"/>
        <v>盤</v>
      </c>
      <c r="K304" t="str">
        <f t="shared" si="17"/>
        <v>盤</v>
      </c>
    </row>
    <row r="305" spans="1:11" x14ac:dyDescent="0.15">
      <c r="A305">
        <v>20170407</v>
      </c>
      <c r="B305">
        <v>9873.3700000000008</v>
      </c>
      <c r="C305">
        <v>9949.48</v>
      </c>
      <c r="D305">
        <v>9811.52</v>
      </c>
      <c r="E305">
        <v>9949.48</v>
      </c>
      <c r="F305">
        <v>9811.52</v>
      </c>
      <c r="G305">
        <v>9949.48</v>
      </c>
      <c r="H305">
        <v>9811.52</v>
      </c>
      <c r="I305" t="str">
        <f t="shared" si="15"/>
        <v>盤</v>
      </c>
      <c r="J305" t="str">
        <f t="shared" si="16"/>
        <v>盤</v>
      </c>
      <c r="K305" t="str">
        <f t="shared" si="17"/>
        <v>盤</v>
      </c>
    </row>
    <row r="306" spans="1:11" x14ac:dyDescent="0.15">
      <c r="A306">
        <v>20170410</v>
      </c>
      <c r="B306">
        <v>9882.5400000000009</v>
      </c>
      <c r="C306">
        <v>9949.48</v>
      </c>
      <c r="D306">
        <v>9811.52</v>
      </c>
      <c r="E306">
        <v>9949.48</v>
      </c>
      <c r="F306">
        <v>9811.52</v>
      </c>
      <c r="G306">
        <v>9949.48</v>
      </c>
      <c r="H306">
        <v>9811.52</v>
      </c>
      <c r="I306" t="str">
        <f t="shared" si="15"/>
        <v>盤</v>
      </c>
      <c r="J306" t="str">
        <f t="shared" si="16"/>
        <v>盤</v>
      </c>
      <c r="K306" t="str">
        <f t="shared" si="17"/>
        <v>盤</v>
      </c>
    </row>
    <row r="307" spans="1:11" x14ac:dyDescent="0.15">
      <c r="A307">
        <v>20170411</v>
      </c>
      <c r="B307">
        <v>9832.42</v>
      </c>
      <c r="C307">
        <v>9949.48</v>
      </c>
      <c r="D307">
        <v>9811.52</v>
      </c>
      <c r="E307">
        <v>9949.48</v>
      </c>
      <c r="F307">
        <v>9811.52</v>
      </c>
      <c r="G307">
        <v>9949.48</v>
      </c>
      <c r="H307">
        <v>9811.52</v>
      </c>
      <c r="I307" t="str">
        <f t="shared" si="15"/>
        <v>盤</v>
      </c>
      <c r="J307" t="str">
        <f t="shared" si="16"/>
        <v>盤</v>
      </c>
      <c r="K307" t="str">
        <f t="shared" si="17"/>
        <v>盤</v>
      </c>
    </row>
    <row r="308" spans="1:11" x14ac:dyDescent="0.15">
      <c r="A308">
        <v>20170412</v>
      </c>
      <c r="B308">
        <v>9817.68</v>
      </c>
      <c r="C308">
        <v>9949.48</v>
      </c>
      <c r="D308">
        <v>9811.52</v>
      </c>
      <c r="E308">
        <v>9949.48</v>
      </c>
      <c r="F308">
        <v>9811.52</v>
      </c>
      <c r="G308">
        <v>9949.48</v>
      </c>
      <c r="H308">
        <v>9811.52</v>
      </c>
      <c r="I308" t="str">
        <f t="shared" si="15"/>
        <v>盤</v>
      </c>
      <c r="J308" t="str">
        <f t="shared" si="16"/>
        <v>盤</v>
      </c>
      <c r="K308" t="str">
        <f t="shared" si="17"/>
        <v>盤</v>
      </c>
    </row>
    <row r="309" spans="1:11" x14ac:dyDescent="0.15">
      <c r="A309">
        <v>20170413</v>
      </c>
      <c r="B309">
        <v>9836.68</v>
      </c>
      <c r="C309">
        <v>9949.48</v>
      </c>
      <c r="D309">
        <v>9811.52</v>
      </c>
      <c r="E309">
        <v>9949.48</v>
      </c>
      <c r="F309">
        <v>9811.52</v>
      </c>
      <c r="G309">
        <v>9949.48</v>
      </c>
      <c r="H309">
        <v>9811.52</v>
      </c>
      <c r="I309" t="str">
        <f t="shared" si="15"/>
        <v>盤</v>
      </c>
      <c r="J309" t="str">
        <f t="shared" si="16"/>
        <v>盤</v>
      </c>
      <c r="K309" t="str">
        <f t="shared" si="17"/>
        <v>盤</v>
      </c>
    </row>
    <row r="310" spans="1:11" x14ac:dyDescent="0.15">
      <c r="A310">
        <v>20170414</v>
      </c>
      <c r="B310">
        <v>9732.93</v>
      </c>
      <c r="C310">
        <v>9949.48</v>
      </c>
      <c r="D310">
        <v>9811.52</v>
      </c>
      <c r="E310">
        <v>9949.48</v>
      </c>
      <c r="F310">
        <v>9811.52</v>
      </c>
      <c r="G310">
        <v>9949.48</v>
      </c>
      <c r="H310">
        <v>9732.93</v>
      </c>
      <c r="I310" t="str">
        <f t="shared" si="15"/>
        <v>盤</v>
      </c>
      <c r="J310" t="str">
        <f t="shared" si="16"/>
        <v>盤</v>
      </c>
      <c r="K310" t="str">
        <f t="shared" si="17"/>
        <v>無</v>
      </c>
    </row>
    <row r="311" spans="1:11" x14ac:dyDescent="0.15">
      <c r="A311">
        <v>20170417</v>
      </c>
      <c r="B311">
        <v>9716.4</v>
      </c>
      <c r="C311">
        <v>9949.48</v>
      </c>
      <c r="D311">
        <v>9811.52</v>
      </c>
      <c r="E311">
        <v>9949.48</v>
      </c>
      <c r="F311">
        <v>9732.93</v>
      </c>
      <c r="G311">
        <v>9897.7999999999993</v>
      </c>
      <c r="H311">
        <v>9716.4</v>
      </c>
      <c r="I311" t="str">
        <f t="shared" si="15"/>
        <v>盤</v>
      </c>
      <c r="J311" t="str">
        <f t="shared" si="16"/>
        <v>無</v>
      </c>
      <c r="K311" t="str">
        <f t="shared" si="17"/>
        <v>無</v>
      </c>
    </row>
    <row r="312" spans="1:11" x14ac:dyDescent="0.15">
      <c r="A312">
        <v>20170418</v>
      </c>
      <c r="B312">
        <v>9746.56</v>
      </c>
      <c r="C312">
        <v>9949.48</v>
      </c>
      <c r="D312">
        <v>9732.93</v>
      </c>
      <c r="E312">
        <v>9897.7999999999993</v>
      </c>
      <c r="F312">
        <v>9716.4</v>
      </c>
      <c r="G312">
        <v>9882.5400000000009</v>
      </c>
      <c r="H312">
        <v>9716.4</v>
      </c>
      <c r="I312" t="str">
        <f t="shared" si="15"/>
        <v>無</v>
      </c>
      <c r="J312" t="str">
        <f t="shared" si="16"/>
        <v>無</v>
      </c>
      <c r="K312" t="str">
        <f t="shared" si="17"/>
        <v>盤</v>
      </c>
    </row>
    <row r="313" spans="1:11" x14ac:dyDescent="0.15">
      <c r="A313">
        <v>20170419</v>
      </c>
      <c r="B313">
        <v>9639.94</v>
      </c>
      <c r="C313">
        <v>9897.7999999999993</v>
      </c>
      <c r="D313">
        <v>9716.4</v>
      </c>
      <c r="E313">
        <v>9882.5400000000009</v>
      </c>
      <c r="F313">
        <v>9716.4</v>
      </c>
      <c r="G313">
        <v>9882.5400000000009</v>
      </c>
      <c r="H313">
        <v>9639.94</v>
      </c>
      <c r="I313" t="str">
        <f t="shared" si="15"/>
        <v>無</v>
      </c>
      <c r="J313" t="str">
        <f t="shared" si="16"/>
        <v>盤</v>
      </c>
      <c r="K313" t="str">
        <f t="shared" si="17"/>
        <v>順</v>
      </c>
    </row>
    <row r="314" spans="1:11" x14ac:dyDescent="0.15">
      <c r="A314">
        <v>20170420</v>
      </c>
      <c r="B314">
        <v>9632.69</v>
      </c>
      <c r="C314">
        <v>9882.5400000000009</v>
      </c>
      <c r="D314">
        <v>9716.4</v>
      </c>
      <c r="E314">
        <v>9882.5400000000009</v>
      </c>
      <c r="F314">
        <v>9639.94</v>
      </c>
      <c r="G314">
        <v>9836.68</v>
      </c>
      <c r="H314">
        <v>9632.69</v>
      </c>
      <c r="I314" t="str">
        <f t="shared" si="15"/>
        <v>盤</v>
      </c>
      <c r="J314" t="str">
        <f t="shared" si="16"/>
        <v>順</v>
      </c>
      <c r="K314" t="str">
        <f t="shared" si="17"/>
        <v>無</v>
      </c>
    </row>
    <row r="315" spans="1:11" x14ac:dyDescent="0.15">
      <c r="A315">
        <v>20170421</v>
      </c>
      <c r="B315">
        <v>9717.41</v>
      </c>
      <c r="C315">
        <v>9882.5400000000009</v>
      </c>
      <c r="D315">
        <v>9639.94</v>
      </c>
      <c r="E315">
        <v>9836.68</v>
      </c>
      <c r="F315">
        <v>9632.69</v>
      </c>
      <c r="G315">
        <v>9836.68</v>
      </c>
      <c r="H315">
        <v>9632.69</v>
      </c>
      <c r="I315" t="str">
        <f t="shared" si="15"/>
        <v>順</v>
      </c>
      <c r="J315" t="str">
        <f t="shared" si="16"/>
        <v>無</v>
      </c>
      <c r="K315" t="str">
        <f t="shared" si="17"/>
        <v>無</v>
      </c>
    </row>
    <row r="316" spans="1:11" x14ac:dyDescent="0.15">
      <c r="A316">
        <v>20170424</v>
      </c>
      <c r="B316">
        <v>9717.9500000000007</v>
      </c>
      <c r="C316">
        <v>9836.68</v>
      </c>
      <c r="D316">
        <v>9632.69</v>
      </c>
      <c r="E316">
        <v>9836.68</v>
      </c>
      <c r="F316">
        <v>9632.69</v>
      </c>
      <c r="G316">
        <v>9836.68</v>
      </c>
      <c r="H316">
        <v>9632.69</v>
      </c>
      <c r="I316" t="str">
        <f t="shared" si="15"/>
        <v>無</v>
      </c>
      <c r="J316" t="str">
        <f t="shared" si="16"/>
        <v>無</v>
      </c>
      <c r="K316" t="str">
        <f t="shared" si="17"/>
        <v>無</v>
      </c>
    </row>
    <row r="317" spans="1:11" x14ac:dyDescent="0.15">
      <c r="A317">
        <v>20170425</v>
      </c>
      <c r="B317">
        <v>9841.7099999999991</v>
      </c>
      <c r="C317">
        <v>9836.68</v>
      </c>
      <c r="D317">
        <v>9632.69</v>
      </c>
      <c r="E317">
        <v>9836.68</v>
      </c>
      <c r="F317">
        <v>9632.69</v>
      </c>
      <c r="G317">
        <v>9841.7099999999991</v>
      </c>
      <c r="H317">
        <v>9632.69</v>
      </c>
      <c r="I317" t="str">
        <f t="shared" si="15"/>
        <v>無</v>
      </c>
      <c r="J317" t="str">
        <f t="shared" si="16"/>
        <v>無</v>
      </c>
      <c r="K317" t="str">
        <f t="shared" si="17"/>
        <v>無</v>
      </c>
    </row>
    <row r="318" spans="1:11" x14ac:dyDescent="0.15">
      <c r="A318">
        <v>20170426</v>
      </c>
      <c r="B318">
        <v>9856.4500000000007</v>
      </c>
      <c r="C318">
        <v>9836.68</v>
      </c>
      <c r="D318">
        <v>9632.69</v>
      </c>
      <c r="E318">
        <v>9841.7099999999991</v>
      </c>
      <c r="F318">
        <v>9632.69</v>
      </c>
      <c r="G318">
        <v>9856.4500000000007</v>
      </c>
      <c r="H318">
        <v>9632.69</v>
      </c>
      <c r="I318" t="str">
        <f t="shared" si="15"/>
        <v>無</v>
      </c>
      <c r="J318" t="str">
        <f t="shared" si="16"/>
        <v>無</v>
      </c>
      <c r="K318" t="str">
        <f t="shared" si="17"/>
        <v>無</v>
      </c>
    </row>
    <row r="319" spans="1:11" x14ac:dyDescent="0.15">
      <c r="A319">
        <v>20170427</v>
      </c>
      <c r="B319">
        <v>9860.6200000000008</v>
      </c>
      <c r="C319">
        <v>9841.7099999999991</v>
      </c>
      <c r="D319">
        <v>9632.69</v>
      </c>
      <c r="E319">
        <v>9856.4500000000007</v>
      </c>
      <c r="F319">
        <v>9632.69</v>
      </c>
      <c r="G319">
        <v>9860.6200000000008</v>
      </c>
      <c r="H319">
        <v>9632.69</v>
      </c>
      <c r="I319" t="str">
        <f t="shared" si="15"/>
        <v>無</v>
      </c>
      <c r="J319" t="str">
        <f t="shared" si="16"/>
        <v>無</v>
      </c>
      <c r="K319" t="str">
        <f t="shared" si="17"/>
        <v>無</v>
      </c>
    </row>
    <row r="320" spans="1:11" x14ac:dyDescent="0.15">
      <c r="A320">
        <v>20170428</v>
      </c>
      <c r="B320">
        <v>9872</v>
      </c>
      <c r="C320">
        <v>9856.4500000000007</v>
      </c>
      <c r="D320">
        <v>9632.69</v>
      </c>
      <c r="E320">
        <v>9860.6200000000008</v>
      </c>
      <c r="F320">
        <v>9632.69</v>
      </c>
      <c r="G320">
        <v>9872</v>
      </c>
      <c r="H320">
        <v>9632.69</v>
      </c>
      <c r="I320" t="str">
        <f t="shared" si="15"/>
        <v>無</v>
      </c>
      <c r="J320" t="str">
        <f t="shared" si="16"/>
        <v>無</v>
      </c>
      <c r="K320" t="str">
        <f t="shared" si="17"/>
        <v>無</v>
      </c>
    </row>
    <row r="321" spans="1:11" x14ac:dyDescent="0.15">
      <c r="A321">
        <v>20170502</v>
      </c>
      <c r="B321">
        <v>9941.27</v>
      </c>
      <c r="C321">
        <v>9860.6200000000008</v>
      </c>
      <c r="D321">
        <v>9632.69</v>
      </c>
      <c r="E321">
        <v>9872</v>
      </c>
      <c r="F321">
        <v>9632.69</v>
      </c>
      <c r="G321">
        <v>9941.27</v>
      </c>
      <c r="H321">
        <v>9632.69</v>
      </c>
      <c r="I321" t="str">
        <f t="shared" si="15"/>
        <v>無</v>
      </c>
      <c r="J321" t="str">
        <f t="shared" si="16"/>
        <v>無</v>
      </c>
      <c r="K321" t="str">
        <f t="shared" si="17"/>
        <v>順</v>
      </c>
    </row>
    <row r="322" spans="1:11" x14ac:dyDescent="0.15">
      <c r="A322">
        <v>20170503</v>
      </c>
      <c r="B322">
        <v>9955.33</v>
      </c>
      <c r="C322">
        <v>9872</v>
      </c>
      <c r="D322">
        <v>9632.69</v>
      </c>
      <c r="E322">
        <v>9941.27</v>
      </c>
      <c r="F322">
        <v>9632.69</v>
      </c>
      <c r="G322">
        <v>9955.33</v>
      </c>
      <c r="H322">
        <v>9717.41</v>
      </c>
      <c r="I322" t="str">
        <f t="shared" si="15"/>
        <v>無</v>
      </c>
      <c r="J322" t="str">
        <f t="shared" si="16"/>
        <v>順</v>
      </c>
      <c r="K322" t="str">
        <f t="shared" si="17"/>
        <v>無</v>
      </c>
    </row>
    <row r="323" spans="1:11" x14ac:dyDescent="0.15">
      <c r="A323">
        <v>20170504</v>
      </c>
      <c r="B323">
        <v>9967.64</v>
      </c>
      <c r="C323">
        <v>9941.27</v>
      </c>
      <c r="D323">
        <v>9632.69</v>
      </c>
      <c r="E323">
        <v>9955.33</v>
      </c>
      <c r="F323">
        <v>9717.41</v>
      </c>
      <c r="G323">
        <v>9967.64</v>
      </c>
      <c r="H323">
        <v>9717.9500000000007</v>
      </c>
      <c r="I323" t="str">
        <f t="shared" si="15"/>
        <v>順</v>
      </c>
      <c r="J323" t="str">
        <f t="shared" si="16"/>
        <v>無</v>
      </c>
      <c r="K323" t="str">
        <f t="shared" si="17"/>
        <v>順</v>
      </c>
    </row>
    <row r="324" spans="1:11" x14ac:dyDescent="0.15">
      <c r="A324">
        <v>20170505</v>
      </c>
      <c r="B324">
        <v>9899.94</v>
      </c>
      <c r="C324">
        <v>9955.33</v>
      </c>
      <c r="D324">
        <v>9717.41</v>
      </c>
      <c r="E324">
        <v>9967.64</v>
      </c>
      <c r="F324">
        <v>9717.9500000000007</v>
      </c>
      <c r="G324">
        <v>9967.64</v>
      </c>
      <c r="H324">
        <v>9841.7099999999991</v>
      </c>
      <c r="I324" t="str">
        <f t="shared" si="15"/>
        <v>無</v>
      </c>
      <c r="J324" t="str">
        <f t="shared" si="16"/>
        <v>順</v>
      </c>
      <c r="K324" t="str">
        <f t="shared" si="17"/>
        <v>盤</v>
      </c>
    </row>
    <row r="325" spans="1:11" x14ac:dyDescent="0.15">
      <c r="A325">
        <v>20170508</v>
      </c>
      <c r="B325">
        <v>9937.25</v>
      </c>
      <c r="C325">
        <v>9967.64</v>
      </c>
      <c r="D325">
        <v>9717.9500000000007</v>
      </c>
      <c r="E325">
        <v>9967.64</v>
      </c>
      <c r="F325">
        <v>9841.7099999999991</v>
      </c>
      <c r="G325">
        <v>9967.64</v>
      </c>
      <c r="H325">
        <v>9856.4500000000007</v>
      </c>
      <c r="I325" t="str">
        <f t="shared" si="15"/>
        <v>順</v>
      </c>
      <c r="J325" t="str">
        <f t="shared" si="16"/>
        <v>盤</v>
      </c>
      <c r="K325" t="str">
        <f t="shared" si="17"/>
        <v>盤</v>
      </c>
    </row>
    <row r="326" spans="1:11" x14ac:dyDescent="0.15">
      <c r="A326">
        <v>20170509</v>
      </c>
      <c r="B326">
        <v>9915.48</v>
      </c>
      <c r="C326">
        <v>9967.64</v>
      </c>
      <c r="D326">
        <v>9841.7099999999991</v>
      </c>
      <c r="E326">
        <v>9967.64</v>
      </c>
      <c r="F326">
        <v>9856.4500000000007</v>
      </c>
      <c r="G326">
        <v>9967.64</v>
      </c>
      <c r="H326">
        <v>9860.6200000000008</v>
      </c>
      <c r="I326" t="str">
        <f t="shared" si="15"/>
        <v>盤</v>
      </c>
      <c r="J326" t="str">
        <f t="shared" si="16"/>
        <v>盤</v>
      </c>
      <c r="K326" t="str">
        <f t="shared" si="17"/>
        <v>盤</v>
      </c>
    </row>
    <row r="327" spans="1:11" x14ac:dyDescent="0.15">
      <c r="A327">
        <v>20170510</v>
      </c>
      <c r="B327">
        <v>9968.32</v>
      </c>
      <c r="C327">
        <v>9967.64</v>
      </c>
      <c r="D327">
        <v>9856.4500000000007</v>
      </c>
      <c r="E327">
        <v>9967.64</v>
      </c>
      <c r="F327">
        <v>9860.6200000000008</v>
      </c>
      <c r="G327">
        <v>9968.32</v>
      </c>
      <c r="H327">
        <v>9872</v>
      </c>
      <c r="I327" t="str">
        <f t="shared" si="15"/>
        <v>盤</v>
      </c>
      <c r="J327" t="str">
        <f t="shared" si="16"/>
        <v>盤</v>
      </c>
      <c r="K327" t="str">
        <f t="shared" si="17"/>
        <v>盤</v>
      </c>
    </row>
    <row r="328" spans="1:11" x14ac:dyDescent="0.15">
      <c r="A328">
        <v>20170511</v>
      </c>
      <c r="B328">
        <v>10001.48</v>
      </c>
      <c r="C328">
        <v>9967.64</v>
      </c>
      <c r="D328">
        <v>9860.6200000000008</v>
      </c>
      <c r="E328">
        <v>9968.32</v>
      </c>
      <c r="F328">
        <v>9872</v>
      </c>
      <c r="G328">
        <v>10001.48</v>
      </c>
      <c r="H328">
        <v>9899.94</v>
      </c>
      <c r="I328" t="str">
        <f t="shared" si="15"/>
        <v>盤</v>
      </c>
      <c r="J328" t="str">
        <f t="shared" si="16"/>
        <v>盤</v>
      </c>
      <c r="K328" t="str">
        <f t="shared" si="17"/>
        <v>盤</v>
      </c>
    </row>
    <row r="329" spans="1:11" x14ac:dyDescent="0.15">
      <c r="A329">
        <v>20170512</v>
      </c>
      <c r="B329">
        <v>9986.82</v>
      </c>
      <c r="C329">
        <v>9968.32</v>
      </c>
      <c r="D329">
        <v>9872</v>
      </c>
      <c r="E329">
        <v>10001.48</v>
      </c>
      <c r="F329">
        <v>9899.94</v>
      </c>
      <c r="G329">
        <v>10001.48</v>
      </c>
      <c r="H329">
        <v>9899.94</v>
      </c>
      <c r="I329" t="str">
        <f t="shared" si="15"/>
        <v>盤</v>
      </c>
      <c r="J329" t="str">
        <f t="shared" si="16"/>
        <v>盤</v>
      </c>
      <c r="K329" t="str">
        <f t="shared" si="17"/>
        <v>盤</v>
      </c>
    </row>
    <row r="330" spans="1:11" x14ac:dyDescent="0.15">
      <c r="A330">
        <v>20170515</v>
      </c>
      <c r="B330">
        <v>10036.82</v>
      </c>
      <c r="C330">
        <v>10001.48</v>
      </c>
      <c r="D330">
        <v>9899.94</v>
      </c>
      <c r="E330">
        <v>10001.48</v>
      </c>
      <c r="F330">
        <v>9899.94</v>
      </c>
      <c r="G330">
        <v>10036.82</v>
      </c>
      <c r="H330">
        <v>9899.94</v>
      </c>
      <c r="I330" t="str">
        <f t="shared" si="15"/>
        <v>盤</v>
      </c>
      <c r="J330" t="str">
        <f t="shared" si="16"/>
        <v>盤</v>
      </c>
      <c r="K330" t="str">
        <f t="shared" si="17"/>
        <v>盤</v>
      </c>
    </row>
    <row r="331" spans="1:11" x14ac:dyDescent="0.15">
      <c r="A331">
        <v>20170516</v>
      </c>
      <c r="B331">
        <v>10031.49</v>
      </c>
      <c r="C331">
        <v>10001.48</v>
      </c>
      <c r="D331">
        <v>9899.94</v>
      </c>
      <c r="E331">
        <v>10036.82</v>
      </c>
      <c r="F331">
        <v>9899.94</v>
      </c>
      <c r="G331">
        <v>10036.82</v>
      </c>
      <c r="H331">
        <v>9899.94</v>
      </c>
      <c r="I331" t="str">
        <f t="shared" si="15"/>
        <v>盤</v>
      </c>
      <c r="J331" t="str">
        <f t="shared" si="16"/>
        <v>盤</v>
      </c>
      <c r="K331" t="str">
        <f t="shared" si="17"/>
        <v>盤</v>
      </c>
    </row>
    <row r="332" spans="1:11" x14ac:dyDescent="0.15">
      <c r="A332">
        <v>20170517</v>
      </c>
      <c r="B332">
        <v>10013.67</v>
      </c>
      <c r="C332">
        <v>10036.82</v>
      </c>
      <c r="D332">
        <v>9899.94</v>
      </c>
      <c r="E332">
        <v>10036.82</v>
      </c>
      <c r="F332">
        <v>9899.94</v>
      </c>
      <c r="G332">
        <v>10036.82</v>
      </c>
      <c r="H332">
        <v>9915.48</v>
      </c>
      <c r="I332" t="str">
        <f t="shared" si="15"/>
        <v>盤</v>
      </c>
      <c r="J332" t="str">
        <f t="shared" si="16"/>
        <v>盤</v>
      </c>
      <c r="K332" t="str">
        <f t="shared" si="17"/>
        <v>盤</v>
      </c>
    </row>
    <row r="333" spans="1:11" x14ac:dyDescent="0.15">
      <c r="A333">
        <v>20170518</v>
      </c>
      <c r="B333">
        <v>9969.4500000000007</v>
      </c>
      <c r="C333">
        <v>10036.82</v>
      </c>
      <c r="D333">
        <v>9899.94</v>
      </c>
      <c r="E333">
        <v>10036.82</v>
      </c>
      <c r="F333">
        <v>9915.48</v>
      </c>
      <c r="G333">
        <v>10036.82</v>
      </c>
      <c r="H333">
        <v>9915.48</v>
      </c>
      <c r="I333" t="str">
        <f t="shared" si="15"/>
        <v>盤</v>
      </c>
      <c r="J333" t="str">
        <f t="shared" si="16"/>
        <v>盤</v>
      </c>
      <c r="K333" t="str">
        <f t="shared" si="17"/>
        <v>盤</v>
      </c>
    </row>
    <row r="334" spans="1:11" x14ac:dyDescent="0.15">
      <c r="A334">
        <v>20170519</v>
      </c>
      <c r="B334">
        <v>9947.6200000000008</v>
      </c>
      <c r="C334">
        <v>10036.82</v>
      </c>
      <c r="D334">
        <v>9915.48</v>
      </c>
      <c r="E334">
        <v>10036.82</v>
      </c>
      <c r="F334">
        <v>9915.48</v>
      </c>
      <c r="G334">
        <v>10036.82</v>
      </c>
      <c r="H334">
        <v>9947.6200000000008</v>
      </c>
      <c r="I334" t="str">
        <f t="shared" si="15"/>
        <v>盤</v>
      </c>
      <c r="J334" t="str">
        <f t="shared" si="16"/>
        <v>盤</v>
      </c>
      <c r="K334" t="str">
        <f t="shared" si="17"/>
        <v>盤</v>
      </c>
    </row>
    <row r="335" spans="1:11" x14ac:dyDescent="0.15">
      <c r="A335">
        <v>20170522</v>
      </c>
      <c r="B335">
        <v>9997.26</v>
      </c>
      <c r="C335">
        <v>10036.82</v>
      </c>
      <c r="D335">
        <v>9915.48</v>
      </c>
      <c r="E335">
        <v>10036.82</v>
      </c>
      <c r="F335">
        <v>9947.6200000000008</v>
      </c>
      <c r="G335">
        <v>10036.82</v>
      </c>
      <c r="H335">
        <v>9947.6200000000008</v>
      </c>
      <c r="I335" t="str">
        <f t="shared" si="15"/>
        <v>盤</v>
      </c>
      <c r="J335" t="str">
        <f t="shared" si="16"/>
        <v>盤</v>
      </c>
      <c r="K335" t="str">
        <f t="shared" si="17"/>
        <v>盤</v>
      </c>
    </row>
    <row r="336" spans="1:11" x14ac:dyDescent="0.15">
      <c r="A336">
        <v>20170523</v>
      </c>
      <c r="B336">
        <v>10007.84</v>
      </c>
      <c r="C336">
        <v>10036.82</v>
      </c>
      <c r="D336">
        <v>9947.6200000000008</v>
      </c>
      <c r="E336">
        <v>10036.82</v>
      </c>
      <c r="F336">
        <v>9947.6200000000008</v>
      </c>
      <c r="G336">
        <v>10036.82</v>
      </c>
      <c r="H336">
        <v>9947.6200000000008</v>
      </c>
      <c r="I336" t="str">
        <f t="shared" si="15"/>
        <v>盤</v>
      </c>
      <c r="J336" t="str">
        <f t="shared" si="16"/>
        <v>盤</v>
      </c>
      <c r="K336" t="str">
        <f t="shared" si="17"/>
        <v>盤</v>
      </c>
    </row>
    <row r="337" spans="1:11" x14ac:dyDescent="0.15">
      <c r="A337">
        <v>20170524</v>
      </c>
      <c r="B337">
        <v>10044.42</v>
      </c>
      <c r="C337">
        <v>10036.82</v>
      </c>
      <c r="D337">
        <v>9947.6200000000008</v>
      </c>
      <c r="E337">
        <v>10036.82</v>
      </c>
      <c r="F337">
        <v>9947.6200000000008</v>
      </c>
      <c r="G337">
        <v>10044.42</v>
      </c>
      <c r="H337">
        <v>9947.6200000000008</v>
      </c>
      <c r="I337" t="str">
        <f t="shared" si="15"/>
        <v>盤</v>
      </c>
      <c r="J337" t="str">
        <f t="shared" si="16"/>
        <v>盤</v>
      </c>
      <c r="K337" t="str">
        <f t="shared" si="17"/>
        <v>盤</v>
      </c>
    </row>
    <row r="338" spans="1:11" x14ac:dyDescent="0.15">
      <c r="A338">
        <v>20170525</v>
      </c>
      <c r="B338">
        <v>10108.49</v>
      </c>
      <c r="C338">
        <v>10036.82</v>
      </c>
      <c r="D338">
        <v>9947.6200000000008</v>
      </c>
      <c r="E338">
        <v>10044.42</v>
      </c>
      <c r="F338">
        <v>9947.6200000000008</v>
      </c>
      <c r="G338">
        <v>10108.49</v>
      </c>
      <c r="H338">
        <v>9947.6200000000008</v>
      </c>
      <c r="I338" t="str">
        <f t="shared" si="15"/>
        <v>盤</v>
      </c>
      <c r="J338" t="str">
        <f t="shared" si="16"/>
        <v>盤</v>
      </c>
      <c r="K338" t="str">
        <f t="shared" si="17"/>
        <v>盤</v>
      </c>
    </row>
    <row r="339" spans="1:11" x14ac:dyDescent="0.15">
      <c r="A339">
        <v>20170526</v>
      </c>
      <c r="B339">
        <v>10101.950000000001</v>
      </c>
      <c r="C339">
        <v>10044.42</v>
      </c>
      <c r="D339">
        <v>9947.6200000000008</v>
      </c>
      <c r="E339">
        <v>10108.49</v>
      </c>
      <c r="F339">
        <v>9947.6200000000008</v>
      </c>
      <c r="G339">
        <v>10108.49</v>
      </c>
      <c r="H339">
        <v>9947.6200000000008</v>
      </c>
      <c r="I339" t="str">
        <f t="shared" si="15"/>
        <v>盤</v>
      </c>
      <c r="J339" t="str">
        <f t="shared" si="16"/>
        <v>盤</v>
      </c>
      <c r="K339" t="str">
        <f t="shared" si="17"/>
        <v>盤</v>
      </c>
    </row>
    <row r="340" spans="1:11" x14ac:dyDescent="0.15">
      <c r="A340">
        <v>20170531</v>
      </c>
      <c r="B340">
        <v>10040.719999999999</v>
      </c>
      <c r="C340">
        <v>10108.49</v>
      </c>
      <c r="D340">
        <v>9947.6200000000008</v>
      </c>
      <c r="E340">
        <v>10108.49</v>
      </c>
      <c r="F340">
        <v>9947.6200000000008</v>
      </c>
      <c r="G340">
        <v>10108.49</v>
      </c>
      <c r="H340">
        <v>9947.6200000000008</v>
      </c>
      <c r="I340" t="str">
        <f t="shared" si="15"/>
        <v>盤</v>
      </c>
      <c r="J340" t="str">
        <f t="shared" si="16"/>
        <v>盤</v>
      </c>
      <c r="K340" t="str">
        <f t="shared" si="17"/>
        <v>盤</v>
      </c>
    </row>
    <row r="341" spans="1:11" x14ac:dyDescent="0.15">
      <c r="A341">
        <v>20170601</v>
      </c>
      <c r="B341">
        <v>10087.42</v>
      </c>
      <c r="C341">
        <v>10108.49</v>
      </c>
      <c r="D341">
        <v>9947.6200000000008</v>
      </c>
      <c r="E341">
        <v>10108.49</v>
      </c>
      <c r="F341">
        <v>9947.6200000000008</v>
      </c>
      <c r="G341">
        <v>10108.49</v>
      </c>
      <c r="H341">
        <v>9947.6200000000008</v>
      </c>
      <c r="I341" t="str">
        <f t="shared" si="15"/>
        <v>盤</v>
      </c>
      <c r="J341" t="str">
        <f t="shared" si="16"/>
        <v>盤</v>
      </c>
      <c r="K341" t="str">
        <f t="shared" si="17"/>
        <v>盤</v>
      </c>
    </row>
    <row r="342" spans="1:11" x14ac:dyDescent="0.15">
      <c r="A342">
        <v>20170602</v>
      </c>
      <c r="B342">
        <v>10152.530000000001</v>
      </c>
      <c r="C342">
        <v>10108.49</v>
      </c>
      <c r="D342">
        <v>9947.6200000000008</v>
      </c>
      <c r="E342">
        <v>10108.49</v>
      </c>
      <c r="F342">
        <v>9947.6200000000008</v>
      </c>
      <c r="G342">
        <v>10152.530000000001</v>
      </c>
      <c r="H342">
        <v>9997.26</v>
      </c>
      <c r="I342" t="str">
        <f t="shared" si="15"/>
        <v>盤</v>
      </c>
      <c r="J342" t="str">
        <f t="shared" si="16"/>
        <v>盤</v>
      </c>
      <c r="K342" t="str">
        <f t="shared" si="17"/>
        <v>盤</v>
      </c>
    </row>
    <row r="343" spans="1:11" x14ac:dyDescent="0.15">
      <c r="A343">
        <v>20170603</v>
      </c>
      <c r="B343">
        <v>10158.15</v>
      </c>
      <c r="C343">
        <v>10108.49</v>
      </c>
      <c r="D343">
        <v>9947.6200000000008</v>
      </c>
      <c r="E343">
        <v>10152.530000000001</v>
      </c>
      <c r="F343">
        <v>9997.26</v>
      </c>
      <c r="G343">
        <v>10158.15</v>
      </c>
      <c r="H343">
        <v>10007.84</v>
      </c>
      <c r="I343" t="str">
        <f t="shared" si="15"/>
        <v>盤</v>
      </c>
      <c r="J343" t="str">
        <f t="shared" si="16"/>
        <v>盤</v>
      </c>
      <c r="K343" t="str">
        <f t="shared" si="17"/>
        <v>盤</v>
      </c>
    </row>
    <row r="344" spans="1:11" x14ac:dyDescent="0.15">
      <c r="A344">
        <v>20170605</v>
      </c>
      <c r="B344">
        <v>10226.84</v>
      </c>
      <c r="C344">
        <v>10152.530000000001</v>
      </c>
      <c r="D344">
        <v>9997.26</v>
      </c>
      <c r="E344">
        <v>10158.15</v>
      </c>
      <c r="F344">
        <v>10007.84</v>
      </c>
      <c r="G344">
        <v>10226.84</v>
      </c>
      <c r="H344">
        <v>10040.719999999999</v>
      </c>
      <c r="I344" t="str">
        <f t="shared" si="15"/>
        <v>盤</v>
      </c>
      <c r="J344" t="str">
        <f t="shared" si="16"/>
        <v>盤</v>
      </c>
      <c r="K344" t="str">
        <f t="shared" si="17"/>
        <v>無</v>
      </c>
    </row>
    <row r="345" spans="1:11" x14ac:dyDescent="0.15">
      <c r="A345">
        <v>20170606</v>
      </c>
      <c r="B345">
        <v>10206.18</v>
      </c>
      <c r="C345">
        <v>10158.15</v>
      </c>
      <c r="D345">
        <v>10007.84</v>
      </c>
      <c r="E345">
        <v>10226.84</v>
      </c>
      <c r="F345">
        <v>10040.719999999999</v>
      </c>
      <c r="G345">
        <v>10226.84</v>
      </c>
      <c r="H345">
        <v>10040.719999999999</v>
      </c>
      <c r="I345" t="str">
        <f t="shared" si="15"/>
        <v>盤</v>
      </c>
      <c r="J345" t="str">
        <f t="shared" si="16"/>
        <v>無</v>
      </c>
      <c r="K345" t="str">
        <f t="shared" si="17"/>
        <v>無</v>
      </c>
    </row>
    <row r="346" spans="1:11" x14ac:dyDescent="0.15">
      <c r="A346">
        <v>20170607</v>
      </c>
      <c r="B346">
        <v>10209.99</v>
      </c>
      <c r="C346">
        <v>10226.84</v>
      </c>
      <c r="D346">
        <v>10040.719999999999</v>
      </c>
      <c r="E346">
        <v>10226.84</v>
      </c>
      <c r="F346">
        <v>10040.719999999999</v>
      </c>
      <c r="G346">
        <v>10226.84</v>
      </c>
      <c r="H346">
        <v>10040.719999999999</v>
      </c>
      <c r="I346" t="str">
        <f t="shared" si="15"/>
        <v>無</v>
      </c>
      <c r="J346" t="str">
        <f t="shared" si="16"/>
        <v>無</v>
      </c>
      <c r="K346" t="str">
        <f t="shared" si="17"/>
        <v>無</v>
      </c>
    </row>
    <row r="347" spans="1:11" x14ac:dyDescent="0.15">
      <c r="A347">
        <v>20170608</v>
      </c>
      <c r="B347">
        <v>10225.780000000001</v>
      </c>
      <c r="C347">
        <v>10226.84</v>
      </c>
      <c r="D347">
        <v>10040.719999999999</v>
      </c>
      <c r="E347">
        <v>10226.84</v>
      </c>
      <c r="F347">
        <v>10040.719999999999</v>
      </c>
      <c r="G347">
        <v>10226.84</v>
      </c>
      <c r="H347">
        <v>10040.719999999999</v>
      </c>
      <c r="I347" t="str">
        <f t="shared" si="15"/>
        <v>無</v>
      </c>
      <c r="J347" t="str">
        <f t="shared" si="16"/>
        <v>無</v>
      </c>
      <c r="K347" t="str">
        <f t="shared" si="17"/>
        <v>無</v>
      </c>
    </row>
    <row r="348" spans="1:11" x14ac:dyDescent="0.15">
      <c r="A348">
        <v>20170609</v>
      </c>
      <c r="B348">
        <v>10199.65</v>
      </c>
      <c r="C348">
        <v>10226.84</v>
      </c>
      <c r="D348">
        <v>10040.719999999999</v>
      </c>
      <c r="E348">
        <v>10226.84</v>
      </c>
      <c r="F348">
        <v>10040.719999999999</v>
      </c>
      <c r="G348">
        <v>10226.84</v>
      </c>
      <c r="H348">
        <v>10087.42</v>
      </c>
      <c r="I348" t="str">
        <f t="shared" si="15"/>
        <v>無</v>
      </c>
      <c r="J348" t="str">
        <f t="shared" si="16"/>
        <v>無</v>
      </c>
      <c r="K348" t="str">
        <f t="shared" si="17"/>
        <v>盤</v>
      </c>
    </row>
    <row r="349" spans="1:11" x14ac:dyDescent="0.15">
      <c r="A349">
        <v>20170612</v>
      </c>
      <c r="B349">
        <v>10109.959999999999</v>
      </c>
      <c r="C349">
        <v>10226.84</v>
      </c>
      <c r="D349">
        <v>10040.719999999999</v>
      </c>
      <c r="E349">
        <v>10226.84</v>
      </c>
      <c r="F349">
        <v>10087.42</v>
      </c>
      <c r="G349">
        <v>10226.84</v>
      </c>
      <c r="H349">
        <v>10109.959999999999</v>
      </c>
      <c r="I349" t="str">
        <f t="shared" si="15"/>
        <v>無</v>
      </c>
      <c r="J349" t="str">
        <f t="shared" si="16"/>
        <v>盤</v>
      </c>
      <c r="K349" t="str">
        <f t="shared" si="17"/>
        <v>盤</v>
      </c>
    </row>
    <row r="350" spans="1:11" x14ac:dyDescent="0.15">
      <c r="A350">
        <v>20170613</v>
      </c>
      <c r="B350">
        <v>10128.15</v>
      </c>
      <c r="C350">
        <v>10226.84</v>
      </c>
      <c r="D350">
        <v>10087.42</v>
      </c>
      <c r="E350">
        <v>10226.84</v>
      </c>
      <c r="F350">
        <v>10109.959999999999</v>
      </c>
      <c r="G350">
        <v>10226.84</v>
      </c>
      <c r="H350">
        <v>10109.959999999999</v>
      </c>
      <c r="I350" t="str">
        <f t="shared" si="15"/>
        <v>盤</v>
      </c>
      <c r="J350" t="str">
        <f t="shared" si="16"/>
        <v>盤</v>
      </c>
      <c r="K350" t="str">
        <f t="shared" si="17"/>
        <v>盤</v>
      </c>
    </row>
    <row r="351" spans="1:11" x14ac:dyDescent="0.15">
      <c r="A351">
        <v>20170614</v>
      </c>
      <c r="B351">
        <v>10072.459999999999</v>
      </c>
      <c r="C351">
        <v>10226.84</v>
      </c>
      <c r="D351">
        <v>10109.959999999999</v>
      </c>
      <c r="E351">
        <v>10226.84</v>
      </c>
      <c r="F351">
        <v>10109.959999999999</v>
      </c>
      <c r="G351">
        <v>10226.84</v>
      </c>
      <c r="H351">
        <v>10072.459999999999</v>
      </c>
      <c r="I351" t="str">
        <f t="shared" si="15"/>
        <v>盤</v>
      </c>
      <c r="J351" t="str">
        <f t="shared" si="16"/>
        <v>盤</v>
      </c>
      <c r="K351" t="str">
        <f t="shared" si="17"/>
        <v>盤</v>
      </c>
    </row>
    <row r="352" spans="1:11" x14ac:dyDescent="0.15">
      <c r="A352">
        <v>20170615</v>
      </c>
      <c r="B352">
        <v>10088.35</v>
      </c>
      <c r="C352">
        <v>10226.84</v>
      </c>
      <c r="D352">
        <v>10109.959999999999</v>
      </c>
      <c r="E352">
        <v>10226.84</v>
      </c>
      <c r="F352">
        <v>10072.459999999999</v>
      </c>
      <c r="G352">
        <v>10225.780000000001</v>
      </c>
      <c r="H352">
        <v>10072.459999999999</v>
      </c>
      <c r="I352" t="str">
        <f t="shared" si="15"/>
        <v>盤</v>
      </c>
      <c r="J352" t="str">
        <f t="shared" si="16"/>
        <v>盤</v>
      </c>
      <c r="K352" t="str">
        <f t="shared" si="17"/>
        <v>盤</v>
      </c>
    </row>
    <row r="353" spans="1:11" x14ac:dyDescent="0.15">
      <c r="A353">
        <v>20170616</v>
      </c>
      <c r="B353">
        <v>10156.73</v>
      </c>
      <c r="C353">
        <v>10226.84</v>
      </c>
      <c r="D353">
        <v>10072.459999999999</v>
      </c>
      <c r="E353">
        <v>10225.780000000001</v>
      </c>
      <c r="F353">
        <v>10072.459999999999</v>
      </c>
      <c r="G353">
        <v>10225.780000000001</v>
      </c>
      <c r="H353">
        <v>10072.459999999999</v>
      </c>
      <c r="I353" t="str">
        <f t="shared" ref="I353:I416" si="18">IF(C353-D353&lt;=180,"盤",IF(C353-D353&lt;=240,"無","順"))</f>
        <v>盤</v>
      </c>
      <c r="J353" t="str">
        <f t="shared" ref="J353:J416" si="19">IF(E353-F353&lt;=180,"盤",IF(E353-F353&lt;=240,"無","順"))</f>
        <v>盤</v>
      </c>
      <c r="K353" t="str">
        <f t="shared" ref="K353:K416" si="20">IF(G353-H353&lt;=180,"盤",IF(G353-H353&lt;=240,"無","順"))</f>
        <v>盤</v>
      </c>
    </row>
    <row r="354" spans="1:11" x14ac:dyDescent="0.15">
      <c r="A354">
        <v>20170619</v>
      </c>
      <c r="B354">
        <v>10250.6</v>
      </c>
      <c r="C354">
        <v>10225.780000000001</v>
      </c>
      <c r="D354">
        <v>10072.459999999999</v>
      </c>
      <c r="E354">
        <v>10225.780000000001</v>
      </c>
      <c r="F354">
        <v>10072.459999999999</v>
      </c>
      <c r="G354">
        <v>10250.6</v>
      </c>
      <c r="H354">
        <v>10072.459999999999</v>
      </c>
      <c r="I354" t="str">
        <f t="shared" si="18"/>
        <v>盤</v>
      </c>
      <c r="J354" t="str">
        <f t="shared" si="19"/>
        <v>盤</v>
      </c>
      <c r="K354" t="str">
        <f t="shared" si="20"/>
        <v>盤</v>
      </c>
    </row>
    <row r="355" spans="1:11" x14ac:dyDescent="0.15">
      <c r="A355">
        <v>20170620</v>
      </c>
      <c r="B355">
        <v>10324.459999999999</v>
      </c>
      <c r="C355">
        <v>10225.780000000001</v>
      </c>
      <c r="D355">
        <v>10072.459999999999</v>
      </c>
      <c r="E355">
        <v>10250.6</v>
      </c>
      <c r="F355">
        <v>10072.459999999999</v>
      </c>
      <c r="G355">
        <v>10324.459999999999</v>
      </c>
      <c r="H355">
        <v>10072.459999999999</v>
      </c>
      <c r="I355" t="str">
        <f t="shared" si="18"/>
        <v>盤</v>
      </c>
      <c r="J355" t="str">
        <f t="shared" si="19"/>
        <v>盤</v>
      </c>
      <c r="K355" t="str">
        <f t="shared" si="20"/>
        <v>順</v>
      </c>
    </row>
    <row r="356" spans="1:11" x14ac:dyDescent="0.15">
      <c r="A356">
        <v>20170621</v>
      </c>
      <c r="B356">
        <v>10349.719999999999</v>
      </c>
      <c r="C356">
        <v>10250.6</v>
      </c>
      <c r="D356">
        <v>10072.459999999999</v>
      </c>
      <c r="E356">
        <v>10324.459999999999</v>
      </c>
      <c r="F356">
        <v>10072.459999999999</v>
      </c>
      <c r="G356">
        <v>10349.719999999999</v>
      </c>
      <c r="H356">
        <v>10072.459999999999</v>
      </c>
      <c r="I356" t="str">
        <f t="shared" si="18"/>
        <v>盤</v>
      </c>
      <c r="J356" t="str">
        <f t="shared" si="19"/>
        <v>順</v>
      </c>
      <c r="K356" t="str">
        <f t="shared" si="20"/>
        <v>順</v>
      </c>
    </row>
    <row r="357" spans="1:11" x14ac:dyDescent="0.15">
      <c r="A357">
        <v>20170622</v>
      </c>
      <c r="B357">
        <v>10399.06</v>
      </c>
      <c r="C357">
        <v>10324.459999999999</v>
      </c>
      <c r="D357">
        <v>10072.459999999999</v>
      </c>
      <c r="E357">
        <v>10349.719999999999</v>
      </c>
      <c r="F357">
        <v>10072.459999999999</v>
      </c>
      <c r="G357">
        <v>10399.06</v>
      </c>
      <c r="H357">
        <v>10072.459999999999</v>
      </c>
      <c r="I357" t="str">
        <f t="shared" si="18"/>
        <v>順</v>
      </c>
      <c r="J357" t="str">
        <f t="shared" si="19"/>
        <v>順</v>
      </c>
      <c r="K357" t="str">
        <f t="shared" si="20"/>
        <v>順</v>
      </c>
    </row>
    <row r="358" spans="1:11" x14ac:dyDescent="0.15">
      <c r="A358">
        <v>20170623</v>
      </c>
      <c r="B358">
        <v>10377.700000000001</v>
      </c>
      <c r="C358">
        <v>10349.719999999999</v>
      </c>
      <c r="D358">
        <v>10072.459999999999</v>
      </c>
      <c r="E358">
        <v>10399.06</v>
      </c>
      <c r="F358">
        <v>10072.459999999999</v>
      </c>
      <c r="G358">
        <v>10399.06</v>
      </c>
      <c r="H358">
        <v>10072.459999999999</v>
      </c>
      <c r="I358" t="str">
        <f t="shared" si="18"/>
        <v>順</v>
      </c>
      <c r="J358" t="str">
        <f t="shared" si="19"/>
        <v>順</v>
      </c>
      <c r="K358" t="str">
        <f t="shared" si="20"/>
        <v>順</v>
      </c>
    </row>
    <row r="359" spans="1:11" x14ac:dyDescent="0.15">
      <c r="A359">
        <v>20170626</v>
      </c>
      <c r="B359">
        <v>10513.96</v>
      </c>
      <c r="C359">
        <v>10399.06</v>
      </c>
      <c r="D359">
        <v>10072.459999999999</v>
      </c>
      <c r="E359">
        <v>10399.06</v>
      </c>
      <c r="F359">
        <v>10072.459999999999</v>
      </c>
      <c r="G359">
        <v>10513.96</v>
      </c>
      <c r="H359">
        <v>10088.35</v>
      </c>
      <c r="I359" t="str">
        <f t="shared" si="18"/>
        <v>順</v>
      </c>
      <c r="J359" t="str">
        <f t="shared" si="19"/>
        <v>順</v>
      </c>
      <c r="K359" t="str">
        <f t="shared" si="20"/>
        <v>順</v>
      </c>
    </row>
    <row r="360" spans="1:11" x14ac:dyDescent="0.15">
      <c r="A360">
        <v>20170627</v>
      </c>
      <c r="B360">
        <v>10512.06</v>
      </c>
      <c r="C360">
        <v>10399.06</v>
      </c>
      <c r="D360">
        <v>10072.459999999999</v>
      </c>
      <c r="E360">
        <v>10513.96</v>
      </c>
      <c r="F360">
        <v>10088.35</v>
      </c>
      <c r="G360">
        <v>10513.96</v>
      </c>
      <c r="H360">
        <v>10156.73</v>
      </c>
      <c r="I360" t="str">
        <f t="shared" si="18"/>
        <v>順</v>
      </c>
      <c r="J360" t="str">
        <f t="shared" si="19"/>
        <v>順</v>
      </c>
      <c r="K360" t="str">
        <f t="shared" si="20"/>
        <v>順</v>
      </c>
    </row>
    <row r="361" spans="1:11" x14ac:dyDescent="0.15">
      <c r="A361">
        <v>20170628</v>
      </c>
      <c r="B361">
        <v>10390.549999999999</v>
      </c>
      <c r="C361">
        <v>10513.96</v>
      </c>
      <c r="D361">
        <v>10088.35</v>
      </c>
      <c r="E361">
        <v>10513.96</v>
      </c>
      <c r="F361">
        <v>10156.73</v>
      </c>
      <c r="G361">
        <v>10513.96</v>
      </c>
      <c r="H361">
        <v>10250.6</v>
      </c>
      <c r="I361" t="str">
        <f t="shared" si="18"/>
        <v>順</v>
      </c>
      <c r="J361" t="str">
        <f t="shared" si="19"/>
        <v>順</v>
      </c>
      <c r="K361" t="str">
        <f t="shared" si="20"/>
        <v>順</v>
      </c>
    </row>
    <row r="362" spans="1:11" x14ac:dyDescent="0.15">
      <c r="A362">
        <v>20170629</v>
      </c>
      <c r="B362">
        <v>10421.65</v>
      </c>
      <c r="C362">
        <v>10513.96</v>
      </c>
      <c r="D362">
        <v>10156.73</v>
      </c>
      <c r="E362">
        <v>10513.96</v>
      </c>
      <c r="F362">
        <v>10250.6</v>
      </c>
      <c r="G362">
        <v>10513.96</v>
      </c>
      <c r="H362">
        <v>10324.459999999999</v>
      </c>
      <c r="I362" t="str">
        <f t="shared" si="18"/>
        <v>順</v>
      </c>
      <c r="J362" t="str">
        <f t="shared" si="19"/>
        <v>順</v>
      </c>
      <c r="K362" t="str">
        <f t="shared" si="20"/>
        <v>無</v>
      </c>
    </row>
    <row r="363" spans="1:11" x14ac:dyDescent="0.15">
      <c r="A363">
        <v>20170630</v>
      </c>
      <c r="B363">
        <v>10395.07</v>
      </c>
      <c r="C363">
        <v>10513.96</v>
      </c>
      <c r="D363">
        <v>10250.6</v>
      </c>
      <c r="E363">
        <v>10513.96</v>
      </c>
      <c r="F363">
        <v>10324.459999999999</v>
      </c>
      <c r="G363">
        <v>10513.96</v>
      </c>
      <c r="H363">
        <v>10349.719999999999</v>
      </c>
      <c r="I363" t="str">
        <f t="shared" si="18"/>
        <v>順</v>
      </c>
      <c r="J363" t="str">
        <f t="shared" si="19"/>
        <v>無</v>
      </c>
      <c r="K363" t="str">
        <f t="shared" si="20"/>
        <v>盤</v>
      </c>
    </row>
    <row r="364" spans="1:11" x14ac:dyDescent="0.15">
      <c r="A364">
        <v>20170703</v>
      </c>
      <c r="B364">
        <v>10412.790000000001</v>
      </c>
      <c r="C364">
        <v>10513.96</v>
      </c>
      <c r="D364">
        <v>10324.459999999999</v>
      </c>
      <c r="E364">
        <v>10513.96</v>
      </c>
      <c r="F364">
        <v>10349.719999999999</v>
      </c>
      <c r="G364">
        <v>10513.96</v>
      </c>
      <c r="H364">
        <v>10377.700000000001</v>
      </c>
      <c r="I364" t="str">
        <f t="shared" si="18"/>
        <v>無</v>
      </c>
      <c r="J364" t="str">
        <f t="shared" si="19"/>
        <v>盤</v>
      </c>
      <c r="K364" t="str">
        <f t="shared" si="20"/>
        <v>盤</v>
      </c>
    </row>
    <row r="365" spans="1:11" x14ac:dyDescent="0.15">
      <c r="A365">
        <v>20170704</v>
      </c>
      <c r="B365">
        <v>10347.780000000001</v>
      </c>
      <c r="C365">
        <v>10513.96</v>
      </c>
      <c r="D365">
        <v>10349.719999999999</v>
      </c>
      <c r="E365">
        <v>10513.96</v>
      </c>
      <c r="F365">
        <v>10377.700000000001</v>
      </c>
      <c r="G365">
        <v>10513.96</v>
      </c>
      <c r="H365">
        <v>10347.780000000001</v>
      </c>
      <c r="I365" t="str">
        <f t="shared" si="18"/>
        <v>盤</v>
      </c>
      <c r="J365" t="str">
        <f t="shared" si="19"/>
        <v>盤</v>
      </c>
      <c r="K365" t="str">
        <f t="shared" si="20"/>
        <v>盤</v>
      </c>
    </row>
    <row r="366" spans="1:11" x14ac:dyDescent="0.15">
      <c r="A366">
        <v>20170705</v>
      </c>
      <c r="B366">
        <v>10404.790000000001</v>
      </c>
      <c r="C366">
        <v>10513.96</v>
      </c>
      <c r="D366">
        <v>10377.700000000001</v>
      </c>
      <c r="E366">
        <v>10513.96</v>
      </c>
      <c r="F366">
        <v>10347.780000000001</v>
      </c>
      <c r="G366">
        <v>10513.96</v>
      </c>
      <c r="H366">
        <v>10347.780000000001</v>
      </c>
      <c r="I366" t="str">
        <f t="shared" si="18"/>
        <v>盤</v>
      </c>
      <c r="J366" t="str">
        <f t="shared" si="19"/>
        <v>盤</v>
      </c>
      <c r="K366" t="str">
        <f t="shared" si="20"/>
        <v>盤</v>
      </c>
    </row>
    <row r="367" spans="1:11" x14ac:dyDescent="0.15">
      <c r="A367">
        <v>20170706</v>
      </c>
      <c r="B367">
        <v>10368.200000000001</v>
      </c>
      <c r="C367">
        <v>10513.96</v>
      </c>
      <c r="D367">
        <v>10347.780000000001</v>
      </c>
      <c r="E367">
        <v>10513.96</v>
      </c>
      <c r="F367">
        <v>10347.780000000001</v>
      </c>
      <c r="G367">
        <v>10512.06</v>
      </c>
      <c r="H367">
        <v>10347.780000000001</v>
      </c>
      <c r="I367" t="str">
        <f t="shared" si="18"/>
        <v>盤</v>
      </c>
      <c r="J367" t="str">
        <f t="shared" si="19"/>
        <v>盤</v>
      </c>
      <c r="K367" t="str">
        <f t="shared" si="20"/>
        <v>盤</v>
      </c>
    </row>
    <row r="368" spans="1:11" x14ac:dyDescent="0.15">
      <c r="A368">
        <v>20170707</v>
      </c>
      <c r="B368">
        <v>10297.25</v>
      </c>
      <c r="C368">
        <v>10513.96</v>
      </c>
      <c r="D368">
        <v>10347.780000000001</v>
      </c>
      <c r="E368">
        <v>10512.06</v>
      </c>
      <c r="F368">
        <v>10347.780000000001</v>
      </c>
      <c r="G368">
        <v>10421.65</v>
      </c>
      <c r="H368">
        <v>10297.25</v>
      </c>
      <c r="I368" t="str">
        <f t="shared" si="18"/>
        <v>盤</v>
      </c>
      <c r="J368" t="str">
        <f t="shared" si="19"/>
        <v>盤</v>
      </c>
      <c r="K368" t="str">
        <f t="shared" si="20"/>
        <v>盤</v>
      </c>
    </row>
    <row r="369" spans="1:11" x14ac:dyDescent="0.15">
      <c r="A369">
        <v>20170710</v>
      </c>
      <c r="B369">
        <v>10289.91</v>
      </c>
      <c r="C369">
        <v>10512.06</v>
      </c>
      <c r="D369">
        <v>10347.780000000001</v>
      </c>
      <c r="E369">
        <v>10421.65</v>
      </c>
      <c r="F369">
        <v>10297.25</v>
      </c>
      <c r="G369">
        <v>10421.65</v>
      </c>
      <c r="H369">
        <v>10289.91</v>
      </c>
      <c r="I369" t="str">
        <f t="shared" si="18"/>
        <v>盤</v>
      </c>
      <c r="J369" t="str">
        <f t="shared" si="19"/>
        <v>盤</v>
      </c>
      <c r="K369" t="str">
        <f t="shared" si="20"/>
        <v>盤</v>
      </c>
    </row>
    <row r="370" spans="1:11" x14ac:dyDescent="0.15">
      <c r="A370">
        <v>20170711</v>
      </c>
      <c r="B370">
        <v>10415.57</v>
      </c>
      <c r="C370">
        <v>10421.65</v>
      </c>
      <c r="D370">
        <v>10297.25</v>
      </c>
      <c r="E370">
        <v>10421.65</v>
      </c>
      <c r="F370">
        <v>10289.91</v>
      </c>
      <c r="G370">
        <v>10415.57</v>
      </c>
      <c r="H370">
        <v>10289.91</v>
      </c>
      <c r="I370" t="str">
        <f t="shared" si="18"/>
        <v>盤</v>
      </c>
      <c r="J370" t="str">
        <f t="shared" si="19"/>
        <v>盤</v>
      </c>
      <c r="K370" t="str">
        <f t="shared" si="20"/>
        <v>盤</v>
      </c>
    </row>
    <row r="371" spans="1:11" x14ac:dyDescent="0.15">
      <c r="A371">
        <v>20170712</v>
      </c>
      <c r="B371">
        <v>10420.68</v>
      </c>
      <c r="C371">
        <v>10421.65</v>
      </c>
      <c r="D371">
        <v>10289.91</v>
      </c>
      <c r="E371">
        <v>10415.57</v>
      </c>
      <c r="F371">
        <v>10289.91</v>
      </c>
      <c r="G371">
        <v>10420.68</v>
      </c>
      <c r="H371">
        <v>10289.91</v>
      </c>
      <c r="I371" t="str">
        <f t="shared" si="18"/>
        <v>盤</v>
      </c>
      <c r="J371" t="str">
        <f t="shared" si="19"/>
        <v>盤</v>
      </c>
      <c r="K371" t="str">
        <f t="shared" si="20"/>
        <v>盤</v>
      </c>
    </row>
    <row r="372" spans="1:11" x14ac:dyDescent="0.15">
      <c r="A372">
        <v>20170713</v>
      </c>
      <c r="B372">
        <v>10460.15</v>
      </c>
      <c r="C372">
        <v>10415.57</v>
      </c>
      <c r="D372">
        <v>10289.91</v>
      </c>
      <c r="E372">
        <v>10420.68</v>
      </c>
      <c r="F372">
        <v>10289.91</v>
      </c>
      <c r="G372">
        <v>10460.15</v>
      </c>
      <c r="H372">
        <v>10289.91</v>
      </c>
      <c r="I372" t="str">
        <f t="shared" si="18"/>
        <v>盤</v>
      </c>
      <c r="J372" t="str">
        <f t="shared" si="19"/>
        <v>盤</v>
      </c>
      <c r="K372" t="str">
        <f t="shared" si="20"/>
        <v>盤</v>
      </c>
    </row>
    <row r="373" spans="1:11" x14ac:dyDescent="0.15">
      <c r="A373">
        <v>20170714</v>
      </c>
      <c r="B373">
        <v>10443.91</v>
      </c>
      <c r="C373">
        <v>10420.68</v>
      </c>
      <c r="D373">
        <v>10289.91</v>
      </c>
      <c r="E373">
        <v>10460.15</v>
      </c>
      <c r="F373">
        <v>10289.91</v>
      </c>
      <c r="G373">
        <v>10460.15</v>
      </c>
      <c r="H373">
        <v>10289.91</v>
      </c>
      <c r="I373" t="str">
        <f t="shared" si="18"/>
        <v>盤</v>
      </c>
      <c r="J373" t="str">
        <f t="shared" si="19"/>
        <v>盤</v>
      </c>
      <c r="K373" t="str">
        <f t="shared" si="20"/>
        <v>盤</v>
      </c>
    </row>
    <row r="374" spans="1:11" x14ac:dyDescent="0.15">
      <c r="A374">
        <v>20170717</v>
      </c>
      <c r="B374">
        <v>10457.540000000001</v>
      </c>
      <c r="C374">
        <v>10460.15</v>
      </c>
      <c r="D374">
        <v>10289.91</v>
      </c>
      <c r="E374">
        <v>10460.15</v>
      </c>
      <c r="F374">
        <v>10289.91</v>
      </c>
      <c r="G374">
        <v>10460.15</v>
      </c>
      <c r="H374">
        <v>10289.91</v>
      </c>
      <c r="I374" t="str">
        <f t="shared" si="18"/>
        <v>盤</v>
      </c>
      <c r="J374" t="str">
        <f t="shared" si="19"/>
        <v>盤</v>
      </c>
      <c r="K374" t="str">
        <f t="shared" si="20"/>
        <v>盤</v>
      </c>
    </row>
    <row r="375" spans="1:11" x14ac:dyDescent="0.15">
      <c r="A375">
        <v>20170718</v>
      </c>
      <c r="B375">
        <v>10481.26</v>
      </c>
      <c r="C375">
        <v>10460.15</v>
      </c>
      <c r="D375">
        <v>10289.91</v>
      </c>
      <c r="E375">
        <v>10460.15</v>
      </c>
      <c r="F375">
        <v>10289.91</v>
      </c>
      <c r="G375">
        <v>10481.26</v>
      </c>
      <c r="H375">
        <v>10289.91</v>
      </c>
      <c r="I375" t="str">
        <f t="shared" si="18"/>
        <v>盤</v>
      </c>
      <c r="J375" t="str">
        <f t="shared" si="19"/>
        <v>盤</v>
      </c>
      <c r="K375" t="str">
        <f t="shared" si="20"/>
        <v>無</v>
      </c>
    </row>
    <row r="376" spans="1:11" x14ac:dyDescent="0.15">
      <c r="A376">
        <v>20170719</v>
      </c>
      <c r="B376">
        <v>10506.1</v>
      </c>
      <c r="C376">
        <v>10460.15</v>
      </c>
      <c r="D376">
        <v>10289.91</v>
      </c>
      <c r="E376">
        <v>10481.26</v>
      </c>
      <c r="F376">
        <v>10289.91</v>
      </c>
      <c r="G376">
        <v>10506.1</v>
      </c>
      <c r="H376">
        <v>10289.91</v>
      </c>
      <c r="I376" t="str">
        <f t="shared" si="18"/>
        <v>盤</v>
      </c>
      <c r="J376" t="str">
        <f t="shared" si="19"/>
        <v>無</v>
      </c>
      <c r="K376" t="str">
        <f t="shared" si="20"/>
        <v>無</v>
      </c>
    </row>
    <row r="377" spans="1:11" x14ac:dyDescent="0.15">
      <c r="A377">
        <v>20170720</v>
      </c>
      <c r="B377">
        <v>10499.36</v>
      </c>
      <c r="C377">
        <v>10481.26</v>
      </c>
      <c r="D377">
        <v>10289.91</v>
      </c>
      <c r="E377">
        <v>10506.1</v>
      </c>
      <c r="F377">
        <v>10289.91</v>
      </c>
      <c r="G377">
        <v>10506.1</v>
      </c>
      <c r="H377">
        <v>10415.57</v>
      </c>
      <c r="I377" t="str">
        <f t="shared" si="18"/>
        <v>無</v>
      </c>
      <c r="J377" t="str">
        <f t="shared" si="19"/>
        <v>無</v>
      </c>
      <c r="K377" t="str">
        <f t="shared" si="20"/>
        <v>盤</v>
      </c>
    </row>
    <row r="378" spans="1:11" x14ac:dyDescent="0.15">
      <c r="A378">
        <v>20170721</v>
      </c>
      <c r="B378">
        <v>10436.700000000001</v>
      </c>
      <c r="C378">
        <v>10506.1</v>
      </c>
      <c r="D378">
        <v>10289.91</v>
      </c>
      <c r="E378">
        <v>10506.1</v>
      </c>
      <c r="F378">
        <v>10415.57</v>
      </c>
      <c r="G378">
        <v>10506.1</v>
      </c>
      <c r="H378">
        <v>10420.68</v>
      </c>
      <c r="I378" t="str">
        <f t="shared" si="18"/>
        <v>無</v>
      </c>
      <c r="J378" t="str">
        <f t="shared" si="19"/>
        <v>盤</v>
      </c>
      <c r="K378" t="str">
        <f t="shared" si="20"/>
        <v>盤</v>
      </c>
    </row>
    <row r="379" spans="1:11" x14ac:dyDescent="0.15">
      <c r="A379">
        <v>20170724</v>
      </c>
      <c r="B379">
        <v>10461.280000000001</v>
      </c>
      <c r="C379">
        <v>10506.1</v>
      </c>
      <c r="D379">
        <v>10415.57</v>
      </c>
      <c r="E379">
        <v>10506.1</v>
      </c>
      <c r="F379">
        <v>10420.68</v>
      </c>
      <c r="G379">
        <v>10506.1</v>
      </c>
      <c r="H379">
        <v>10436.700000000001</v>
      </c>
      <c r="I379" t="str">
        <f t="shared" si="18"/>
        <v>盤</v>
      </c>
      <c r="J379" t="str">
        <f t="shared" si="19"/>
        <v>盤</v>
      </c>
      <c r="K379" t="str">
        <f t="shared" si="20"/>
        <v>盤</v>
      </c>
    </row>
    <row r="380" spans="1:11" x14ac:dyDescent="0.15">
      <c r="A380">
        <v>20170725</v>
      </c>
      <c r="B380">
        <v>10463.15</v>
      </c>
      <c r="C380">
        <v>10506.1</v>
      </c>
      <c r="D380">
        <v>10420.68</v>
      </c>
      <c r="E380">
        <v>10506.1</v>
      </c>
      <c r="F380">
        <v>10436.700000000001</v>
      </c>
      <c r="G380">
        <v>10506.1</v>
      </c>
      <c r="H380">
        <v>10436.700000000001</v>
      </c>
      <c r="I380" t="str">
        <f t="shared" si="18"/>
        <v>盤</v>
      </c>
      <c r="J380" t="str">
        <f t="shared" si="19"/>
        <v>盤</v>
      </c>
      <c r="K380" t="str">
        <f t="shared" si="20"/>
        <v>盤</v>
      </c>
    </row>
    <row r="381" spans="1:11" x14ac:dyDescent="0.15">
      <c r="A381">
        <v>20170726</v>
      </c>
      <c r="B381">
        <v>10419.11</v>
      </c>
      <c r="C381">
        <v>10506.1</v>
      </c>
      <c r="D381">
        <v>10436.700000000001</v>
      </c>
      <c r="E381">
        <v>10506.1</v>
      </c>
      <c r="F381">
        <v>10436.700000000001</v>
      </c>
      <c r="G381">
        <v>10506.1</v>
      </c>
      <c r="H381">
        <v>10419.11</v>
      </c>
      <c r="I381" t="str">
        <f t="shared" si="18"/>
        <v>盤</v>
      </c>
      <c r="J381" t="str">
        <f t="shared" si="19"/>
        <v>盤</v>
      </c>
      <c r="K381" t="str">
        <f t="shared" si="20"/>
        <v>盤</v>
      </c>
    </row>
    <row r="382" spans="1:11" x14ac:dyDescent="0.15">
      <c r="A382">
        <v>20170727</v>
      </c>
      <c r="B382">
        <v>10508.37</v>
      </c>
      <c r="C382">
        <v>10506.1</v>
      </c>
      <c r="D382">
        <v>10436.700000000001</v>
      </c>
      <c r="E382">
        <v>10506.1</v>
      </c>
      <c r="F382">
        <v>10419.11</v>
      </c>
      <c r="G382">
        <v>10508.37</v>
      </c>
      <c r="H382">
        <v>10419.11</v>
      </c>
      <c r="I382" t="str">
        <f t="shared" si="18"/>
        <v>盤</v>
      </c>
      <c r="J382" t="str">
        <f t="shared" si="19"/>
        <v>盤</v>
      </c>
      <c r="K382" t="str">
        <f t="shared" si="20"/>
        <v>盤</v>
      </c>
    </row>
    <row r="383" spans="1:11" x14ac:dyDescent="0.15">
      <c r="A383">
        <v>20170728</v>
      </c>
      <c r="B383">
        <v>10423.049999999999</v>
      </c>
      <c r="C383">
        <v>10506.1</v>
      </c>
      <c r="D383">
        <v>10419.11</v>
      </c>
      <c r="E383">
        <v>10508.37</v>
      </c>
      <c r="F383">
        <v>10419.11</v>
      </c>
      <c r="G383">
        <v>10508.37</v>
      </c>
      <c r="H383">
        <v>10419.11</v>
      </c>
      <c r="I383" t="str">
        <f t="shared" si="18"/>
        <v>盤</v>
      </c>
      <c r="J383" t="str">
        <f t="shared" si="19"/>
        <v>盤</v>
      </c>
      <c r="K383" t="str">
        <f t="shared" si="20"/>
        <v>盤</v>
      </c>
    </row>
    <row r="384" spans="1:11" x14ac:dyDescent="0.15">
      <c r="A384">
        <v>20170731</v>
      </c>
      <c r="B384">
        <v>10427.33</v>
      </c>
      <c r="C384">
        <v>10508.37</v>
      </c>
      <c r="D384">
        <v>10419.11</v>
      </c>
      <c r="E384">
        <v>10508.37</v>
      </c>
      <c r="F384">
        <v>10419.11</v>
      </c>
      <c r="G384">
        <v>10508.37</v>
      </c>
      <c r="H384">
        <v>10419.11</v>
      </c>
      <c r="I384" t="str">
        <f t="shared" si="18"/>
        <v>盤</v>
      </c>
      <c r="J384" t="str">
        <f t="shared" si="19"/>
        <v>盤</v>
      </c>
      <c r="K384" t="str">
        <f t="shared" si="20"/>
        <v>盤</v>
      </c>
    </row>
    <row r="385" spans="1:11" x14ac:dyDescent="0.15">
      <c r="A385">
        <v>20170801</v>
      </c>
      <c r="B385">
        <v>10437.290000000001</v>
      </c>
      <c r="C385">
        <v>10508.37</v>
      </c>
      <c r="D385">
        <v>10419.11</v>
      </c>
      <c r="E385">
        <v>10508.37</v>
      </c>
      <c r="F385">
        <v>10419.11</v>
      </c>
      <c r="G385">
        <v>10508.37</v>
      </c>
      <c r="H385">
        <v>10419.11</v>
      </c>
      <c r="I385" t="str">
        <f t="shared" si="18"/>
        <v>盤</v>
      </c>
      <c r="J385" t="str">
        <f t="shared" si="19"/>
        <v>盤</v>
      </c>
      <c r="K385" t="str">
        <f t="shared" si="20"/>
        <v>盤</v>
      </c>
    </row>
    <row r="386" spans="1:11" x14ac:dyDescent="0.15">
      <c r="A386">
        <v>20170802</v>
      </c>
      <c r="B386">
        <v>10519.27</v>
      </c>
      <c r="C386">
        <v>10508.37</v>
      </c>
      <c r="D386">
        <v>10419.11</v>
      </c>
      <c r="E386">
        <v>10508.37</v>
      </c>
      <c r="F386">
        <v>10419.11</v>
      </c>
      <c r="G386">
        <v>10519.27</v>
      </c>
      <c r="H386">
        <v>10419.11</v>
      </c>
      <c r="I386" t="str">
        <f t="shared" si="18"/>
        <v>盤</v>
      </c>
      <c r="J386" t="str">
        <f t="shared" si="19"/>
        <v>盤</v>
      </c>
      <c r="K386" t="str">
        <f t="shared" si="20"/>
        <v>盤</v>
      </c>
    </row>
    <row r="387" spans="1:11" x14ac:dyDescent="0.15">
      <c r="A387">
        <v>20170803</v>
      </c>
      <c r="B387">
        <v>10469.879999999999</v>
      </c>
      <c r="C387">
        <v>10508.37</v>
      </c>
      <c r="D387">
        <v>10419.11</v>
      </c>
      <c r="E387">
        <v>10519.27</v>
      </c>
      <c r="F387">
        <v>10419.11</v>
      </c>
      <c r="G387">
        <v>10519.27</v>
      </c>
      <c r="H387">
        <v>10419.11</v>
      </c>
      <c r="I387" t="str">
        <f t="shared" si="18"/>
        <v>盤</v>
      </c>
      <c r="J387" t="str">
        <f t="shared" si="19"/>
        <v>盤</v>
      </c>
      <c r="K387" t="str">
        <f t="shared" si="20"/>
        <v>盤</v>
      </c>
    </row>
    <row r="388" spans="1:11" x14ac:dyDescent="0.15">
      <c r="A388">
        <v>20170804</v>
      </c>
      <c r="B388">
        <v>10506.56</v>
      </c>
      <c r="C388">
        <v>10519.27</v>
      </c>
      <c r="D388">
        <v>10419.11</v>
      </c>
      <c r="E388">
        <v>10519.27</v>
      </c>
      <c r="F388">
        <v>10419.11</v>
      </c>
      <c r="G388">
        <v>10519.27</v>
      </c>
      <c r="H388">
        <v>10419.11</v>
      </c>
      <c r="I388" t="str">
        <f t="shared" si="18"/>
        <v>盤</v>
      </c>
      <c r="J388" t="str">
        <f t="shared" si="19"/>
        <v>盤</v>
      </c>
      <c r="K388" t="str">
        <f t="shared" si="20"/>
        <v>盤</v>
      </c>
    </row>
    <row r="389" spans="1:11" x14ac:dyDescent="0.15">
      <c r="A389">
        <v>20170807</v>
      </c>
      <c r="B389">
        <v>10579.38</v>
      </c>
      <c r="C389">
        <v>10519.27</v>
      </c>
      <c r="D389">
        <v>10419.11</v>
      </c>
      <c r="E389">
        <v>10519.27</v>
      </c>
      <c r="F389">
        <v>10419.11</v>
      </c>
      <c r="G389">
        <v>10579.38</v>
      </c>
      <c r="H389">
        <v>10423.049999999999</v>
      </c>
      <c r="I389" t="str">
        <f t="shared" si="18"/>
        <v>盤</v>
      </c>
      <c r="J389" t="str">
        <f t="shared" si="19"/>
        <v>盤</v>
      </c>
      <c r="K389" t="str">
        <f t="shared" si="20"/>
        <v>盤</v>
      </c>
    </row>
    <row r="390" spans="1:11" x14ac:dyDescent="0.15">
      <c r="A390">
        <v>20170808</v>
      </c>
      <c r="B390">
        <v>10568.97</v>
      </c>
      <c r="C390">
        <v>10519.27</v>
      </c>
      <c r="D390">
        <v>10419.11</v>
      </c>
      <c r="E390">
        <v>10579.38</v>
      </c>
      <c r="F390">
        <v>10423.049999999999</v>
      </c>
      <c r="G390">
        <v>10579.38</v>
      </c>
      <c r="H390">
        <v>10423.049999999999</v>
      </c>
      <c r="I390" t="str">
        <f t="shared" si="18"/>
        <v>盤</v>
      </c>
      <c r="J390" t="str">
        <f t="shared" si="19"/>
        <v>盤</v>
      </c>
      <c r="K390" t="str">
        <f t="shared" si="20"/>
        <v>盤</v>
      </c>
    </row>
    <row r="391" spans="1:11" x14ac:dyDescent="0.15">
      <c r="A391">
        <v>20170809</v>
      </c>
      <c r="B391">
        <v>10470.379999999999</v>
      </c>
      <c r="C391">
        <v>10579.38</v>
      </c>
      <c r="D391">
        <v>10423.049999999999</v>
      </c>
      <c r="E391">
        <v>10579.38</v>
      </c>
      <c r="F391">
        <v>10423.049999999999</v>
      </c>
      <c r="G391">
        <v>10579.38</v>
      </c>
      <c r="H391">
        <v>10427.33</v>
      </c>
      <c r="I391" t="str">
        <f t="shared" si="18"/>
        <v>盤</v>
      </c>
      <c r="J391" t="str">
        <f t="shared" si="19"/>
        <v>盤</v>
      </c>
      <c r="K391" t="str">
        <f t="shared" si="20"/>
        <v>盤</v>
      </c>
    </row>
    <row r="392" spans="1:11" x14ac:dyDescent="0.15">
      <c r="A392">
        <v>20170810</v>
      </c>
      <c r="B392">
        <v>10329.74</v>
      </c>
      <c r="C392">
        <v>10579.38</v>
      </c>
      <c r="D392">
        <v>10423.049999999999</v>
      </c>
      <c r="E392">
        <v>10579.38</v>
      </c>
      <c r="F392">
        <v>10427.33</v>
      </c>
      <c r="G392">
        <v>10579.38</v>
      </c>
      <c r="H392">
        <v>10329.74</v>
      </c>
      <c r="I392" t="str">
        <f t="shared" si="18"/>
        <v>盤</v>
      </c>
      <c r="J392" t="str">
        <f t="shared" si="19"/>
        <v>盤</v>
      </c>
      <c r="K392" t="str">
        <f t="shared" si="20"/>
        <v>順</v>
      </c>
    </row>
    <row r="393" spans="1:11" x14ac:dyDescent="0.15">
      <c r="A393">
        <v>20170811</v>
      </c>
      <c r="B393">
        <v>10329.57</v>
      </c>
      <c r="C393">
        <v>10579.38</v>
      </c>
      <c r="D393">
        <v>10427.33</v>
      </c>
      <c r="E393">
        <v>10579.38</v>
      </c>
      <c r="F393">
        <v>10329.74</v>
      </c>
      <c r="G393">
        <v>10579.38</v>
      </c>
      <c r="H393">
        <v>10329.57</v>
      </c>
      <c r="I393" t="str">
        <f t="shared" si="18"/>
        <v>盤</v>
      </c>
      <c r="J393" t="str">
        <f t="shared" si="19"/>
        <v>順</v>
      </c>
      <c r="K393" t="str">
        <f t="shared" si="20"/>
        <v>順</v>
      </c>
    </row>
    <row r="394" spans="1:11" x14ac:dyDescent="0.15">
      <c r="A394">
        <v>20170814</v>
      </c>
      <c r="B394">
        <v>10225.280000000001</v>
      </c>
      <c r="C394">
        <v>10579.38</v>
      </c>
      <c r="D394">
        <v>10329.74</v>
      </c>
      <c r="E394">
        <v>10579.38</v>
      </c>
      <c r="F394">
        <v>10329.57</v>
      </c>
      <c r="G394">
        <v>10579.38</v>
      </c>
      <c r="H394">
        <v>10225.280000000001</v>
      </c>
      <c r="I394" t="str">
        <f t="shared" si="18"/>
        <v>順</v>
      </c>
      <c r="J394" t="str">
        <f t="shared" si="19"/>
        <v>順</v>
      </c>
      <c r="K394" t="str">
        <f t="shared" si="20"/>
        <v>順</v>
      </c>
    </row>
    <row r="395" spans="1:11" x14ac:dyDescent="0.15">
      <c r="A395">
        <v>20170815</v>
      </c>
      <c r="B395">
        <v>10311.16</v>
      </c>
      <c r="C395">
        <v>10579.38</v>
      </c>
      <c r="D395">
        <v>10329.57</v>
      </c>
      <c r="E395">
        <v>10579.38</v>
      </c>
      <c r="F395">
        <v>10225.280000000001</v>
      </c>
      <c r="G395">
        <v>10579.38</v>
      </c>
      <c r="H395">
        <v>10225.280000000001</v>
      </c>
      <c r="I395" t="str">
        <f t="shared" si="18"/>
        <v>順</v>
      </c>
      <c r="J395" t="str">
        <f t="shared" si="19"/>
        <v>順</v>
      </c>
      <c r="K395" t="str">
        <f t="shared" si="20"/>
        <v>順</v>
      </c>
    </row>
    <row r="396" spans="1:11" x14ac:dyDescent="0.15">
      <c r="A396">
        <v>20170816</v>
      </c>
      <c r="B396">
        <v>10290.39</v>
      </c>
      <c r="C396">
        <v>10579.38</v>
      </c>
      <c r="D396">
        <v>10225.280000000001</v>
      </c>
      <c r="E396">
        <v>10579.38</v>
      </c>
      <c r="F396">
        <v>10225.280000000001</v>
      </c>
      <c r="G396">
        <v>10579.38</v>
      </c>
      <c r="H396">
        <v>10225.280000000001</v>
      </c>
      <c r="I396" t="str">
        <f t="shared" si="18"/>
        <v>順</v>
      </c>
      <c r="J396" t="str">
        <f t="shared" si="19"/>
        <v>順</v>
      </c>
      <c r="K396" t="str">
        <f t="shared" si="20"/>
        <v>順</v>
      </c>
    </row>
    <row r="397" spans="1:11" x14ac:dyDescent="0.15">
      <c r="A397">
        <v>20170817</v>
      </c>
      <c r="B397">
        <v>10369.370000000001</v>
      </c>
      <c r="C397">
        <v>10579.38</v>
      </c>
      <c r="D397">
        <v>10225.280000000001</v>
      </c>
      <c r="E397">
        <v>10579.38</v>
      </c>
      <c r="F397">
        <v>10225.280000000001</v>
      </c>
      <c r="G397">
        <v>10568.97</v>
      </c>
      <c r="H397">
        <v>10225.280000000001</v>
      </c>
      <c r="I397" t="str">
        <f t="shared" si="18"/>
        <v>順</v>
      </c>
      <c r="J397" t="str">
        <f t="shared" si="19"/>
        <v>順</v>
      </c>
      <c r="K397" t="str">
        <f t="shared" si="20"/>
        <v>順</v>
      </c>
    </row>
    <row r="398" spans="1:11" x14ac:dyDescent="0.15">
      <c r="A398">
        <v>20170818</v>
      </c>
      <c r="B398">
        <v>10321.33</v>
      </c>
      <c r="C398">
        <v>10579.38</v>
      </c>
      <c r="D398">
        <v>10225.280000000001</v>
      </c>
      <c r="E398">
        <v>10568.97</v>
      </c>
      <c r="F398">
        <v>10225.280000000001</v>
      </c>
      <c r="G398">
        <v>10470.379999999999</v>
      </c>
      <c r="H398">
        <v>10225.280000000001</v>
      </c>
      <c r="I398" t="str">
        <f t="shared" si="18"/>
        <v>順</v>
      </c>
      <c r="J398" t="str">
        <f t="shared" si="19"/>
        <v>順</v>
      </c>
      <c r="K398" t="str">
        <f t="shared" si="20"/>
        <v>順</v>
      </c>
    </row>
    <row r="399" spans="1:11" x14ac:dyDescent="0.15">
      <c r="A399">
        <v>20170821</v>
      </c>
      <c r="B399">
        <v>10326.39</v>
      </c>
      <c r="C399">
        <v>10568.97</v>
      </c>
      <c r="D399">
        <v>10225.280000000001</v>
      </c>
      <c r="E399">
        <v>10470.379999999999</v>
      </c>
      <c r="F399">
        <v>10225.280000000001</v>
      </c>
      <c r="G399">
        <v>10369.370000000001</v>
      </c>
      <c r="H399">
        <v>10225.280000000001</v>
      </c>
      <c r="I399" t="str">
        <f t="shared" si="18"/>
        <v>順</v>
      </c>
      <c r="J399" t="str">
        <f t="shared" si="19"/>
        <v>順</v>
      </c>
      <c r="K399" t="str">
        <f t="shared" si="20"/>
        <v>盤</v>
      </c>
    </row>
    <row r="400" spans="1:11" x14ac:dyDescent="0.15">
      <c r="A400">
        <v>20170822</v>
      </c>
      <c r="B400">
        <v>10392.07</v>
      </c>
      <c r="C400">
        <v>10470.379999999999</v>
      </c>
      <c r="D400">
        <v>10225.280000000001</v>
      </c>
      <c r="E400">
        <v>10369.370000000001</v>
      </c>
      <c r="F400">
        <v>10225.280000000001</v>
      </c>
      <c r="G400">
        <v>10392.07</v>
      </c>
      <c r="H400">
        <v>10225.280000000001</v>
      </c>
      <c r="I400" t="str">
        <f t="shared" si="18"/>
        <v>順</v>
      </c>
      <c r="J400" t="str">
        <f t="shared" si="19"/>
        <v>盤</v>
      </c>
      <c r="K400" t="str">
        <f t="shared" si="20"/>
        <v>盤</v>
      </c>
    </row>
    <row r="401" spans="1:11" x14ac:dyDescent="0.15">
      <c r="A401">
        <v>20170823</v>
      </c>
      <c r="B401">
        <v>10406.81</v>
      </c>
      <c r="C401">
        <v>10369.370000000001</v>
      </c>
      <c r="D401">
        <v>10225.280000000001</v>
      </c>
      <c r="E401">
        <v>10392.07</v>
      </c>
      <c r="F401">
        <v>10225.280000000001</v>
      </c>
      <c r="G401">
        <v>10406.81</v>
      </c>
      <c r="H401">
        <v>10225.280000000001</v>
      </c>
      <c r="I401" t="str">
        <f t="shared" si="18"/>
        <v>盤</v>
      </c>
      <c r="J401" t="str">
        <f t="shared" si="19"/>
        <v>盤</v>
      </c>
      <c r="K401" t="str">
        <f t="shared" si="20"/>
        <v>無</v>
      </c>
    </row>
    <row r="402" spans="1:11" x14ac:dyDescent="0.15">
      <c r="A402">
        <v>20170824</v>
      </c>
      <c r="B402">
        <v>10488.96</v>
      </c>
      <c r="C402">
        <v>10392.07</v>
      </c>
      <c r="D402">
        <v>10225.280000000001</v>
      </c>
      <c r="E402">
        <v>10406.81</v>
      </c>
      <c r="F402">
        <v>10225.280000000001</v>
      </c>
      <c r="G402">
        <v>10488.96</v>
      </c>
      <c r="H402">
        <v>10290.39</v>
      </c>
      <c r="I402" t="str">
        <f t="shared" si="18"/>
        <v>盤</v>
      </c>
      <c r="J402" t="str">
        <f t="shared" si="19"/>
        <v>無</v>
      </c>
      <c r="K402" t="str">
        <f t="shared" si="20"/>
        <v>無</v>
      </c>
    </row>
    <row r="403" spans="1:11" x14ac:dyDescent="0.15">
      <c r="A403">
        <v>20170825</v>
      </c>
      <c r="B403">
        <v>10515.51</v>
      </c>
      <c r="C403">
        <v>10406.81</v>
      </c>
      <c r="D403">
        <v>10225.280000000001</v>
      </c>
      <c r="E403">
        <v>10488.96</v>
      </c>
      <c r="F403">
        <v>10290.39</v>
      </c>
      <c r="G403">
        <v>10515.51</v>
      </c>
      <c r="H403">
        <v>10290.39</v>
      </c>
      <c r="I403" t="str">
        <f t="shared" si="18"/>
        <v>無</v>
      </c>
      <c r="J403" t="str">
        <f t="shared" si="19"/>
        <v>無</v>
      </c>
      <c r="K403" t="str">
        <f t="shared" si="20"/>
        <v>無</v>
      </c>
    </row>
    <row r="404" spans="1:11" x14ac:dyDescent="0.15">
      <c r="A404">
        <v>20170828</v>
      </c>
      <c r="B404">
        <v>10525.98</v>
      </c>
      <c r="C404">
        <v>10488.96</v>
      </c>
      <c r="D404">
        <v>10290.39</v>
      </c>
      <c r="E404">
        <v>10515.51</v>
      </c>
      <c r="F404">
        <v>10290.39</v>
      </c>
      <c r="G404">
        <v>10525.98</v>
      </c>
      <c r="H404">
        <v>10321.33</v>
      </c>
      <c r="I404" t="str">
        <f t="shared" si="18"/>
        <v>無</v>
      </c>
      <c r="J404" t="str">
        <f t="shared" si="19"/>
        <v>無</v>
      </c>
      <c r="K404" t="str">
        <f t="shared" si="20"/>
        <v>無</v>
      </c>
    </row>
    <row r="405" spans="1:11" x14ac:dyDescent="0.15">
      <c r="A405">
        <v>20170829</v>
      </c>
      <c r="B405">
        <v>10496.57</v>
      </c>
      <c r="C405">
        <v>10515.51</v>
      </c>
      <c r="D405">
        <v>10290.39</v>
      </c>
      <c r="E405">
        <v>10525.98</v>
      </c>
      <c r="F405">
        <v>10321.33</v>
      </c>
      <c r="G405">
        <v>10525.98</v>
      </c>
      <c r="H405">
        <v>10321.33</v>
      </c>
      <c r="I405" t="str">
        <f t="shared" si="18"/>
        <v>無</v>
      </c>
      <c r="J405" t="str">
        <f t="shared" si="19"/>
        <v>無</v>
      </c>
      <c r="K405" t="str">
        <f t="shared" si="20"/>
        <v>無</v>
      </c>
    </row>
    <row r="406" spans="1:11" x14ac:dyDescent="0.15">
      <c r="A406">
        <v>20170830</v>
      </c>
      <c r="B406">
        <v>10569.4</v>
      </c>
      <c r="C406">
        <v>10525.98</v>
      </c>
      <c r="D406">
        <v>10321.33</v>
      </c>
      <c r="E406">
        <v>10525.98</v>
      </c>
      <c r="F406">
        <v>10321.33</v>
      </c>
      <c r="G406">
        <v>10569.4</v>
      </c>
      <c r="H406">
        <v>10326.39</v>
      </c>
      <c r="I406" t="str">
        <f t="shared" si="18"/>
        <v>無</v>
      </c>
      <c r="J406" t="str">
        <f t="shared" si="19"/>
        <v>無</v>
      </c>
      <c r="K406" t="str">
        <f t="shared" si="20"/>
        <v>順</v>
      </c>
    </row>
    <row r="407" spans="1:11" x14ac:dyDescent="0.15">
      <c r="A407">
        <v>20170831</v>
      </c>
      <c r="B407">
        <v>10585.78</v>
      </c>
      <c r="C407">
        <v>10525.98</v>
      </c>
      <c r="D407">
        <v>10321.33</v>
      </c>
      <c r="E407">
        <v>10569.4</v>
      </c>
      <c r="F407">
        <v>10326.39</v>
      </c>
      <c r="G407">
        <v>10585.78</v>
      </c>
      <c r="H407">
        <v>10392.07</v>
      </c>
      <c r="I407" t="str">
        <f t="shared" si="18"/>
        <v>無</v>
      </c>
      <c r="J407" t="str">
        <f t="shared" si="19"/>
        <v>順</v>
      </c>
      <c r="K407" t="str">
        <f t="shared" si="20"/>
        <v>無</v>
      </c>
    </row>
    <row r="408" spans="1:11" x14ac:dyDescent="0.15">
      <c r="A408">
        <v>20170901</v>
      </c>
      <c r="B408">
        <v>10594.82</v>
      </c>
      <c r="C408">
        <v>10569.4</v>
      </c>
      <c r="D408">
        <v>10326.39</v>
      </c>
      <c r="E408">
        <v>10585.78</v>
      </c>
      <c r="F408">
        <v>10392.07</v>
      </c>
      <c r="G408">
        <v>10594.82</v>
      </c>
      <c r="H408">
        <v>10406.81</v>
      </c>
      <c r="I408" t="str">
        <f t="shared" si="18"/>
        <v>順</v>
      </c>
      <c r="J408" t="str">
        <f t="shared" si="19"/>
        <v>無</v>
      </c>
      <c r="K408" t="str">
        <f t="shared" si="20"/>
        <v>無</v>
      </c>
    </row>
    <row r="409" spans="1:11" x14ac:dyDescent="0.15">
      <c r="A409">
        <v>20170904</v>
      </c>
      <c r="B409">
        <v>10569.87</v>
      </c>
      <c r="C409">
        <v>10585.78</v>
      </c>
      <c r="D409">
        <v>10392.07</v>
      </c>
      <c r="E409">
        <v>10594.82</v>
      </c>
      <c r="F409">
        <v>10406.81</v>
      </c>
      <c r="G409">
        <v>10594.82</v>
      </c>
      <c r="H409">
        <v>10488.96</v>
      </c>
      <c r="I409" t="str">
        <f t="shared" si="18"/>
        <v>無</v>
      </c>
      <c r="J409" t="str">
        <f t="shared" si="19"/>
        <v>無</v>
      </c>
      <c r="K409" t="str">
        <f t="shared" si="20"/>
        <v>盤</v>
      </c>
    </row>
    <row r="410" spans="1:11" x14ac:dyDescent="0.15">
      <c r="A410">
        <v>20170905</v>
      </c>
      <c r="B410">
        <v>10617.84</v>
      </c>
      <c r="C410">
        <v>10594.82</v>
      </c>
      <c r="D410">
        <v>10406.81</v>
      </c>
      <c r="E410">
        <v>10594.82</v>
      </c>
      <c r="F410">
        <v>10488.96</v>
      </c>
      <c r="G410">
        <v>10617.84</v>
      </c>
      <c r="H410">
        <v>10496.57</v>
      </c>
      <c r="I410" t="str">
        <f t="shared" si="18"/>
        <v>無</v>
      </c>
      <c r="J410" t="str">
        <f t="shared" si="19"/>
        <v>盤</v>
      </c>
      <c r="K410" t="str">
        <f t="shared" si="20"/>
        <v>盤</v>
      </c>
    </row>
    <row r="411" spans="1:11" x14ac:dyDescent="0.15">
      <c r="A411">
        <v>20170906</v>
      </c>
      <c r="B411">
        <v>10547.86</v>
      </c>
      <c r="C411">
        <v>10594.82</v>
      </c>
      <c r="D411">
        <v>10488.96</v>
      </c>
      <c r="E411">
        <v>10617.84</v>
      </c>
      <c r="F411">
        <v>10496.57</v>
      </c>
      <c r="G411">
        <v>10617.84</v>
      </c>
      <c r="H411">
        <v>10496.57</v>
      </c>
      <c r="I411" t="str">
        <f t="shared" si="18"/>
        <v>盤</v>
      </c>
      <c r="J411" t="str">
        <f t="shared" si="19"/>
        <v>盤</v>
      </c>
      <c r="K411" t="str">
        <f t="shared" si="20"/>
        <v>盤</v>
      </c>
    </row>
    <row r="412" spans="1:11" x14ac:dyDescent="0.15">
      <c r="A412">
        <v>20170907</v>
      </c>
      <c r="B412">
        <v>10538.51</v>
      </c>
      <c r="C412">
        <v>10617.84</v>
      </c>
      <c r="D412">
        <v>10496.57</v>
      </c>
      <c r="E412">
        <v>10617.84</v>
      </c>
      <c r="F412">
        <v>10496.57</v>
      </c>
      <c r="G412">
        <v>10617.84</v>
      </c>
      <c r="H412">
        <v>10496.57</v>
      </c>
      <c r="I412" t="str">
        <f t="shared" si="18"/>
        <v>盤</v>
      </c>
      <c r="J412" t="str">
        <f t="shared" si="19"/>
        <v>盤</v>
      </c>
      <c r="K412" t="str">
        <f t="shared" si="20"/>
        <v>盤</v>
      </c>
    </row>
    <row r="413" spans="1:11" x14ac:dyDescent="0.15">
      <c r="A413">
        <v>20170908</v>
      </c>
      <c r="B413">
        <v>10609.95</v>
      </c>
      <c r="C413">
        <v>10617.84</v>
      </c>
      <c r="D413">
        <v>10496.57</v>
      </c>
      <c r="E413">
        <v>10617.84</v>
      </c>
      <c r="F413">
        <v>10496.57</v>
      </c>
      <c r="G413">
        <v>10617.84</v>
      </c>
      <c r="H413">
        <v>10538.51</v>
      </c>
      <c r="I413" t="str">
        <f t="shared" si="18"/>
        <v>盤</v>
      </c>
      <c r="J413" t="str">
        <f t="shared" si="19"/>
        <v>盤</v>
      </c>
      <c r="K413" t="str">
        <f t="shared" si="20"/>
        <v>盤</v>
      </c>
    </row>
    <row r="414" spans="1:11" x14ac:dyDescent="0.15">
      <c r="A414">
        <v>20170911</v>
      </c>
      <c r="B414">
        <v>10572.16</v>
      </c>
      <c r="C414">
        <v>10617.84</v>
      </c>
      <c r="D414">
        <v>10496.57</v>
      </c>
      <c r="E414">
        <v>10617.84</v>
      </c>
      <c r="F414">
        <v>10538.51</v>
      </c>
      <c r="G414">
        <v>10617.84</v>
      </c>
      <c r="H414">
        <v>10538.51</v>
      </c>
      <c r="I414" t="str">
        <f t="shared" si="18"/>
        <v>盤</v>
      </c>
      <c r="J414" t="str">
        <f t="shared" si="19"/>
        <v>盤</v>
      </c>
      <c r="K414" t="str">
        <f t="shared" si="20"/>
        <v>盤</v>
      </c>
    </row>
    <row r="415" spans="1:11" x14ac:dyDescent="0.15">
      <c r="A415">
        <v>20170912</v>
      </c>
      <c r="B415">
        <v>10610.35</v>
      </c>
      <c r="C415">
        <v>10617.84</v>
      </c>
      <c r="D415">
        <v>10538.51</v>
      </c>
      <c r="E415">
        <v>10617.84</v>
      </c>
      <c r="F415">
        <v>10538.51</v>
      </c>
      <c r="G415">
        <v>10617.84</v>
      </c>
      <c r="H415">
        <v>10538.51</v>
      </c>
      <c r="I415" t="str">
        <f t="shared" si="18"/>
        <v>盤</v>
      </c>
      <c r="J415" t="str">
        <f t="shared" si="19"/>
        <v>盤</v>
      </c>
      <c r="K415" t="str">
        <f t="shared" si="20"/>
        <v>盤</v>
      </c>
    </row>
    <row r="416" spans="1:11" x14ac:dyDescent="0.15">
      <c r="A416">
        <v>20170913</v>
      </c>
      <c r="B416">
        <v>10532.88</v>
      </c>
      <c r="C416">
        <v>10617.84</v>
      </c>
      <c r="D416">
        <v>10538.51</v>
      </c>
      <c r="E416">
        <v>10617.84</v>
      </c>
      <c r="F416">
        <v>10538.51</v>
      </c>
      <c r="G416">
        <v>10617.84</v>
      </c>
      <c r="H416">
        <v>10532.88</v>
      </c>
      <c r="I416" t="str">
        <f t="shared" si="18"/>
        <v>盤</v>
      </c>
      <c r="J416" t="str">
        <f t="shared" si="19"/>
        <v>盤</v>
      </c>
      <c r="K416" t="str">
        <f t="shared" si="20"/>
        <v>盤</v>
      </c>
    </row>
    <row r="417" spans="1:11" x14ac:dyDescent="0.15">
      <c r="A417">
        <v>20170914</v>
      </c>
      <c r="B417">
        <v>10553.57</v>
      </c>
      <c r="C417">
        <v>10617.84</v>
      </c>
      <c r="D417">
        <v>10538.51</v>
      </c>
      <c r="E417">
        <v>10617.84</v>
      </c>
      <c r="F417">
        <v>10532.88</v>
      </c>
      <c r="G417">
        <v>10617.84</v>
      </c>
      <c r="H417">
        <v>10532.88</v>
      </c>
      <c r="I417" t="str">
        <f t="shared" ref="I417:I480" si="21">IF(C417-D417&lt;=180,"盤",IF(C417-D417&lt;=240,"無","順"))</f>
        <v>盤</v>
      </c>
      <c r="J417" t="str">
        <f t="shared" ref="J417:J480" si="22">IF(E417-F417&lt;=180,"盤",IF(E417-F417&lt;=240,"無","順"))</f>
        <v>盤</v>
      </c>
      <c r="K417" t="str">
        <f t="shared" ref="K417:K480" si="23">IF(G417-H417&lt;=180,"盤",IF(G417-H417&lt;=240,"無","順"))</f>
        <v>盤</v>
      </c>
    </row>
    <row r="418" spans="1:11" x14ac:dyDescent="0.15">
      <c r="A418">
        <v>20170915</v>
      </c>
      <c r="B418">
        <v>10580.41</v>
      </c>
      <c r="C418">
        <v>10617.84</v>
      </c>
      <c r="D418">
        <v>10532.88</v>
      </c>
      <c r="E418">
        <v>10617.84</v>
      </c>
      <c r="F418">
        <v>10532.88</v>
      </c>
      <c r="G418">
        <v>10610.35</v>
      </c>
      <c r="H418">
        <v>10532.88</v>
      </c>
      <c r="I418" t="str">
        <f t="shared" si="21"/>
        <v>盤</v>
      </c>
      <c r="J418" t="str">
        <f t="shared" si="22"/>
        <v>盤</v>
      </c>
      <c r="K418" t="str">
        <f t="shared" si="23"/>
        <v>盤</v>
      </c>
    </row>
    <row r="419" spans="1:11" x14ac:dyDescent="0.15">
      <c r="A419">
        <v>20170918</v>
      </c>
      <c r="B419">
        <v>10631.57</v>
      </c>
      <c r="C419">
        <v>10617.84</v>
      </c>
      <c r="D419">
        <v>10532.88</v>
      </c>
      <c r="E419">
        <v>10610.35</v>
      </c>
      <c r="F419">
        <v>10532.88</v>
      </c>
      <c r="G419">
        <v>10631.57</v>
      </c>
      <c r="H419">
        <v>10532.88</v>
      </c>
      <c r="I419" t="str">
        <f t="shared" si="21"/>
        <v>盤</v>
      </c>
      <c r="J419" t="str">
        <f t="shared" si="22"/>
        <v>盤</v>
      </c>
      <c r="K419" t="str">
        <f t="shared" si="23"/>
        <v>盤</v>
      </c>
    </row>
    <row r="420" spans="1:11" x14ac:dyDescent="0.15">
      <c r="A420">
        <v>20170919</v>
      </c>
      <c r="B420">
        <v>10576.14</v>
      </c>
      <c r="C420">
        <v>10610.35</v>
      </c>
      <c r="D420">
        <v>10532.88</v>
      </c>
      <c r="E420">
        <v>10631.57</v>
      </c>
      <c r="F420">
        <v>10532.88</v>
      </c>
      <c r="G420">
        <v>10631.57</v>
      </c>
      <c r="H420">
        <v>10532.88</v>
      </c>
      <c r="I420" t="str">
        <f t="shared" si="21"/>
        <v>盤</v>
      </c>
      <c r="J420" t="str">
        <f t="shared" si="22"/>
        <v>盤</v>
      </c>
      <c r="K420" t="str">
        <f t="shared" si="23"/>
        <v>盤</v>
      </c>
    </row>
    <row r="421" spans="1:11" x14ac:dyDescent="0.15">
      <c r="A421">
        <v>20170920</v>
      </c>
      <c r="B421">
        <v>10519.17</v>
      </c>
      <c r="C421">
        <v>10631.57</v>
      </c>
      <c r="D421">
        <v>10532.88</v>
      </c>
      <c r="E421">
        <v>10631.57</v>
      </c>
      <c r="F421">
        <v>10532.88</v>
      </c>
      <c r="G421">
        <v>10631.57</v>
      </c>
      <c r="H421">
        <v>10519.17</v>
      </c>
      <c r="I421" t="str">
        <f t="shared" si="21"/>
        <v>盤</v>
      </c>
      <c r="J421" t="str">
        <f t="shared" si="22"/>
        <v>盤</v>
      </c>
      <c r="K421" t="str">
        <f t="shared" si="23"/>
        <v>盤</v>
      </c>
    </row>
    <row r="422" spans="1:11" x14ac:dyDescent="0.15">
      <c r="A422">
        <v>20170921</v>
      </c>
      <c r="B422">
        <v>10578.44</v>
      </c>
      <c r="C422">
        <v>10631.57</v>
      </c>
      <c r="D422">
        <v>10532.88</v>
      </c>
      <c r="E422">
        <v>10631.57</v>
      </c>
      <c r="F422">
        <v>10519.17</v>
      </c>
      <c r="G422">
        <v>10631.57</v>
      </c>
      <c r="H422">
        <v>10519.17</v>
      </c>
      <c r="I422" t="str">
        <f t="shared" si="21"/>
        <v>盤</v>
      </c>
      <c r="J422" t="str">
        <f t="shared" si="22"/>
        <v>盤</v>
      </c>
      <c r="K422" t="str">
        <f t="shared" si="23"/>
        <v>盤</v>
      </c>
    </row>
    <row r="423" spans="1:11" x14ac:dyDescent="0.15">
      <c r="A423">
        <v>20170922</v>
      </c>
      <c r="B423">
        <v>10449.68</v>
      </c>
      <c r="C423">
        <v>10631.57</v>
      </c>
      <c r="D423">
        <v>10519.17</v>
      </c>
      <c r="E423">
        <v>10631.57</v>
      </c>
      <c r="F423">
        <v>10519.17</v>
      </c>
      <c r="G423">
        <v>10631.57</v>
      </c>
      <c r="H423">
        <v>10449.68</v>
      </c>
      <c r="I423" t="str">
        <f t="shared" si="21"/>
        <v>盤</v>
      </c>
      <c r="J423" t="str">
        <f t="shared" si="22"/>
        <v>盤</v>
      </c>
      <c r="K423" t="str">
        <f t="shared" si="23"/>
        <v>無</v>
      </c>
    </row>
    <row r="424" spans="1:11" x14ac:dyDescent="0.15">
      <c r="A424">
        <v>20170925</v>
      </c>
      <c r="B424">
        <v>10335.89</v>
      </c>
      <c r="C424">
        <v>10631.57</v>
      </c>
      <c r="D424">
        <v>10519.17</v>
      </c>
      <c r="E424">
        <v>10631.57</v>
      </c>
      <c r="F424">
        <v>10449.68</v>
      </c>
      <c r="G424">
        <v>10631.57</v>
      </c>
      <c r="H424">
        <v>10335.89</v>
      </c>
      <c r="I424" t="str">
        <f t="shared" si="21"/>
        <v>盤</v>
      </c>
      <c r="J424" t="str">
        <f t="shared" si="22"/>
        <v>無</v>
      </c>
      <c r="K424" t="str">
        <f t="shared" si="23"/>
        <v>順</v>
      </c>
    </row>
    <row r="425" spans="1:11" x14ac:dyDescent="0.15">
      <c r="A425">
        <v>20170926</v>
      </c>
      <c r="B425">
        <v>10257.02</v>
      </c>
      <c r="C425">
        <v>10631.57</v>
      </c>
      <c r="D425">
        <v>10449.68</v>
      </c>
      <c r="E425">
        <v>10631.57</v>
      </c>
      <c r="F425">
        <v>10335.89</v>
      </c>
      <c r="G425">
        <v>10631.57</v>
      </c>
      <c r="H425">
        <v>10257.02</v>
      </c>
      <c r="I425" t="str">
        <f t="shared" si="21"/>
        <v>無</v>
      </c>
      <c r="J425" t="str">
        <f t="shared" si="22"/>
        <v>順</v>
      </c>
      <c r="K425" t="str">
        <f t="shared" si="23"/>
        <v>順</v>
      </c>
    </row>
    <row r="426" spans="1:11" x14ac:dyDescent="0.15">
      <c r="A426">
        <v>20170927</v>
      </c>
      <c r="B426">
        <v>10326.68</v>
      </c>
      <c r="C426">
        <v>10631.57</v>
      </c>
      <c r="D426">
        <v>10335.89</v>
      </c>
      <c r="E426">
        <v>10631.57</v>
      </c>
      <c r="F426">
        <v>10257.02</v>
      </c>
      <c r="G426">
        <v>10631.57</v>
      </c>
      <c r="H426">
        <v>10257.02</v>
      </c>
      <c r="I426" t="str">
        <f t="shared" si="21"/>
        <v>順</v>
      </c>
      <c r="J426" t="str">
        <f t="shared" si="22"/>
        <v>順</v>
      </c>
      <c r="K426" t="str">
        <f t="shared" si="23"/>
        <v>順</v>
      </c>
    </row>
    <row r="427" spans="1:11" x14ac:dyDescent="0.15">
      <c r="A427">
        <v>20170928</v>
      </c>
      <c r="B427">
        <v>10296.450000000001</v>
      </c>
      <c r="C427">
        <v>10631.57</v>
      </c>
      <c r="D427">
        <v>10257.02</v>
      </c>
      <c r="E427">
        <v>10631.57</v>
      </c>
      <c r="F427">
        <v>10257.02</v>
      </c>
      <c r="G427">
        <v>10578.44</v>
      </c>
      <c r="H427">
        <v>10257.02</v>
      </c>
      <c r="I427" t="str">
        <f t="shared" si="21"/>
        <v>順</v>
      </c>
      <c r="J427" t="str">
        <f t="shared" si="22"/>
        <v>順</v>
      </c>
      <c r="K427" t="str">
        <f t="shared" si="23"/>
        <v>順</v>
      </c>
    </row>
    <row r="428" spans="1:11" x14ac:dyDescent="0.15">
      <c r="A428">
        <v>20170929</v>
      </c>
      <c r="B428">
        <v>10329.94</v>
      </c>
      <c r="C428">
        <v>10631.57</v>
      </c>
      <c r="D428">
        <v>10257.02</v>
      </c>
      <c r="E428">
        <v>10578.44</v>
      </c>
      <c r="F428">
        <v>10257.02</v>
      </c>
      <c r="G428">
        <v>10578.44</v>
      </c>
      <c r="H428">
        <v>10257.02</v>
      </c>
      <c r="I428" t="str">
        <f t="shared" si="21"/>
        <v>順</v>
      </c>
      <c r="J428" t="str">
        <f t="shared" si="22"/>
        <v>順</v>
      </c>
      <c r="K428" t="str">
        <f t="shared" si="23"/>
        <v>順</v>
      </c>
    </row>
    <row r="429" spans="1:11" x14ac:dyDescent="0.15">
      <c r="A429">
        <v>20170930</v>
      </c>
      <c r="B429">
        <v>10383.94</v>
      </c>
      <c r="C429">
        <v>10578.44</v>
      </c>
      <c r="D429">
        <v>10257.02</v>
      </c>
      <c r="E429">
        <v>10578.44</v>
      </c>
      <c r="F429">
        <v>10257.02</v>
      </c>
      <c r="G429">
        <v>10578.44</v>
      </c>
      <c r="H429">
        <v>10257.02</v>
      </c>
      <c r="I429" t="str">
        <f t="shared" si="21"/>
        <v>順</v>
      </c>
      <c r="J429" t="str">
        <f t="shared" si="22"/>
        <v>順</v>
      </c>
      <c r="K429" t="str">
        <f t="shared" si="23"/>
        <v>順</v>
      </c>
    </row>
    <row r="430" spans="1:11" x14ac:dyDescent="0.15">
      <c r="A430">
        <v>20171002</v>
      </c>
      <c r="B430">
        <v>10465.16</v>
      </c>
      <c r="C430">
        <v>10578.44</v>
      </c>
      <c r="D430">
        <v>10257.02</v>
      </c>
      <c r="E430">
        <v>10578.44</v>
      </c>
      <c r="F430">
        <v>10257.02</v>
      </c>
      <c r="G430">
        <v>10465.16</v>
      </c>
      <c r="H430">
        <v>10257.02</v>
      </c>
      <c r="I430" t="str">
        <f t="shared" si="21"/>
        <v>順</v>
      </c>
      <c r="J430" t="str">
        <f t="shared" si="22"/>
        <v>順</v>
      </c>
      <c r="K430" t="str">
        <f t="shared" si="23"/>
        <v>無</v>
      </c>
    </row>
    <row r="431" spans="1:11" x14ac:dyDescent="0.15">
      <c r="A431">
        <v>20171003</v>
      </c>
      <c r="B431">
        <v>10469.35</v>
      </c>
      <c r="C431">
        <v>10578.44</v>
      </c>
      <c r="D431">
        <v>10257.02</v>
      </c>
      <c r="E431">
        <v>10465.16</v>
      </c>
      <c r="F431">
        <v>10257.02</v>
      </c>
      <c r="G431">
        <v>10469.35</v>
      </c>
      <c r="H431">
        <v>10257.02</v>
      </c>
      <c r="I431" t="str">
        <f t="shared" si="21"/>
        <v>順</v>
      </c>
      <c r="J431" t="str">
        <f t="shared" si="22"/>
        <v>無</v>
      </c>
      <c r="K431" t="str">
        <f t="shared" si="23"/>
        <v>無</v>
      </c>
    </row>
    <row r="432" spans="1:11" x14ac:dyDescent="0.15">
      <c r="A432">
        <v>20171005</v>
      </c>
      <c r="B432">
        <v>10518.27</v>
      </c>
      <c r="C432">
        <v>10465.16</v>
      </c>
      <c r="D432">
        <v>10257.02</v>
      </c>
      <c r="E432">
        <v>10469.35</v>
      </c>
      <c r="F432">
        <v>10257.02</v>
      </c>
      <c r="G432">
        <v>10518.27</v>
      </c>
      <c r="H432">
        <v>10257.02</v>
      </c>
      <c r="I432" t="str">
        <f t="shared" si="21"/>
        <v>無</v>
      </c>
      <c r="J432" t="str">
        <f t="shared" si="22"/>
        <v>無</v>
      </c>
      <c r="K432" t="str">
        <f t="shared" si="23"/>
        <v>順</v>
      </c>
    </row>
    <row r="433" spans="1:11" x14ac:dyDescent="0.15">
      <c r="A433">
        <v>20171006</v>
      </c>
      <c r="B433">
        <v>10532.81</v>
      </c>
      <c r="C433">
        <v>10469.35</v>
      </c>
      <c r="D433">
        <v>10257.02</v>
      </c>
      <c r="E433">
        <v>10518.27</v>
      </c>
      <c r="F433">
        <v>10257.02</v>
      </c>
      <c r="G433">
        <v>10532.81</v>
      </c>
      <c r="H433">
        <v>10296.450000000001</v>
      </c>
      <c r="I433" t="str">
        <f t="shared" si="21"/>
        <v>無</v>
      </c>
      <c r="J433" t="str">
        <f t="shared" si="22"/>
        <v>順</v>
      </c>
      <c r="K433" t="str">
        <f t="shared" si="23"/>
        <v>無</v>
      </c>
    </row>
    <row r="434" spans="1:11" x14ac:dyDescent="0.15">
      <c r="A434">
        <v>20171011</v>
      </c>
      <c r="B434">
        <v>10641.19</v>
      </c>
      <c r="C434">
        <v>10518.27</v>
      </c>
      <c r="D434">
        <v>10257.02</v>
      </c>
      <c r="E434">
        <v>10532.81</v>
      </c>
      <c r="F434">
        <v>10296.450000000001</v>
      </c>
      <c r="G434">
        <v>10641.19</v>
      </c>
      <c r="H434">
        <v>10296.450000000001</v>
      </c>
      <c r="I434" t="str">
        <f t="shared" si="21"/>
        <v>順</v>
      </c>
      <c r="J434" t="str">
        <f t="shared" si="22"/>
        <v>無</v>
      </c>
      <c r="K434" t="str">
        <f t="shared" si="23"/>
        <v>順</v>
      </c>
    </row>
    <row r="435" spans="1:11" x14ac:dyDescent="0.15">
      <c r="A435">
        <v>20171012</v>
      </c>
      <c r="B435">
        <v>10711.44</v>
      </c>
      <c r="C435">
        <v>10532.81</v>
      </c>
      <c r="D435">
        <v>10296.450000000001</v>
      </c>
      <c r="E435">
        <v>10641.19</v>
      </c>
      <c r="F435">
        <v>10296.450000000001</v>
      </c>
      <c r="G435">
        <v>10711.44</v>
      </c>
      <c r="H435">
        <v>10329.94</v>
      </c>
      <c r="I435" t="str">
        <f t="shared" si="21"/>
        <v>無</v>
      </c>
      <c r="J435" t="str">
        <f t="shared" si="22"/>
        <v>順</v>
      </c>
      <c r="K435" t="str">
        <f t="shared" si="23"/>
        <v>順</v>
      </c>
    </row>
    <row r="436" spans="1:11" x14ac:dyDescent="0.15">
      <c r="A436">
        <v>20171013</v>
      </c>
      <c r="B436">
        <v>10724.09</v>
      </c>
      <c r="C436">
        <v>10641.19</v>
      </c>
      <c r="D436">
        <v>10296.450000000001</v>
      </c>
      <c r="E436">
        <v>10711.44</v>
      </c>
      <c r="F436">
        <v>10329.94</v>
      </c>
      <c r="G436">
        <v>10724.09</v>
      </c>
      <c r="H436">
        <v>10383.94</v>
      </c>
      <c r="I436" t="str">
        <f t="shared" si="21"/>
        <v>順</v>
      </c>
      <c r="J436" t="str">
        <f t="shared" si="22"/>
        <v>順</v>
      </c>
      <c r="K436" t="str">
        <f t="shared" si="23"/>
        <v>順</v>
      </c>
    </row>
    <row r="437" spans="1:11" x14ac:dyDescent="0.15">
      <c r="A437">
        <v>20171016</v>
      </c>
      <c r="B437">
        <v>10774.21</v>
      </c>
      <c r="C437">
        <v>10711.44</v>
      </c>
      <c r="D437">
        <v>10329.94</v>
      </c>
      <c r="E437">
        <v>10724.09</v>
      </c>
      <c r="F437">
        <v>10383.94</v>
      </c>
      <c r="G437">
        <v>10774.21</v>
      </c>
      <c r="H437">
        <v>10465.16</v>
      </c>
      <c r="I437" t="str">
        <f t="shared" si="21"/>
        <v>順</v>
      </c>
      <c r="J437" t="str">
        <f t="shared" si="22"/>
        <v>順</v>
      </c>
      <c r="K437" t="str">
        <f t="shared" si="23"/>
        <v>順</v>
      </c>
    </row>
    <row r="438" spans="1:11" x14ac:dyDescent="0.15">
      <c r="A438">
        <v>20171017</v>
      </c>
      <c r="B438">
        <v>10723.15</v>
      </c>
      <c r="C438">
        <v>10724.09</v>
      </c>
      <c r="D438">
        <v>10383.94</v>
      </c>
      <c r="E438">
        <v>10774.21</v>
      </c>
      <c r="F438">
        <v>10465.16</v>
      </c>
      <c r="G438">
        <v>10774.21</v>
      </c>
      <c r="H438">
        <v>10469.35</v>
      </c>
      <c r="I438" t="str">
        <f t="shared" si="21"/>
        <v>順</v>
      </c>
      <c r="J438" t="str">
        <f t="shared" si="22"/>
        <v>順</v>
      </c>
      <c r="K438" t="str">
        <f t="shared" si="23"/>
        <v>順</v>
      </c>
    </row>
    <row r="439" spans="1:11" x14ac:dyDescent="0.15">
      <c r="A439">
        <v>20171018</v>
      </c>
      <c r="B439">
        <v>10720.28</v>
      </c>
      <c r="C439">
        <v>10774.21</v>
      </c>
      <c r="D439">
        <v>10465.16</v>
      </c>
      <c r="E439">
        <v>10774.21</v>
      </c>
      <c r="F439">
        <v>10469.35</v>
      </c>
      <c r="G439">
        <v>10774.21</v>
      </c>
      <c r="H439">
        <v>10518.27</v>
      </c>
      <c r="I439" t="str">
        <f t="shared" si="21"/>
        <v>順</v>
      </c>
      <c r="J439" t="str">
        <f t="shared" si="22"/>
        <v>順</v>
      </c>
      <c r="K439" t="str">
        <f t="shared" si="23"/>
        <v>順</v>
      </c>
    </row>
    <row r="440" spans="1:11" x14ac:dyDescent="0.15">
      <c r="A440">
        <v>20171019</v>
      </c>
      <c r="B440">
        <v>10760.29</v>
      </c>
      <c r="C440">
        <v>10774.21</v>
      </c>
      <c r="D440">
        <v>10469.35</v>
      </c>
      <c r="E440">
        <v>10774.21</v>
      </c>
      <c r="F440">
        <v>10518.27</v>
      </c>
      <c r="G440">
        <v>10774.21</v>
      </c>
      <c r="H440">
        <v>10532.81</v>
      </c>
      <c r="I440" t="str">
        <f t="shared" si="21"/>
        <v>順</v>
      </c>
      <c r="J440" t="str">
        <f t="shared" si="22"/>
        <v>順</v>
      </c>
      <c r="K440" t="str">
        <f t="shared" si="23"/>
        <v>順</v>
      </c>
    </row>
    <row r="441" spans="1:11" x14ac:dyDescent="0.15">
      <c r="A441">
        <v>20171020</v>
      </c>
      <c r="B441">
        <v>10728.88</v>
      </c>
      <c r="C441">
        <v>10774.21</v>
      </c>
      <c r="D441">
        <v>10518.27</v>
      </c>
      <c r="E441">
        <v>10774.21</v>
      </c>
      <c r="F441">
        <v>10532.81</v>
      </c>
      <c r="G441">
        <v>10774.21</v>
      </c>
      <c r="H441">
        <v>10641.19</v>
      </c>
      <c r="I441" t="str">
        <f t="shared" si="21"/>
        <v>順</v>
      </c>
      <c r="J441" t="str">
        <f t="shared" si="22"/>
        <v>順</v>
      </c>
      <c r="K441" t="str">
        <f t="shared" si="23"/>
        <v>盤</v>
      </c>
    </row>
    <row r="442" spans="1:11" x14ac:dyDescent="0.15">
      <c r="A442">
        <v>20171023</v>
      </c>
      <c r="B442">
        <v>10735.21</v>
      </c>
      <c r="C442">
        <v>10774.21</v>
      </c>
      <c r="D442">
        <v>10532.81</v>
      </c>
      <c r="E442">
        <v>10774.21</v>
      </c>
      <c r="F442">
        <v>10641.19</v>
      </c>
      <c r="G442">
        <v>10774.21</v>
      </c>
      <c r="H442">
        <v>10711.44</v>
      </c>
      <c r="I442" t="str">
        <f t="shared" si="21"/>
        <v>順</v>
      </c>
      <c r="J442" t="str">
        <f t="shared" si="22"/>
        <v>盤</v>
      </c>
      <c r="K442" t="str">
        <f t="shared" si="23"/>
        <v>盤</v>
      </c>
    </row>
    <row r="443" spans="1:11" x14ac:dyDescent="0.15">
      <c r="A443">
        <v>20171024</v>
      </c>
      <c r="B443">
        <v>10743.78</v>
      </c>
      <c r="C443">
        <v>10774.21</v>
      </c>
      <c r="D443">
        <v>10641.19</v>
      </c>
      <c r="E443">
        <v>10774.21</v>
      </c>
      <c r="F443">
        <v>10711.44</v>
      </c>
      <c r="G443">
        <v>10774.21</v>
      </c>
      <c r="H443">
        <v>10720.28</v>
      </c>
      <c r="I443" t="str">
        <f t="shared" si="21"/>
        <v>盤</v>
      </c>
      <c r="J443" t="str">
        <f t="shared" si="22"/>
        <v>盤</v>
      </c>
      <c r="K443" t="str">
        <f t="shared" si="23"/>
        <v>盤</v>
      </c>
    </row>
    <row r="444" spans="1:11" x14ac:dyDescent="0.15">
      <c r="A444">
        <v>20171025</v>
      </c>
      <c r="B444">
        <v>10750.57</v>
      </c>
      <c r="C444">
        <v>10774.21</v>
      </c>
      <c r="D444">
        <v>10711.44</v>
      </c>
      <c r="E444">
        <v>10774.21</v>
      </c>
      <c r="F444">
        <v>10720.28</v>
      </c>
      <c r="G444">
        <v>10774.21</v>
      </c>
      <c r="H444">
        <v>10720.28</v>
      </c>
      <c r="I444" t="str">
        <f t="shared" si="21"/>
        <v>盤</v>
      </c>
      <c r="J444" t="str">
        <f t="shared" si="22"/>
        <v>盤</v>
      </c>
      <c r="K444" t="str">
        <f t="shared" si="23"/>
        <v>盤</v>
      </c>
    </row>
    <row r="445" spans="1:11" x14ac:dyDescent="0.15">
      <c r="A445">
        <v>20171026</v>
      </c>
      <c r="B445">
        <v>10734.76</v>
      </c>
      <c r="C445">
        <v>10774.21</v>
      </c>
      <c r="D445">
        <v>10720.28</v>
      </c>
      <c r="E445">
        <v>10774.21</v>
      </c>
      <c r="F445">
        <v>10720.28</v>
      </c>
      <c r="G445">
        <v>10760.29</v>
      </c>
      <c r="H445">
        <v>10720.28</v>
      </c>
      <c r="I445" t="str">
        <f t="shared" si="21"/>
        <v>盤</v>
      </c>
      <c r="J445" t="str">
        <f t="shared" si="22"/>
        <v>盤</v>
      </c>
      <c r="K445" t="str">
        <f t="shared" si="23"/>
        <v>盤</v>
      </c>
    </row>
    <row r="446" spans="1:11" x14ac:dyDescent="0.15">
      <c r="A446">
        <v>20171027</v>
      </c>
      <c r="B446">
        <v>10709.11</v>
      </c>
      <c r="C446">
        <v>10774.21</v>
      </c>
      <c r="D446">
        <v>10720.28</v>
      </c>
      <c r="E446">
        <v>10760.29</v>
      </c>
      <c r="F446">
        <v>10720.28</v>
      </c>
      <c r="G446">
        <v>10760.29</v>
      </c>
      <c r="H446">
        <v>10709.11</v>
      </c>
      <c r="I446" t="str">
        <f t="shared" si="21"/>
        <v>盤</v>
      </c>
      <c r="J446" t="str">
        <f t="shared" si="22"/>
        <v>盤</v>
      </c>
      <c r="K446" t="str">
        <f t="shared" si="23"/>
        <v>盤</v>
      </c>
    </row>
    <row r="447" spans="1:11" x14ac:dyDescent="0.15">
      <c r="A447">
        <v>20171030</v>
      </c>
      <c r="B447">
        <v>10756.87</v>
      </c>
      <c r="C447">
        <v>10760.29</v>
      </c>
      <c r="D447">
        <v>10720.28</v>
      </c>
      <c r="E447">
        <v>10760.29</v>
      </c>
      <c r="F447">
        <v>10709.11</v>
      </c>
      <c r="G447">
        <v>10760.29</v>
      </c>
      <c r="H447">
        <v>10709.11</v>
      </c>
      <c r="I447" t="str">
        <f t="shared" si="21"/>
        <v>盤</v>
      </c>
      <c r="J447" t="str">
        <f t="shared" si="22"/>
        <v>盤</v>
      </c>
      <c r="K447" t="str">
        <f t="shared" si="23"/>
        <v>盤</v>
      </c>
    </row>
    <row r="448" spans="1:11" x14ac:dyDescent="0.15">
      <c r="A448">
        <v>20171031</v>
      </c>
      <c r="B448">
        <v>10793.8</v>
      </c>
      <c r="C448">
        <v>10760.29</v>
      </c>
      <c r="D448">
        <v>10709.11</v>
      </c>
      <c r="E448">
        <v>10760.29</v>
      </c>
      <c r="F448">
        <v>10709.11</v>
      </c>
      <c r="G448">
        <v>10793.8</v>
      </c>
      <c r="H448">
        <v>10709.11</v>
      </c>
      <c r="I448" t="str">
        <f t="shared" si="21"/>
        <v>盤</v>
      </c>
      <c r="J448" t="str">
        <f t="shared" si="22"/>
        <v>盤</v>
      </c>
      <c r="K448" t="str">
        <f t="shared" si="23"/>
        <v>盤</v>
      </c>
    </row>
    <row r="449" spans="1:11" x14ac:dyDescent="0.15">
      <c r="A449">
        <v>20171101</v>
      </c>
      <c r="B449">
        <v>10806.36</v>
      </c>
      <c r="C449">
        <v>10760.29</v>
      </c>
      <c r="D449">
        <v>10709.11</v>
      </c>
      <c r="E449">
        <v>10793.8</v>
      </c>
      <c r="F449">
        <v>10709.11</v>
      </c>
      <c r="G449">
        <v>10806.36</v>
      </c>
      <c r="H449">
        <v>10709.11</v>
      </c>
      <c r="I449" t="str">
        <f t="shared" si="21"/>
        <v>盤</v>
      </c>
      <c r="J449" t="str">
        <f t="shared" si="22"/>
        <v>盤</v>
      </c>
      <c r="K449" t="str">
        <f t="shared" si="23"/>
        <v>盤</v>
      </c>
    </row>
    <row r="450" spans="1:11" x14ac:dyDescent="0.15">
      <c r="A450">
        <v>20171102</v>
      </c>
      <c r="B450">
        <v>10788.51</v>
      </c>
      <c r="C450">
        <v>10793.8</v>
      </c>
      <c r="D450">
        <v>10709.11</v>
      </c>
      <c r="E450">
        <v>10806.36</v>
      </c>
      <c r="F450">
        <v>10709.11</v>
      </c>
      <c r="G450">
        <v>10806.36</v>
      </c>
      <c r="H450">
        <v>10709.11</v>
      </c>
      <c r="I450" t="str">
        <f t="shared" si="21"/>
        <v>盤</v>
      </c>
      <c r="J450" t="str">
        <f t="shared" si="22"/>
        <v>盤</v>
      </c>
      <c r="K450" t="str">
        <f t="shared" si="23"/>
        <v>盤</v>
      </c>
    </row>
    <row r="451" spans="1:11" x14ac:dyDescent="0.15">
      <c r="A451">
        <v>20171103</v>
      </c>
      <c r="B451">
        <v>10800.77</v>
      </c>
      <c r="C451">
        <v>10806.36</v>
      </c>
      <c r="D451">
        <v>10709.11</v>
      </c>
      <c r="E451">
        <v>10806.36</v>
      </c>
      <c r="F451">
        <v>10709.11</v>
      </c>
      <c r="G451">
        <v>10806.36</v>
      </c>
      <c r="H451">
        <v>10709.11</v>
      </c>
      <c r="I451" t="str">
        <f t="shared" si="21"/>
        <v>盤</v>
      </c>
      <c r="J451" t="str">
        <f t="shared" si="22"/>
        <v>盤</v>
      </c>
      <c r="K451" t="str">
        <f t="shared" si="23"/>
        <v>盤</v>
      </c>
    </row>
    <row r="452" spans="1:11" x14ac:dyDescent="0.15">
      <c r="A452">
        <v>20171106</v>
      </c>
      <c r="B452">
        <v>10786.19</v>
      </c>
      <c r="C452">
        <v>10806.36</v>
      </c>
      <c r="D452">
        <v>10709.11</v>
      </c>
      <c r="E452">
        <v>10806.36</v>
      </c>
      <c r="F452">
        <v>10709.11</v>
      </c>
      <c r="G452">
        <v>10806.36</v>
      </c>
      <c r="H452">
        <v>10709.11</v>
      </c>
      <c r="I452" t="str">
        <f t="shared" si="21"/>
        <v>盤</v>
      </c>
      <c r="J452" t="str">
        <f t="shared" si="22"/>
        <v>盤</v>
      </c>
      <c r="K452" t="str">
        <f t="shared" si="23"/>
        <v>盤</v>
      </c>
    </row>
    <row r="453" spans="1:11" x14ac:dyDescent="0.15">
      <c r="A453">
        <v>20171107</v>
      </c>
      <c r="B453">
        <v>10840.34</v>
      </c>
      <c r="C453">
        <v>10806.36</v>
      </c>
      <c r="D453">
        <v>10709.11</v>
      </c>
      <c r="E453">
        <v>10806.36</v>
      </c>
      <c r="F453">
        <v>10709.11</v>
      </c>
      <c r="G453">
        <v>10840.34</v>
      </c>
      <c r="H453">
        <v>10709.11</v>
      </c>
      <c r="I453" t="str">
        <f t="shared" si="21"/>
        <v>盤</v>
      </c>
      <c r="J453" t="str">
        <f t="shared" si="22"/>
        <v>盤</v>
      </c>
      <c r="K453" t="str">
        <f t="shared" si="23"/>
        <v>盤</v>
      </c>
    </row>
    <row r="454" spans="1:11" x14ac:dyDescent="0.15">
      <c r="A454">
        <v>20171108</v>
      </c>
      <c r="B454">
        <v>10818.99</v>
      </c>
      <c r="C454">
        <v>10806.36</v>
      </c>
      <c r="D454">
        <v>10709.11</v>
      </c>
      <c r="E454">
        <v>10840.34</v>
      </c>
      <c r="F454">
        <v>10709.11</v>
      </c>
      <c r="G454">
        <v>10840.34</v>
      </c>
      <c r="H454">
        <v>10756.87</v>
      </c>
      <c r="I454" t="str">
        <f t="shared" si="21"/>
        <v>盤</v>
      </c>
      <c r="J454" t="str">
        <f t="shared" si="22"/>
        <v>盤</v>
      </c>
      <c r="K454" t="str">
        <f t="shared" si="23"/>
        <v>盤</v>
      </c>
    </row>
    <row r="455" spans="1:11" x14ac:dyDescent="0.15">
      <c r="A455">
        <v>20171109</v>
      </c>
      <c r="B455">
        <v>10743.27</v>
      </c>
      <c r="C455">
        <v>10840.34</v>
      </c>
      <c r="D455">
        <v>10709.11</v>
      </c>
      <c r="E455">
        <v>10840.34</v>
      </c>
      <c r="F455">
        <v>10756.87</v>
      </c>
      <c r="G455">
        <v>10840.34</v>
      </c>
      <c r="H455">
        <v>10743.27</v>
      </c>
      <c r="I455" t="str">
        <f t="shared" si="21"/>
        <v>盤</v>
      </c>
      <c r="J455" t="str">
        <f t="shared" si="22"/>
        <v>盤</v>
      </c>
      <c r="K455" t="str">
        <f t="shared" si="23"/>
        <v>盤</v>
      </c>
    </row>
    <row r="456" spans="1:11" x14ac:dyDescent="0.15">
      <c r="A456">
        <v>20171110</v>
      </c>
      <c r="B456">
        <v>10732.67</v>
      </c>
      <c r="C456">
        <v>10840.34</v>
      </c>
      <c r="D456">
        <v>10756.87</v>
      </c>
      <c r="E456">
        <v>10840.34</v>
      </c>
      <c r="F456">
        <v>10743.27</v>
      </c>
      <c r="G456">
        <v>10840.34</v>
      </c>
      <c r="H456">
        <v>10732.67</v>
      </c>
      <c r="I456" t="str">
        <f t="shared" si="21"/>
        <v>盤</v>
      </c>
      <c r="J456" t="str">
        <f t="shared" si="22"/>
        <v>盤</v>
      </c>
      <c r="K456" t="str">
        <f t="shared" si="23"/>
        <v>盤</v>
      </c>
    </row>
    <row r="457" spans="1:11" x14ac:dyDescent="0.15">
      <c r="A457">
        <v>20171113</v>
      </c>
      <c r="B457">
        <v>10683.92</v>
      </c>
      <c r="C457">
        <v>10840.34</v>
      </c>
      <c r="D457">
        <v>10743.27</v>
      </c>
      <c r="E457">
        <v>10840.34</v>
      </c>
      <c r="F457">
        <v>10732.67</v>
      </c>
      <c r="G457">
        <v>10840.34</v>
      </c>
      <c r="H457">
        <v>10683.92</v>
      </c>
      <c r="I457" t="str">
        <f t="shared" si="21"/>
        <v>盤</v>
      </c>
      <c r="J457" t="str">
        <f t="shared" si="22"/>
        <v>盤</v>
      </c>
      <c r="K457" t="str">
        <f t="shared" si="23"/>
        <v>盤</v>
      </c>
    </row>
    <row r="458" spans="1:11" x14ac:dyDescent="0.15">
      <c r="A458">
        <v>20171114</v>
      </c>
      <c r="B458">
        <v>10687.18</v>
      </c>
      <c r="C458">
        <v>10840.34</v>
      </c>
      <c r="D458">
        <v>10732.67</v>
      </c>
      <c r="E458">
        <v>10840.34</v>
      </c>
      <c r="F458">
        <v>10683.92</v>
      </c>
      <c r="G458">
        <v>10840.34</v>
      </c>
      <c r="H458">
        <v>10683.92</v>
      </c>
      <c r="I458" t="str">
        <f t="shared" si="21"/>
        <v>盤</v>
      </c>
      <c r="J458" t="str">
        <f t="shared" si="22"/>
        <v>盤</v>
      </c>
      <c r="K458" t="str">
        <f t="shared" si="23"/>
        <v>盤</v>
      </c>
    </row>
    <row r="459" spans="1:11" x14ac:dyDescent="0.15">
      <c r="A459">
        <v>20171115</v>
      </c>
      <c r="B459">
        <v>10630.65</v>
      </c>
      <c r="C459">
        <v>10840.34</v>
      </c>
      <c r="D459">
        <v>10683.92</v>
      </c>
      <c r="E459">
        <v>10840.34</v>
      </c>
      <c r="F459">
        <v>10683.92</v>
      </c>
      <c r="G459">
        <v>10840.34</v>
      </c>
      <c r="H459">
        <v>10630.65</v>
      </c>
      <c r="I459" t="str">
        <f t="shared" si="21"/>
        <v>盤</v>
      </c>
      <c r="J459" t="str">
        <f t="shared" si="22"/>
        <v>盤</v>
      </c>
      <c r="K459" t="str">
        <f t="shared" si="23"/>
        <v>無</v>
      </c>
    </row>
    <row r="460" spans="1:11" x14ac:dyDescent="0.15">
      <c r="A460">
        <v>20171116</v>
      </c>
      <c r="B460">
        <v>10625.04</v>
      </c>
      <c r="C460">
        <v>10840.34</v>
      </c>
      <c r="D460">
        <v>10683.92</v>
      </c>
      <c r="E460">
        <v>10840.34</v>
      </c>
      <c r="F460">
        <v>10630.65</v>
      </c>
      <c r="G460">
        <v>10840.34</v>
      </c>
      <c r="H460">
        <v>10625.04</v>
      </c>
      <c r="I460" t="str">
        <f t="shared" si="21"/>
        <v>盤</v>
      </c>
      <c r="J460" t="str">
        <f t="shared" si="22"/>
        <v>無</v>
      </c>
      <c r="K460" t="str">
        <f t="shared" si="23"/>
        <v>無</v>
      </c>
    </row>
    <row r="461" spans="1:11" x14ac:dyDescent="0.15">
      <c r="A461">
        <v>20171117</v>
      </c>
      <c r="B461">
        <v>10701.64</v>
      </c>
      <c r="C461">
        <v>10840.34</v>
      </c>
      <c r="D461">
        <v>10630.65</v>
      </c>
      <c r="E461">
        <v>10840.34</v>
      </c>
      <c r="F461">
        <v>10625.04</v>
      </c>
      <c r="G461">
        <v>10818.99</v>
      </c>
      <c r="H461">
        <v>10625.04</v>
      </c>
      <c r="I461" t="str">
        <f t="shared" si="21"/>
        <v>無</v>
      </c>
      <c r="J461" t="str">
        <f t="shared" si="22"/>
        <v>無</v>
      </c>
      <c r="K461" t="str">
        <f t="shared" si="23"/>
        <v>無</v>
      </c>
    </row>
    <row r="462" spans="1:11" x14ac:dyDescent="0.15">
      <c r="A462">
        <v>20171120</v>
      </c>
      <c r="B462">
        <v>10664.55</v>
      </c>
      <c r="C462">
        <v>10840.34</v>
      </c>
      <c r="D462">
        <v>10625.04</v>
      </c>
      <c r="E462">
        <v>10818.99</v>
      </c>
      <c r="F462">
        <v>10625.04</v>
      </c>
      <c r="G462">
        <v>10743.27</v>
      </c>
      <c r="H462">
        <v>10625.04</v>
      </c>
      <c r="I462" t="str">
        <f t="shared" si="21"/>
        <v>無</v>
      </c>
      <c r="J462" t="str">
        <f t="shared" si="22"/>
        <v>無</v>
      </c>
      <c r="K462" t="str">
        <f t="shared" si="23"/>
        <v>盤</v>
      </c>
    </row>
    <row r="463" spans="1:11" x14ac:dyDescent="0.15">
      <c r="A463">
        <v>20171121</v>
      </c>
      <c r="B463">
        <v>10779.24</v>
      </c>
      <c r="C463">
        <v>10818.99</v>
      </c>
      <c r="D463">
        <v>10625.04</v>
      </c>
      <c r="E463">
        <v>10743.27</v>
      </c>
      <c r="F463">
        <v>10625.04</v>
      </c>
      <c r="G463">
        <v>10779.24</v>
      </c>
      <c r="H463">
        <v>10625.04</v>
      </c>
      <c r="I463" t="str">
        <f t="shared" si="21"/>
        <v>無</v>
      </c>
      <c r="J463" t="str">
        <f t="shared" si="22"/>
        <v>盤</v>
      </c>
      <c r="K463" t="str">
        <f t="shared" si="23"/>
        <v>盤</v>
      </c>
    </row>
    <row r="464" spans="1:11" x14ac:dyDescent="0.15">
      <c r="A464">
        <v>20171122</v>
      </c>
      <c r="B464">
        <v>10822.59</v>
      </c>
      <c r="C464">
        <v>10743.27</v>
      </c>
      <c r="D464">
        <v>10625.04</v>
      </c>
      <c r="E464">
        <v>10779.24</v>
      </c>
      <c r="F464">
        <v>10625.04</v>
      </c>
      <c r="G464">
        <v>10822.59</v>
      </c>
      <c r="H464">
        <v>10625.04</v>
      </c>
      <c r="I464" t="str">
        <f t="shared" si="21"/>
        <v>盤</v>
      </c>
      <c r="J464" t="str">
        <f t="shared" si="22"/>
        <v>盤</v>
      </c>
      <c r="K464" t="str">
        <f t="shared" si="23"/>
        <v>無</v>
      </c>
    </row>
    <row r="465" spans="1:11" x14ac:dyDescent="0.15">
      <c r="A465">
        <v>20171123</v>
      </c>
      <c r="B465">
        <v>10854.57</v>
      </c>
      <c r="C465">
        <v>10779.24</v>
      </c>
      <c r="D465">
        <v>10625.04</v>
      </c>
      <c r="E465">
        <v>10822.59</v>
      </c>
      <c r="F465">
        <v>10625.04</v>
      </c>
      <c r="G465">
        <v>10854.57</v>
      </c>
      <c r="H465">
        <v>10625.04</v>
      </c>
      <c r="I465" t="str">
        <f t="shared" si="21"/>
        <v>盤</v>
      </c>
      <c r="J465" t="str">
        <f t="shared" si="22"/>
        <v>無</v>
      </c>
      <c r="K465" t="str">
        <f t="shared" si="23"/>
        <v>無</v>
      </c>
    </row>
    <row r="466" spans="1:11" x14ac:dyDescent="0.15">
      <c r="A466">
        <v>20171124</v>
      </c>
      <c r="B466">
        <v>10854.09</v>
      </c>
      <c r="C466">
        <v>10822.59</v>
      </c>
      <c r="D466">
        <v>10625.04</v>
      </c>
      <c r="E466">
        <v>10854.57</v>
      </c>
      <c r="F466">
        <v>10625.04</v>
      </c>
      <c r="G466">
        <v>10854.57</v>
      </c>
      <c r="H466">
        <v>10625.04</v>
      </c>
      <c r="I466" t="str">
        <f t="shared" si="21"/>
        <v>無</v>
      </c>
      <c r="J466" t="str">
        <f t="shared" si="22"/>
        <v>無</v>
      </c>
      <c r="K466" t="str">
        <f t="shared" si="23"/>
        <v>無</v>
      </c>
    </row>
    <row r="467" spans="1:11" x14ac:dyDescent="0.15">
      <c r="A467">
        <v>20171127</v>
      </c>
      <c r="B467">
        <v>10750.93</v>
      </c>
      <c r="C467">
        <v>10854.57</v>
      </c>
      <c r="D467">
        <v>10625.04</v>
      </c>
      <c r="E467">
        <v>10854.57</v>
      </c>
      <c r="F467">
        <v>10625.04</v>
      </c>
      <c r="G467">
        <v>10854.57</v>
      </c>
      <c r="H467">
        <v>10625.04</v>
      </c>
      <c r="I467" t="str">
        <f t="shared" si="21"/>
        <v>無</v>
      </c>
      <c r="J467" t="str">
        <f t="shared" si="22"/>
        <v>無</v>
      </c>
      <c r="K467" t="str">
        <f t="shared" si="23"/>
        <v>無</v>
      </c>
    </row>
    <row r="468" spans="1:11" x14ac:dyDescent="0.15">
      <c r="A468">
        <v>20171128</v>
      </c>
      <c r="B468">
        <v>10707.07</v>
      </c>
      <c r="C468">
        <v>10854.57</v>
      </c>
      <c r="D468">
        <v>10625.04</v>
      </c>
      <c r="E468">
        <v>10854.57</v>
      </c>
      <c r="F468">
        <v>10625.04</v>
      </c>
      <c r="G468">
        <v>10854.57</v>
      </c>
      <c r="H468">
        <v>10664.55</v>
      </c>
      <c r="I468" t="str">
        <f t="shared" si="21"/>
        <v>無</v>
      </c>
      <c r="J468" t="str">
        <f t="shared" si="22"/>
        <v>無</v>
      </c>
      <c r="K468" t="str">
        <f t="shared" si="23"/>
        <v>無</v>
      </c>
    </row>
    <row r="469" spans="1:11" x14ac:dyDescent="0.15">
      <c r="A469">
        <v>20171129</v>
      </c>
      <c r="B469">
        <v>10713.55</v>
      </c>
      <c r="C469">
        <v>10854.57</v>
      </c>
      <c r="D469">
        <v>10625.04</v>
      </c>
      <c r="E469">
        <v>10854.57</v>
      </c>
      <c r="F469">
        <v>10664.55</v>
      </c>
      <c r="G469">
        <v>10854.57</v>
      </c>
      <c r="H469">
        <v>10664.55</v>
      </c>
      <c r="I469" t="str">
        <f t="shared" si="21"/>
        <v>無</v>
      </c>
      <c r="J469" t="str">
        <f t="shared" si="22"/>
        <v>無</v>
      </c>
      <c r="K469" t="str">
        <f t="shared" si="23"/>
        <v>無</v>
      </c>
    </row>
    <row r="470" spans="1:11" x14ac:dyDescent="0.15">
      <c r="A470">
        <v>20171130</v>
      </c>
      <c r="B470">
        <v>10560.44</v>
      </c>
      <c r="C470">
        <v>10854.57</v>
      </c>
      <c r="D470">
        <v>10664.55</v>
      </c>
      <c r="E470">
        <v>10854.57</v>
      </c>
      <c r="F470">
        <v>10664.55</v>
      </c>
      <c r="G470">
        <v>10854.57</v>
      </c>
      <c r="H470">
        <v>10560.44</v>
      </c>
      <c r="I470" t="str">
        <f t="shared" si="21"/>
        <v>無</v>
      </c>
      <c r="J470" t="str">
        <f t="shared" si="22"/>
        <v>無</v>
      </c>
      <c r="K470" t="str">
        <f t="shared" si="23"/>
        <v>順</v>
      </c>
    </row>
    <row r="471" spans="1:11" x14ac:dyDescent="0.15">
      <c r="A471">
        <v>20171201</v>
      </c>
      <c r="B471">
        <v>10600.37</v>
      </c>
      <c r="C471">
        <v>10854.57</v>
      </c>
      <c r="D471">
        <v>10664.55</v>
      </c>
      <c r="E471">
        <v>10854.57</v>
      </c>
      <c r="F471">
        <v>10560.44</v>
      </c>
      <c r="G471">
        <v>10854.57</v>
      </c>
      <c r="H471">
        <v>10560.44</v>
      </c>
      <c r="I471" t="str">
        <f t="shared" si="21"/>
        <v>無</v>
      </c>
      <c r="J471" t="str">
        <f t="shared" si="22"/>
        <v>順</v>
      </c>
      <c r="K471" t="str">
        <f t="shared" si="23"/>
        <v>順</v>
      </c>
    </row>
    <row r="472" spans="1:11" x14ac:dyDescent="0.15">
      <c r="A472">
        <v>20171204</v>
      </c>
      <c r="B472">
        <v>10651.11</v>
      </c>
      <c r="C472">
        <v>10854.57</v>
      </c>
      <c r="D472">
        <v>10560.44</v>
      </c>
      <c r="E472">
        <v>10854.57</v>
      </c>
      <c r="F472">
        <v>10560.44</v>
      </c>
      <c r="G472">
        <v>10854.57</v>
      </c>
      <c r="H472">
        <v>10560.44</v>
      </c>
      <c r="I472" t="str">
        <f t="shared" si="21"/>
        <v>順</v>
      </c>
      <c r="J472" t="str">
        <f t="shared" si="22"/>
        <v>順</v>
      </c>
      <c r="K472" t="str">
        <f t="shared" si="23"/>
        <v>順</v>
      </c>
    </row>
    <row r="473" spans="1:11" x14ac:dyDescent="0.15">
      <c r="A473">
        <v>20171205</v>
      </c>
      <c r="B473">
        <v>10566.85</v>
      </c>
      <c r="C473">
        <v>10854.57</v>
      </c>
      <c r="D473">
        <v>10560.44</v>
      </c>
      <c r="E473">
        <v>10854.57</v>
      </c>
      <c r="F473">
        <v>10560.44</v>
      </c>
      <c r="G473">
        <v>10854.09</v>
      </c>
      <c r="H473">
        <v>10560.44</v>
      </c>
      <c r="I473" t="str">
        <f t="shared" si="21"/>
        <v>順</v>
      </c>
      <c r="J473" t="str">
        <f t="shared" si="22"/>
        <v>順</v>
      </c>
      <c r="K473" t="str">
        <f t="shared" si="23"/>
        <v>順</v>
      </c>
    </row>
    <row r="474" spans="1:11" x14ac:dyDescent="0.15">
      <c r="A474">
        <v>20171206</v>
      </c>
      <c r="B474">
        <v>10393.92</v>
      </c>
      <c r="C474">
        <v>10854.57</v>
      </c>
      <c r="D474">
        <v>10560.44</v>
      </c>
      <c r="E474">
        <v>10854.09</v>
      </c>
      <c r="F474">
        <v>10560.44</v>
      </c>
      <c r="G474">
        <v>10750.93</v>
      </c>
      <c r="H474">
        <v>10393.92</v>
      </c>
      <c r="I474" t="str">
        <f t="shared" si="21"/>
        <v>順</v>
      </c>
      <c r="J474" t="str">
        <f t="shared" si="22"/>
        <v>順</v>
      </c>
      <c r="K474" t="str">
        <f t="shared" si="23"/>
        <v>順</v>
      </c>
    </row>
    <row r="475" spans="1:11" x14ac:dyDescent="0.15">
      <c r="A475">
        <v>20171207</v>
      </c>
      <c r="B475">
        <v>10355.76</v>
      </c>
      <c r="C475">
        <v>10854.09</v>
      </c>
      <c r="D475">
        <v>10560.44</v>
      </c>
      <c r="E475">
        <v>10750.93</v>
      </c>
      <c r="F475">
        <v>10393.92</v>
      </c>
      <c r="G475">
        <v>10713.55</v>
      </c>
      <c r="H475">
        <v>10355.76</v>
      </c>
      <c r="I475" t="str">
        <f t="shared" si="21"/>
        <v>順</v>
      </c>
      <c r="J475" t="str">
        <f t="shared" si="22"/>
        <v>順</v>
      </c>
      <c r="K475" t="str">
        <f t="shared" si="23"/>
        <v>順</v>
      </c>
    </row>
    <row r="476" spans="1:11" x14ac:dyDescent="0.15">
      <c r="A476">
        <v>20171208</v>
      </c>
      <c r="B476">
        <v>10398.620000000001</v>
      </c>
      <c r="C476">
        <v>10750.93</v>
      </c>
      <c r="D476">
        <v>10393.92</v>
      </c>
      <c r="E476">
        <v>10713.55</v>
      </c>
      <c r="F476">
        <v>10355.76</v>
      </c>
      <c r="G476">
        <v>10713.55</v>
      </c>
      <c r="H476">
        <v>10355.76</v>
      </c>
      <c r="I476" t="str">
        <f t="shared" si="21"/>
        <v>順</v>
      </c>
      <c r="J476" t="str">
        <f t="shared" si="22"/>
        <v>順</v>
      </c>
      <c r="K476" t="str">
        <f t="shared" si="23"/>
        <v>順</v>
      </c>
    </row>
    <row r="477" spans="1:11" x14ac:dyDescent="0.15">
      <c r="A477">
        <v>20171211</v>
      </c>
      <c r="B477">
        <v>10473.09</v>
      </c>
      <c r="C477">
        <v>10713.55</v>
      </c>
      <c r="D477">
        <v>10355.76</v>
      </c>
      <c r="E477">
        <v>10713.55</v>
      </c>
      <c r="F477">
        <v>10355.76</v>
      </c>
      <c r="G477">
        <v>10651.11</v>
      </c>
      <c r="H477">
        <v>10355.76</v>
      </c>
      <c r="I477" t="str">
        <f t="shared" si="21"/>
        <v>順</v>
      </c>
      <c r="J477" t="str">
        <f t="shared" si="22"/>
        <v>順</v>
      </c>
      <c r="K477" t="str">
        <f t="shared" si="23"/>
        <v>順</v>
      </c>
    </row>
    <row r="478" spans="1:11" x14ac:dyDescent="0.15">
      <c r="A478">
        <v>20171212</v>
      </c>
      <c r="B478">
        <v>10443.280000000001</v>
      </c>
      <c r="C478">
        <v>10713.55</v>
      </c>
      <c r="D478">
        <v>10355.76</v>
      </c>
      <c r="E478">
        <v>10651.11</v>
      </c>
      <c r="F478">
        <v>10355.76</v>
      </c>
      <c r="G478">
        <v>10651.11</v>
      </c>
      <c r="H478">
        <v>10355.76</v>
      </c>
      <c r="I478" t="str">
        <f t="shared" si="21"/>
        <v>順</v>
      </c>
      <c r="J478" t="str">
        <f t="shared" si="22"/>
        <v>順</v>
      </c>
      <c r="K478" t="str">
        <f t="shared" si="23"/>
        <v>順</v>
      </c>
    </row>
    <row r="479" spans="1:11" x14ac:dyDescent="0.15">
      <c r="A479">
        <v>20171213</v>
      </c>
      <c r="B479">
        <v>10470.700000000001</v>
      </c>
      <c r="C479">
        <v>10651.11</v>
      </c>
      <c r="D479">
        <v>10355.76</v>
      </c>
      <c r="E479">
        <v>10651.11</v>
      </c>
      <c r="F479">
        <v>10355.76</v>
      </c>
      <c r="G479">
        <v>10651.11</v>
      </c>
      <c r="H479">
        <v>10355.76</v>
      </c>
      <c r="I479" t="str">
        <f t="shared" si="21"/>
        <v>順</v>
      </c>
      <c r="J479" t="str">
        <f t="shared" si="22"/>
        <v>順</v>
      </c>
      <c r="K479" t="str">
        <f t="shared" si="23"/>
        <v>順</v>
      </c>
    </row>
    <row r="480" spans="1:11" x14ac:dyDescent="0.15">
      <c r="A480">
        <v>20171214</v>
      </c>
      <c r="B480">
        <v>10538.01</v>
      </c>
      <c r="C480">
        <v>10651.11</v>
      </c>
      <c r="D480">
        <v>10355.76</v>
      </c>
      <c r="E480">
        <v>10651.11</v>
      </c>
      <c r="F480">
        <v>10355.76</v>
      </c>
      <c r="G480">
        <v>10566.85</v>
      </c>
      <c r="H480">
        <v>10355.76</v>
      </c>
      <c r="I480" t="str">
        <f t="shared" si="21"/>
        <v>順</v>
      </c>
      <c r="J480" t="str">
        <f t="shared" si="22"/>
        <v>順</v>
      </c>
      <c r="K480" t="str">
        <f t="shared" si="23"/>
        <v>無</v>
      </c>
    </row>
    <row r="481" spans="1:11" x14ac:dyDescent="0.15">
      <c r="A481">
        <v>20171215</v>
      </c>
      <c r="B481">
        <v>10491.44</v>
      </c>
      <c r="C481">
        <v>10651.11</v>
      </c>
      <c r="D481">
        <v>10355.76</v>
      </c>
      <c r="E481">
        <v>10566.85</v>
      </c>
      <c r="F481">
        <v>10355.76</v>
      </c>
      <c r="G481">
        <v>10538.01</v>
      </c>
      <c r="H481">
        <v>10355.76</v>
      </c>
      <c r="I481" t="str">
        <f t="shared" ref="I481:I544" si="24">IF(C481-D481&lt;=180,"盤",IF(C481-D481&lt;=240,"無","順"))</f>
        <v>順</v>
      </c>
      <c r="J481" t="str">
        <f t="shared" ref="J481:J544" si="25">IF(E481-F481&lt;=180,"盤",IF(E481-F481&lt;=240,"無","順"))</f>
        <v>無</v>
      </c>
      <c r="K481" t="str">
        <f t="shared" ref="K481:K544" si="26">IF(G481-H481&lt;=180,"盤",IF(G481-H481&lt;=240,"無","順"))</f>
        <v>無</v>
      </c>
    </row>
    <row r="482" spans="1:11" x14ac:dyDescent="0.15">
      <c r="A482">
        <v>20171218</v>
      </c>
      <c r="B482">
        <v>10506.52</v>
      </c>
      <c r="C482">
        <v>10566.85</v>
      </c>
      <c r="D482">
        <v>10355.76</v>
      </c>
      <c r="E482">
        <v>10538.01</v>
      </c>
      <c r="F482">
        <v>10355.76</v>
      </c>
      <c r="G482">
        <v>10538.01</v>
      </c>
      <c r="H482">
        <v>10355.76</v>
      </c>
      <c r="I482" t="str">
        <f t="shared" si="24"/>
        <v>無</v>
      </c>
      <c r="J482" t="str">
        <f t="shared" si="25"/>
        <v>無</v>
      </c>
      <c r="K482" t="str">
        <f t="shared" si="26"/>
        <v>無</v>
      </c>
    </row>
    <row r="483" spans="1:11" x14ac:dyDescent="0.15">
      <c r="A483">
        <v>20171219</v>
      </c>
      <c r="B483">
        <v>10467.34</v>
      </c>
      <c r="C483">
        <v>10538.01</v>
      </c>
      <c r="D483">
        <v>10355.76</v>
      </c>
      <c r="E483">
        <v>10538.01</v>
      </c>
      <c r="F483">
        <v>10355.76</v>
      </c>
      <c r="G483">
        <v>10538.01</v>
      </c>
      <c r="H483">
        <v>10398.620000000001</v>
      </c>
      <c r="I483" t="str">
        <f t="shared" si="24"/>
        <v>無</v>
      </c>
      <c r="J483" t="str">
        <f t="shared" si="25"/>
        <v>無</v>
      </c>
      <c r="K483" t="str">
        <f t="shared" si="26"/>
        <v>盤</v>
      </c>
    </row>
    <row r="484" spans="1:11" x14ac:dyDescent="0.15">
      <c r="A484">
        <v>20171220</v>
      </c>
      <c r="B484">
        <v>10504.52</v>
      </c>
      <c r="C484">
        <v>10538.01</v>
      </c>
      <c r="D484">
        <v>10355.76</v>
      </c>
      <c r="E484">
        <v>10538.01</v>
      </c>
      <c r="F484">
        <v>10398.620000000001</v>
      </c>
      <c r="G484">
        <v>10538.01</v>
      </c>
      <c r="H484">
        <v>10443.280000000001</v>
      </c>
      <c r="I484" t="str">
        <f t="shared" si="24"/>
        <v>無</v>
      </c>
      <c r="J484" t="str">
        <f t="shared" si="25"/>
        <v>盤</v>
      </c>
      <c r="K484" t="str">
        <f t="shared" si="26"/>
        <v>盤</v>
      </c>
    </row>
    <row r="485" spans="1:11" x14ac:dyDescent="0.15">
      <c r="A485">
        <v>20171221</v>
      </c>
      <c r="B485">
        <v>10488.97</v>
      </c>
      <c r="C485">
        <v>10538.01</v>
      </c>
      <c r="D485">
        <v>10398.620000000001</v>
      </c>
      <c r="E485">
        <v>10538.01</v>
      </c>
      <c r="F485">
        <v>10443.280000000001</v>
      </c>
      <c r="G485">
        <v>10538.01</v>
      </c>
      <c r="H485">
        <v>10443.280000000001</v>
      </c>
      <c r="I485" t="str">
        <f t="shared" si="24"/>
        <v>盤</v>
      </c>
      <c r="J485" t="str">
        <f t="shared" si="25"/>
        <v>盤</v>
      </c>
      <c r="K485" t="str">
        <f t="shared" si="26"/>
        <v>盤</v>
      </c>
    </row>
    <row r="486" spans="1:11" x14ac:dyDescent="0.15">
      <c r="A486">
        <v>20171222</v>
      </c>
      <c r="B486">
        <v>10537.27</v>
      </c>
      <c r="C486">
        <v>10538.01</v>
      </c>
      <c r="D486">
        <v>10443.280000000001</v>
      </c>
      <c r="E486">
        <v>10538.01</v>
      </c>
      <c r="F486">
        <v>10443.280000000001</v>
      </c>
      <c r="G486">
        <v>10538.01</v>
      </c>
      <c r="H486">
        <v>10467.34</v>
      </c>
      <c r="I486" t="str">
        <f t="shared" si="24"/>
        <v>盤</v>
      </c>
      <c r="J486" t="str">
        <f t="shared" si="25"/>
        <v>盤</v>
      </c>
      <c r="K486" t="str">
        <f t="shared" si="26"/>
        <v>盤</v>
      </c>
    </row>
    <row r="487" spans="1:11" x14ac:dyDescent="0.15">
      <c r="A487">
        <v>20171225</v>
      </c>
      <c r="B487">
        <v>10522.49</v>
      </c>
      <c r="C487">
        <v>10538.01</v>
      </c>
      <c r="D487">
        <v>10443.280000000001</v>
      </c>
      <c r="E487">
        <v>10538.01</v>
      </c>
      <c r="F487">
        <v>10467.34</v>
      </c>
      <c r="G487">
        <v>10538.01</v>
      </c>
      <c r="H487">
        <v>10467.34</v>
      </c>
      <c r="I487" t="str">
        <f t="shared" si="24"/>
        <v>盤</v>
      </c>
      <c r="J487" t="str">
        <f t="shared" si="25"/>
        <v>盤</v>
      </c>
      <c r="K487" t="str">
        <f t="shared" si="26"/>
        <v>盤</v>
      </c>
    </row>
    <row r="488" spans="1:11" x14ac:dyDescent="0.15">
      <c r="A488">
        <v>20171226</v>
      </c>
      <c r="B488">
        <v>10421.91</v>
      </c>
      <c r="C488">
        <v>10538.01</v>
      </c>
      <c r="D488">
        <v>10467.34</v>
      </c>
      <c r="E488">
        <v>10538.01</v>
      </c>
      <c r="F488">
        <v>10467.34</v>
      </c>
      <c r="G488">
        <v>10537.27</v>
      </c>
      <c r="H488">
        <v>10421.91</v>
      </c>
      <c r="I488" t="str">
        <f t="shared" si="24"/>
        <v>盤</v>
      </c>
      <c r="J488" t="str">
        <f t="shared" si="25"/>
        <v>盤</v>
      </c>
      <c r="K488" t="str">
        <f t="shared" si="26"/>
        <v>盤</v>
      </c>
    </row>
    <row r="489" spans="1:11" x14ac:dyDescent="0.15">
      <c r="A489">
        <v>20171227</v>
      </c>
      <c r="B489">
        <v>10486.67</v>
      </c>
      <c r="C489">
        <v>10538.01</v>
      </c>
      <c r="D489">
        <v>10467.34</v>
      </c>
      <c r="E489">
        <v>10537.27</v>
      </c>
      <c r="F489">
        <v>10421.91</v>
      </c>
      <c r="G489">
        <v>10537.27</v>
      </c>
      <c r="H489">
        <v>10421.91</v>
      </c>
      <c r="I489" t="str">
        <f t="shared" si="24"/>
        <v>盤</v>
      </c>
      <c r="J489" t="str">
        <f t="shared" si="25"/>
        <v>盤</v>
      </c>
      <c r="K489" t="str">
        <f t="shared" si="26"/>
        <v>盤</v>
      </c>
    </row>
    <row r="490" spans="1:11" x14ac:dyDescent="0.15">
      <c r="A490">
        <v>20171228</v>
      </c>
      <c r="B490">
        <v>10567.64</v>
      </c>
      <c r="C490">
        <v>10537.27</v>
      </c>
      <c r="D490">
        <v>10421.91</v>
      </c>
      <c r="E490">
        <v>10537.27</v>
      </c>
      <c r="F490">
        <v>10421.91</v>
      </c>
      <c r="G490">
        <v>10567.64</v>
      </c>
      <c r="H490">
        <v>10421.91</v>
      </c>
      <c r="I490" t="str">
        <f t="shared" si="24"/>
        <v>盤</v>
      </c>
      <c r="J490" t="str">
        <f t="shared" si="25"/>
        <v>盤</v>
      </c>
      <c r="K490" t="str">
        <f t="shared" si="26"/>
        <v>盤</v>
      </c>
    </row>
    <row r="491" spans="1:11" x14ac:dyDescent="0.15">
      <c r="A491">
        <v>20171229</v>
      </c>
      <c r="B491">
        <v>10642.86</v>
      </c>
      <c r="C491">
        <v>10537.27</v>
      </c>
      <c r="D491">
        <v>10421.91</v>
      </c>
      <c r="E491">
        <v>10567.64</v>
      </c>
      <c r="F491">
        <v>10421.91</v>
      </c>
      <c r="G491">
        <v>10642.86</v>
      </c>
      <c r="H491">
        <v>10421.91</v>
      </c>
      <c r="I491" t="str">
        <f t="shared" si="24"/>
        <v>盤</v>
      </c>
      <c r="J491" t="str">
        <f t="shared" si="25"/>
        <v>盤</v>
      </c>
      <c r="K491" t="str">
        <f t="shared" si="26"/>
        <v>無</v>
      </c>
    </row>
    <row r="492" spans="1:11" x14ac:dyDescent="0.15">
      <c r="A492">
        <v>20180102</v>
      </c>
      <c r="B492">
        <v>10710.73</v>
      </c>
      <c r="C492">
        <v>10567.64</v>
      </c>
      <c r="D492">
        <v>10421.91</v>
      </c>
      <c r="E492">
        <v>10642.86</v>
      </c>
      <c r="F492">
        <v>10421.91</v>
      </c>
      <c r="G492">
        <v>10710.73</v>
      </c>
      <c r="H492">
        <v>10421.91</v>
      </c>
      <c r="I492" t="str">
        <f t="shared" si="24"/>
        <v>盤</v>
      </c>
      <c r="J492" t="str">
        <f t="shared" si="25"/>
        <v>無</v>
      </c>
      <c r="K492" t="str">
        <f t="shared" si="26"/>
        <v>順</v>
      </c>
    </row>
    <row r="493" spans="1:11" x14ac:dyDescent="0.15">
      <c r="A493">
        <v>20180103</v>
      </c>
      <c r="B493">
        <v>10801.57</v>
      </c>
      <c r="C493">
        <v>10642.86</v>
      </c>
      <c r="D493">
        <v>10421.91</v>
      </c>
      <c r="E493">
        <v>10710.73</v>
      </c>
      <c r="F493">
        <v>10421.91</v>
      </c>
      <c r="G493">
        <v>10801.57</v>
      </c>
      <c r="H493">
        <v>10421.91</v>
      </c>
      <c r="I493" t="str">
        <f t="shared" si="24"/>
        <v>無</v>
      </c>
      <c r="J493" t="str">
        <f t="shared" si="25"/>
        <v>順</v>
      </c>
      <c r="K493" t="str">
        <f t="shared" si="26"/>
        <v>順</v>
      </c>
    </row>
    <row r="494" spans="1:11" x14ac:dyDescent="0.15">
      <c r="A494">
        <v>20180104</v>
      </c>
      <c r="B494">
        <v>10848.63</v>
      </c>
      <c r="C494">
        <v>10710.73</v>
      </c>
      <c r="D494">
        <v>10421.91</v>
      </c>
      <c r="E494">
        <v>10801.57</v>
      </c>
      <c r="F494">
        <v>10421.91</v>
      </c>
      <c r="G494">
        <v>10848.63</v>
      </c>
      <c r="H494">
        <v>10421.91</v>
      </c>
      <c r="I494" t="str">
        <f t="shared" si="24"/>
        <v>順</v>
      </c>
      <c r="J494" t="str">
        <f t="shared" si="25"/>
        <v>順</v>
      </c>
      <c r="K494" t="str">
        <f t="shared" si="26"/>
        <v>順</v>
      </c>
    </row>
    <row r="495" spans="1:11" x14ac:dyDescent="0.15">
      <c r="A495">
        <v>20180105</v>
      </c>
      <c r="B495">
        <v>10879.8</v>
      </c>
      <c r="C495">
        <v>10801.57</v>
      </c>
      <c r="D495">
        <v>10421.91</v>
      </c>
      <c r="E495">
        <v>10848.63</v>
      </c>
      <c r="F495">
        <v>10421.91</v>
      </c>
      <c r="G495">
        <v>10879.8</v>
      </c>
      <c r="H495">
        <v>10421.91</v>
      </c>
      <c r="I495" t="str">
        <f t="shared" si="24"/>
        <v>順</v>
      </c>
      <c r="J495" t="str">
        <f t="shared" si="25"/>
        <v>順</v>
      </c>
      <c r="K495" t="str">
        <f t="shared" si="26"/>
        <v>順</v>
      </c>
    </row>
    <row r="496" spans="1:11" x14ac:dyDescent="0.15">
      <c r="A496">
        <v>20180108</v>
      </c>
      <c r="B496">
        <v>10915.75</v>
      </c>
      <c r="C496">
        <v>10848.63</v>
      </c>
      <c r="D496">
        <v>10421.91</v>
      </c>
      <c r="E496">
        <v>10879.8</v>
      </c>
      <c r="F496">
        <v>10421.91</v>
      </c>
      <c r="G496">
        <v>10915.75</v>
      </c>
      <c r="H496">
        <v>10486.67</v>
      </c>
      <c r="I496" t="str">
        <f t="shared" si="24"/>
        <v>順</v>
      </c>
      <c r="J496" t="str">
        <f t="shared" si="25"/>
        <v>順</v>
      </c>
      <c r="K496" t="str">
        <f t="shared" si="26"/>
        <v>順</v>
      </c>
    </row>
    <row r="497" spans="1:11" x14ac:dyDescent="0.15">
      <c r="A497">
        <v>20180109</v>
      </c>
      <c r="B497">
        <v>10914.89</v>
      </c>
      <c r="C497">
        <v>10879.8</v>
      </c>
      <c r="D497">
        <v>10421.91</v>
      </c>
      <c r="E497">
        <v>10915.75</v>
      </c>
      <c r="F497">
        <v>10486.67</v>
      </c>
      <c r="G497">
        <v>10915.75</v>
      </c>
      <c r="H497">
        <v>10567.64</v>
      </c>
      <c r="I497" t="str">
        <f t="shared" si="24"/>
        <v>順</v>
      </c>
      <c r="J497" t="str">
        <f t="shared" si="25"/>
        <v>順</v>
      </c>
      <c r="K497" t="str">
        <f t="shared" si="26"/>
        <v>順</v>
      </c>
    </row>
    <row r="498" spans="1:11" x14ac:dyDescent="0.15">
      <c r="A498">
        <v>20180110</v>
      </c>
      <c r="B498">
        <v>10831.09</v>
      </c>
      <c r="C498">
        <v>10915.75</v>
      </c>
      <c r="D498">
        <v>10486.67</v>
      </c>
      <c r="E498">
        <v>10915.75</v>
      </c>
      <c r="F498">
        <v>10567.64</v>
      </c>
      <c r="G498">
        <v>10915.75</v>
      </c>
      <c r="H498">
        <v>10642.86</v>
      </c>
      <c r="I498" t="str">
        <f t="shared" si="24"/>
        <v>順</v>
      </c>
      <c r="J498" t="str">
        <f t="shared" si="25"/>
        <v>順</v>
      </c>
      <c r="K498" t="str">
        <f t="shared" si="26"/>
        <v>順</v>
      </c>
    </row>
    <row r="499" spans="1:11" x14ac:dyDescent="0.15">
      <c r="A499">
        <v>20180111</v>
      </c>
      <c r="B499">
        <v>10810.06</v>
      </c>
      <c r="C499">
        <v>10915.75</v>
      </c>
      <c r="D499">
        <v>10567.64</v>
      </c>
      <c r="E499">
        <v>10915.75</v>
      </c>
      <c r="F499">
        <v>10642.86</v>
      </c>
      <c r="G499">
        <v>10915.75</v>
      </c>
      <c r="H499">
        <v>10710.73</v>
      </c>
      <c r="I499" t="str">
        <f t="shared" si="24"/>
        <v>順</v>
      </c>
      <c r="J499" t="str">
        <f t="shared" si="25"/>
        <v>順</v>
      </c>
      <c r="K499" t="str">
        <f t="shared" si="26"/>
        <v>無</v>
      </c>
    </row>
    <row r="500" spans="1:11" x14ac:dyDescent="0.15">
      <c r="A500">
        <v>20180112</v>
      </c>
      <c r="B500">
        <v>10883.96</v>
      </c>
      <c r="C500">
        <v>10915.75</v>
      </c>
      <c r="D500">
        <v>10642.86</v>
      </c>
      <c r="E500">
        <v>10915.75</v>
      </c>
      <c r="F500">
        <v>10710.73</v>
      </c>
      <c r="G500">
        <v>10915.75</v>
      </c>
      <c r="H500">
        <v>10801.57</v>
      </c>
      <c r="I500" t="str">
        <f t="shared" si="24"/>
        <v>順</v>
      </c>
      <c r="J500" t="str">
        <f t="shared" si="25"/>
        <v>無</v>
      </c>
      <c r="K500" t="str">
        <f t="shared" si="26"/>
        <v>盤</v>
      </c>
    </row>
    <row r="501" spans="1:11" x14ac:dyDescent="0.15">
      <c r="A501">
        <v>20180115</v>
      </c>
      <c r="B501">
        <v>10956.31</v>
      </c>
      <c r="C501">
        <v>10915.75</v>
      </c>
      <c r="D501">
        <v>10710.73</v>
      </c>
      <c r="E501">
        <v>10915.75</v>
      </c>
      <c r="F501">
        <v>10801.57</v>
      </c>
      <c r="G501">
        <v>10956.31</v>
      </c>
      <c r="H501">
        <v>10810.06</v>
      </c>
      <c r="I501" t="str">
        <f t="shared" si="24"/>
        <v>無</v>
      </c>
      <c r="J501" t="str">
        <f t="shared" si="25"/>
        <v>盤</v>
      </c>
      <c r="K501" t="str">
        <f t="shared" si="26"/>
        <v>盤</v>
      </c>
    </row>
    <row r="502" spans="1:11" x14ac:dyDescent="0.15">
      <c r="A502">
        <v>20180116</v>
      </c>
      <c r="B502">
        <v>10986.11</v>
      </c>
      <c r="C502">
        <v>10915.75</v>
      </c>
      <c r="D502">
        <v>10801.57</v>
      </c>
      <c r="E502">
        <v>10956.31</v>
      </c>
      <c r="F502">
        <v>10810.06</v>
      </c>
      <c r="G502">
        <v>10986.11</v>
      </c>
      <c r="H502">
        <v>10810.06</v>
      </c>
      <c r="I502" t="str">
        <f t="shared" si="24"/>
        <v>盤</v>
      </c>
      <c r="J502" t="str">
        <f t="shared" si="25"/>
        <v>盤</v>
      </c>
      <c r="K502" t="str">
        <f t="shared" si="26"/>
        <v>盤</v>
      </c>
    </row>
    <row r="503" spans="1:11" x14ac:dyDescent="0.15">
      <c r="A503">
        <v>20180117</v>
      </c>
      <c r="B503">
        <v>11004.8</v>
      </c>
      <c r="C503">
        <v>10956.31</v>
      </c>
      <c r="D503">
        <v>10810.06</v>
      </c>
      <c r="E503">
        <v>10986.11</v>
      </c>
      <c r="F503">
        <v>10810.06</v>
      </c>
      <c r="G503">
        <v>11004.8</v>
      </c>
      <c r="H503">
        <v>10810.06</v>
      </c>
      <c r="I503" t="str">
        <f t="shared" si="24"/>
        <v>盤</v>
      </c>
      <c r="J503" t="str">
        <f t="shared" si="25"/>
        <v>盤</v>
      </c>
      <c r="K503" t="str">
        <f t="shared" si="26"/>
        <v>無</v>
      </c>
    </row>
    <row r="504" spans="1:11" x14ac:dyDescent="0.15">
      <c r="A504">
        <v>20180118</v>
      </c>
      <c r="B504">
        <v>11071.57</v>
      </c>
      <c r="C504">
        <v>10986.11</v>
      </c>
      <c r="D504">
        <v>10810.06</v>
      </c>
      <c r="E504">
        <v>11004.8</v>
      </c>
      <c r="F504">
        <v>10810.06</v>
      </c>
      <c r="G504">
        <v>11071.57</v>
      </c>
      <c r="H504">
        <v>10810.06</v>
      </c>
      <c r="I504" t="str">
        <f t="shared" si="24"/>
        <v>盤</v>
      </c>
      <c r="J504" t="str">
        <f t="shared" si="25"/>
        <v>無</v>
      </c>
      <c r="K504" t="str">
        <f t="shared" si="26"/>
        <v>順</v>
      </c>
    </row>
    <row r="505" spans="1:11" x14ac:dyDescent="0.15">
      <c r="A505">
        <v>20180119</v>
      </c>
      <c r="B505">
        <v>11150.85</v>
      </c>
      <c r="C505">
        <v>11004.8</v>
      </c>
      <c r="D505">
        <v>10810.06</v>
      </c>
      <c r="E505">
        <v>11071.57</v>
      </c>
      <c r="F505">
        <v>10810.06</v>
      </c>
      <c r="G505">
        <v>11150.85</v>
      </c>
      <c r="H505">
        <v>10810.06</v>
      </c>
      <c r="I505" t="str">
        <f t="shared" si="24"/>
        <v>無</v>
      </c>
      <c r="J505" t="str">
        <f t="shared" si="25"/>
        <v>順</v>
      </c>
      <c r="K505" t="str">
        <f t="shared" si="26"/>
        <v>順</v>
      </c>
    </row>
    <row r="506" spans="1:11" x14ac:dyDescent="0.15">
      <c r="A506">
        <v>20180122</v>
      </c>
      <c r="B506">
        <v>11231.46</v>
      </c>
      <c r="C506">
        <v>11071.57</v>
      </c>
      <c r="D506">
        <v>10810.06</v>
      </c>
      <c r="E506">
        <v>11150.85</v>
      </c>
      <c r="F506">
        <v>10810.06</v>
      </c>
      <c r="G506">
        <v>11231.46</v>
      </c>
      <c r="H506">
        <v>10810.06</v>
      </c>
      <c r="I506" t="str">
        <f t="shared" si="24"/>
        <v>順</v>
      </c>
      <c r="J506" t="str">
        <f t="shared" si="25"/>
        <v>順</v>
      </c>
      <c r="K506" t="str">
        <f t="shared" si="26"/>
        <v>順</v>
      </c>
    </row>
    <row r="507" spans="1:11" x14ac:dyDescent="0.15">
      <c r="A507">
        <v>20180123</v>
      </c>
      <c r="B507">
        <v>11253.11</v>
      </c>
      <c r="C507">
        <v>11150.85</v>
      </c>
      <c r="D507">
        <v>10810.06</v>
      </c>
      <c r="E507">
        <v>11231.46</v>
      </c>
      <c r="F507">
        <v>10810.06</v>
      </c>
      <c r="G507">
        <v>11253.11</v>
      </c>
      <c r="H507">
        <v>10883.96</v>
      </c>
      <c r="I507" t="str">
        <f t="shared" si="24"/>
        <v>順</v>
      </c>
      <c r="J507" t="str">
        <f t="shared" si="25"/>
        <v>順</v>
      </c>
      <c r="K507" t="str">
        <f t="shared" si="26"/>
        <v>順</v>
      </c>
    </row>
    <row r="508" spans="1:11" x14ac:dyDescent="0.15">
      <c r="A508">
        <v>20180124</v>
      </c>
      <c r="B508">
        <v>11152.16</v>
      </c>
      <c r="C508">
        <v>11231.46</v>
      </c>
      <c r="D508">
        <v>10810.06</v>
      </c>
      <c r="E508">
        <v>11253.11</v>
      </c>
      <c r="F508">
        <v>10883.96</v>
      </c>
      <c r="G508">
        <v>11253.11</v>
      </c>
      <c r="H508">
        <v>10956.31</v>
      </c>
      <c r="I508" t="str">
        <f t="shared" si="24"/>
        <v>順</v>
      </c>
      <c r="J508" t="str">
        <f t="shared" si="25"/>
        <v>順</v>
      </c>
      <c r="K508" t="str">
        <f t="shared" si="26"/>
        <v>順</v>
      </c>
    </row>
    <row r="509" spans="1:11" x14ac:dyDescent="0.15">
      <c r="A509">
        <v>20180125</v>
      </c>
      <c r="B509">
        <v>11165.95</v>
      </c>
      <c r="C509">
        <v>11253.11</v>
      </c>
      <c r="D509">
        <v>10883.96</v>
      </c>
      <c r="E509">
        <v>11253.11</v>
      </c>
      <c r="F509">
        <v>10956.31</v>
      </c>
      <c r="G509">
        <v>11253.11</v>
      </c>
      <c r="H509">
        <v>10986.11</v>
      </c>
      <c r="I509" t="str">
        <f t="shared" si="24"/>
        <v>順</v>
      </c>
      <c r="J509" t="str">
        <f t="shared" si="25"/>
        <v>順</v>
      </c>
      <c r="K509" t="str">
        <f t="shared" si="26"/>
        <v>順</v>
      </c>
    </row>
    <row r="510" spans="1:11" x14ac:dyDescent="0.15">
      <c r="A510">
        <v>20180126</v>
      </c>
      <c r="B510">
        <v>11147.1</v>
      </c>
      <c r="C510">
        <v>11253.11</v>
      </c>
      <c r="D510">
        <v>10956.31</v>
      </c>
      <c r="E510">
        <v>11253.11</v>
      </c>
      <c r="F510">
        <v>10986.11</v>
      </c>
      <c r="G510">
        <v>11253.11</v>
      </c>
      <c r="H510">
        <v>11004.8</v>
      </c>
      <c r="I510" t="str">
        <f t="shared" si="24"/>
        <v>順</v>
      </c>
      <c r="J510" t="str">
        <f t="shared" si="25"/>
        <v>順</v>
      </c>
      <c r="K510" t="str">
        <f t="shared" si="26"/>
        <v>順</v>
      </c>
    </row>
    <row r="511" spans="1:11" x14ac:dyDescent="0.15">
      <c r="A511">
        <v>20180129</v>
      </c>
      <c r="B511">
        <v>11221.81</v>
      </c>
      <c r="C511">
        <v>11253.11</v>
      </c>
      <c r="D511">
        <v>10986.11</v>
      </c>
      <c r="E511">
        <v>11253.11</v>
      </c>
      <c r="F511">
        <v>11004.8</v>
      </c>
      <c r="G511">
        <v>11253.11</v>
      </c>
      <c r="H511">
        <v>11071.57</v>
      </c>
      <c r="I511" t="str">
        <f t="shared" si="24"/>
        <v>順</v>
      </c>
      <c r="J511" t="str">
        <f t="shared" si="25"/>
        <v>順</v>
      </c>
      <c r="K511" t="str">
        <f t="shared" si="26"/>
        <v>無</v>
      </c>
    </row>
    <row r="512" spans="1:11" x14ac:dyDescent="0.15">
      <c r="A512">
        <v>20180130</v>
      </c>
      <c r="B512">
        <v>11076.78</v>
      </c>
      <c r="C512">
        <v>11253.11</v>
      </c>
      <c r="D512">
        <v>11004.8</v>
      </c>
      <c r="E512">
        <v>11253.11</v>
      </c>
      <c r="F512">
        <v>11071.57</v>
      </c>
      <c r="G512">
        <v>11253.11</v>
      </c>
      <c r="H512">
        <v>11076.78</v>
      </c>
      <c r="I512" t="str">
        <f t="shared" si="24"/>
        <v>順</v>
      </c>
      <c r="J512" t="str">
        <f t="shared" si="25"/>
        <v>無</v>
      </c>
      <c r="K512" t="str">
        <f t="shared" si="26"/>
        <v>盤</v>
      </c>
    </row>
    <row r="513" spans="1:11" x14ac:dyDescent="0.15">
      <c r="A513">
        <v>20180131</v>
      </c>
      <c r="B513">
        <v>11103.79</v>
      </c>
      <c r="C513">
        <v>11253.11</v>
      </c>
      <c r="D513">
        <v>11071.57</v>
      </c>
      <c r="E513">
        <v>11253.11</v>
      </c>
      <c r="F513">
        <v>11076.78</v>
      </c>
      <c r="G513">
        <v>11253.11</v>
      </c>
      <c r="H513">
        <v>11076.78</v>
      </c>
      <c r="I513" t="str">
        <f t="shared" si="24"/>
        <v>無</v>
      </c>
      <c r="J513" t="str">
        <f t="shared" si="25"/>
        <v>盤</v>
      </c>
      <c r="K513" t="str">
        <f t="shared" si="26"/>
        <v>盤</v>
      </c>
    </row>
    <row r="514" spans="1:11" x14ac:dyDescent="0.15">
      <c r="A514">
        <v>20180201</v>
      </c>
      <c r="B514">
        <v>11160.25</v>
      </c>
      <c r="C514">
        <v>11253.11</v>
      </c>
      <c r="D514">
        <v>11076.78</v>
      </c>
      <c r="E514">
        <v>11253.11</v>
      </c>
      <c r="F514">
        <v>11076.78</v>
      </c>
      <c r="G514">
        <v>11253.11</v>
      </c>
      <c r="H514">
        <v>11076.78</v>
      </c>
      <c r="I514" t="str">
        <f t="shared" si="24"/>
        <v>盤</v>
      </c>
      <c r="J514" t="str">
        <f t="shared" si="25"/>
        <v>盤</v>
      </c>
      <c r="K514" t="str">
        <f t="shared" si="26"/>
        <v>盤</v>
      </c>
    </row>
    <row r="515" spans="1:11" x14ac:dyDescent="0.15">
      <c r="A515">
        <v>20180202</v>
      </c>
      <c r="B515">
        <v>11126.23</v>
      </c>
      <c r="C515">
        <v>11253.11</v>
      </c>
      <c r="D515">
        <v>11076.78</v>
      </c>
      <c r="E515">
        <v>11253.11</v>
      </c>
      <c r="F515">
        <v>11076.78</v>
      </c>
      <c r="G515">
        <v>11221.81</v>
      </c>
      <c r="H515">
        <v>11076.78</v>
      </c>
      <c r="I515" t="str">
        <f t="shared" si="24"/>
        <v>盤</v>
      </c>
      <c r="J515" t="str">
        <f t="shared" si="25"/>
        <v>盤</v>
      </c>
      <c r="K515" t="str">
        <f t="shared" si="26"/>
        <v>盤</v>
      </c>
    </row>
    <row r="516" spans="1:11" x14ac:dyDescent="0.15">
      <c r="A516">
        <v>20180205</v>
      </c>
      <c r="B516">
        <v>10946.25</v>
      </c>
      <c r="C516">
        <v>11253.11</v>
      </c>
      <c r="D516">
        <v>11076.78</v>
      </c>
      <c r="E516">
        <v>11221.81</v>
      </c>
      <c r="F516">
        <v>11076.78</v>
      </c>
      <c r="G516">
        <v>11221.81</v>
      </c>
      <c r="H516">
        <v>10946.25</v>
      </c>
      <c r="I516" t="str">
        <f t="shared" si="24"/>
        <v>盤</v>
      </c>
      <c r="J516" t="str">
        <f t="shared" si="25"/>
        <v>盤</v>
      </c>
      <c r="K516" t="str">
        <f t="shared" si="26"/>
        <v>順</v>
      </c>
    </row>
    <row r="517" spans="1:11" x14ac:dyDescent="0.15">
      <c r="A517">
        <v>20180206</v>
      </c>
      <c r="B517">
        <v>10404</v>
      </c>
      <c r="C517">
        <v>11221.81</v>
      </c>
      <c r="D517">
        <v>11076.78</v>
      </c>
      <c r="E517">
        <v>11221.81</v>
      </c>
      <c r="F517">
        <v>10946.25</v>
      </c>
      <c r="G517">
        <v>11221.81</v>
      </c>
      <c r="H517">
        <v>10404</v>
      </c>
      <c r="I517" t="str">
        <f t="shared" si="24"/>
        <v>盤</v>
      </c>
      <c r="J517" t="str">
        <f t="shared" si="25"/>
        <v>順</v>
      </c>
      <c r="K517" t="str">
        <f t="shared" si="26"/>
        <v>順</v>
      </c>
    </row>
    <row r="518" spans="1:11" x14ac:dyDescent="0.15">
      <c r="A518">
        <v>20180207</v>
      </c>
      <c r="B518">
        <v>10551.54</v>
      </c>
      <c r="C518">
        <v>11221.81</v>
      </c>
      <c r="D518">
        <v>10946.25</v>
      </c>
      <c r="E518">
        <v>11221.81</v>
      </c>
      <c r="F518">
        <v>10404</v>
      </c>
      <c r="G518">
        <v>11221.81</v>
      </c>
      <c r="H518">
        <v>10404</v>
      </c>
      <c r="I518" t="str">
        <f t="shared" si="24"/>
        <v>順</v>
      </c>
      <c r="J518" t="str">
        <f t="shared" si="25"/>
        <v>順</v>
      </c>
      <c r="K518" t="str">
        <f t="shared" si="26"/>
        <v>順</v>
      </c>
    </row>
    <row r="519" spans="1:11" x14ac:dyDescent="0.15">
      <c r="A519">
        <v>20180208</v>
      </c>
      <c r="B519">
        <v>10528.52</v>
      </c>
      <c r="C519">
        <v>11221.81</v>
      </c>
      <c r="D519">
        <v>10404</v>
      </c>
      <c r="E519">
        <v>11221.81</v>
      </c>
      <c r="F519">
        <v>10404</v>
      </c>
      <c r="G519">
        <v>11160.25</v>
      </c>
      <c r="H519">
        <v>10404</v>
      </c>
      <c r="I519" t="str">
        <f t="shared" si="24"/>
        <v>順</v>
      </c>
      <c r="J519" t="str">
        <f t="shared" si="25"/>
        <v>順</v>
      </c>
      <c r="K519" t="str">
        <f t="shared" si="26"/>
        <v>順</v>
      </c>
    </row>
    <row r="520" spans="1:11" x14ac:dyDescent="0.15">
      <c r="A520">
        <v>20180209</v>
      </c>
      <c r="B520">
        <v>10371.75</v>
      </c>
      <c r="C520">
        <v>11221.81</v>
      </c>
      <c r="D520">
        <v>10404</v>
      </c>
      <c r="E520">
        <v>11160.25</v>
      </c>
      <c r="F520">
        <v>10404</v>
      </c>
      <c r="G520">
        <v>11160.25</v>
      </c>
      <c r="H520">
        <v>10371.75</v>
      </c>
      <c r="I520" t="str">
        <f t="shared" si="24"/>
        <v>順</v>
      </c>
      <c r="J520" t="str">
        <f t="shared" si="25"/>
        <v>順</v>
      </c>
      <c r="K520" t="str">
        <f t="shared" si="26"/>
        <v>順</v>
      </c>
    </row>
    <row r="521" spans="1:11" x14ac:dyDescent="0.15">
      <c r="A521">
        <v>20180212</v>
      </c>
      <c r="B521">
        <v>10421.09</v>
      </c>
      <c r="C521">
        <v>11160.25</v>
      </c>
      <c r="D521">
        <v>10404</v>
      </c>
      <c r="E521">
        <v>11160.25</v>
      </c>
      <c r="F521">
        <v>10371.75</v>
      </c>
      <c r="G521">
        <v>11160.25</v>
      </c>
      <c r="H521">
        <v>10371.75</v>
      </c>
      <c r="I521" t="str">
        <f t="shared" si="24"/>
        <v>順</v>
      </c>
      <c r="J521" t="str">
        <f t="shared" si="25"/>
        <v>順</v>
      </c>
      <c r="K521" t="str">
        <f t="shared" si="26"/>
        <v>順</v>
      </c>
    </row>
    <row r="522" spans="1:11" x14ac:dyDescent="0.15">
      <c r="A522">
        <v>20180221</v>
      </c>
      <c r="B522">
        <v>10714.44</v>
      </c>
      <c r="C522">
        <v>11160.25</v>
      </c>
      <c r="D522">
        <v>10371.75</v>
      </c>
      <c r="E522">
        <v>11160.25</v>
      </c>
      <c r="F522">
        <v>10371.75</v>
      </c>
      <c r="G522">
        <v>11126.23</v>
      </c>
      <c r="H522">
        <v>10371.75</v>
      </c>
      <c r="I522" t="str">
        <f t="shared" si="24"/>
        <v>順</v>
      </c>
      <c r="J522" t="str">
        <f t="shared" si="25"/>
        <v>順</v>
      </c>
      <c r="K522" t="str">
        <f t="shared" si="26"/>
        <v>順</v>
      </c>
    </row>
    <row r="523" spans="1:11" x14ac:dyDescent="0.15">
      <c r="A523">
        <v>20180222</v>
      </c>
      <c r="B523">
        <v>10662.38</v>
      </c>
      <c r="C523">
        <v>11160.25</v>
      </c>
      <c r="D523">
        <v>10371.75</v>
      </c>
      <c r="E523">
        <v>11126.23</v>
      </c>
      <c r="F523">
        <v>10371.75</v>
      </c>
      <c r="G523">
        <v>10946.25</v>
      </c>
      <c r="H523">
        <v>10371.75</v>
      </c>
      <c r="I523" t="str">
        <f t="shared" si="24"/>
        <v>順</v>
      </c>
      <c r="J523" t="str">
        <f t="shared" si="25"/>
        <v>順</v>
      </c>
      <c r="K523" t="str">
        <f t="shared" si="26"/>
        <v>順</v>
      </c>
    </row>
    <row r="524" spans="1:11" x14ac:dyDescent="0.15">
      <c r="A524">
        <v>20180223</v>
      </c>
      <c r="B524">
        <v>10794.55</v>
      </c>
      <c r="C524">
        <v>11126.23</v>
      </c>
      <c r="D524">
        <v>10371.75</v>
      </c>
      <c r="E524">
        <v>10946.25</v>
      </c>
      <c r="F524">
        <v>10371.75</v>
      </c>
      <c r="G524">
        <v>10794.55</v>
      </c>
      <c r="H524">
        <v>10371.75</v>
      </c>
      <c r="I524" t="str">
        <f t="shared" si="24"/>
        <v>順</v>
      </c>
      <c r="J524" t="str">
        <f t="shared" si="25"/>
        <v>順</v>
      </c>
      <c r="K524" t="str">
        <f t="shared" si="26"/>
        <v>順</v>
      </c>
    </row>
    <row r="525" spans="1:11" x14ac:dyDescent="0.15">
      <c r="A525">
        <v>20180226</v>
      </c>
      <c r="B525">
        <v>10836.7</v>
      </c>
      <c r="C525">
        <v>10946.25</v>
      </c>
      <c r="D525">
        <v>10371.75</v>
      </c>
      <c r="E525">
        <v>10794.55</v>
      </c>
      <c r="F525">
        <v>10371.75</v>
      </c>
      <c r="G525">
        <v>10836.7</v>
      </c>
      <c r="H525">
        <v>10371.75</v>
      </c>
      <c r="I525" t="str">
        <f t="shared" si="24"/>
        <v>順</v>
      </c>
      <c r="J525" t="str">
        <f t="shared" si="25"/>
        <v>順</v>
      </c>
      <c r="K525" t="str">
        <f t="shared" si="26"/>
        <v>順</v>
      </c>
    </row>
    <row r="526" spans="1:11" x14ac:dyDescent="0.15">
      <c r="A526">
        <v>20180227</v>
      </c>
      <c r="B526">
        <v>10815.47</v>
      </c>
      <c r="C526">
        <v>10794.55</v>
      </c>
      <c r="D526">
        <v>10371.75</v>
      </c>
      <c r="E526">
        <v>10836.7</v>
      </c>
      <c r="F526">
        <v>10371.75</v>
      </c>
      <c r="G526">
        <v>10836.7</v>
      </c>
      <c r="H526">
        <v>10371.75</v>
      </c>
      <c r="I526" t="str">
        <f t="shared" si="24"/>
        <v>順</v>
      </c>
      <c r="J526" t="str">
        <f t="shared" si="25"/>
        <v>順</v>
      </c>
      <c r="K526" t="str">
        <f t="shared" si="26"/>
        <v>順</v>
      </c>
    </row>
    <row r="527" spans="1:11" x14ac:dyDescent="0.15">
      <c r="A527">
        <v>20180301</v>
      </c>
      <c r="B527">
        <v>10785.79</v>
      </c>
      <c r="C527">
        <v>10836.7</v>
      </c>
      <c r="D527">
        <v>10371.75</v>
      </c>
      <c r="E527">
        <v>10836.7</v>
      </c>
      <c r="F527">
        <v>10371.75</v>
      </c>
      <c r="G527">
        <v>10836.7</v>
      </c>
      <c r="H527">
        <v>10371.75</v>
      </c>
      <c r="I527" t="str">
        <f t="shared" si="24"/>
        <v>順</v>
      </c>
      <c r="J527" t="str">
        <f t="shared" si="25"/>
        <v>順</v>
      </c>
      <c r="K527" t="str">
        <f t="shared" si="26"/>
        <v>順</v>
      </c>
    </row>
    <row r="528" spans="1:11" x14ac:dyDescent="0.15">
      <c r="A528">
        <v>20180302</v>
      </c>
      <c r="B528">
        <v>10698.17</v>
      </c>
      <c r="C528">
        <v>10836.7</v>
      </c>
      <c r="D528">
        <v>10371.75</v>
      </c>
      <c r="E528">
        <v>10836.7</v>
      </c>
      <c r="F528">
        <v>10371.75</v>
      </c>
      <c r="G528">
        <v>10836.7</v>
      </c>
      <c r="H528">
        <v>10421.09</v>
      </c>
      <c r="I528" t="str">
        <f t="shared" si="24"/>
        <v>順</v>
      </c>
      <c r="J528" t="str">
        <f t="shared" si="25"/>
        <v>順</v>
      </c>
      <c r="K528" t="str">
        <f t="shared" si="26"/>
        <v>順</v>
      </c>
    </row>
    <row r="529" spans="1:11" x14ac:dyDescent="0.15">
      <c r="A529">
        <v>20180305</v>
      </c>
      <c r="B529">
        <v>10642.9</v>
      </c>
      <c r="C529">
        <v>10836.7</v>
      </c>
      <c r="D529">
        <v>10371.75</v>
      </c>
      <c r="E529">
        <v>10836.7</v>
      </c>
      <c r="F529">
        <v>10421.09</v>
      </c>
      <c r="G529">
        <v>10836.7</v>
      </c>
      <c r="H529">
        <v>10642.9</v>
      </c>
      <c r="I529" t="str">
        <f t="shared" si="24"/>
        <v>順</v>
      </c>
      <c r="J529" t="str">
        <f t="shared" si="25"/>
        <v>順</v>
      </c>
      <c r="K529" t="str">
        <f t="shared" si="26"/>
        <v>無</v>
      </c>
    </row>
    <row r="530" spans="1:11" x14ac:dyDescent="0.15">
      <c r="A530">
        <v>20180306</v>
      </c>
      <c r="B530">
        <v>10784.34</v>
      </c>
      <c r="C530">
        <v>10836.7</v>
      </c>
      <c r="D530">
        <v>10421.09</v>
      </c>
      <c r="E530">
        <v>10836.7</v>
      </c>
      <c r="F530">
        <v>10642.9</v>
      </c>
      <c r="G530">
        <v>10836.7</v>
      </c>
      <c r="H530">
        <v>10642.9</v>
      </c>
      <c r="I530" t="str">
        <f t="shared" si="24"/>
        <v>順</v>
      </c>
      <c r="J530" t="str">
        <f t="shared" si="25"/>
        <v>無</v>
      </c>
      <c r="K530" t="str">
        <f t="shared" si="26"/>
        <v>無</v>
      </c>
    </row>
    <row r="531" spans="1:11" x14ac:dyDescent="0.15">
      <c r="A531">
        <v>20180307</v>
      </c>
      <c r="B531">
        <v>10745.32</v>
      </c>
      <c r="C531">
        <v>10836.7</v>
      </c>
      <c r="D531">
        <v>10642.9</v>
      </c>
      <c r="E531">
        <v>10836.7</v>
      </c>
      <c r="F531">
        <v>10642.9</v>
      </c>
      <c r="G531">
        <v>10836.7</v>
      </c>
      <c r="H531">
        <v>10642.9</v>
      </c>
      <c r="I531" t="str">
        <f t="shared" si="24"/>
        <v>無</v>
      </c>
      <c r="J531" t="str">
        <f t="shared" si="25"/>
        <v>無</v>
      </c>
      <c r="K531" t="str">
        <f t="shared" si="26"/>
        <v>無</v>
      </c>
    </row>
    <row r="532" spans="1:11" x14ac:dyDescent="0.15">
      <c r="A532">
        <v>20180308</v>
      </c>
      <c r="B532">
        <v>10823.24</v>
      </c>
      <c r="C532">
        <v>10836.7</v>
      </c>
      <c r="D532">
        <v>10642.9</v>
      </c>
      <c r="E532">
        <v>10836.7</v>
      </c>
      <c r="F532">
        <v>10642.9</v>
      </c>
      <c r="G532">
        <v>10836.7</v>
      </c>
      <c r="H532">
        <v>10642.9</v>
      </c>
      <c r="I532" t="str">
        <f t="shared" si="24"/>
        <v>無</v>
      </c>
      <c r="J532" t="str">
        <f t="shared" si="25"/>
        <v>無</v>
      </c>
      <c r="K532" t="str">
        <f t="shared" si="26"/>
        <v>無</v>
      </c>
    </row>
    <row r="533" spans="1:11" x14ac:dyDescent="0.15">
      <c r="A533">
        <v>20180309</v>
      </c>
      <c r="B533">
        <v>10864.82</v>
      </c>
      <c r="C533">
        <v>10836.7</v>
      </c>
      <c r="D533">
        <v>10642.9</v>
      </c>
      <c r="E533">
        <v>10836.7</v>
      </c>
      <c r="F533">
        <v>10642.9</v>
      </c>
      <c r="G533">
        <v>10864.82</v>
      </c>
      <c r="H533">
        <v>10642.9</v>
      </c>
      <c r="I533" t="str">
        <f t="shared" si="24"/>
        <v>無</v>
      </c>
      <c r="J533" t="str">
        <f t="shared" si="25"/>
        <v>無</v>
      </c>
      <c r="K533" t="str">
        <f t="shared" si="26"/>
        <v>無</v>
      </c>
    </row>
    <row r="534" spans="1:11" x14ac:dyDescent="0.15">
      <c r="A534">
        <v>20180312</v>
      </c>
      <c r="B534">
        <v>11002.1</v>
      </c>
      <c r="C534">
        <v>10836.7</v>
      </c>
      <c r="D534">
        <v>10642.9</v>
      </c>
      <c r="E534">
        <v>10864.82</v>
      </c>
      <c r="F534">
        <v>10642.9</v>
      </c>
      <c r="G534">
        <v>11002.1</v>
      </c>
      <c r="H534">
        <v>10642.9</v>
      </c>
      <c r="I534" t="str">
        <f t="shared" si="24"/>
        <v>無</v>
      </c>
      <c r="J534" t="str">
        <f t="shared" si="25"/>
        <v>無</v>
      </c>
      <c r="K534" t="str">
        <f t="shared" si="26"/>
        <v>順</v>
      </c>
    </row>
    <row r="535" spans="1:11" x14ac:dyDescent="0.15">
      <c r="A535">
        <v>20180313</v>
      </c>
      <c r="B535">
        <v>11095.63</v>
      </c>
      <c r="C535">
        <v>10864.82</v>
      </c>
      <c r="D535">
        <v>10642.9</v>
      </c>
      <c r="E535">
        <v>11002.1</v>
      </c>
      <c r="F535">
        <v>10642.9</v>
      </c>
      <c r="G535">
        <v>11095.63</v>
      </c>
      <c r="H535">
        <v>10642.9</v>
      </c>
      <c r="I535" t="str">
        <f t="shared" si="24"/>
        <v>無</v>
      </c>
      <c r="J535" t="str">
        <f t="shared" si="25"/>
        <v>順</v>
      </c>
      <c r="K535" t="str">
        <f t="shared" si="26"/>
        <v>順</v>
      </c>
    </row>
    <row r="536" spans="1:11" x14ac:dyDescent="0.15">
      <c r="A536">
        <v>20180314</v>
      </c>
      <c r="B536">
        <v>11038.8</v>
      </c>
      <c r="C536">
        <v>11002.1</v>
      </c>
      <c r="D536">
        <v>10642.9</v>
      </c>
      <c r="E536">
        <v>11095.63</v>
      </c>
      <c r="F536">
        <v>10642.9</v>
      </c>
      <c r="G536">
        <v>11095.63</v>
      </c>
      <c r="H536">
        <v>10642.9</v>
      </c>
      <c r="I536" t="str">
        <f t="shared" si="24"/>
        <v>順</v>
      </c>
      <c r="J536" t="str">
        <f t="shared" si="25"/>
        <v>順</v>
      </c>
      <c r="K536" t="str">
        <f t="shared" si="26"/>
        <v>順</v>
      </c>
    </row>
    <row r="537" spans="1:11" x14ac:dyDescent="0.15">
      <c r="A537">
        <v>20180315</v>
      </c>
      <c r="B537">
        <v>11018.45</v>
      </c>
      <c r="C537">
        <v>11095.63</v>
      </c>
      <c r="D537">
        <v>10642.9</v>
      </c>
      <c r="E537">
        <v>11095.63</v>
      </c>
      <c r="F537">
        <v>10642.9</v>
      </c>
      <c r="G537">
        <v>11095.63</v>
      </c>
      <c r="H537">
        <v>10745.32</v>
      </c>
      <c r="I537" t="str">
        <f t="shared" si="24"/>
        <v>順</v>
      </c>
      <c r="J537" t="str">
        <f t="shared" si="25"/>
        <v>順</v>
      </c>
      <c r="K537" t="str">
        <f t="shared" si="26"/>
        <v>順</v>
      </c>
    </row>
    <row r="538" spans="1:11" x14ac:dyDescent="0.15">
      <c r="A538">
        <v>20180316</v>
      </c>
      <c r="B538">
        <v>11027.7</v>
      </c>
      <c r="C538">
        <v>11095.63</v>
      </c>
      <c r="D538">
        <v>10642.9</v>
      </c>
      <c r="E538">
        <v>11095.63</v>
      </c>
      <c r="F538">
        <v>10745.32</v>
      </c>
      <c r="G538">
        <v>11095.63</v>
      </c>
      <c r="H538">
        <v>10745.32</v>
      </c>
      <c r="I538" t="str">
        <f t="shared" si="24"/>
        <v>順</v>
      </c>
      <c r="J538" t="str">
        <f t="shared" si="25"/>
        <v>順</v>
      </c>
      <c r="K538" t="str">
        <f t="shared" si="26"/>
        <v>順</v>
      </c>
    </row>
    <row r="539" spans="1:11" x14ac:dyDescent="0.15">
      <c r="A539">
        <v>20180319</v>
      </c>
      <c r="B539">
        <v>11046.9</v>
      </c>
      <c r="C539">
        <v>11095.63</v>
      </c>
      <c r="D539">
        <v>10745.32</v>
      </c>
      <c r="E539">
        <v>11095.63</v>
      </c>
      <c r="F539">
        <v>10745.32</v>
      </c>
      <c r="G539">
        <v>11095.63</v>
      </c>
      <c r="H539">
        <v>10823.24</v>
      </c>
      <c r="I539" t="str">
        <f t="shared" si="24"/>
        <v>順</v>
      </c>
      <c r="J539" t="str">
        <f t="shared" si="25"/>
        <v>順</v>
      </c>
      <c r="K539" t="str">
        <f t="shared" si="26"/>
        <v>順</v>
      </c>
    </row>
    <row r="540" spans="1:11" x14ac:dyDescent="0.15">
      <c r="A540">
        <v>20180320</v>
      </c>
      <c r="B540">
        <v>11010.84</v>
      </c>
      <c r="C540">
        <v>11095.63</v>
      </c>
      <c r="D540">
        <v>10745.32</v>
      </c>
      <c r="E540">
        <v>11095.63</v>
      </c>
      <c r="F540">
        <v>10823.24</v>
      </c>
      <c r="G540">
        <v>11095.63</v>
      </c>
      <c r="H540">
        <v>10864.82</v>
      </c>
      <c r="I540" t="str">
        <f t="shared" si="24"/>
        <v>順</v>
      </c>
      <c r="J540" t="str">
        <f t="shared" si="25"/>
        <v>順</v>
      </c>
      <c r="K540" t="str">
        <f t="shared" si="26"/>
        <v>無</v>
      </c>
    </row>
    <row r="541" spans="1:11" x14ac:dyDescent="0.15">
      <c r="A541">
        <v>20180321</v>
      </c>
      <c r="B541">
        <v>11011.07</v>
      </c>
      <c r="C541">
        <v>11095.63</v>
      </c>
      <c r="D541">
        <v>10823.24</v>
      </c>
      <c r="E541">
        <v>11095.63</v>
      </c>
      <c r="F541">
        <v>10864.82</v>
      </c>
      <c r="G541">
        <v>11095.63</v>
      </c>
      <c r="H541">
        <v>11002.1</v>
      </c>
      <c r="I541" t="str">
        <f t="shared" si="24"/>
        <v>順</v>
      </c>
      <c r="J541" t="str">
        <f t="shared" si="25"/>
        <v>無</v>
      </c>
      <c r="K541" t="str">
        <f t="shared" si="26"/>
        <v>盤</v>
      </c>
    </row>
    <row r="542" spans="1:11" x14ac:dyDescent="0.15">
      <c r="A542">
        <v>20180322</v>
      </c>
      <c r="B542">
        <v>11005.84</v>
      </c>
      <c r="C542">
        <v>11095.63</v>
      </c>
      <c r="D542">
        <v>10864.82</v>
      </c>
      <c r="E542">
        <v>11095.63</v>
      </c>
      <c r="F542">
        <v>11002.1</v>
      </c>
      <c r="G542">
        <v>11095.63</v>
      </c>
      <c r="H542">
        <v>11005.84</v>
      </c>
      <c r="I542" t="str">
        <f t="shared" si="24"/>
        <v>無</v>
      </c>
      <c r="J542" t="str">
        <f t="shared" si="25"/>
        <v>盤</v>
      </c>
      <c r="K542" t="str">
        <f t="shared" si="26"/>
        <v>盤</v>
      </c>
    </row>
    <row r="543" spans="1:11" x14ac:dyDescent="0.15">
      <c r="A543">
        <v>20180323</v>
      </c>
      <c r="B543">
        <v>10823.33</v>
      </c>
      <c r="C543">
        <v>11095.63</v>
      </c>
      <c r="D543">
        <v>11002.1</v>
      </c>
      <c r="E543">
        <v>11095.63</v>
      </c>
      <c r="F543">
        <v>11005.84</v>
      </c>
      <c r="G543">
        <v>11046.9</v>
      </c>
      <c r="H543">
        <v>10823.33</v>
      </c>
      <c r="I543" t="str">
        <f t="shared" si="24"/>
        <v>盤</v>
      </c>
      <c r="J543" t="str">
        <f t="shared" si="25"/>
        <v>盤</v>
      </c>
      <c r="K543" t="str">
        <f t="shared" si="26"/>
        <v>無</v>
      </c>
    </row>
    <row r="544" spans="1:11" x14ac:dyDescent="0.15">
      <c r="A544">
        <v>20180326</v>
      </c>
      <c r="B544">
        <v>10840.05</v>
      </c>
      <c r="C544">
        <v>11095.63</v>
      </c>
      <c r="D544">
        <v>11005.84</v>
      </c>
      <c r="E544">
        <v>11046.9</v>
      </c>
      <c r="F544">
        <v>10823.33</v>
      </c>
      <c r="G544">
        <v>11046.9</v>
      </c>
      <c r="H544">
        <v>10823.33</v>
      </c>
      <c r="I544" t="str">
        <f t="shared" si="24"/>
        <v>盤</v>
      </c>
      <c r="J544" t="str">
        <f t="shared" si="25"/>
        <v>無</v>
      </c>
      <c r="K544" t="str">
        <f t="shared" si="26"/>
        <v>無</v>
      </c>
    </row>
    <row r="545" spans="1:11" x14ac:dyDescent="0.15">
      <c r="A545">
        <v>20180327</v>
      </c>
      <c r="B545">
        <v>10986.79</v>
      </c>
      <c r="C545">
        <v>11046.9</v>
      </c>
      <c r="D545">
        <v>10823.33</v>
      </c>
      <c r="E545">
        <v>11046.9</v>
      </c>
      <c r="F545">
        <v>10823.33</v>
      </c>
      <c r="G545">
        <v>11046.9</v>
      </c>
      <c r="H545">
        <v>10823.33</v>
      </c>
      <c r="I545" t="str">
        <f t="shared" ref="I545:I608" si="27">IF(C545-D545&lt;=180,"盤",IF(C545-D545&lt;=240,"無","順"))</f>
        <v>無</v>
      </c>
      <c r="J545" t="str">
        <f t="shared" ref="J545:J608" si="28">IF(E545-F545&lt;=180,"盤",IF(E545-F545&lt;=240,"無","順"))</f>
        <v>無</v>
      </c>
      <c r="K545" t="str">
        <f t="shared" ref="K545:K608" si="29">IF(G545-H545&lt;=180,"盤",IF(G545-H545&lt;=240,"無","順"))</f>
        <v>無</v>
      </c>
    </row>
    <row r="546" spans="1:11" x14ac:dyDescent="0.15">
      <c r="A546">
        <v>20180328</v>
      </c>
      <c r="B546">
        <v>10865.66</v>
      </c>
      <c r="C546">
        <v>11046.9</v>
      </c>
      <c r="D546">
        <v>10823.33</v>
      </c>
      <c r="E546">
        <v>11046.9</v>
      </c>
      <c r="F546">
        <v>10823.33</v>
      </c>
      <c r="G546">
        <v>11046.9</v>
      </c>
      <c r="H546">
        <v>10823.33</v>
      </c>
      <c r="I546" t="str">
        <f t="shared" si="27"/>
        <v>無</v>
      </c>
      <c r="J546" t="str">
        <f t="shared" si="28"/>
        <v>無</v>
      </c>
      <c r="K546" t="str">
        <f t="shared" si="29"/>
        <v>無</v>
      </c>
    </row>
    <row r="547" spans="1:11" x14ac:dyDescent="0.15">
      <c r="A547">
        <v>20180329</v>
      </c>
      <c r="B547">
        <v>10845.92</v>
      </c>
      <c r="C547">
        <v>11046.9</v>
      </c>
      <c r="D547">
        <v>10823.33</v>
      </c>
      <c r="E547">
        <v>11046.9</v>
      </c>
      <c r="F547">
        <v>10823.33</v>
      </c>
      <c r="G547">
        <v>11011.07</v>
      </c>
      <c r="H547">
        <v>10823.33</v>
      </c>
      <c r="I547" t="str">
        <f t="shared" si="27"/>
        <v>無</v>
      </c>
      <c r="J547" t="str">
        <f t="shared" si="28"/>
        <v>無</v>
      </c>
      <c r="K547" t="str">
        <f t="shared" si="29"/>
        <v>無</v>
      </c>
    </row>
    <row r="548" spans="1:11" x14ac:dyDescent="0.15">
      <c r="A548">
        <v>20180330</v>
      </c>
      <c r="B548">
        <v>10906.22</v>
      </c>
      <c r="C548">
        <v>11046.9</v>
      </c>
      <c r="D548">
        <v>10823.33</v>
      </c>
      <c r="E548">
        <v>11011.07</v>
      </c>
      <c r="F548">
        <v>10823.33</v>
      </c>
      <c r="G548">
        <v>11011.07</v>
      </c>
      <c r="H548">
        <v>10823.33</v>
      </c>
      <c r="I548" t="str">
        <f t="shared" si="27"/>
        <v>無</v>
      </c>
      <c r="J548" t="str">
        <f t="shared" si="28"/>
        <v>無</v>
      </c>
      <c r="K548" t="str">
        <f t="shared" si="29"/>
        <v>無</v>
      </c>
    </row>
    <row r="549" spans="1:11" x14ac:dyDescent="0.15">
      <c r="A549">
        <v>20180331</v>
      </c>
      <c r="B549">
        <v>10919.49</v>
      </c>
      <c r="C549">
        <v>11011.07</v>
      </c>
      <c r="D549">
        <v>10823.33</v>
      </c>
      <c r="E549">
        <v>11011.07</v>
      </c>
      <c r="F549">
        <v>10823.33</v>
      </c>
      <c r="G549">
        <v>11005.84</v>
      </c>
      <c r="H549">
        <v>10823.33</v>
      </c>
      <c r="I549" t="str">
        <f t="shared" si="27"/>
        <v>無</v>
      </c>
      <c r="J549" t="str">
        <f t="shared" si="28"/>
        <v>無</v>
      </c>
      <c r="K549" t="str">
        <f t="shared" si="29"/>
        <v>無</v>
      </c>
    </row>
    <row r="550" spans="1:11" x14ac:dyDescent="0.15">
      <c r="A550">
        <v>20180402</v>
      </c>
      <c r="B550">
        <v>10888.27</v>
      </c>
      <c r="C550">
        <v>11011.07</v>
      </c>
      <c r="D550">
        <v>10823.33</v>
      </c>
      <c r="E550">
        <v>11005.84</v>
      </c>
      <c r="F550">
        <v>10823.33</v>
      </c>
      <c r="G550">
        <v>10986.79</v>
      </c>
      <c r="H550">
        <v>10823.33</v>
      </c>
      <c r="I550" t="str">
        <f t="shared" si="27"/>
        <v>無</v>
      </c>
      <c r="J550" t="str">
        <f t="shared" si="28"/>
        <v>無</v>
      </c>
      <c r="K550" t="str">
        <f t="shared" si="29"/>
        <v>盤</v>
      </c>
    </row>
    <row r="551" spans="1:11" x14ac:dyDescent="0.15">
      <c r="A551">
        <v>20180403</v>
      </c>
      <c r="B551">
        <v>10821.53</v>
      </c>
      <c r="C551">
        <v>11005.84</v>
      </c>
      <c r="D551">
        <v>10823.33</v>
      </c>
      <c r="E551">
        <v>10986.79</v>
      </c>
      <c r="F551">
        <v>10823.33</v>
      </c>
      <c r="G551">
        <v>10986.79</v>
      </c>
      <c r="H551">
        <v>10821.53</v>
      </c>
      <c r="I551" t="str">
        <f t="shared" si="27"/>
        <v>無</v>
      </c>
      <c r="J551" t="str">
        <f t="shared" si="28"/>
        <v>盤</v>
      </c>
      <c r="K551" t="str">
        <f t="shared" si="29"/>
        <v>盤</v>
      </c>
    </row>
    <row r="552" spans="1:11" x14ac:dyDescent="0.15">
      <c r="A552">
        <v>20180409</v>
      </c>
      <c r="B552">
        <v>10893.53</v>
      </c>
      <c r="C552">
        <v>10986.79</v>
      </c>
      <c r="D552">
        <v>10823.33</v>
      </c>
      <c r="E552">
        <v>10986.79</v>
      </c>
      <c r="F552">
        <v>10821.53</v>
      </c>
      <c r="G552">
        <v>10986.79</v>
      </c>
      <c r="H552">
        <v>10821.53</v>
      </c>
      <c r="I552" t="str">
        <f t="shared" si="27"/>
        <v>盤</v>
      </c>
      <c r="J552" t="str">
        <f t="shared" si="28"/>
        <v>盤</v>
      </c>
      <c r="K552" t="str">
        <f t="shared" si="29"/>
        <v>盤</v>
      </c>
    </row>
    <row r="553" spans="1:11" x14ac:dyDescent="0.15">
      <c r="A553">
        <v>20180410</v>
      </c>
      <c r="B553">
        <v>10927.18</v>
      </c>
      <c r="C553">
        <v>10986.79</v>
      </c>
      <c r="D553">
        <v>10821.53</v>
      </c>
      <c r="E553">
        <v>10986.79</v>
      </c>
      <c r="F553">
        <v>10821.53</v>
      </c>
      <c r="G553">
        <v>10927.18</v>
      </c>
      <c r="H553">
        <v>10821.53</v>
      </c>
      <c r="I553" t="str">
        <f t="shared" si="27"/>
        <v>盤</v>
      </c>
      <c r="J553" t="str">
        <f t="shared" si="28"/>
        <v>盤</v>
      </c>
      <c r="K553" t="str">
        <f t="shared" si="29"/>
        <v>盤</v>
      </c>
    </row>
    <row r="554" spans="1:11" x14ac:dyDescent="0.15">
      <c r="A554">
        <v>20180411</v>
      </c>
      <c r="B554">
        <v>10974.02</v>
      </c>
      <c r="C554">
        <v>10986.79</v>
      </c>
      <c r="D554">
        <v>10821.53</v>
      </c>
      <c r="E554">
        <v>10927.18</v>
      </c>
      <c r="F554">
        <v>10821.53</v>
      </c>
      <c r="G554">
        <v>10974.02</v>
      </c>
      <c r="H554">
        <v>10821.53</v>
      </c>
      <c r="I554" t="str">
        <f t="shared" si="27"/>
        <v>盤</v>
      </c>
      <c r="J554" t="str">
        <f t="shared" si="28"/>
        <v>盤</v>
      </c>
      <c r="K554" t="str">
        <f t="shared" si="29"/>
        <v>盤</v>
      </c>
    </row>
    <row r="555" spans="1:11" x14ac:dyDescent="0.15">
      <c r="A555">
        <v>20180412</v>
      </c>
      <c r="B555">
        <v>10955.29</v>
      </c>
      <c r="C555">
        <v>10927.18</v>
      </c>
      <c r="D555">
        <v>10821.53</v>
      </c>
      <c r="E555">
        <v>10974.02</v>
      </c>
      <c r="F555">
        <v>10821.53</v>
      </c>
      <c r="G555">
        <v>10974.02</v>
      </c>
      <c r="H555">
        <v>10821.53</v>
      </c>
      <c r="I555" t="str">
        <f t="shared" si="27"/>
        <v>盤</v>
      </c>
      <c r="J555" t="str">
        <f t="shared" si="28"/>
        <v>盤</v>
      </c>
      <c r="K555" t="str">
        <f t="shared" si="29"/>
        <v>盤</v>
      </c>
    </row>
    <row r="556" spans="1:11" x14ac:dyDescent="0.15">
      <c r="A556">
        <v>20180413</v>
      </c>
      <c r="B556">
        <v>10965.39</v>
      </c>
      <c r="C556">
        <v>10974.02</v>
      </c>
      <c r="D556">
        <v>10821.53</v>
      </c>
      <c r="E556">
        <v>10974.02</v>
      </c>
      <c r="F556">
        <v>10821.53</v>
      </c>
      <c r="G556">
        <v>10974.02</v>
      </c>
      <c r="H556">
        <v>10821.53</v>
      </c>
      <c r="I556" t="str">
        <f t="shared" si="27"/>
        <v>盤</v>
      </c>
      <c r="J556" t="str">
        <f t="shared" si="28"/>
        <v>盤</v>
      </c>
      <c r="K556" t="str">
        <f t="shared" si="29"/>
        <v>盤</v>
      </c>
    </row>
    <row r="557" spans="1:11" x14ac:dyDescent="0.15">
      <c r="A557">
        <v>20180416</v>
      </c>
      <c r="B557">
        <v>10954.55</v>
      </c>
      <c r="C557">
        <v>10974.02</v>
      </c>
      <c r="D557">
        <v>10821.53</v>
      </c>
      <c r="E557">
        <v>10974.02</v>
      </c>
      <c r="F557">
        <v>10821.53</v>
      </c>
      <c r="G557">
        <v>10974.02</v>
      </c>
      <c r="H557">
        <v>10821.53</v>
      </c>
      <c r="I557" t="str">
        <f t="shared" si="27"/>
        <v>盤</v>
      </c>
      <c r="J557" t="str">
        <f t="shared" si="28"/>
        <v>盤</v>
      </c>
      <c r="K557" t="str">
        <f t="shared" si="29"/>
        <v>盤</v>
      </c>
    </row>
    <row r="558" spans="1:11" x14ac:dyDescent="0.15">
      <c r="A558">
        <v>20180417</v>
      </c>
      <c r="B558">
        <v>10810.45</v>
      </c>
      <c r="C558">
        <v>10974.02</v>
      </c>
      <c r="D558">
        <v>10821.53</v>
      </c>
      <c r="E558">
        <v>10974.02</v>
      </c>
      <c r="F558">
        <v>10821.53</v>
      </c>
      <c r="G558">
        <v>10974.02</v>
      </c>
      <c r="H558">
        <v>10810.45</v>
      </c>
      <c r="I558" t="str">
        <f t="shared" si="27"/>
        <v>盤</v>
      </c>
      <c r="J558" t="str">
        <f t="shared" si="28"/>
        <v>盤</v>
      </c>
      <c r="K558" t="str">
        <f t="shared" si="29"/>
        <v>盤</v>
      </c>
    </row>
    <row r="559" spans="1:11" x14ac:dyDescent="0.15">
      <c r="A559">
        <v>20180418</v>
      </c>
      <c r="B559">
        <v>10847.89</v>
      </c>
      <c r="C559">
        <v>10974.02</v>
      </c>
      <c r="D559">
        <v>10821.53</v>
      </c>
      <c r="E559">
        <v>10974.02</v>
      </c>
      <c r="F559">
        <v>10810.45</v>
      </c>
      <c r="G559">
        <v>10974.02</v>
      </c>
      <c r="H559">
        <v>10810.45</v>
      </c>
      <c r="I559" t="str">
        <f t="shared" si="27"/>
        <v>盤</v>
      </c>
      <c r="J559" t="str">
        <f t="shared" si="28"/>
        <v>盤</v>
      </c>
      <c r="K559" t="str">
        <f t="shared" si="29"/>
        <v>盤</v>
      </c>
    </row>
    <row r="560" spans="1:11" x14ac:dyDescent="0.15">
      <c r="A560">
        <v>20180419</v>
      </c>
      <c r="B560">
        <v>10971.22</v>
      </c>
      <c r="C560">
        <v>10974.02</v>
      </c>
      <c r="D560">
        <v>10810.45</v>
      </c>
      <c r="E560">
        <v>10974.02</v>
      </c>
      <c r="F560">
        <v>10810.45</v>
      </c>
      <c r="G560">
        <v>10974.02</v>
      </c>
      <c r="H560">
        <v>10810.45</v>
      </c>
      <c r="I560" t="str">
        <f t="shared" si="27"/>
        <v>盤</v>
      </c>
      <c r="J560" t="str">
        <f t="shared" si="28"/>
        <v>盤</v>
      </c>
      <c r="K560" t="str">
        <f t="shared" si="29"/>
        <v>盤</v>
      </c>
    </row>
    <row r="561" spans="1:11" x14ac:dyDescent="0.15">
      <c r="A561">
        <v>20180420</v>
      </c>
      <c r="B561">
        <v>10779.38</v>
      </c>
      <c r="C561">
        <v>10974.02</v>
      </c>
      <c r="D561">
        <v>10810.45</v>
      </c>
      <c r="E561">
        <v>10974.02</v>
      </c>
      <c r="F561">
        <v>10810.45</v>
      </c>
      <c r="G561">
        <v>10974.02</v>
      </c>
      <c r="H561">
        <v>10779.38</v>
      </c>
      <c r="I561" t="str">
        <f t="shared" si="27"/>
        <v>盤</v>
      </c>
      <c r="J561" t="str">
        <f t="shared" si="28"/>
        <v>盤</v>
      </c>
      <c r="K561" t="str">
        <f t="shared" si="29"/>
        <v>無</v>
      </c>
    </row>
    <row r="562" spans="1:11" x14ac:dyDescent="0.15">
      <c r="A562">
        <v>20180423</v>
      </c>
      <c r="B562">
        <v>10697.13</v>
      </c>
      <c r="C562">
        <v>10974.02</v>
      </c>
      <c r="D562">
        <v>10810.45</v>
      </c>
      <c r="E562">
        <v>10974.02</v>
      </c>
      <c r="F562">
        <v>10779.38</v>
      </c>
      <c r="G562">
        <v>10971.22</v>
      </c>
      <c r="H562">
        <v>10697.13</v>
      </c>
      <c r="I562" t="str">
        <f t="shared" si="27"/>
        <v>盤</v>
      </c>
      <c r="J562" t="str">
        <f t="shared" si="28"/>
        <v>無</v>
      </c>
      <c r="K562" t="str">
        <f t="shared" si="29"/>
        <v>順</v>
      </c>
    </row>
    <row r="563" spans="1:11" x14ac:dyDescent="0.15">
      <c r="A563">
        <v>20180424</v>
      </c>
      <c r="B563">
        <v>10579.5</v>
      </c>
      <c r="C563">
        <v>10974.02</v>
      </c>
      <c r="D563">
        <v>10779.38</v>
      </c>
      <c r="E563">
        <v>10971.22</v>
      </c>
      <c r="F563">
        <v>10697.13</v>
      </c>
      <c r="G563">
        <v>10971.22</v>
      </c>
      <c r="H563">
        <v>10579.5</v>
      </c>
      <c r="I563" t="str">
        <f t="shared" si="27"/>
        <v>無</v>
      </c>
      <c r="J563" t="str">
        <f t="shared" si="28"/>
        <v>順</v>
      </c>
      <c r="K563" t="str">
        <f t="shared" si="29"/>
        <v>順</v>
      </c>
    </row>
    <row r="564" spans="1:11" x14ac:dyDescent="0.15">
      <c r="A564">
        <v>20180425</v>
      </c>
      <c r="B564">
        <v>10559.97</v>
      </c>
      <c r="C564">
        <v>10971.22</v>
      </c>
      <c r="D564">
        <v>10697.13</v>
      </c>
      <c r="E564">
        <v>10971.22</v>
      </c>
      <c r="F564">
        <v>10579.5</v>
      </c>
      <c r="G564">
        <v>10971.22</v>
      </c>
      <c r="H564">
        <v>10559.97</v>
      </c>
      <c r="I564" t="str">
        <f t="shared" si="27"/>
        <v>順</v>
      </c>
      <c r="J564" t="str">
        <f t="shared" si="28"/>
        <v>順</v>
      </c>
      <c r="K564" t="str">
        <f t="shared" si="29"/>
        <v>順</v>
      </c>
    </row>
    <row r="565" spans="1:11" x14ac:dyDescent="0.15">
      <c r="A565">
        <v>20180426</v>
      </c>
      <c r="B565">
        <v>10488.58</v>
      </c>
      <c r="C565">
        <v>10971.22</v>
      </c>
      <c r="D565">
        <v>10579.5</v>
      </c>
      <c r="E565">
        <v>10971.22</v>
      </c>
      <c r="F565">
        <v>10559.97</v>
      </c>
      <c r="G565">
        <v>10971.22</v>
      </c>
      <c r="H565">
        <v>10488.58</v>
      </c>
      <c r="I565" t="str">
        <f t="shared" si="27"/>
        <v>順</v>
      </c>
      <c r="J565" t="str">
        <f t="shared" si="28"/>
        <v>順</v>
      </c>
      <c r="K565" t="str">
        <f t="shared" si="29"/>
        <v>順</v>
      </c>
    </row>
    <row r="566" spans="1:11" x14ac:dyDescent="0.15">
      <c r="A566">
        <v>20180427</v>
      </c>
      <c r="B566">
        <v>10553.43</v>
      </c>
      <c r="C566">
        <v>10971.22</v>
      </c>
      <c r="D566">
        <v>10559.97</v>
      </c>
      <c r="E566">
        <v>10971.22</v>
      </c>
      <c r="F566">
        <v>10488.58</v>
      </c>
      <c r="G566">
        <v>10971.22</v>
      </c>
      <c r="H566">
        <v>10488.58</v>
      </c>
      <c r="I566" t="str">
        <f t="shared" si="27"/>
        <v>順</v>
      </c>
      <c r="J566" t="str">
        <f t="shared" si="28"/>
        <v>順</v>
      </c>
      <c r="K566" t="str">
        <f t="shared" si="29"/>
        <v>順</v>
      </c>
    </row>
    <row r="567" spans="1:11" x14ac:dyDescent="0.15">
      <c r="A567">
        <v>20180430</v>
      </c>
      <c r="B567">
        <v>10657.88</v>
      </c>
      <c r="C567">
        <v>10971.22</v>
      </c>
      <c r="D567">
        <v>10488.58</v>
      </c>
      <c r="E567">
        <v>10971.22</v>
      </c>
      <c r="F567">
        <v>10488.58</v>
      </c>
      <c r="G567">
        <v>10971.22</v>
      </c>
      <c r="H567">
        <v>10488.58</v>
      </c>
      <c r="I567" t="str">
        <f t="shared" si="27"/>
        <v>順</v>
      </c>
      <c r="J567" t="str">
        <f t="shared" si="28"/>
        <v>順</v>
      </c>
      <c r="K567" t="str">
        <f t="shared" si="29"/>
        <v>順</v>
      </c>
    </row>
    <row r="568" spans="1:11" x14ac:dyDescent="0.15">
      <c r="A568">
        <v>20180502</v>
      </c>
      <c r="B568">
        <v>10618.81</v>
      </c>
      <c r="C568">
        <v>10971.22</v>
      </c>
      <c r="D568">
        <v>10488.58</v>
      </c>
      <c r="E568">
        <v>10971.22</v>
      </c>
      <c r="F568">
        <v>10488.58</v>
      </c>
      <c r="G568">
        <v>10779.38</v>
      </c>
      <c r="H568">
        <v>10488.58</v>
      </c>
      <c r="I568" t="str">
        <f t="shared" si="27"/>
        <v>順</v>
      </c>
      <c r="J568" t="str">
        <f t="shared" si="28"/>
        <v>順</v>
      </c>
      <c r="K568" t="str">
        <f t="shared" si="29"/>
        <v>順</v>
      </c>
    </row>
    <row r="569" spans="1:11" x14ac:dyDescent="0.15">
      <c r="A569">
        <v>20180503</v>
      </c>
      <c r="B569">
        <v>10514.18</v>
      </c>
      <c r="C569">
        <v>10971.22</v>
      </c>
      <c r="D569">
        <v>10488.58</v>
      </c>
      <c r="E569">
        <v>10779.38</v>
      </c>
      <c r="F569">
        <v>10488.58</v>
      </c>
      <c r="G569">
        <v>10697.13</v>
      </c>
      <c r="H569">
        <v>10488.58</v>
      </c>
      <c r="I569" t="str">
        <f t="shared" si="27"/>
        <v>順</v>
      </c>
      <c r="J569" t="str">
        <f t="shared" si="28"/>
        <v>順</v>
      </c>
      <c r="K569" t="str">
        <f t="shared" si="29"/>
        <v>無</v>
      </c>
    </row>
    <row r="570" spans="1:11" x14ac:dyDescent="0.15">
      <c r="A570">
        <v>20180504</v>
      </c>
      <c r="B570">
        <v>10529.37</v>
      </c>
      <c r="C570">
        <v>10779.38</v>
      </c>
      <c r="D570">
        <v>10488.58</v>
      </c>
      <c r="E570">
        <v>10697.13</v>
      </c>
      <c r="F570">
        <v>10488.58</v>
      </c>
      <c r="G570">
        <v>10657.88</v>
      </c>
      <c r="H570">
        <v>10488.58</v>
      </c>
      <c r="I570" t="str">
        <f t="shared" si="27"/>
        <v>順</v>
      </c>
      <c r="J570" t="str">
        <f t="shared" si="28"/>
        <v>無</v>
      </c>
      <c r="K570" t="str">
        <f t="shared" si="29"/>
        <v>盤</v>
      </c>
    </row>
    <row r="571" spans="1:11" x14ac:dyDescent="0.15">
      <c r="A571">
        <v>20180507</v>
      </c>
      <c r="B571">
        <v>10604.91</v>
      </c>
      <c r="C571">
        <v>10697.13</v>
      </c>
      <c r="D571">
        <v>10488.58</v>
      </c>
      <c r="E571">
        <v>10657.88</v>
      </c>
      <c r="F571">
        <v>10488.58</v>
      </c>
      <c r="G571">
        <v>10657.88</v>
      </c>
      <c r="H571">
        <v>10488.58</v>
      </c>
      <c r="I571" t="str">
        <f t="shared" si="27"/>
        <v>無</v>
      </c>
      <c r="J571" t="str">
        <f t="shared" si="28"/>
        <v>盤</v>
      </c>
      <c r="K571" t="str">
        <f t="shared" si="29"/>
        <v>盤</v>
      </c>
    </row>
    <row r="572" spans="1:11" x14ac:dyDescent="0.15">
      <c r="A572">
        <v>20180508</v>
      </c>
      <c r="B572">
        <v>10691.38</v>
      </c>
      <c r="C572">
        <v>10657.88</v>
      </c>
      <c r="D572">
        <v>10488.58</v>
      </c>
      <c r="E572">
        <v>10657.88</v>
      </c>
      <c r="F572">
        <v>10488.58</v>
      </c>
      <c r="G572">
        <v>10691.38</v>
      </c>
      <c r="H572">
        <v>10488.58</v>
      </c>
      <c r="I572" t="str">
        <f t="shared" si="27"/>
        <v>盤</v>
      </c>
      <c r="J572" t="str">
        <f t="shared" si="28"/>
        <v>盤</v>
      </c>
      <c r="K572" t="str">
        <f t="shared" si="29"/>
        <v>無</v>
      </c>
    </row>
    <row r="573" spans="1:11" x14ac:dyDescent="0.15">
      <c r="A573">
        <v>20180509</v>
      </c>
      <c r="B573">
        <v>10703.35</v>
      </c>
      <c r="C573">
        <v>10657.88</v>
      </c>
      <c r="D573">
        <v>10488.58</v>
      </c>
      <c r="E573">
        <v>10691.38</v>
      </c>
      <c r="F573">
        <v>10488.58</v>
      </c>
      <c r="G573">
        <v>10703.35</v>
      </c>
      <c r="H573">
        <v>10514.18</v>
      </c>
      <c r="I573" t="str">
        <f t="shared" si="27"/>
        <v>盤</v>
      </c>
      <c r="J573" t="str">
        <f t="shared" si="28"/>
        <v>無</v>
      </c>
      <c r="K573" t="str">
        <f t="shared" si="29"/>
        <v>無</v>
      </c>
    </row>
    <row r="574" spans="1:11" x14ac:dyDescent="0.15">
      <c r="A574">
        <v>20180510</v>
      </c>
      <c r="B574">
        <v>10760.21</v>
      </c>
      <c r="C574">
        <v>10691.38</v>
      </c>
      <c r="D574">
        <v>10488.58</v>
      </c>
      <c r="E574">
        <v>10703.35</v>
      </c>
      <c r="F574">
        <v>10514.18</v>
      </c>
      <c r="G574">
        <v>10760.21</v>
      </c>
      <c r="H574">
        <v>10514.18</v>
      </c>
      <c r="I574" t="str">
        <f t="shared" si="27"/>
        <v>無</v>
      </c>
      <c r="J574" t="str">
        <f t="shared" si="28"/>
        <v>無</v>
      </c>
      <c r="K574" t="str">
        <f t="shared" si="29"/>
        <v>順</v>
      </c>
    </row>
    <row r="575" spans="1:11" x14ac:dyDescent="0.15">
      <c r="A575">
        <v>20180511</v>
      </c>
      <c r="B575">
        <v>10858.98</v>
      </c>
      <c r="C575">
        <v>10703.35</v>
      </c>
      <c r="D575">
        <v>10514.18</v>
      </c>
      <c r="E575">
        <v>10760.21</v>
      </c>
      <c r="F575">
        <v>10514.18</v>
      </c>
      <c r="G575">
        <v>10858.98</v>
      </c>
      <c r="H575">
        <v>10514.18</v>
      </c>
      <c r="I575" t="str">
        <f t="shared" si="27"/>
        <v>無</v>
      </c>
      <c r="J575" t="str">
        <f t="shared" si="28"/>
        <v>順</v>
      </c>
      <c r="K575" t="str">
        <f t="shared" si="29"/>
        <v>順</v>
      </c>
    </row>
    <row r="576" spans="1:11" x14ac:dyDescent="0.15">
      <c r="A576">
        <v>20180514</v>
      </c>
      <c r="B576">
        <v>10952.39</v>
      </c>
      <c r="C576">
        <v>10760.21</v>
      </c>
      <c r="D576">
        <v>10514.18</v>
      </c>
      <c r="E576">
        <v>10858.98</v>
      </c>
      <c r="F576">
        <v>10514.18</v>
      </c>
      <c r="G576">
        <v>10952.39</v>
      </c>
      <c r="H576">
        <v>10514.18</v>
      </c>
      <c r="I576" t="str">
        <f t="shared" si="27"/>
        <v>順</v>
      </c>
      <c r="J576" t="str">
        <f t="shared" si="28"/>
        <v>順</v>
      </c>
      <c r="K576" t="str">
        <f t="shared" si="29"/>
        <v>順</v>
      </c>
    </row>
    <row r="577" spans="1:11" x14ac:dyDescent="0.15">
      <c r="A577">
        <v>20180515</v>
      </c>
      <c r="B577">
        <v>10874.73</v>
      </c>
      <c r="C577">
        <v>10858.98</v>
      </c>
      <c r="D577">
        <v>10514.18</v>
      </c>
      <c r="E577">
        <v>10952.39</v>
      </c>
      <c r="F577">
        <v>10514.18</v>
      </c>
      <c r="G577">
        <v>10952.39</v>
      </c>
      <c r="H577">
        <v>10529.37</v>
      </c>
      <c r="I577" t="str">
        <f t="shared" si="27"/>
        <v>順</v>
      </c>
      <c r="J577" t="str">
        <f t="shared" si="28"/>
        <v>順</v>
      </c>
      <c r="K577" t="str">
        <f t="shared" si="29"/>
        <v>順</v>
      </c>
    </row>
    <row r="578" spans="1:11" x14ac:dyDescent="0.15">
      <c r="A578">
        <v>20180516</v>
      </c>
      <c r="B578">
        <v>10897.57</v>
      </c>
      <c r="C578">
        <v>10952.39</v>
      </c>
      <c r="D578">
        <v>10514.18</v>
      </c>
      <c r="E578">
        <v>10952.39</v>
      </c>
      <c r="F578">
        <v>10529.37</v>
      </c>
      <c r="G578">
        <v>10952.39</v>
      </c>
      <c r="H578">
        <v>10604.91</v>
      </c>
      <c r="I578" t="str">
        <f t="shared" si="27"/>
        <v>順</v>
      </c>
      <c r="J578" t="str">
        <f t="shared" si="28"/>
        <v>順</v>
      </c>
      <c r="K578" t="str">
        <f t="shared" si="29"/>
        <v>順</v>
      </c>
    </row>
    <row r="579" spans="1:11" x14ac:dyDescent="0.15">
      <c r="A579">
        <v>20180517</v>
      </c>
      <c r="B579">
        <v>10833.81</v>
      </c>
      <c r="C579">
        <v>10952.39</v>
      </c>
      <c r="D579">
        <v>10529.37</v>
      </c>
      <c r="E579">
        <v>10952.39</v>
      </c>
      <c r="F579">
        <v>10604.91</v>
      </c>
      <c r="G579">
        <v>10952.39</v>
      </c>
      <c r="H579">
        <v>10691.38</v>
      </c>
      <c r="I579" t="str">
        <f t="shared" si="27"/>
        <v>順</v>
      </c>
      <c r="J579" t="str">
        <f t="shared" si="28"/>
        <v>順</v>
      </c>
      <c r="K579" t="str">
        <f t="shared" si="29"/>
        <v>順</v>
      </c>
    </row>
    <row r="580" spans="1:11" x14ac:dyDescent="0.15">
      <c r="A580">
        <v>20180518</v>
      </c>
      <c r="B580">
        <v>10830.84</v>
      </c>
      <c r="C580">
        <v>10952.39</v>
      </c>
      <c r="D580">
        <v>10604.91</v>
      </c>
      <c r="E580">
        <v>10952.39</v>
      </c>
      <c r="F580">
        <v>10691.38</v>
      </c>
      <c r="G580">
        <v>10952.39</v>
      </c>
      <c r="H580">
        <v>10703.35</v>
      </c>
      <c r="I580" t="str">
        <f t="shared" si="27"/>
        <v>順</v>
      </c>
      <c r="J580" t="str">
        <f t="shared" si="28"/>
        <v>順</v>
      </c>
      <c r="K580" t="str">
        <f t="shared" si="29"/>
        <v>順</v>
      </c>
    </row>
    <row r="581" spans="1:11" x14ac:dyDescent="0.15">
      <c r="A581">
        <v>20180521</v>
      </c>
      <c r="B581">
        <v>10966.2</v>
      </c>
      <c r="C581">
        <v>10952.39</v>
      </c>
      <c r="D581">
        <v>10691.38</v>
      </c>
      <c r="E581">
        <v>10952.39</v>
      </c>
      <c r="F581">
        <v>10703.35</v>
      </c>
      <c r="G581">
        <v>10966.2</v>
      </c>
      <c r="H581">
        <v>10760.21</v>
      </c>
      <c r="I581" t="str">
        <f t="shared" si="27"/>
        <v>順</v>
      </c>
      <c r="J581" t="str">
        <f t="shared" si="28"/>
        <v>順</v>
      </c>
      <c r="K581" t="str">
        <f t="shared" si="29"/>
        <v>無</v>
      </c>
    </row>
    <row r="582" spans="1:11" x14ac:dyDescent="0.15">
      <c r="A582">
        <v>20180522</v>
      </c>
      <c r="B582">
        <v>10938.73</v>
      </c>
      <c r="C582">
        <v>10952.39</v>
      </c>
      <c r="D582">
        <v>10703.35</v>
      </c>
      <c r="E582">
        <v>10966.2</v>
      </c>
      <c r="F582">
        <v>10760.21</v>
      </c>
      <c r="G582">
        <v>10966.2</v>
      </c>
      <c r="H582">
        <v>10830.84</v>
      </c>
      <c r="I582" t="str">
        <f t="shared" si="27"/>
        <v>順</v>
      </c>
      <c r="J582" t="str">
        <f t="shared" si="28"/>
        <v>無</v>
      </c>
      <c r="K582" t="str">
        <f t="shared" si="29"/>
        <v>盤</v>
      </c>
    </row>
    <row r="583" spans="1:11" x14ac:dyDescent="0.15">
      <c r="A583">
        <v>20180523</v>
      </c>
      <c r="B583">
        <v>10886.18</v>
      </c>
      <c r="C583">
        <v>10966.2</v>
      </c>
      <c r="D583">
        <v>10760.21</v>
      </c>
      <c r="E583">
        <v>10966.2</v>
      </c>
      <c r="F583">
        <v>10830.84</v>
      </c>
      <c r="G583">
        <v>10966.2</v>
      </c>
      <c r="H583">
        <v>10830.84</v>
      </c>
      <c r="I583" t="str">
        <f t="shared" si="27"/>
        <v>無</v>
      </c>
      <c r="J583" t="str">
        <f t="shared" si="28"/>
        <v>盤</v>
      </c>
      <c r="K583" t="str">
        <f t="shared" si="29"/>
        <v>盤</v>
      </c>
    </row>
    <row r="584" spans="1:11" x14ac:dyDescent="0.15">
      <c r="A584">
        <v>20180524</v>
      </c>
      <c r="B584">
        <v>10936.93</v>
      </c>
      <c r="C584">
        <v>10966.2</v>
      </c>
      <c r="D584">
        <v>10830.84</v>
      </c>
      <c r="E584">
        <v>10966.2</v>
      </c>
      <c r="F584">
        <v>10830.84</v>
      </c>
      <c r="G584">
        <v>10966.2</v>
      </c>
      <c r="H584">
        <v>10830.84</v>
      </c>
      <c r="I584" t="str">
        <f t="shared" si="27"/>
        <v>盤</v>
      </c>
      <c r="J584" t="str">
        <f t="shared" si="28"/>
        <v>盤</v>
      </c>
      <c r="K584" t="str">
        <f t="shared" si="29"/>
        <v>盤</v>
      </c>
    </row>
    <row r="585" spans="1:11" x14ac:dyDescent="0.15">
      <c r="A585">
        <v>20180525</v>
      </c>
      <c r="B585">
        <v>10942.3</v>
      </c>
      <c r="C585">
        <v>10966.2</v>
      </c>
      <c r="D585">
        <v>10830.84</v>
      </c>
      <c r="E585">
        <v>10966.2</v>
      </c>
      <c r="F585">
        <v>10830.84</v>
      </c>
      <c r="G585">
        <v>10966.2</v>
      </c>
      <c r="H585">
        <v>10830.84</v>
      </c>
      <c r="I585" t="str">
        <f t="shared" si="27"/>
        <v>盤</v>
      </c>
      <c r="J585" t="str">
        <f t="shared" si="28"/>
        <v>盤</v>
      </c>
      <c r="K585" t="str">
        <f t="shared" si="29"/>
        <v>盤</v>
      </c>
    </row>
    <row r="586" spans="1:11" x14ac:dyDescent="0.15">
      <c r="A586">
        <v>20180528</v>
      </c>
      <c r="B586">
        <v>10987.77</v>
      </c>
      <c r="C586">
        <v>10966.2</v>
      </c>
      <c r="D586">
        <v>10830.84</v>
      </c>
      <c r="E586">
        <v>10966.2</v>
      </c>
      <c r="F586">
        <v>10830.84</v>
      </c>
      <c r="G586">
        <v>10987.77</v>
      </c>
      <c r="H586">
        <v>10830.84</v>
      </c>
      <c r="I586" t="str">
        <f t="shared" si="27"/>
        <v>盤</v>
      </c>
      <c r="J586" t="str">
        <f t="shared" si="28"/>
        <v>盤</v>
      </c>
      <c r="K586" t="str">
        <f t="shared" si="29"/>
        <v>盤</v>
      </c>
    </row>
    <row r="587" spans="1:11" x14ac:dyDescent="0.15">
      <c r="A587">
        <v>20180529</v>
      </c>
      <c r="B587">
        <v>10964.12</v>
      </c>
      <c r="C587">
        <v>10966.2</v>
      </c>
      <c r="D587">
        <v>10830.84</v>
      </c>
      <c r="E587">
        <v>10987.77</v>
      </c>
      <c r="F587">
        <v>10830.84</v>
      </c>
      <c r="G587">
        <v>10987.77</v>
      </c>
      <c r="H587">
        <v>10830.84</v>
      </c>
      <c r="I587" t="str">
        <f t="shared" si="27"/>
        <v>盤</v>
      </c>
      <c r="J587" t="str">
        <f t="shared" si="28"/>
        <v>盤</v>
      </c>
      <c r="K587" t="str">
        <f t="shared" si="29"/>
        <v>盤</v>
      </c>
    </row>
    <row r="588" spans="1:11" x14ac:dyDescent="0.15">
      <c r="A588">
        <v>20180530</v>
      </c>
      <c r="B588">
        <v>10821.17</v>
      </c>
      <c r="C588">
        <v>10987.77</v>
      </c>
      <c r="D588">
        <v>10830.84</v>
      </c>
      <c r="E588">
        <v>10987.77</v>
      </c>
      <c r="F588">
        <v>10830.84</v>
      </c>
      <c r="G588">
        <v>10987.77</v>
      </c>
      <c r="H588">
        <v>10821.17</v>
      </c>
      <c r="I588" t="str">
        <f t="shared" si="27"/>
        <v>盤</v>
      </c>
      <c r="J588" t="str">
        <f t="shared" si="28"/>
        <v>盤</v>
      </c>
      <c r="K588" t="str">
        <f t="shared" si="29"/>
        <v>盤</v>
      </c>
    </row>
    <row r="589" spans="1:11" x14ac:dyDescent="0.15">
      <c r="A589">
        <v>20180531</v>
      </c>
      <c r="B589">
        <v>10874.96</v>
      </c>
      <c r="C589">
        <v>10987.77</v>
      </c>
      <c r="D589">
        <v>10830.84</v>
      </c>
      <c r="E589">
        <v>10987.77</v>
      </c>
      <c r="F589">
        <v>10821.17</v>
      </c>
      <c r="G589">
        <v>10987.77</v>
      </c>
      <c r="H589">
        <v>10821.17</v>
      </c>
      <c r="I589" t="str">
        <f t="shared" si="27"/>
        <v>盤</v>
      </c>
      <c r="J589" t="str">
        <f t="shared" si="28"/>
        <v>盤</v>
      </c>
      <c r="K589" t="str">
        <f t="shared" si="29"/>
        <v>盤</v>
      </c>
    </row>
    <row r="590" spans="1:11" x14ac:dyDescent="0.15">
      <c r="A590">
        <v>20180601</v>
      </c>
      <c r="B590">
        <v>10949.08</v>
      </c>
      <c r="C590">
        <v>10987.77</v>
      </c>
      <c r="D590">
        <v>10821.17</v>
      </c>
      <c r="E590">
        <v>10987.77</v>
      </c>
      <c r="F590">
        <v>10821.17</v>
      </c>
      <c r="G590">
        <v>10987.77</v>
      </c>
      <c r="H590">
        <v>10821.17</v>
      </c>
      <c r="I590" t="str">
        <f t="shared" si="27"/>
        <v>盤</v>
      </c>
      <c r="J590" t="str">
        <f t="shared" si="28"/>
        <v>盤</v>
      </c>
      <c r="K590" t="str">
        <f t="shared" si="29"/>
        <v>盤</v>
      </c>
    </row>
    <row r="591" spans="1:11" x14ac:dyDescent="0.15">
      <c r="A591">
        <v>20180604</v>
      </c>
      <c r="B591">
        <v>11109.5</v>
      </c>
      <c r="C591">
        <v>10987.77</v>
      </c>
      <c r="D591">
        <v>10821.17</v>
      </c>
      <c r="E591">
        <v>10987.77</v>
      </c>
      <c r="F591">
        <v>10821.17</v>
      </c>
      <c r="G591">
        <v>11109.5</v>
      </c>
      <c r="H591">
        <v>10821.17</v>
      </c>
      <c r="I591" t="str">
        <f t="shared" si="27"/>
        <v>盤</v>
      </c>
      <c r="J591" t="str">
        <f t="shared" si="28"/>
        <v>盤</v>
      </c>
      <c r="K591" t="str">
        <f t="shared" si="29"/>
        <v>順</v>
      </c>
    </row>
    <row r="592" spans="1:11" x14ac:dyDescent="0.15">
      <c r="A592">
        <v>20180605</v>
      </c>
      <c r="B592">
        <v>11100.11</v>
      </c>
      <c r="C592">
        <v>10987.77</v>
      </c>
      <c r="D592">
        <v>10821.17</v>
      </c>
      <c r="E592">
        <v>11109.5</v>
      </c>
      <c r="F592">
        <v>10821.17</v>
      </c>
      <c r="G592">
        <v>11109.5</v>
      </c>
      <c r="H592">
        <v>10821.17</v>
      </c>
      <c r="I592" t="str">
        <f t="shared" si="27"/>
        <v>盤</v>
      </c>
      <c r="J592" t="str">
        <f t="shared" si="28"/>
        <v>順</v>
      </c>
      <c r="K592" t="str">
        <f t="shared" si="29"/>
        <v>順</v>
      </c>
    </row>
    <row r="593" spans="1:11" x14ac:dyDescent="0.15">
      <c r="A593">
        <v>20180606</v>
      </c>
      <c r="B593">
        <v>11201.83</v>
      </c>
      <c r="C593">
        <v>11109.5</v>
      </c>
      <c r="D593">
        <v>10821.17</v>
      </c>
      <c r="E593">
        <v>11109.5</v>
      </c>
      <c r="F593">
        <v>10821.17</v>
      </c>
      <c r="G593">
        <v>11201.83</v>
      </c>
      <c r="H593">
        <v>10821.17</v>
      </c>
      <c r="I593" t="str">
        <f t="shared" si="27"/>
        <v>順</v>
      </c>
      <c r="J593" t="str">
        <f t="shared" si="28"/>
        <v>順</v>
      </c>
      <c r="K593" t="str">
        <f t="shared" si="29"/>
        <v>順</v>
      </c>
    </row>
    <row r="594" spans="1:11" x14ac:dyDescent="0.15">
      <c r="A594">
        <v>20180607</v>
      </c>
      <c r="B594">
        <v>11251.75</v>
      </c>
      <c r="C594">
        <v>11109.5</v>
      </c>
      <c r="D594">
        <v>10821.17</v>
      </c>
      <c r="E594">
        <v>11201.83</v>
      </c>
      <c r="F594">
        <v>10821.17</v>
      </c>
      <c r="G594">
        <v>11251.75</v>
      </c>
      <c r="H594">
        <v>10821.17</v>
      </c>
      <c r="I594" t="str">
        <f t="shared" si="27"/>
        <v>順</v>
      </c>
      <c r="J594" t="str">
        <f t="shared" si="28"/>
        <v>順</v>
      </c>
      <c r="K594" t="str">
        <f t="shared" si="29"/>
        <v>順</v>
      </c>
    </row>
    <row r="595" spans="1:11" x14ac:dyDescent="0.15">
      <c r="A595">
        <v>20180608</v>
      </c>
      <c r="B595">
        <v>11156.42</v>
      </c>
      <c r="C595">
        <v>11201.83</v>
      </c>
      <c r="D595">
        <v>10821.17</v>
      </c>
      <c r="E595">
        <v>11251.75</v>
      </c>
      <c r="F595">
        <v>10821.17</v>
      </c>
      <c r="G595">
        <v>11251.75</v>
      </c>
      <c r="H595">
        <v>10821.17</v>
      </c>
      <c r="I595" t="str">
        <f t="shared" si="27"/>
        <v>順</v>
      </c>
      <c r="J595" t="str">
        <f t="shared" si="28"/>
        <v>順</v>
      </c>
      <c r="K595" t="str">
        <f t="shared" si="29"/>
        <v>順</v>
      </c>
    </row>
    <row r="596" spans="1:11" x14ac:dyDescent="0.15">
      <c r="A596">
        <v>20180611</v>
      </c>
      <c r="B596">
        <v>11149.23</v>
      </c>
      <c r="C596">
        <v>11251.75</v>
      </c>
      <c r="D596">
        <v>10821.17</v>
      </c>
      <c r="E596">
        <v>11251.75</v>
      </c>
      <c r="F596">
        <v>10821.17</v>
      </c>
      <c r="G596">
        <v>11251.75</v>
      </c>
      <c r="H596">
        <v>10874.96</v>
      </c>
      <c r="I596" t="str">
        <f t="shared" si="27"/>
        <v>順</v>
      </c>
      <c r="J596" t="str">
        <f t="shared" si="28"/>
        <v>順</v>
      </c>
      <c r="K596" t="str">
        <f t="shared" si="29"/>
        <v>順</v>
      </c>
    </row>
    <row r="597" spans="1:11" x14ac:dyDescent="0.15">
      <c r="A597">
        <v>20180612</v>
      </c>
      <c r="B597">
        <v>11144.79</v>
      </c>
      <c r="C597">
        <v>11251.75</v>
      </c>
      <c r="D597">
        <v>10821.17</v>
      </c>
      <c r="E597">
        <v>11251.75</v>
      </c>
      <c r="F597">
        <v>10874.96</v>
      </c>
      <c r="G597">
        <v>11251.75</v>
      </c>
      <c r="H597">
        <v>10949.08</v>
      </c>
      <c r="I597" t="str">
        <f t="shared" si="27"/>
        <v>順</v>
      </c>
      <c r="J597" t="str">
        <f t="shared" si="28"/>
        <v>順</v>
      </c>
      <c r="K597" t="str">
        <f t="shared" si="29"/>
        <v>順</v>
      </c>
    </row>
    <row r="598" spans="1:11" x14ac:dyDescent="0.15">
      <c r="A598">
        <v>20180613</v>
      </c>
      <c r="B598">
        <v>11173.21</v>
      </c>
      <c r="C598">
        <v>11251.75</v>
      </c>
      <c r="D598">
        <v>10874.96</v>
      </c>
      <c r="E598">
        <v>11251.75</v>
      </c>
      <c r="F598">
        <v>10949.08</v>
      </c>
      <c r="G598">
        <v>11251.75</v>
      </c>
      <c r="H598">
        <v>11100.11</v>
      </c>
      <c r="I598" t="str">
        <f t="shared" si="27"/>
        <v>順</v>
      </c>
      <c r="J598" t="str">
        <f t="shared" si="28"/>
        <v>順</v>
      </c>
      <c r="K598" t="str">
        <f t="shared" si="29"/>
        <v>盤</v>
      </c>
    </row>
    <row r="599" spans="1:11" x14ac:dyDescent="0.15">
      <c r="A599">
        <v>20180614</v>
      </c>
      <c r="B599">
        <v>11013.98</v>
      </c>
      <c r="C599">
        <v>11251.75</v>
      </c>
      <c r="D599">
        <v>10949.08</v>
      </c>
      <c r="E599">
        <v>11251.75</v>
      </c>
      <c r="F599">
        <v>11100.11</v>
      </c>
      <c r="G599">
        <v>11251.75</v>
      </c>
      <c r="H599">
        <v>11013.98</v>
      </c>
      <c r="I599" t="str">
        <f t="shared" si="27"/>
        <v>順</v>
      </c>
      <c r="J599" t="str">
        <f t="shared" si="28"/>
        <v>盤</v>
      </c>
      <c r="K599" t="str">
        <f t="shared" si="29"/>
        <v>無</v>
      </c>
    </row>
    <row r="600" spans="1:11" x14ac:dyDescent="0.15">
      <c r="A600">
        <v>20180615</v>
      </c>
      <c r="B600">
        <v>11087.47</v>
      </c>
      <c r="C600">
        <v>11251.75</v>
      </c>
      <c r="D600">
        <v>11100.11</v>
      </c>
      <c r="E600">
        <v>11251.75</v>
      </c>
      <c r="F600">
        <v>11013.98</v>
      </c>
      <c r="G600">
        <v>11251.75</v>
      </c>
      <c r="H600">
        <v>11013.98</v>
      </c>
      <c r="I600" t="str">
        <f t="shared" si="27"/>
        <v>盤</v>
      </c>
      <c r="J600" t="str">
        <f t="shared" si="28"/>
        <v>無</v>
      </c>
      <c r="K600" t="str">
        <f t="shared" si="29"/>
        <v>無</v>
      </c>
    </row>
    <row r="601" spans="1:11" x14ac:dyDescent="0.15">
      <c r="A601">
        <v>20180619</v>
      </c>
      <c r="B601">
        <v>10904.19</v>
      </c>
      <c r="C601">
        <v>11251.75</v>
      </c>
      <c r="D601">
        <v>11013.98</v>
      </c>
      <c r="E601">
        <v>11251.75</v>
      </c>
      <c r="F601">
        <v>11013.98</v>
      </c>
      <c r="G601">
        <v>11251.75</v>
      </c>
      <c r="H601">
        <v>10904.19</v>
      </c>
      <c r="I601" t="str">
        <f t="shared" si="27"/>
        <v>無</v>
      </c>
      <c r="J601" t="str">
        <f t="shared" si="28"/>
        <v>無</v>
      </c>
      <c r="K601" t="str">
        <f t="shared" si="29"/>
        <v>順</v>
      </c>
    </row>
    <row r="602" spans="1:11" x14ac:dyDescent="0.15">
      <c r="A602">
        <v>20180620</v>
      </c>
      <c r="B602">
        <v>10927.44</v>
      </c>
      <c r="C602">
        <v>11251.75</v>
      </c>
      <c r="D602">
        <v>11013.98</v>
      </c>
      <c r="E602">
        <v>11251.75</v>
      </c>
      <c r="F602">
        <v>10904.19</v>
      </c>
      <c r="G602">
        <v>11173.21</v>
      </c>
      <c r="H602">
        <v>10904.19</v>
      </c>
      <c r="I602" t="str">
        <f t="shared" si="27"/>
        <v>無</v>
      </c>
      <c r="J602" t="str">
        <f t="shared" si="28"/>
        <v>順</v>
      </c>
      <c r="K602" t="str">
        <f t="shared" si="29"/>
        <v>順</v>
      </c>
    </row>
    <row r="603" spans="1:11" x14ac:dyDescent="0.15">
      <c r="A603">
        <v>20180621</v>
      </c>
      <c r="B603">
        <v>10941.07</v>
      </c>
      <c r="C603">
        <v>11251.75</v>
      </c>
      <c r="D603">
        <v>10904.19</v>
      </c>
      <c r="E603">
        <v>11173.21</v>
      </c>
      <c r="F603">
        <v>10904.19</v>
      </c>
      <c r="G603">
        <v>11173.21</v>
      </c>
      <c r="H603">
        <v>10904.19</v>
      </c>
      <c r="I603" t="str">
        <f t="shared" si="27"/>
        <v>順</v>
      </c>
      <c r="J603" t="str">
        <f t="shared" si="28"/>
        <v>順</v>
      </c>
      <c r="K603" t="str">
        <f t="shared" si="29"/>
        <v>順</v>
      </c>
    </row>
    <row r="604" spans="1:11" x14ac:dyDescent="0.15">
      <c r="A604">
        <v>20180622</v>
      </c>
      <c r="B604">
        <v>10899.28</v>
      </c>
      <c r="C604">
        <v>11173.21</v>
      </c>
      <c r="D604">
        <v>10904.19</v>
      </c>
      <c r="E604">
        <v>11173.21</v>
      </c>
      <c r="F604">
        <v>10904.19</v>
      </c>
      <c r="G604">
        <v>11173.21</v>
      </c>
      <c r="H604">
        <v>10899.28</v>
      </c>
      <c r="I604" t="str">
        <f t="shared" si="27"/>
        <v>順</v>
      </c>
      <c r="J604" t="str">
        <f t="shared" si="28"/>
        <v>順</v>
      </c>
      <c r="K604" t="str">
        <f t="shared" si="29"/>
        <v>順</v>
      </c>
    </row>
    <row r="605" spans="1:11" x14ac:dyDescent="0.15">
      <c r="A605">
        <v>20180625</v>
      </c>
      <c r="B605">
        <v>10786.46</v>
      </c>
      <c r="C605">
        <v>11173.21</v>
      </c>
      <c r="D605">
        <v>10904.19</v>
      </c>
      <c r="E605">
        <v>11173.21</v>
      </c>
      <c r="F605">
        <v>10899.28</v>
      </c>
      <c r="G605">
        <v>11173.21</v>
      </c>
      <c r="H605">
        <v>10786.46</v>
      </c>
      <c r="I605" t="str">
        <f t="shared" si="27"/>
        <v>順</v>
      </c>
      <c r="J605" t="str">
        <f t="shared" si="28"/>
        <v>順</v>
      </c>
      <c r="K605" t="str">
        <f t="shared" si="29"/>
        <v>順</v>
      </c>
    </row>
    <row r="606" spans="1:11" x14ac:dyDescent="0.15">
      <c r="A606">
        <v>20180626</v>
      </c>
      <c r="B606">
        <v>10742.17</v>
      </c>
      <c r="C606">
        <v>11173.21</v>
      </c>
      <c r="D606">
        <v>10899.28</v>
      </c>
      <c r="E606">
        <v>11173.21</v>
      </c>
      <c r="F606">
        <v>10786.46</v>
      </c>
      <c r="G606">
        <v>11087.47</v>
      </c>
      <c r="H606">
        <v>10742.17</v>
      </c>
      <c r="I606" t="str">
        <f t="shared" si="27"/>
        <v>順</v>
      </c>
      <c r="J606" t="str">
        <f t="shared" si="28"/>
        <v>順</v>
      </c>
      <c r="K606" t="str">
        <f t="shared" si="29"/>
        <v>順</v>
      </c>
    </row>
    <row r="607" spans="1:11" x14ac:dyDescent="0.15">
      <c r="A607">
        <v>20180627</v>
      </c>
      <c r="B607">
        <v>10701.03</v>
      </c>
      <c r="C607">
        <v>11173.21</v>
      </c>
      <c r="D607">
        <v>10786.46</v>
      </c>
      <c r="E607">
        <v>11087.47</v>
      </c>
      <c r="F607">
        <v>10742.17</v>
      </c>
      <c r="G607">
        <v>11087.47</v>
      </c>
      <c r="H607">
        <v>10701.03</v>
      </c>
      <c r="I607" t="str">
        <f t="shared" si="27"/>
        <v>順</v>
      </c>
      <c r="J607" t="str">
        <f t="shared" si="28"/>
        <v>順</v>
      </c>
      <c r="K607" t="str">
        <f t="shared" si="29"/>
        <v>順</v>
      </c>
    </row>
    <row r="608" spans="1:11" x14ac:dyDescent="0.15">
      <c r="A608">
        <v>20180628</v>
      </c>
      <c r="B608">
        <v>10654.28</v>
      </c>
      <c r="C608">
        <v>11087.47</v>
      </c>
      <c r="D608">
        <v>10742.17</v>
      </c>
      <c r="E608">
        <v>11087.47</v>
      </c>
      <c r="F608">
        <v>10701.03</v>
      </c>
      <c r="G608">
        <v>10941.07</v>
      </c>
      <c r="H608">
        <v>10654.28</v>
      </c>
      <c r="I608" t="str">
        <f t="shared" si="27"/>
        <v>順</v>
      </c>
      <c r="J608" t="str">
        <f t="shared" si="28"/>
        <v>順</v>
      </c>
      <c r="K608" t="str">
        <f t="shared" si="29"/>
        <v>順</v>
      </c>
    </row>
    <row r="609" spans="1:11" x14ac:dyDescent="0.15">
      <c r="A609">
        <v>20180629</v>
      </c>
      <c r="B609">
        <v>10836.91</v>
      </c>
      <c r="C609">
        <v>11087.47</v>
      </c>
      <c r="D609">
        <v>10701.03</v>
      </c>
      <c r="E609">
        <v>10941.07</v>
      </c>
      <c r="F609">
        <v>10654.28</v>
      </c>
      <c r="G609">
        <v>10941.07</v>
      </c>
      <c r="H609">
        <v>10654.28</v>
      </c>
      <c r="I609" t="str">
        <f t="shared" ref="I609:I672" si="30">IF(C609-D609&lt;=180,"盤",IF(C609-D609&lt;=240,"無","順"))</f>
        <v>順</v>
      </c>
      <c r="J609" t="str">
        <f t="shared" ref="J609:J672" si="31">IF(E609-F609&lt;=180,"盤",IF(E609-F609&lt;=240,"無","順"))</f>
        <v>順</v>
      </c>
      <c r="K609" t="str">
        <f t="shared" ref="K609:K672" si="32">IF(G609-H609&lt;=180,"盤",IF(G609-H609&lt;=240,"無","順"))</f>
        <v>順</v>
      </c>
    </row>
    <row r="610" spans="1:11" x14ac:dyDescent="0.15">
      <c r="A610">
        <v>20180702</v>
      </c>
      <c r="B610">
        <v>10777.94</v>
      </c>
      <c r="C610">
        <v>10941.07</v>
      </c>
      <c r="D610">
        <v>10654.28</v>
      </c>
      <c r="E610">
        <v>10941.07</v>
      </c>
      <c r="F610">
        <v>10654.28</v>
      </c>
      <c r="G610">
        <v>10941.07</v>
      </c>
      <c r="H610">
        <v>10654.28</v>
      </c>
      <c r="I610" t="str">
        <f t="shared" si="30"/>
        <v>順</v>
      </c>
      <c r="J610" t="str">
        <f t="shared" si="31"/>
        <v>順</v>
      </c>
      <c r="K610" t="str">
        <f t="shared" si="32"/>
        <v>順</v>
      </c>
    </row>
    <row r="611" spans="1:11" x14ac:dyDescent="0.15">
      <c r="A611">
        <v>20180703</v>
      </c>
      <c r="B611">
        <v>10715.72</v>
      </c>
      <c r="C611">
        <v>10941.07</v>
      </c>
      <c r="D611">
        <v>10654.28</v>
      </c>
      <c r="E611">
        <v>10941.07</v>
      </c>
      <c r="F611">
        <v>10654.28</v>
      </c>
      <c r="G611">
        <v>10899.28</v>
      </c>
      <c r="H611">
        <v>10654.28</v>
      </c>
      <c r="I611" t="str">
        <f t="shared" si="30"/>
        <v>順</v>
      </c>
      <c r="J611" t="str">
        <f t="shared" si="31"/>
        <v>順</v>
      </c>
      <c r="K611" t="str">
        <f t="shared" si="32"/>
        <v>順</v>
      </c>
    </row>
    <row r="612" spans="1:11" x14ac:dyDescent="0.15">
      <c r="A612">
        <v>20180704</v>
      </c>
      <c r="B612">
        <v>10721.87</v>
      </c>
      <c r="C612">
        <v>10941.07</v>
      </c>
      <c r="D612">
        <v>10654.28</v>
      </c>
      <c r="E612">
        <v>10899.28</v>
      </c>
      <c r="F612">
        <v>10654.28</v>
      </c>
      <c r="G612">
        <v>10836.91</v>
      </c>
      <c r="H612">
        <v>10654.28</v>
      </c>
      <c r="I612" t="str">
        <f t="shared" si="30"/>
        <v>順</v>
      </c>
      <c r="J612" t="str">
        <f t="shared" si="31"/>
        <v>順</v>
      </c>
      <c r="K612" t="str">
        <f t="shared" si="32"/>
        <v>無</v>
      </c>
    </row>
    <row r="613" spans="1:11" x14ac:dyDescent="0.15">
      <c r="A613">
        <v>20180705</v>
      </c>
      <c r="B613">
        <v>10611.81</v>
      </c>
      <c r="C613">
        <v>10899.28</v>
      </c>
      <c r="D613">
        <v>10654.28</v>
      </c>
      <c r="E613">
        <v>10836.91</v>
      </c>
      <c r="F613">
        <v>10654.28</v>
      </c>
      <c r="G613">
        <v>10836.91</v>
      </c>
      <c r="H613">
        <v>10611.81</v>
      </c>
      <c r="I613" t="str">
        <f t="shared" si="30"/>
        <v>順</v>
      </c>
      <c r="J613" t="str">
        <f t="shared" si="31"/>
        <v>無</v>
      </c>
      <c r="K613" t="str">
        <f t="shared" si="32"/>
        <v>無</v>
      </c>
    </row>
    <row r="614" spans="1:11" x14ac:dyDescent="0.15">
      <c r="A614">
        <v>20180706</v>
      </c>
      <c r="B614">
        <v>10608.57</v>
      </c>
      <c r="C614">
        <v>10836.91</v>
      </c>
      <c r="D614">
        <v>10654.28</v>
      </c>
      <c r="E614">
        <v>10836.91</v>
      </c>
      <c r="F614">
        <v>10611.81</v>
      </c>
      <c r="G614">
        <v>10836.91</v>
      </c>
      <c r="H614">
        <v>10608.57</v>
      </c>
      <c r="I614" t="str">
        <f t="shared" si="30"/>
        <v>無</v>
      </c>
      <c r="J614" t="str">
        <f t="shared" si="31"/>
        <v>無</v>
      </c>
      <c r="K614" t="str">
        <f t="shared" si="32"/>
        <v>無</v>
      </c>
    </row>
    <row r="615" spans="1:11" x14ac:dyDescent="0.15">
      <c r="A615">
        <v>20180709</v>
      </c>
      <c r="B615">
        <v>10720.28</v>
      </c>
      <c r="C615">
        <v>10836.91</v>
      </c>
      <c r="D615">
        <v>10611.81</v>
      </c>
      <c r="E615">
        <v>10836.91</v>
      </c>
      <c r="F615">
        <v>10608.57</v>
      </c>
      <c r="G615">
        <v>10836.91</v>
      </c>
      <c r="H615">
        <v>10608.57</v>
      </c>
      <c r="I615" t="str">
        <f t="shared" si="30"/>
        <v>無</v>
      </c>
      <c r="J615" t="str">
        <f t="shared" si="31"/>
        <v>無</v>
      </c>
      <c r="K615" t="str">
        <f t="shared" si="32"/>
        <v>無</v>
      </c>
    </row>
    <row r="616" spans="1:11" x14ac:dyDescent="0.15">
      <c r="A616">
        <v>20180710</v>
      </c>
      <c r="B616">
        <v>10756.89</v>
      </c>
      <c r="C616">
        <v>10836.91</v>
      </c>
      <c r="D616">
        <v>10608.57</v>
      </c>
      <c r="E616">
        <v>10836.91</v>
      </c>
      <c r="F616">
        <v>10608.57</v>
      </c>
      <c r="G616">
        <v>10836.91</v>
      </c>
      <c r="H616">
        <v>10608.57</v>
      </c>
      <c r="I616" t="str">
        <f t="shared" si="30"/>
        <v>無</v>
      </c>
      <c r="J616" t="str">
        <f t="shared" si="31"/>
        <v>無</v>
      </c>
      <c r="K616" t="str">
        <f t="shared" si="32"/>
        <v>無</v>
      </c>
    </row>
    <row r="617" spans="1:11" x14ac:dyDescent="0.15">
      <c r="A617">
        <v>20180711</v>
      </c>
      <c r="B617">
        <v>10676.84</v>
      </c>
      <c r="C617">
        <v>10836.91</v>
      </c>
      <c r="D617">
        <v>10608.57</v>
      </c>
      <c r="E617">
        <v>10836.91</v>
      </c>
      <c r="F617">
        <v>10608.57</v>
      </c>
      <c r="G617">
        <v>10777.94</v>
      </c>
      <c r="H617">
        <v>10608.57</v>
      </c>
      <c r="I617" t="str">
        <f t="shared" si="30"/>
        <v>無</v>
      </c>
      <c r="J617" t="str">
        <f t="shared" si="31"/>
        <v>無</v>
      </c>
      <c r="K617" t="str">
        <f t="shared" si="32"/>
        <v>盤</v>
      </c>
    </row>
    <row r="618" spans="1:11" x14ac:dyDescent="0.15">
      <c r="A618">
        <v>20180712</v>
      </c>
      <c r="B618">
        <v>10738.38</v>
      </c>
      <c r="C618">
        <v>10836.91</v>
      </c>
      <c r="D618">
        <v>10608.57</v>
      </c>
      <c r="E618">
        <v>10777.94</v>
      </c>
      <c r="F618">
        <v>10608.57</v>
      </c>
      <c r="G618">
        <v>10756.89</v>
      </c>
      <c r="H618">
        <v>10608.57</v>
      </c>
      <c r="I618" t="str">
        <f t="shared" si="30"/>
        <v>無</v>
      </c>
      <c r="J618" t="str">
        <f t="shared" si="31"/>
        <v>盤</v>
      </c>
      <c r="K618" t="str">
        <f t="shared" si="32"/>
        <v>盤</v>
      </c>
    </row>
    <row r="619" spans="1:11" x14ac:dyDescent="0.15">
      <c r="A619">
        <v>20180713</v>
      </c>
      <c r="B619">
        <v>10864.54</v>
      </c>
      <c r="C619">
        <v>10777.94</v>
      </c>
      <c r="D619">
        <v>10608.57</v>
      </c>
      <c r="E619">
        <v>10756.89</v>
      </c>
      <c r="F619">
        <v>10608.57</v>
      </c>
      <c r="G619">
        <v>10864.54</v>
      </c>
      <c r="H619">
        <v>10608.57</v>
      </c>
      <c r="I619" t="str">
        <f t="shared" si="30"/>
        <v>盤</v>
      </c>
      <c r="J619" t="str">
        <f t="shared" si="31"/>
        <v>盤</v>
      </c>
      <c r="K619" t="str">
        <f t="shared" si="32"/>
        <v>順</v>
      </c>
    </row>
    <row r="620" spans="1:11" x14ac:dyDescent="0.15">
      <c r="A620">
        <v>20180716</v>
      </c>
      <c r="B620">
        <v>10817.45</v>
      </c>
      <c r="C620">
        <v>10756.89</v>
      </c>
      <c r="D620">
        <v>10608.57</v>
      </c>
      <c r="E620">
        <v>10864.54</v>
      </c>
      <c r="F620">
        <v>10608.57</v>
      </c>
      <c r="G620">
        <v>10864.54</v>
      </c>
      <c r="H620">
        <v>10608.57</v>
      </c>
      <c r="I620" t="str">
        <f t="shared" si="30"/>
        <v>盤</v>
      </c>
      <c r="J620" t="str">
        <f t="shared" si="31"/>
        <v>順</v>
      </c>
      <c r="K620" t="str">
        <f t="shared" si="32"/>
        <v>順</v>
      </c>
    </row>
    <row r="621" spans="1:11" x14ac:dyDescent="0.15">
      <c r="A621">
        <v>20180717</v>
      </c>
      <c r="B621">
        <v>10778.99</v>
      </c>
      <c r="C621">
        <v>10864.54</v>
      </c>
      <c r="D621">
        <v>10608.57</v>
      </c>
      <c r="E621">
        <v>10864.54</v>
      </c>
      <c r="F621">
        <v>10608.57</v>
      </c>
      <c r="G621">
        <v>10864.54</v>
      </c>
      <c r="H621">
        <v>10608.57</v>
      </c>
      <c r="I621" t="str">
        <f t="shared" si="30"/>
        <v>順</v>
      </c>
      <c r="J621" t="str">
        <f t="shared" si="31"/>
        <v>順</v>
      </c>
      <c r="K621" t="str">
        <f t="shared" si="32"/>
        <v>順</v>
      </c>
    </row>
    <row r="622" spans="1:11" x14ac:dyDescent="0.15">
      <c r="A622">
        <v>20180718</v>
      </c>
      <c r="B622">
        <v>10842.46</v>
      </c>
      <c r="C622">
        <v>10864.54</v>
      </c>
      <c r="D622">
        <v>10608.57</v>
      </c>
      <c r="E622">
        <v>10864.54</v>
      </c>
      <c r="F622">
        <v>10608.57</v>
      </c>
      <c r="G622">
        <v>10864.54</v>
      </c>
      <c r="H622">
        <v>10676.84</v>
      </c>
      <c r="I622" t="str">
        <f t="shared" si="30"/>
        <v>順</v>
      </c>
      <c r="J622" t="str">
        <f t="shared" si="31"/>
        <v>順</v>
      </c>
      <c r="K622" t="str">
        <f t="shared" si="32"/>
        <v>無</v>
      </c>
    </row>
    <row r="623" spans="1:11" x14ac:dyDescent="0.15">
      <c r="A623">
        <v>20180719</v>
      </c>
      <c r="B623">
        <v>10835.38</v>
      </c>
      <c r="C623">
        <v>10864.54</v>
      </c>
      <c r="D623">
        <v>10608.57</v>
      </c>
      <c r="E623">
        <v>10864.54</v>
      </c>
      <c r="F623">
        <v>10676.84</v>
      </c>
      <c r="G623">
        <v>10864.54</v>
      </c>
      <c r="H623">
        <v>10676.84</v>
      </c>
      <c r="I623" t="str">
        <f t="shared" si="30"/>
        <v>順</v>
      </c>
      <c r="J623" t="str">
        <f t="shared" si="31"/>
        <v>無</v>
      </c>
      <c r="K623" t="str">
        <f t="shared" si="32"/>
        <v>無</v>
      </c>
    </row>
    <row r="624" spans="1:11" x14ac:dyDescent="0.15">
      <c r="A624">
        <v>20180720</v>
      </c>
      <c r="B624">
        <v>10932.11</v>
      </c>
      <c r="C624">
        <v>10864.54</v>
      </c>
      <c r="D624">
        <v>10676.84</v>
      </c>
      <c r="E624">
        <v>10864.54</v>
      </c>
      <c r="F624">
        <v>10676.84</v>
      </c>
      <c r="G624">
        <v>10932.11</v>
      </c>
      <c r="H624">
        <v>10676.84</v>
      </c>
      <c r="I624" t="str">
        <f t="shared" si="30"/>
        <v>無</v>
      </c>
      <c r="J624" t="str">
        <f t="shared" si="31"/>
        <v>無</v>
      </c>
      <c r="K624" t="str">
        <f t="shared" si="32"/>
        <v>順</v>
      </c>
    </row>
    <row r="625" spans="1:11" x14ac:dyDescent="0.15">
      <c r="A625">
        <v>20180723</v>
      </c>
      <c r="B625">
        <v>10946.89</v>
      </c>
      <c r="C625">
        <v>10864.54</v>
      </c>
      <c r="D625">
        <v>10676.84</v>
      </c>
      <c r="E625">
        <v>10932.11</v>
      </c>
      <c r="F625">
        <v>10676.84</v>
      </c>
      <c r="G625">
        <v>10946.89</v>
      </c>
      <c r="H625">
        <v>10738.38</v>
      </c>
      <c r="I625" t="str">
        <f t="shared" si="30"/>
        <v>無</v>
      </c>
      <c r="J625" t="str">
        <f t="shared" si="31"/>
        <v>順</v>
      </c>
      <c r="K625" t="str">
        <f t="shared" si="32"/>
        <v>無</v>
      </c>
    </row>
    <row r="626" spans="1:11" x14ac:dyDescent="0.15">
      <c r="A626">
        <v>20180724</v>
      </c>
      <c r="B626">
        <v>10995.39</v>
      </c>
      <c r="C626">
        <v>10932.11</v>
      </c>
      <c r="D626">
        <v>10676.84</v>
      </c>
      <c r="E626">
        <v>10946.89</v>
      </c>
      <c r="F626">
        <v>10738.38</v>
      </c>
      <c r="G626">
        <v>10995.39</v>
      </c>
      <c r="H626">
        <v>10778.99</v>
      </c>
      <c r="I626" t="str">
        <f t="shared" si="30"/>
        <v>順</v>
      </c>
      <c r="J626" t="str">
        <f t="shared" si="31"/>
        <v>無</v>
      </c>
      <c r="K626" t="str">
        <f t="shared" si="32"/>
        <v>無</v>
      </c>
    </row>
    <row r="627" spans="1:11" x14ac:dyDescent="0.15">
      <c r="A627">
        <v>20180725</v>
      </c>
      <c r="B627">
        <v>10965.79</v>
      </c>
      <c r="C627">
        <v>10946.89</v>
      </c>
      <c r="D627">
        <v>10738.38</v>
      </c>
      <c r="E627">
        <v>10995.39</v>
      </c>
      <c r="F627">
        <v>10778.99</v>
      </c>
      <c r="G627">
        <v>10995.39</v>
      </c>
      <c r="H627">
        <v>10778.99</v>
      </c>
      <c r="I627" t="str">
        <f t="shared" si="30"/>
        <v>無</v>
      </c>
      <c r="J627" t="str">
        <f t="shared" si="31"/>
        <v>無</v>
      </c>
      <c r="K627" t="str">
        <f t="shared" si="32"/>
        <v>無</v>
      </c>
    </row>
    <row r="628" spans="1:11" x14ac:dyDescent="0.15">
      <c r="A628">
        <v>20180726</v>
      </c>
      <c r="B628">
        <v>11010.61</v>
      </c>
      <c r="C628">
        <v>10995.39</v>
      </c>
      <c r="D628">
        <v>10778.99</v>
      </c>
      <c r="E628">
        <v>10995.39</v>
      </c>
      <c r="F628">
        <v>10778.99</v>
      </c>
      <c r="G628">
        <v>11010.61</v>
      </c>
      <c r="H628">
        <v>10778.99</v>
      </c>
      <c r="I628" t="str">
        <f t="shared" si="30"/>
        <v>無</v>
      </c>
      <c r="J628" t="str">
        <f t="shared" si="31"/>
        <v>無</v>
      </c>
      <c r="K628" t="str">
        <f t="shared" si="32"/>
        <v>無</v>
      </c>
    </row>
    <row r="629" spans="1:11" x14ac:dyDescent="0.15">
      <c r="A629">
        <v>20180727</v>
      </c>
      <c r="B629">
        <v>11075.78</v>
      </c>
      <c r="C629">
        <v>10995.39</v>
      </c>
      <c r="D629">
        <v>10778.99</v>
      </c>
      <c r="E629">
        <v>11010.61</v>
      </c>
      <c r="F629">
        <v>10778.99</v>
      </c>
      <c r="G629">
        <v>11075.78</v>
      </c>
      <c r="H629">
        <v>10835.38</v>
      </c>
      <c r="I629" t="str">
        <f t="shared" si="30"/>
        <v>無</v>
      </c>
      <c r="J629" t="str">
        <f t="shared" si="31"/>
        <v>無</v>
      </c>
      <c r="K629" t="str">
        <f t="shared" si="32"/>
        <v>順</v>
      </c>
    </row>
    <row r="630" spans="1:11" x14ac:dyDescent="0.15">
      <c r="A630">
        <v>20180730</v>
      </c>
      <c r="B630">
        <v>11033.54</v>
      </c>
      <c r="C630">
        <v>11010.61</v>
      </c>
      <c r="D630">
        <v>10778.99</v>
      </c>
      <c r="E630">
        <v>11075.78</v>
      </c>
      <c r="F630">
        <v>10835.38</v>
      </c>
      <c r="G630">
        <v>11075.78</v>
      </c>
      <c r="H630">
        <v>10835.38</v>
      </c>
      <c r="I630" t="str">
        <f t="shared" si="30"/>
        <v>無</v>
      </c>
      <c r="J630" t="str">
        <f t="shared" si="31"/>
        <v>順</v>
      </c>
      <c r="K630" t="str">
        <f t="shared" si="32"/>
        <v>順</v>
      </c>
    </row>
    <row r="631" spans="1:11" x14ac:dyDescent="0.15">
      <c r="A631">
        <v>20180731</v>
      </c>
      <c r="B631">
        <v>11057.51</v>
      </c>
      <c r="C631">
        <v>11075.78</v>
      </c>
      <c r="D631">
        <v>10835.38</v>
      </c>
      <c r="E631">
        <v>11075.78</v>
      </c>
      <c r="F631">
        <v>10835.38</v>
      </c>
      <c r="G631">
        <v>11075.78</v>
      </c>
      <c r="H631">
        <v>10932.11</v>
      </c>
      <c r="I631" t="str">
        <f t="shared" si="30"/>
        <v>順</v>
      </c>
      <c r="J631" t="str">
        <f t="shared" si="31"/>
        <v>順</v>
      </c>
      <c r="K631" t="str">
        <f t="shared" si="32"/>
        <v>盤</v>
      </c>
    </row>
    <row r="632" spans="1:11" x14ac:dyDescent="0.15">
      <c r="A632">
        <v>20180801</v>
      </c>
      <c r="B632">
        <v>11098.13</v>
      </c>
      <c r="C632">
        <v>11075.78</v>
      </c>
      <c r="D632">
        <v>10835.38</v>
      </c>
      <c r="E632">
        <v>11075.78</v>
      </c>
      <c r="F632">
        <v>10932.11</v>
      </c>
      <c r="G632">
        <v>11098.13</v>
      </c>
      <c r="H632">
        <v>10946.89</v>
      </c>
      <c r="I632" t="str">
        <f t="shared" si="30"/>
        <v>順</v>
      </c>
      <c r="J632" t="str">
        <f t="shared" si="31"/>
        <v>盤</v>
      </c>
      <c r="K632" t="str">
        <f t="shared" si="32"/>
        <v>盤</v>
      </c>
    </row>
    <row r="633" spans="1:11" x14ac:dyDescent="0.15">
      <c r="A633">
        <v>20180802</v>
      </c>
      <c r="B633">
        <v>10929.77</v>
      </c>
      <c r="C633">
        <v>11075.78</v>
      </c>
      <c r="D633">
        <v>10932.11</v>
      </c>
      <c r="E633">
        <v>11098.13</v>
      </c>
      <c r="F633">
        <v>10946.89</v>
      </c>
      <c r="G633">
        <v>11098.13</v>
      </c>
      <c r="H633">
        <v>10929.77</v>
      </c>
      <c r="I633" t="str">
        <f t="shared" si="30"/>
        <v>盤</v>
      </c>
      <c r="J633" t="str">
        <f t="shared" si="31"/>
        <v>盤</v>
      </c>
      <c r="K633" t="str">
        <f t="shared" si="32"/>
        <v>盤</v>
      </c>
    </row>
    <row r="634" spans="1:11" x14ac:dyDescent="0.15">
      <c r="A634">
        <v>20180803</v>
      </c>
      <c r="B634">
        <v>11012.43</v>
      </c>
      <c r="C634">
        <v>11098.13</v>
      </c>
      <c r="D634">
        <v>10946.89</v>
      </c>
      <c r="E634">
        <v>11098.13</v>
      </c>
      <c r="F634">
        <v>10929.77</v>
      </c>
      <c r="G634">
        <v>11098.13</v>
      </c>
      <c r="H634">
        <v>10929.77</v>
      </c>
      <c r="I634" t="str">
        <f t="shared" si="30"/>
        <v>盤</v>
      </c>
      <c r="J634" t="str">
        <f t="shared" si="31"/>
        <v>盤</v>
      </c>
      <c r="K634" t="str">
        <f t="shared" si="32"/>
        <v>盤</v>
      </c>
    </row>
    <row r="635" spans="1:11" x14ac:dyDescent="0.15">
      <c r="A635">
        <v>20180806</v>
      </c>
      <c r="B635">
        <v>11024.1</v>
      </c>
      <c r="C635">
        <v>11098.13</v>
      </c>
      <c r="D635">
        <v>10929.77</v>
      </c>
      <c r="E635">
        <v>11098.13</v>
      </c>
      <c r="F635">
        <v>10929.77</v>
      </c>
      <c r="G635">
        <v>11098.13</v>
      </c>
      <c r="H635">
        <v>10929.77</v>
      </c>
      <c r="I635" t="str">
        <f t="shared" si="30"/>
        <v>盤</v>
      </c>
      <c r="J635" t="str">
        <f t="shared" si="31"/>
        <v>盤</v>
      </c>
      <c r="K635" t="str">
        <f t="shared" si="32"/>
        <v>盤</v>
      </c>
    </row>
    <row r="636" spans="1:11" x14ac:dyDescent="0.15">
      <c r="A636">
        <v>20180807</v>
      </c>
      <c r="B636">
        <v>10983.44</v>
      </c>
      <c r="C636">
        <v>11098.13</v>
      </c>
      <c r="D636">
        <v>10929.77</v>
      </c>
      <c r="E636">
        <v>11098.13</v>
      </c>
      <c r="F636">
        <v>10929.77</v>
      </c>
      <c r="G636">
        <v>11098.13</v>
      </c>
      <c r="H636">
        <v>10929.77</v>
      </c>
      <c r="I636" t="str">
        <f t="shared" si="30"/>
        <v>盤</v>
      </c>
      <c r="J636" t="str">
        <f t="shared" si="31"/>
        <v>盤</v>
      </c>
      <c r="K636" t="str">
        <f t="shared" si="32"/>
        <v>盤</v>
      </c>
    </row>
    <row r="637" spans="1:11" x14ac:dyDescent="0.15">
      <c r="A637">
        <v>20180808</v>
      </c>
      <c r="B637">
        <v>11075.25</v>
      </c>
      <c r="C637">
        <v>11098.13</v>
      </c>
      <c r="D637">
        <v>10929.77</v>
      </c>
      <c r="E637">
        <v>11098.13</v>
      </c>
      <c r="F637">
        <v>10929.77</v>
      </c>
      <c r="G637">
        <v>11098.13</v>
      </c>
      <c r="H637">
        <v>10929.77</v>
      </c>
      <c r="I637" t="str">
        <f t="shared" si="30"/>
        <v>盤</v>
      </c>
      <c r="J637" t="str">
        <f t="shared" si="31"/>
        <v>盤</v>
      </c>
      <c r="K637" t="str">
        <f t="shared" si="32"/>
        <v>盤</v>
      </c>
    </row>
    <row r="638" spans="1:11" x14ac:dyDescent="0.15">
      <c r="A638">
        <v>20180809</v>
      </c>
      <c r="B638">
        <v>11028.07</v>
      </c>
      <c r="C638">
        <v>11098.13</v>
      </c>
      <c r="D638">
        <v>10929.77</v>
      </c>
      <c r="E638">
        <v>11098.13</v>
      </c>
      <c r="F638">
        <v>10929.77</v>
      </c>
      <c r="G638">
        <v>11098.13</v>
      </c>
      <c r="H638">
        <v>10929.77</v>
      </c>
      <c r="I638" t="str">
        <f t="shared" si="30"/>
        <v>盤</v>
      </c>
      <c r="J638" t="str">
        <f t="shared" si="31"/>
        <v>盤</v>
      </c>
      <c r="K638" t="str">
        <f t="shared" si="32"/>
        <v>盤</v>
      </c>
    </row>
    <row r="639" spans="1:11" x14ac:dyDescent="0.15">
      <c r="A639">
        <v>20180810</v>
      </c>
      <c r="B639">
        <v>10983.68</v>
      </c>
      <c r="C639">
        <v>11098.13</v>
      </c>
      <c r="D639">
        <v>10929.77</v>
      </c>
      <c r="E639">
        <v>11098.13</v>
      </c>
      <c r="F639">
        <v>10929.77</v>
      </c>
      <c r="G639">
        <v>11098.13</v>
      </c>
      <c r="H639">
        <v>10929.77</v>
      </c>
      <c r="I639" t="str">
        <f t="shared" si="30"/>
        <v>盤</v>
      </c>
      <c r="J639" t="str">
        <f t="shared" si="31"/>
        <v>盤</v>
      </c>
      <c r="K639" t="str">
        <f t="shared" si="32"/>
        <v>盤</v>
      </c>
    </row>
    <row r="640" spans="1:11" x14ac:dyDescent="0.15">
      <c r="A640">
        <v>20180813</v>
      </c>
      <c r="B640">
        <v>10748.92</v>
      </c>
      <c r="C640">
        <v>11098.13</v>
      </c>
      <c r="D640">
        <v>10929.77</v>
      </c>
      <c r="E640">
        <v>11098.13</v>
      </c>
      <c r="F640">
        <v>10929.77</v>
      </c>
      <c r="G640">
        <v>11075.25</v>
      </c>
      <c r="H640">
        <v>10748.92</v>
      </c>
      <c r="I640" t="str">
        <f t="shared" si="30"/>
        <v>盤</v>
      </c>
      <c r="J640" t="str">
        <f t="shared" si="31"/>
        <v>盤</v>
      </c>
      <c r="K640" t="str">
        <f t="shared" si="32"/>
        <v>順</v>
      </c>
    </row>
    <row r="641" spans="1:11" x14ac:dyDescent="0.15">
      <c r="A641">
        <v>20180814</v>
      </c>
      <c r="B641">
        <v>10824.23</v>
      </c>
      <c r="C641">
        <v>11098.13</v>
      </c>
      <c r="D641">
        <v>10929.77</v>
      </c>
      <c r="E641">
        <v>11075.25</v>
      </c>
      <c r="F641">
        <v>10748.92</v>
      </c>
      <c r="G641">
        <v>11075.25</v>
      </c>
      <c r="H641">
        <v>10748.92</v>
      </c>
      <c r="I641" t="str">
        <f t="shared" si="30"/>
        <v>盤</v>
      </c>
      <c r="J641" t="str">
        <f t="shared" si="31"/>
        <v>順</v>
      </c>
      <c r="K641" t="str">
        <f t="shared" si="32"/>
        <v>順</v>
      </c>
    </row>
    <row r="642" spans="1:11" x14ac:dyDescent="0.15">
      <c r="A642">
        <v>20180815</v>
      </c>
      <c r="B642">
        <v>10716.75</v>
      </c>
      <c r="C642">
        <v>11075.25</v>
      </c>
      <c r="D642">
        <v>10748.92</v>
      </c>
      <c r="E642">
        <v>11075.25</v>
      </c>
      <c r="F642">
        <v>10748.92</v>
      </c>
      <c r="G642">
        <v>11075.25</v>
      </c>
      <c r="H642">
        <v>10716.75</v>
      </c>
      <c r="I642" t="str">
        <f t="shared" si="30"/>
        <v>順</v>
      </c>
      <c r="J642" t="str">
        <f t="shared" si="31"/>
        <v>順</v>
      </c>
      <c r="K642" t="str">
        <f t="shared" si="32"/>
        <v>順</v>
      </c>
    </row>
    <row r="643" spans="1:11" x14ac:dyDescent="0.15">
      <c r="A643">
        <v>20180816</v>
      </c>
      <c r="B643">
        <v>10683.9</v>
      </c>
      <c r="C643">
        <v>11075.25</v>
      </c>
      <c r="D643">
        <v>10748.92</v>
      </c>
      <c r="E643">
        <v>11075.25</v>
      </c>
      <c r="F643">
        <v>10716.75</v>
      </c>
      <c r="G643">
        <v>11075.25</v>
      </c>
      <c r="H643">
        <v>10683.9</v>
      </c>
      <c r="I643" t="str">
        <f t="shared" si="30"/>
        <v>順</v>
      </c>
      <c r="J643" t="str">
        <f t="shared" si="31"/>
        <v>順</v>
      </c>
      <c r="K643" t="str">
        <f t="shared" si="32"/>
        <v>順</v>
      </c>
    </row>
    <row r="644" spans="1:11" x14ac:dyDescent="0.15">
      <c r="A644">
        <v>20180817</v>
      </c>
      <c r="B644">
        <v>10690.96</v>
      </c>
      <c r="C644">
        <v>11075.25</v>
      </c>
      <c r="D644">
        <v>10716.75</v>
      </c>
      <c r="E644">
        <v>11075.25</v>
      </c>
      <c r="F644">
        <v>10683.9</v>
      </c>
      <c r="G644">
        <v>11075.25</v>
      </c>
      <c r="H644">
        <v>10683.9</v>
      </c>
      <c r="I644" t="str">
        <f t="shared" si="30"/>
        <v>順</v>
      </c>
      <c r="J644" t="str">
        <f t="shared" si="31"/>
        <v>順</v>
      </c>
      <c r="K644" t="str">
        <f t="shared" si="32"/>
        <v>順</v>
      </c>
    </row>
    <row r="645" spans="1:11" x14ac:dyDescent="0.15">
      <c r="A645">
        <v>20180820</v>
      </c>
      <c r="B645">
        <v>10699.05</v>
      </c>
      <c r="C645">
        <v>11075.25</v>
      </c>
      <c r="D645">
        <v>10683.9</v>
      </c>
      <c r="E645">
        <v>11075.25</v>
      </c>
      <c r="F645">
        <v>10683.9</v>
      </c>
      <c r="G645">
        <v>11028.07</v>
      </c>
      <c r="H645">
        <v>10683.9</v>
      </c>
      <c r="I645" t="str">
        <f t="shared" si="30"/>
        <v>順</v>
      </c>
      <c r="J645" t="str">
        <f t="shared" si="31"/>
        <v>順</v>
      </c>
      <c r="K645" t="str">
        <f t="shared" si="32"/>
        <v>順</v>
      </c>
    </row>
    <row r="646" spans="1:11" x14ac:dyDescent="0.15">
      <c r="A646">
        <v>20180821</v>
      </c>
      <c r="B646">
        <v>10792.2</v>
      </c>
      <c r="C646">
        <v>11075.25</v>
      </c>
      <c r="D646">
        <v>10683.9</v>
      </c>
      <c r="E646">
        <v>11028.07</v>
      </c>
      <c r="F646">
        <v>10683.9</v>
      </c>
      <c r="G646">
        <v>10983.68</v>
      </c>
      <c r="H646">
        <v>10683.9</v>
      </c>
      <c r="I646" t="str">
        <f t="shared" si="30"/>
        <v>順</v>
      </c>
      <c r="J646" t="str">
        <f t="shared" si="31"/>
        <v>順</v>
      </c>
      <c r="K646" t="str">
        <f t="shared" si="32"/>
        <v>順</v>
      </c>
    </row>
    <row r="647" spans="1:11" x14ac:dyDescent="0.15">
      <c r="A647">
        <v>20180822</v>
      </c>
      <c r="B647">
        <v>10804.2</v>
      </c>
      <c r="C647">
        <v>11028.07</v>
      </c>
      <c r="D647">
        <v>10683.9</v>
      </c>
      <c r="E647">
        <v>10983.68</v>
      </c>
      <c r="F647">
        <v>10683.9</v>
      </c>
      <c r="G647">
        <v>10824.23</v>
      </c>
      <c r="H647">
        <v>10683.9</v>
      </c>
      <c r="I647" t="str">
        <f t="shared" si="30"/>
        <v>順</v>
      </c>
      <c r="J647" t="str">
        <f t="shared" si="31"/>
        <v>順</v>
      </c>
      <c r="K647" t="str">
        <f t="shared" si="32"/>
        <v>盤</v>
      </c>
    </row>
    <row r="648" spans="1:11" x14ac:dyDescent="0.15">
      <c r="A648">
        <v>20180823</v>
      </c>
      <c r="B648">
        <v>10863.13</v>
      </c>
      <c r="C648">
        <v>10983.68</v>
      </c>
      <c r="D648">
        <v>10683.9</v>
      </c>
      <c r="E648">
        <v>10824.23</v>
      </c>
      <c r="F648">
        <v>10683.9</v>
      </c>
      <c r="G648">
        <v>10863.13</v>
      </c>
      <c r="H648">
        <v>10683.9</v>
      </c>
      <c r="I648" t="str">
        <f t="shared" si="30"/>
        <v>順</v>
      </c>
      <c r="J648" t="str">
        <f t="shared" si="31"/>
        <v>盤</v>
      </c>
      <c r="K648" t="str">
        <f t="shared" si="32"/>
        <v>盤</v>
      </c>
    </row>
    <row r="649" spans="1:11" x14ac:dyDescent="0.15">
      <c r="A649">
        <v>20180824</v>
      </c>
      <c r="B649">
        <v>10809.35</v>
      </c>
      <c r="C649">
        <v>10824.23</v>
      </c>
      <c r="D649">
        <v>10683.9</v>
      </c>
      <c r="E649">
        <v>10863.13</v>
      </c>
      <c r="F649">
        <v>10683.9</v>
      </c>
      <c r="G649">
        <v>10863.13</v>
      </c>
      <c r="H649">
        <v>10683.9</v>
      </c>
      <c r="I649" t="str">
        <f t="shared" si="30"/>
        <v>盤</v>
      </c>
      <c r="J649" t="str">
        <f t="shared" si="31"/>
        <v>盤</v>
      </c>
      <c r="K649" t="str">
        <f t="shared" si="32"/>
        <v>盤</v>
      </c>
    </row>
    <row r="650" spans="1:11" x14ac:dyDescent="0.15">
      <c r="A650">
        <v>20180827</v>
      </c>
      <c r="B650">
        <v>10902.21</v>
      </c>
      <c r="C650">
        <v>10863.13</v>
      </c>
      <c r="D650">
        <v>10683.9</v>
      </c>
      <c r="E650">
        <v>10863.13</v>
      </c>
      <c r="F650">
        <v>10683.9</v>
      </c>
      <c r="G650">
        <v>10902.21</v>
      </c>
      <c r="H650">
        <v>10683.9</v>
      </c>
      <c r="I650" t="str">
        <f t="shared" si="30"/>
        <v>盤</v>
      </c>
      <c r="J650" t="str">
        <f t="shared" si="31"/>
        <v>盤</v>
      </c>
      <c r="K650" t="str">
        <f t="shared" si="32"/>
        <v>無</v>
      </c>
    </row>
    <row r="651" spans="1:11" x14ac:dyDescent="0.15">
      <c r="A651">
        <v>20180828</v>
      </c>
      <c r="B651">
        <v>10989.55</v>
      </c>
      <c r="C651">
        <v>10863.13</v>
      </c>
      <c r="D651">
        <v>10683.9</v>
      </c>
      <c r="E651">
        <v>10902.21</v>
      </c>
      <c r="F651">
        <v>10683.9</v>
      </c>
      <c r="G651">
        <v>10989.55</v>
      </c>
      <c r="H651">
        <v>10690.96</v>
      </c>
      <c r="I651" t="str">
        <f t="shared" si="30"/>
        <v>盤</v>
      </c>
      <c r="J651" t="str">
        <f t="shared" si="31"/>
        <v>無</v>
      </c>
      <c r="K651" t="str">
        <f t="shared" si="32"/>
        <v>順</v>
      </c>
    </row>
    <row r="652" spans="1:11" x14ac:dyDescent="0.15">
      <c r="A652">
        <v>20180829</v>
      </c>
      <c r="B652">
        <v>11099.57</v>
      </c>
      <c r="C652">
        <v>10902.21</v>
      </c>
      <c r="D652">
        <v>10683.9</v>
      </c>
      <c r="E652">
        <v>10989.55</v>
      </c>
      <c r="F652">
        <v>10690.96</v>
      </c>
      <c r="G652">
        <v>11099.57</v>
      </c>
      <c r="H652">
        <v>10699.05</v>
      </c>
      <c r="I652" t="str">
        <f t="shared" si="30"/>
        <v>無</v>
      </c>
      <c r="J652" t="str">
        <f t="shared" si="31"/>
        <v>順</v>
      </c>
      <c r="K652" t="str">
        <f t="shared" si="32"/>
        <v>順</v>
      </c>
    </row>
    <row r="653" spans="1:11" x14ac:dyDescent="0.15">
      <c r="A653">
        <v>20180830</v>
      </c>
      <c r="B653">
        <v>11093.75</v>
      </c>
      <c r="C653">
        <v>10989.55</v>
      </c>
      <c r="D653">
        <v>10690.96</v>
      </c>
      <c r="E653">
        <v>11099.57</v>
      </c>
      <c r="F653">
        <v>10699.05</v>
      </c>
      <c r="G653">
        <v>11099.57</v>
      </c>
      <c r="H653">
        <v>10792.2</v>
      </c>
      <c r="I653" t="str">
        <f t="shared" si="30"/>
        <v>順</v>
      </c>
      <c r="J653" t="str">
        <f t="shared" si="31"/>
        <v>順</v>
      </c>
      <c r="K653" t="str">
        <f t="shared" si="32"/>
        <v>順</v>
      </c>
    </row>
    <row r="654" spans="1:11" x14ac:dyDescent="0.15">
      <c r="A654">
        <v>20180831</v>
      </c>
      <c r="B654">
        <v>11063.94</v>
      </c>
      <c r="C654">
        <v>11099.57</v>
      </c>
      <c r="D654">
        <v>10699.05</v>
      </c>
      <c r="E654">
        <v>11099.57</v>
      </c>
      <c r="F654">
        <v>10792.2</v>
      </c>
      <c r="G654">
        <v>11099.57</v>
      </c>
      <c r="H654">
        <v>10804.2</v>
      </c>
      <c r="I654" t="str">
        <f t="shared" si="30"/>
        <v>順</v>
      </c>
      <c r="J654" t="str">
        <f t="shared" si="31"/>
        <v>順</v>
      </c>
      <c r="K654" t="str">
        <f t="shared" si="32"/>
        <v>順</v>
      </c>
    </row>
    <row r="655" spans="1:11" x14ac:dyDescent="0.15">
      <c r="A655">
        <v>20180903</v>
      </c>
      <c r="B655">
        <v>10964.22</v>
      </c>
      <c r="C655">
        <v>11099.57</v>
      </c>
      <c r="D655">
        <v>10792.2</v>
      </c>
      <c r="E655">
        <v>11099.57</v>
      </c>
      <c r="F655">
        <v>10804.2</v>
      </c>
      <c r="G655">
        <v>11099.57</v>
      </c>
      <c r="H655">
        <v>10809.35</v>
      </c>
      <c r="I655" t="str">
        <f t="shared" si="30"/>
        <v>順</v>
      </c>
      <c r="J655" t="str">
        <f t="shared" si="31"/>
        <v>順</v>
      </c>
      <c r="K655" t="str">
        <f t="shared" si="32"/>
        <v>順</v>
      </c>
    </row>
    <row r="656" spans="1:11" x14ac:dyDescent="0.15">
      <c r="A656">
        <v>20180904</v>
      </c>
      <c r="B656">
        <v>11021.38</v>
      </c>
      <c r="C656">
        <v>11099.57</v>
      </c>
      <c r="D656">
        <v>10804.2</v>
      </c>
      <c r="E656">
        <v>11099.57</v>
      </c>
      <c r="F656">
        <v>10809.35</v>
      </c>
      <c r="G656">
        <v>11099.57</v>
      </c>
      <c r="H656">
        <v>10809.35</v>
      </c>
      <c r="I656" t="str">
        <f t="shared" si="30"/>
        <v>順</v>
      </c>
      <c r="J656" t="str">
        <f t="shared" si="31"/>
        <v>順</v>
      </c>
      <c r="K656" t="str">
        <f t="shared" si="32"/>
        <v>順</v>
      </c>
    </row>
    <row r="657" spans="1:11" x14ac:dyDescent="0.15">
      <c r="A657">
        <v>20180905</v>
      </c>
      <c r="B657">
        <v>10995.13</v>
      </c>
      <c r="C657">
        <v>11099.57</v>
      </c>
      <c r="D657">
        <v>10809.35</v>
      </c>
      <c r="E657">
        <v>11099.57</v>
      </c>
      <c r="F657">
        <v>10809.35</v>
      </c>
      <c r="G657">
        <v>11099.57</v>
      </c>
      <c r="H657">
        <v>10902.21</v>
      </c>
      <c r="I657" t="str">
        <f t="shared" si="30"/>
        <v>順</v>
      </c>
      <c r="J657" t="str">
        <f t="shared" si="31"/>
        <v>順</v>
      </c>
      <c r="K657" t="str">
        <f t="shared" si="32"/>
        <v>無</v>
      </c>
    </row>
    <row r="658" spans="1:11" x14ac:dyDescent="0.15">
      <c r="A658">
        <v>20180906</v>
      </c>
      <c r="B658">
        <v>10924.3</v>
      </c>
      <c r="C658">
        <v>11099.57</v>
      </c>
      <c r="D658">
        <v>10809.35</v>
      </c>
      <c r="E658">
        <v>11099.57</v>
      </c>
      <c r="F658">
        <v>10902.21</v>
      </c>
      <c r="G658">
        <v>11099.57</v>
      </c>
      <c r="H658">
        <v>10924.3</v>
      </c>
      <c r="I658" t="str">
        <f t="shared" si="30"/>
        <v>順</v>
      </c>
      <c r="J658" t="str">
        <f t="shared" si="31"/>
        <v>無</v>
      </c>
      <c r="K658" t="str">
        <f t="shared" si="32"/>
        <v>盤</v>
      </c>
    </row>
    <row r="659" spans="1:11" x14ac:dyDescent="0.15">
      <c r="A659">
        <v>20180907</v>
      </c>
      <c r="B659">
        <v>10846.99</v>
      </c>
      <c r="C659">
        <v>11099.57</v>
      </c>
      <c r="D659">
        <v>10902.21</v>
      </c>
      <c r="E659">
        <v>11099.57</v>
      </c>
      <c r="F659">
        <v>10924.3</v>
      </c>
      <c r="G659">
        <v>11099.57</v>
      </c>
      <c r="H659">
        <v>10846.99</v>
      </c>
      <c r="I659" t="str">
        <f t="shared" si="30"/>
        <v>無</v>
      </c>
      <c r="J659" t="str">
        <f t="shared" si="31"/>
        <v>盤</v>
      </c>
      <c r="K659" t="str">
        <f t="shared" si="32"/>
        <v>順</v>
      </c>
    </row>
    <row r="660" spans="1:11" x14ac:dyDescent="0.15">
      <c r="A660">
        <v>20180910</v>
      </c>
      <c r="B660">
        <v>10725.8</v>
      </c>
      <c r="C660">
        <v>11099.57</v>
      </c>
      <c r="D660">
        <v>10924.3</v>
      </c>
      <c r="E660">
        <v>11099.57</v>
      </c>
      <c r="F660">
        <v>10846.99</v>
      </c>
      <c r="G660">
        <v>11093.75</v>
      </c>
      <c r="H660">
        <v>10725.8</v>
      </c>
      <c r="I660" t="str">
        <f t="shared" si="30"/>
        <v>盤</v>
      </c>
      <c r="J660" t="str">
        <f t="shared" si="31"/>
        <v>順</v>
      </c>
      <c r="K660" t="str">
        <f t="shared" si="32"/>
        <v>順</v>
      </c>
    </row>
    <row r="661" spans="1:11" x14ac:dyDescent="0.15">
      <c r="A661">
        <v>20180911</v>
      </c>
      <c r="B661">
        <v>10752.3</v>
      </c>
      <c r="C661">
        <v>11099.57</v>
      </c>
      <c r="D661">
        <v>10846.99</v>
      </c>
      <c r="E661">
        <v>11093.75</v>
      </c>
      <c r="F661">
        <v>10725.8</v>
      </c>
      <c r="G661">
        <v>11063.94</v>
      </c>
      <c r="H661">
        <v>10725.8</v>
      </c>
      <c r="I661" t="str">
        <f t="shared" si="30"/>
        <v>順</v>
      </c>
      <c r="J661" t="str">
        <f t="shared" si="31"/>
        <v>順</v>
      </c>
      <c r="K661" t="str">
        <f t="shared" si="32"/>
        <v>順</v>
      </c>
    </row>
    <row r="662" spans="1:11" x14ac:dyDescent="0.15">
      <c r="A662">
        <v>20180912</v>
      </c>
      <c r="B662">
        <v>10722.57</v>
      </c>
      <c r="C662">
        <v>11093.75</v>
      </c>
      <c r="D662">
        <v>10725.8</v>
      </c>
      <c r="E662">
        <v>11063.94</v>
      </c>
      <c r="F662">
        <v>10725.8</v>
      </c>
      <c r="G662">
        <v>11021.38</v>
      </c>
      <c r="H662">
        <v>10722.57</v>
      </c>
      <c r="I662" t="str">
        <f t="shared" si="30"/>
        <v>順</v>
      </c>
      <c r="J662" t="str">
        <f t="shared" si="31"/>
        <v>順</v>
      </c>
      <c r="K662" t="str">
        <f t="shared" si="32"/>
        <v>順</v>
      </c>
    </row>
    <row r="663" spans="1:11" x14ac:dyDescent="0.15">
      <c r="A663">
        <v>20180913</v>
      </c>
      <c r="B663">
        <v>10727.23</v>
      </c>
      <c r="C663">
        <v>11063.94</v>
      </c>
      <c r="D663">
        <v>10725.8</v>
      </c>
      <c r="E663">
        <v>11021.38</v>
      </c>
      <c r="F663">
        <v>10722.57</v>
      </c>
      <c r="G663">
        <v>11021.38</v>
      </c>
      <c r="H663">
        <v>10722.57</v>
      </c>
      <c r="I663" t="str">
        <f t="shared" si="30"/>
        <v>順</v>
      </c>
      <c r="J663" t="str">
        <f t="shared" si="31"/>
        <v>順</v>
      </c>
      <c r="K663" t="str">
        <f t="shared" si="32"/>
        <v>順</v>
      </c>
    </row>
    <row r="664" spans="1:11" x14ac:dyDescent="0.15">
      <c r="A664">
        <v>20180914</v>
      </c>
      <c r="B664">
        <v>10868.14</v>
      </c>
      <c r="C664">
        <v>11021.38</v>
      </c>
      <c r="D664">
        <v>10722.57</v>
      </c>
      <c r="E664">
        <v>11021.38</v>
      </c>
      <c r="F664">
        <v>10722.57</v>
      </c>
      <c r="G664">
        <v>10995.13</v>
      </c>
      <c r="H664">
        <v>10722.57</v>
      </c>
      <c r="I664" t="str">
        <f t="shared" si="30"/>
        <v>順</v>
      </c>
      <c r="J664" t="str">
        <f t="shared" si="31"/>
        <v>順</v>
      </c>
      <c r="K664" t="str">
        <f t="shared" si="32"/>
        <v>順</v>
      </c>
    </row>
    <row r="665" spans="1:11" x14ac:dyDescent="0.15">
      <c r="A665">
        <v>20180917</v>
      </c>
      <c r="B665">
        <v>10828.61</v>
      </c>
      <c r="C665">
        <v>11021.38</v>
      </c>
      <c r="D665">
        <v>10722.57</v>
      </c>
      <c r="E665">
        <v>10995.13</v>
      </c>
      <c r="F665">
        <v>10722.57</v>
      </c>
      <c r="G665">
        <v>10924.3</v>
      </c>
      <c r="H665">
        <v>10722.57</v>
      </c>
      <c r="I665" t="str">
        <f t="shared" si="30"/>
        <v>順</v>
      </c>
      <c r="J665" t="str">
        <f t="shared" si="31"/>
        <v>順</v>
      </c>
      <c r="K665" t="str">
        <f t="shared" si="32"/>
        <v>無</v>
      </c>
    </row>
    <row r="666" spans="1:11" x14ac:dyDescent="0.15">
      <c r="A666">
        <v>20180918</v>
      </c>
      <c r="B666">
        <v>10760.21</v>
      </c>
      <c r="C666">
        <v>10995.13</v>
      </c>
      <c r="D666">
        <v>10722.57</v>
      </c>
      <c r="E666">
        <v>10924.3</v>
      </c>
      <c r="F666">
        <v>10722.57</v>
      </c>
      <c r="G666">
        <v>10868.14</v>
      </c>
      <c r="H666">
        <v>10722.57</v>
      </c>
      <c r="I666" t="str">
        <f t="shared" si="30"/>
        <v>順</v>
      </c>
      <c r="J666" t="str">
        <f t="shared" si="31"/>
        <v>無</v>
      </c>
      <c r="K666" t="str">
        <f t="shared" si="32"/>
        <v>盤</v>
      </c>
    </row>
    <row r="667" spans="1:11" x14ac:dyDescent="0.15">
      <c r="A667">
        <v>20180919</v>
      </c>
      <c r="B667">
        <v>10857.27</v>
      </c>
      <c r="C667">
        <v>10924.3</v>
      </c>
      <c r="D667">
        <v>10722.57</v>
      </c>
      <c r="E667">
        <v>10868.14</v>
      </c>
      <c r="F667">
        <v>10722.57</v>
      </c>
      <c r="G667">
        <v>10868.14</v>
      </c>
      <c r="H667">
        <v>10722.57</v>
      </c>
      <c r="I667" t="str">
        <f t="shared" si="30"/>
        <v>無</v>
      </c>
      <c r="J667" t="str">
        <f t="shared" si="31"/>
        <v>盤</v>
      </c>
      <c r="K667" t="str">
        <f t="shared" si="32"/>
        <v>盤</v>
      </c>
    </row>
    <row r="668" spans="1:11" x14ac:dyDescent="0.15">
      <c r="A668">
        <v>20180920</v>
      </c>
      <c r="B668">
        <v>10831.41</v>
      </c>
      <c r="C668">
        <v>10868.14</v>
      </c>
      <c r="D668">
        <v>10722.57</v>
      </c>
      <c r="E668">
        <v>10868.14</v>
      </c>
      <c r="F668">
        <v>10722.57</v>
      </c>
      <c r="G668">
        <v>10868.14</v>
      </c>
      <c r="H668">
        <v>10722.57</v>
      </c>
      <c r="I668" t="str">
        <f t="shared" si="30"/>
        <v>盤</v>
      </c>
      <c r="J668" t="str">
        <f t="shared" si="31"/>
        <v>盤</v>
      </c>
      <c r="K668" t="str">
        <f t="shared" si="32"/>
        <v>盤</v>
      </c>
    </row>
    <row r="669" spans="1:11" x14ac:dyDescent="0.15">
      <c r="A669">
        <v>20180921</v>
      </c>
      <c r="B669">
        <v>10972.41</v>
      </c>
      <c r="C669">
        <v>10868.14</v>
      </c>
      <c r="D669">
        <v>10722.57</v>
      </c>
      <c r="E669">
        <v>10868.14</v>
      </c>
      <c r="F669">
        <v>10722.57</v>
      </c>
      <c r="G669">
        <v>10972.41</v>
      </c>
      <c r="H669">
        <v>10722.57</v>
      </c>
      <c r="I669" t="str">
        <f t="shared" si="30"/>
        <v>盤</v>
      </c>
      <c r="J669" t="str">
        <f t="shared" si="31"/>
        <v>盤</v>
      </c>
      <c r="K669" t="str">
        <f t="shared" si="32"/>
        <v>順</v>
      </c>
    </row>
    <row r="670" spans="1:11" x14ac:dyDescent="0.15">
      <c r="A670">
        <v>20180925</v>
      </c>
      <c r="B670">
        <v>10978.85</v>
      </c>
      <c r="C670">
        <v>10868.14</v>
      </c>
      <c r="D670">
        <v>10722.57</v>
      </c>
      <c r="E670">
        <v>10972.41</v>
      </c>
      <c r="F670">
        <v>10722.57</v>
      </c>
      <c r="G670">
        <v>10978.85</v>
      </c>
      <c r="H670">
        <v>10727.23</v>
      </c>
      <c r="I670" t="str">
        <f t="shared" si="30"/>
        <v>盤</v>
      </c>
      <c r="J670" t="str">
        <f t="shared" si="31"/>
        <v>順</v>
      </c>
      <c r="K670" t="str">
        <f t="shared" si="32"/>
        <v>順</v>
      </c>
    </row>
    <row r="671" spans="1:11" x14ac:dyDescent="0.15">
      <c r="A671">
        <v>20180926</v>
      </c>
      <c r="B671">
        <v>10974.19</v>
      </c>
      <c r="C671">
        <v>10972.41</v>
      </c>
      <c r="D671">
        <v>10722.57</v>
      </c>
      <c r="E671">
        <v>10978.85</v>
      </c>
      <c r="F671">
        <v>10727.23</v>
      </c>
      <c r="G671">
        <v>10978.85</v>
      </c>
      <c r="H671">
        <v>10760.21</v>
      </c>
      <c r="I671" t="str">
        <f t="shared" si="30"/>
        <v>順</v>
      </c>
      <c r="J671" t="str">
        <f t="shared" si="31"/>
        <v>順</v>
      </c>
      <c r="K671" t="str">
        <f t="shared" si="32"/>
        <v>無</v>
      </c>
    </row>
    <row r="672" spans="1:11" x14ac:dyDescent="0.15">
      <c r="A672">
        <v>20180927</v>
      </c>
      <c r="B672">
        <v>11034.19</v>
      </c>
      <c r="C672">
        <v>10978.85</v>
      </c>
      <c r="D672">
        <v>10727.23</v>
      </c>
      <c r="E672">
        <v>10978.85</v>
      </c>
      <c r="F672">
        <v>10760.21</v>
      </c>
      <c r="G672">
        <v>11034.19</v>
      </c>
      <c r="H672">
        <v>10760.21</v>
      </c>
      <c r="I672" t="str">
        <f t="shared" si="30"/>
        <v>順</v>
      </c>
      <c r="J672" t="str">
        <f t="shared" si="31"/>
        <v>無</v>
      </c>
      <c r="K672" t="str">
        <f t="shared" si="32"/>
        <v>順</v>
      </c>
    </row>
    <row r="673" spans="1:11" x14ac:dyDescent="0.15">
      <c r="A673">
        <v>20180928</v>
      </c>
      <c r="B673">
        <v>11006.34</v>
      </c>
      <c r="C673">
        <v>10978.85</v>
      </c>
      <c r="D673">
        <v>10760.21</v>
      </c>
      <c r="E673">
        <v>11034.19</v>
      </c>
      <c r="F673">
        <v>10760.21</v>
      </c>
      <c r="G673">
        <v>11034.19</v>
      </c>
      <c r="H673">
        <v>10760.21</v>
      </c>
      <c r="I673" t="str">
        <f t="shared" ref="I673:I736" si="33">IF(C673-D673&lt;=180,"盤",IF(C673-D673&lt;=240,"無","順"))</f>
        <v>無</v>
      </c>
      <c r="J673" t="str">
        <f t="shared" ref="J673:J736" si="34">IF(E673-F673&lt;=180,"盤",IF(E673-F673&lt;=240,"無","順"))</f>
        <v>順</v>
      </c>
      <c r="K673" t="str">
        <f t="shared" ref="K673:K736" si="35">IF(G673-H673&lt;=180,"盤",IF(G673-H673&lt;=240,"無","順"))</f>
        <v>順</v>
      </c>
    </row>
    <row r="674" spans="1:11" x14ac:dyDescent="0.15">
      <c r="A674">
        <v>20181001</v>
      </c>
      <c r="B674">
        <v>11051.8</v>
      </c>
      <c r="C674">
        <v>11034.19</v>
      </c>
      <c r="D674">
        <v>10760.21</v>
      </c>
      <c r="E674">
        <v>11034.19</v>
      </c>
      <c r="F674">
        <v>10760.21</v>
      </c>
      <c r="G674">
        <v>11051.8</v>
      </c>
      <c r="H674">
        <v>10831.41</v>
      </c>
      <c r="I674" t="str">
        <f t="shared" si="33"/>
        <v>順</v>
      </c>
      <c r="J674" t="str">
        <f t="shared" si="34"/>
        <v>順</v>
      </c>
      <c r="K674" t="str">
        <f t="shared" si="35"/>
        <v>無</v>
      </c>
    </row>
    <row r="675" spans="1:11" x14ac:dyDescent="0.15">
      <c r="A675">
        <v>20181002</v>
      </c>
      <c r="B675">
        <v>10919.63</v>
      </c>
      <c r="C675">
        <v>11034.19</v>
      </c>
      <c r="D675">
        <v>10760.21</v>
      </c>
      <c r="E675">
        <v>11051.8</v>
      </c>
      <c r="F675">
        <v>10831.41</v>
      </c>
      <c r="G675">
        <v>11051.8</v>
      </c>
      <c r="H675">
        <v>10831.41</v>
      </c>
      <c r="I675" t="str">
        <f t="shared" si="33"/>
        <v>順</v>
      </c>
      <c r="J675" t="str">
        <f t="shared" si="34"/>
        <v>無</v>
      </c>
      <c r="K675" t="str">
        <f t="shared" si="35"/>
        <v>無</v>
      </c>
    </row>
    <row r="676" spans="1:11" x14ac:dyDescent="0.15">
      <c r="A676">
        <v>20181003</v>
      </c>
      <c r="B676">
        <v>10863.94</v>
      </c>
      <c r="C676">
        <v>11051.8</v>
      </c>
      <c r="D676">
        <v>10831.41</v>
      </c>
      <c r="E676">
        <v>11051.8</v>
      </c>
      <c r="F676">
        <v>10831.41</v>
      </c>
      <c r="G676">
        <v>11051.8</v>
      </c>
      <c r="H676">
        <v>10863.94</v>
      </c>
      <c r="I676" t="str">
        <f t="shared" si="33"/>
        <v>無</v>
      </c>
      <c r="J676" t="str">
        <f t="shared" si="34"/>
        <v>無</v>
      </c>
      <c r="K676" t="str">
        <f t="shared" si="35"/>
        <v>無</v>
      </c>
    </row>
    <row r="677" spans="1:11" x14ac:dyDescent="0.15">
      <c r="A677">
        <v>20181004</v>
      </c>
      <c r="B677">
        <v>10718.91</v>
      </c>
      <c r="C677">
        <v>11051.8</v>
      </c>
      <c r="D677">
        <v>10831.41</v>
      </c>
      <c r="E677">
        <v>11051.8</v>
      </c>
      <c r="F677">
        <v>10863.94</v>
      </c>
      <c r="G677">
        <v>11051.8</v>
      </c>
      <c r="H677">
        <v>10718.91</v>
      </c>
      <c r="I677" t="str">
        <f t="shared" si="33"/>
        <v>無</v>
      </c>
      <c r="J677" t="str">
        <f t="shared" si="34"/>
        <v>無</v>
      </c>
      <c r="K677" t="str">
        <f t="shared" si="35"/>
        <v>順</v>
      </c>
    </row>
    <row r="678" spans="1:11" x14ac:dyDescent="0.15">
      <c r="A678">
        <v>20181005</v>
      </c>
      <c r="B678">
        <v>10517.12</v>
      </c>
      <c r="C678">
        <v>11051.8</v>
      </c>
      <c r="D678">
        <v>10863.94</v>
      </c>
      <c r="E678">
        <v>11051.8</v>
      </c>
      <c r="F678">
        <v>10718.91</v>
      </c>
      <c r="G678">
        <v>11051.8</v>
      </c>
      <c r="H678">
        <v>10517.12</v>
      </c>
      <c r="I678" t="str">
        <f t="shared" si="33"/>
        <v>無</v>
      </c>
      <c r="J678" t="str">
        <f t="shared" si="34"/>
        <v>順</v>
      </c>
      <c r="K678" t="str">
        <f t="shared" si="35"/>
        <v>順</v>
      </c>
    </row>
    <row r="679" spans="1:11" x14ac:dyDescent="0.15">
      <c r="A679">
        <v>20181008</v>
      </c>
      <c r="B679">
        <v>10455.93</v>
      </c>
      <c r="C679">
        <v>11051.8</v>
      </c>
      <c r="D679">
        <v>10718.91</v>
      </c>
      <c r="E679">
        <v>11051.8</v>
      </c>
      <c r="F679">
        <v>10517.12</v>
      </c>
      <c r="G679">
        <v>11051.8</v>
      </c>
      <c r="H679">
        <v>10455.93</v>
      </c>
      <c r="I679" t="str">
        <f t="shared" si="33"/>
        <v>順</v>
      </c>
      <c r="J679" t="str">
        <f t="shared" si="34"/>
        <v>順</v>
      </c>
      <c r="K679" t="str">
        <f t="shared" si="35"/>
        <v>順</v>
      </c>
    </row>
    <row r="680" spans="1:11" x14ac:dyDescent="0.15">
      <c r="A680">
        <v>20181009</v>
      </c>
      <c r="B680">
        <v>10466.83</v>
      </c>
      <c r="C680">
        <v>11051.8</v>
      </c>
      <c r="D680">
        <v>10517.12</v>
      </c>
      <c r="E680">
        <v>11051.8</v>
      </c>
      <c r="F680">
        <v>10455.93</v>
      </c>
      <c r="G680">
        <v>11051.8</v>
      </c>
      <c r="H680">
        <v>10455.93</v>
      </c>
      <c r="I680" t="str">
        <f t="shared" si="33"/>
        <v>順</v>
      </c>
      <c r="J680" t="str">
        <f t="shared" si="34"/>
        <v>順</v>
      </c>
      <c r="K680" t="str">
        <f t="shared" si="35"/>
        <v>順</v>
      </c>
    </row>
    <row r="681" spans="1:11" x14ac:dyDescent="0.15">
      <c r="A681">
        <v>20181011</v>
      </c>
      <c r="B681">
        <v>9806.11</v>
      </c>
      <c r="C681">
        <v>11051.8</v>
      </c>
      <c r="D681">
        <v>10455.93</v>
      </c>
      <c r="E681">
        <v>11051.8</v>
      </c>
      <c r="F681">
        <v>10455.93</v>
      </c>
      <c r="G681">
        <v>11051.8</v>
      </c>
      <c r="H681">
        <v>9806.11</v>
      </c>
      <c r="I681" t="str">
        <f t="shared" si="33"/>
        <v>順</v>
      </c>
      <c r="J681" t="str">
        <f t="shared" si="34"/>
        <v>順</v>
      </c>
      <c r="K681" t="str">
        <f t="shared" si="35"/>
        <v>順</v>
      </c>
    </row>
    <row r="682" spans="1:11" x14ac:dyDescent="0.15">
      <c r="A682">
        <v>20181012</v>
      </c>
      <c r="B682">
        <v>10045.81</v>
      </c>
      <c r="C682">
        <v>11051.8</v>
      </c>
      <c r="D682">
        <v>10455.93</v>
      </c>
      <c r="E682">
        <v>11051.8</v>
      </c>
      <c r="F682">
        <v>9806.11</v>
      </c>
      <c r="G682">
        <v>10919.63</v>
      </c>
      <c r="H682">
        <v>9806.11</v>
      </c>
      <c r="I682" t="str">
        <f t="shared" si="33"/>
        <v>順</v>
      </c>
      <c r="J682" t="str">
        <f t="shared" si="34"/>
        <v>順</v>
      </c>
      <c r="K682" t="str">
        <f t="shared" si="35"/>
        <v>順</v>
      </c>
    </row>
    <row r="683" spans="1:11" x14ac:dyDescent="0.15">
      <c r="A683">
        <v>20181015</v>
      </c>
      <c r="B683">
        <v>9901.1200000000008</v>
      </c>
      <c r="C683">
        <v>11051.8</v>
      </c>
      <c r="D683">
        <v>9806.11</v>
      </c>
      <c r="E683">
        <v>10919.63</v>
      </c>
      <c r="F683">
        <v>9806.11</v>
      </c>
      <c r="G683">
        <v>10863.94</v>
      </c>
      <c r="H683">
        <v>9806.11</v>
      </c>
      <c r="I683" t="str">
        <f t="shared" si="33"/>
        <v>順</v>
      </c>
      <c r="J683" t="str">
        <f t="shared" si="34"/>
        <v>順</v>
      </c>
      <c r="K683" t="str">
        <f t="shared" si="35"/>
        <v>順</v>
      </c>
    </row>
    <row r="684" spans="1:11" x14ac:dyDescent="0.15">
      <c r="A684">
        <v>20181016</v>
      </c>
      <c r="B684">
        <v>9981.1</v>
      </c>
      <c r="C684">
        <v>10919.63</v>
      </c>
      <c r="D684">
        <v>9806.11</v>
      </c>
      <c r="E684">
        <v>10863.94</v>
      </c>
      <c r="F684">
        <v>9806.11</v>
      </c>
      <c r="G684">
        <v>10718.91</v>
      </c>
      <c r="H684">
        <v>9806.11</v>
      </c>
      <c r="I684" t="str">
        <f t="shared" si="33"/>
        <v>順</v>
      </c>
      <c r="J684" t="str">
        <f t="shared" si="34"/>
        <v>順</v>
      </c>
      <c r="K684" t="str">
        <f t="shared" si="35"/>
        <v>順</v>
      </c>
    </row>
    <row r="685" spans="1:11" x14ac:dyDescent="0.15">
      <c r="A685">
        <v>20181017</v>
      </c>
      <c r="B685">
        <v>9979.14</v>
      </c>
      <c r="C685">
        <v>10863.94</v>
      </c>
      <c r="D685">
        <v>9806.11</v>
      </c>
      <c r="E685">
        <v>10718.91</v>
      </c>
      <c r="F685">
        <v>9806.11</v>
      </c>
      <c r="G685">
        <v>10517.12</v>
      </c>
      <c r="H685">
        <v>9806.11</v>
      </c>
      <c r="I685" t="str">
        <f t="shared" si="33"/>
        <v>順</v>
      </c>
      <c r="J685" t="str">
        <f t="shared" si="34"/>
        <v>順</v>
      </c>
      <c r="K685" t="str">
        <f t="shared" si="35"/>
        <v>順</v>
      </c>
    </row>
    <row r="686" spans="1:11" x14ac:dyDescent="0.15">
      <c r="A686">
        <v>20181018</v>
      </c>
      <c r="B686">
        <v>9953.73</v>
      </c>
      <c r="C686">
        <v>10718.91</v>
      </c>
      <c r="D686">
        <v>9806.11</v>
      </c>
      <c r="E686">
        <v>10517.12</v>
      </c>
      <c r="F686">
        <v>9806.11</v>
      </c>
      <c r="G686">
        <v>10466.83</v>
      </c>
      <c r="H686">
        <v>9806.11</v>
      </c>
      <c r="I686" t="str">
        <f t="shared" si="33"/>
        <v>順</v>
      </c>
      <c r="J686" t="str">
        <f t="shared" si="34"/>
        <v>順</v>
      </c>
      <c r="K686" t="str">
        <f t="shared" si="35"/>
        <v>順</v>
      </c>
    </row>
    <row r="687" spans="1:11" x14ac:dyDescent="0.15">
      <c r="A687">
        <v>20181019</v>
      </c>
      <c r="B687">
        <v>9919.26</v>
      </c>
      <c r="C687">
        <v>10517.12</v>
      </c>
      <c r="D687">
        <v>9806.11</v>
      </c>
      <c r="E687">
        <v>10466.83</v>
      </c>
      <c r="F687">
        <v>9806.11</v>
      </c>
      <c r="G687">
        <v>10466.83</v>
      </c>
      <c r="H687">
        <v>9806.11</v>
      </c>
      <c r="I687" t="str">
        <f t="shared" si="33"/>
        <v>順</v>
      </c>
      <c r="J687" t="str">
        <f t="shared" si="34"/>
        <v>順</v>
      </c>
      <c r="K687" t="str">
        <f t="shared" si="35"/>
        <v>順</v>
      </c>
    </row>
    <row r="688" spans="1:11" x14ac:dyDescent="0.15">
      <c r="A688">
        <v>20181022</v>
      </c>
      <c r="B688">
        <v>9974.2800000000007</v>
      </c>
      <c r="C688">
        <v>10466.83</v>
      </c>
      <c r="D688">
        <v>9806.11</v>
      </c>
      <c r="E688">
        <v>10466.83</v>
      </c>
      <c r="F688">
        <v>9806.11</v>
      </c>
      <c r="G688">
        <v>10045.81</v>
      </c>
      <c r="H688">
        <v>9806.11</v>
      </c>
      <c r="I688" t="str">
        <f t="shared" si="33"/>
        <v>順</v>
      </c>
      <c r="J688" t="str">
        <f t="shared" si="34"/>
        <v>順</v>
      </c>
      <c r="K688" t="str">
        <f t="shared" si="35"/>
        <v>無</v>
      </c>
    </row>
    <row r="689" spans="1:11" x14ac:dyDescent="0.15">
      <c r="A689">
        <v>20181023</v>
      </c>
      <c r="B689">
        <v>9775.2000000000007</v>
      </c>
      <c r="C689">
        <v>10466.83</v>
      </c>
      <c r="D689">
        <v>9806.11</v>
      </c>
      <c r="E689">
        <v>10045.81</v>
      </c>
      <c r="F689">
        <v>9806.11</v>
      </c>
      <c r="G689">
        <v>10045.81</v>
      </c>
      <c r="H689">
        <v>9775.2000000000007</v>
      </c>
      <c r="I689" t="str">
        <f t="shared" si="33"/>
        <v>順</v>
      </c>
      <c r="J689" t="str">
        <f t="shared" si="34"/>
        <v>無</v>
      </c>
      <c r="K689" t="str">
        <f t="shared" si="35"/>
        <v>順</v>
      </c>
    </row>
    <row r="690" spans="1:11" x14ac:dyDescent="0.15">
      <c r="A690">
        <v>20181024</v>
      </c>
      <c r="B690">
        <v>9759.4</v>
      </c>
      <c r="C690">
        <v>10045.81</v>
      </c>
      <c r="D690">
        <v>9806.11</v>
      </c>
      <c r="E690">
        <v>10045.81</v>
      </c>
      <c r="F690">
        <v>9775.2000000000007</v>
      </c>
      <c r="G690">
        <v>9981.1</v>
      </c>
      <c r="H690">
        <v>9759.4</v>
      </c>
      <c r="I690" t="str">
        <f t="shared" si="33"/>
        <v>無</v>
      </c>
      <c r="J690" t="str">
        <f t="shared" si="34"/>
        <v>順</v>
      </c>
      <c r="K690" t="str">
        <f t="shared" si="35"/>
        <v>無</v>
      </c>
    </row>
    <row r="691" spans="1:11" x14ac:dyDescent="0.15">
      <c r="A691">
        <v>20181025</v>
      </c>
      <c r="B691">
        <v>9520.7900000000009</v>
      </c>
      <c r="C691">
        <v>10045.81</v>
      </c>
      <c r="D691">
        <v>9775.2000000000007</v>
      </c>
      <c r="E691">
        <v>9981.1</v>
      </c>
      <c r="F691">
        <v>9759.4</v>
      </c>
      <c r="G691">
        <v>9981.1</v>
      </c>
      <c r="H691">
        <v>9520.7900000000009</v>
      </c>
      <c r="I691" t="str">
        <f t="shared" si="33"/>
        <v>順</v>
      </c>
      <c r="J691" t="str">
        <f t="shared" si="34"/>
        <v>無</v>
      </c>
      <c r="K691" t="str">
        <f t="shared" si="35"/>
        <v>順</v>
      </c>
    </row>
    <row r="692" spans="1:11" x14ac:dyDescent="0.15">
      <c r="A692">
        <v>20181026</v>
      </c>
      <c r="B692">
        <v>9489.18</v>
      </c>
      <c r="C692">
        <v>9981.1</v>
      </c>
      <c r="D692">
        <v>9759.4</v>
      </c>
      <c r="E692">
        <v>9981.1</v>
      </c>
      <c r="F692">
        <v>9520.7900000000009</v>
      </c>
      <c r="G692">
        <v>9979.14</v>
      </c>
      <c r="H692">
        <v>9489.18</v>
      </c>
      <c r="I692" t="str">
        <f t="shared" si="33"/>
        <v>無</v>
      </c>
      <c r="J692" t="str">
        <f t="shared" si="34"/>
        <v>順</v>
      </c>
      <c r="K692" t="str">
        <f t="shared" si="35"/>
        <v>順</v>
      </c>
    </row>
    <row r="693" spans="1:11" x14ac:dyDescent="0.15">
      <c r="A693">
        <v>20181029</v>
      </c>
      <c r="B693">
        <v>9516.32</v>
      </c>
      <c r="C693">
        <v>9981.1</v>
      </c>
      <c r="D693">
        <v>9520.7900000000009</v>
      </c>
      <c r="E693">
        <v>9979.14</v>
      </c>
      <c r="F693">
        <v>9489.18</v>
      </c>
      <c r="G693">
        <v>9974.2800000000007</v>
      </c>
      <c r="H693">
        <v>9489.18</v>
      </c>
      <c r="I693" t="str">
        <f t="shared" si="33"/>
        <v>順</v>
      </c>
      <c r="J693" t="str">
        <f t="shared" si="34"/>
        <v>順</v>
      </c>
      <c r="K693" t="str">
        <f t="shared" si="35"/>
        <v>順</v>
      </c>
    </row>
    <row r="694" spans="1:11" x14ac:dyDescent="0.15">
      <c r="A694">
        <v>20181030</v>
      </c>
      <c r="B694">
        <v>9526.11</v>
      </c>
      <c r="C694">
        <v>9979.14</v>
      </c>
      <c r="D694">
        <v>9489.18</v>
      </c>
      <c r="E694">
        <v>9974.2800000000007</v>
      </c>
      <c r="F694">
        <v>9489.18</v>
      </c>
      <c r="G694">
        <v>9974.2800000000007</v>
      </c>
      <c r="H694">
        <v>9489.18</v>
      </c>
      <c r="I694" t="str">
        <f t="shared" si="33"/>
        <v>順</v>
      </c>
      <c r="J694" t="str">
        <f t="shared" si="34"/>
        <v>順</v>
      </c>
      <c r="K694" t="str">
        <f t="shared" si="35"/>
        <v>順</v>
      </c>
    </row>
    <row r="695" spans="1:11" x14ac:dyDescent="0.15">
      <c r="A695">
        <v>20181031</v>
      </c>
      <c r="B695">
        <v>9802.1299999999992</v>
      </c>
      <c r="C695">
        <v>9974.2800000000007</v>
      </c>
      <c r="D695">
        <v>9489.18</v>
      </c>
      <c r="E695">
        <v>9974.2800000000007</v>
      </c>
      <c r="F695">
        <v>9489.18</v>
      </c>
      <c r="G695">
        <v>9974.2800000000007</v>
      </c>
      <c r="H695">
        <v>9489.18</v>
      </c>
      <c r="I695" t="str">
        <f t="shared" si="33"/>
        <v>順</v>
      </c>
      <c r="J695" t="str">
        <f t="shared" si="34"/>
        <v>順</v>
      </c>
      <c r="K695" t="str">
        <f t="shared" si="35"/>
        <v>順</v>
      </c>
    </row>
    <row r="696" spans="1:11" x14ac:dyDescent="0.15">
      <c r="A696">
        <v>20181101</v>
      </c>
      <c r="B696">
        <v>9844.74</v>
      </c>
      <c r="C696">
        <v>9974.2800000000007</v>
      </c>
      <c r="D696">
        <v>9489.18</v>
      </c>
      <c r="E696">
        <v>9974.2800000000007</v>
      </c>
      <c r="F696">
        <v>9489.18</v>
      </c>
      <c r="G696">
        <v>9844.74</v>
      </c>
      <c r="H696">
        <v>9489.18</v>
      </c>
      <c r="I696" t="str">
        <f t="shared" si="33"/>
        <v>順</v>
      </c>
      <c r="J696" t="str">
        <f t="shared" si="34"/>
        <v>順</v>
      </c>
      <c r="K696" t="str">
        <f t="shared" si="35"/>
        <v>順</v>
      </c>
    </row>
    <row r="697" spans="1:11" x14ac:dyDescent="0.15">
      <c r="A697">
        <v>20181102</v>
      </c>
      <c r="B697">
        <v>9906.59</v>
      </c>
      <c r="C697">
        <v>9974.2800000000007</v>
      </c>
      <c r="D697">
        <v>9489.18</v>
      </c>
      <c r="E697">
        <v>9844.74</v>
      </c>
      <c r="F697">
        <v>9489.18</v>
      </c>
      <c r="G697">
        <v>9906.59</v>
      </c>
      <c r="H697">
        <v>9489.18</v>
      </c>
      <c r="I697" t="str">
        <f t="shared" si="33"/>
        <v>順</v>
      </c>
      <c r="J697" t="str">
        <f t="shared" si="34"/>
        <v>順</v>
      </c>
      <c r="K697" t="str">
        <f t="shared" si="35"/>
        <v>順</v>
      </c>
    </row>
    <row r="698" spans="1:11" x14ac:dyDescent="0.15">
      <c r="A698">
        <v>20181105</v>
      </c>
      <c r="B698">
        <v>9889.81</v>
      </c>
      <c r="C698">
        <v>9844.74</v>
      </c>
      <c r="D698">
        <v>9489.18</v>
      </c>
      <c r="E698">
        <v>9906.59</v>
      </c>
      <c r="F698">
        <v>9489.18</v>
      </c>
      <c r="G698">
        <v>9906.59</v>
      </c>
      <c r="H698">
        <v>9489.18</v>
      </c>
      <c r="I698" t="str">
        <f t="shared" si="33"/>
        <v>順</v>
      </c>
      <c r="J698" t="str">
        <f t="shared" si="34"/>
        <v>順</v>
      </c>
      <c r="K698" t="str">
        <f t="shared" si="35"/>
        <v>順</v>
      </c>
    </row>
    <row r="699" spans="1:11" x14ac:dyDescent="0.15">
      <c r="A699">
        <v>20181106</v>
      </c>
      <c r="B699">
        <v>9824.9500000000007</v>
      </c>
      <c r="C699">
        <v>9906.59</v>
      </c>
      <c r="D699">
        <v>9489.18</v>
      </c>
      <c r="E699">
        <v>9906.59</v>
      </c>
      <c r="F699">
        <v>9489.18</v>
      </c>
      <c r="G699">
        <v>9906.59</v>
      </c>
      <c r="H699">
        <v>9489.18</v>
      </c>
      <c r="I699" t="str">
        <f t="shared" si="33"/>
        <v>順</v>
      </c>
      <c r="J699" t="str">
        <f t="shared" si="34"/>
        <v>順</v>
      </c>
      <c r="K699" t="str">
        <f t="shared" si="35"/>
        <v>順</v>
      </c>
    </row>
    <row r="700" spans="1:11" x14ac:dyDescent="0.15">
      <c r="A700">
        <v>20181107</v>
      </c>
      <c r="B700">
        <v>9908.35</v>
      </c>
      <c r="C700">
        <v>9906.59</v>
      </c>
      <c r="D700">
        <v>9489.18</v>
      </c>
      <c r="E700">
        <v>9906.59</v>
      </c>
      <c r="F700">
        <v>9489.18</v>
      </c>
      <c r="G700">
        <v>9908.35</v>
      </c>
      <c r="H700">
        <v>9516.32</v>
      </c>
      <c r="I700" t="str">
        <f t="shared" si="33"/>
        <v>順</v>
      </c>
      <c r="J700" t="str">
        <f t="shared" si="34"/>
        <v>順</v>
      </c>
      <c r="K700" t="str">
        <f t="shared" si="35"/>
        <v>順</v>
      </c>
    </row>
    <row r="701" spans="1:11" x14ac:dyDescent="0.15">
      <c r="A701">
        <v>20181108</v>
      </c>
      <c r="B701">
        <v>9945.31</v>
      </c>
      <c r="C701">
        <v>9906.59</v>
      </c>
      <c r="D701">
        <v>9489.18</v>
      </c>
      <c r="E701">
        <v>9908.35</v>
      </c>
      <c r="F701">
        <v>9516.32</v>
      </c>
      <c r="G701">
        <v>9945.31</v>
      </c>
      <c r="H701">
        <v>9526.11</v>
      </c>
      <c r="I701" t="str">
        <f t="shared" si="33"/>
        <v>順</v>
      </c>
      <c r="J701" t="str">
        <f t="shared" si="34"/>
        <v>順</v>
      </c>
      <c r="K701" t="str">
        <f t="shared" si="35"/>
        <v>順</v>
      </c>
    </row>
    <row r="702" spans="1:11" x14ac:dyDescent="0.15">
      <c r="A702">
        <v>20181109</v>
      </c>
      <c r="B702">
        <v>9830.01</v>
      </c>
      <c r="C702">
        <v>9908.35</v>
      </c>
      <c r="D702">
        <v>9516.32</v>
      </c>
      <c r="E702">
        <v>9945.31</v>
      </c>
      <c r="F702">
        <v>9526.11</v>
      </c>
      <c r="G702">
        <v>9945.31</v>
      </c>
      <c r="H702">
        <v>9802.1299999999992</v>
      </c>
      <c r="I702" t="str">
        <f t="shared" si="33"/>
        <v>順</v>
      </c>
      <c r="J702" t="str">
        <f t="shared" si="34"/>
        <v>順</v>
      </c>
      <c r="K702" t="str">
        <f t="shared" si="35"/>
        <v>盤</v>
      </c>
    </row>
    <row r="703" spans="1:11" x14ac:dyDescent="0.15">
      <c r="A703">
        <v>20181112</v>
      </c>
      <c r="B703">
        <v>9831.2099999999991</v>
      </c>
      <c r="C703">
        <v>9945.31</v>
      </c>
      <c r="D703">
        <v>9526.11</v>
      </c>
      <c r="E703">
        <v>9945.31</v>
      </c>
      <c r="F703">
        <v>9802.1299999999992</v>
      </c>
      <c r="G703">
        <v>9945.31</v>
      </c>
      <c r="H703">
        <v>9824.9500000000007</v>
      </c>
      <c r="I703" t="str">
        <f t="shared" si="33"/>
        <v>順</v>
      </c>
      <c r="J703" t="str">
        <f t="shared" si="34"/>
        <v>盤</v>
      </c>
      <c r="K703" t="str">
        <f t="shared" si="35"/>
        <v>盤</v>
      </c>
    </row>
    <row r="704" spans="1:11" x14ac:dyDescent="0.15">
      <c r="A704">
        <v>20181113</v>
      </c>
      <c r="B704">
        <v>9775.84</v>
      </c>
      <c r="C704">
        <v>9945.31</v>
      </c>
      <c r="D704">
        <v>9802.1299999999992</v>
      </c>
      <c r="E704">
        <v>9945.31</v>
      </c>
      <c r="F704">
        <v>9824.9500000000007</v>
      </c>
      <c r="G704">
        <v>9945.31</v>
      </c>
      <c r="H704">
        <v>9775.84</v>
      </c>
      <c r="I704" t="str">
        <f t="shared" si="33"/>
        <v>盤</v>
      </c>
      <c r="J704" t="str">
        <f t="shared" si="34"/>
        <v>盤</v>
      </c>
      <c r="K704" t="str">
        <f t="shared" si="35"/>
        <v>盤</v>
      </c>
    </row>
    <row r="705" spans="1:11" x14ac:dyDescent="0.15">
      <c r="A705">
        <v>20181114</v>
      </c>
      <c r="B705">
        <v>9791.8799999999992</v>
      </c>
      <c r="C705">
        <v>9945.31</v>
      </c>
      <c r="D705">
        <v>9824.9500000000007</v>
      </c>
      <c r="E705">
        <v>9945.31</v>
      </c>
      <c r="F705">
        <v>9775.84</v>
      </c>
      <c r="G705">
        <v>9945.31</v>
      </c>
      <c r="H705">
        <v>9775.84</v>
      </c>
      <c r="I705" t="str">
        <f t="shared" si="33"/>
        <v>盤</v>
      </c>
      <c r="J705" t="str">
        <f t="shared" si="34"/>
        <v>盤</v>
      </c>
      <c r="K705" t="str">
        <f t="shared" si="35"/>
        <v>盤</v>
      </c>
    </row>
    <row r="706" spans="1:11" x14ac:dyDescent="0.15">
      <c r="A706">
        <v>20181115</v>
      </c>
      <c r="B706">
        <v>9826.4599999999991</v>
      </c>
      <c r="C706">
        <v>9945.31</v>
      </c>
      <c r="D706">
        <v>9775.84</v>
      </c>
      <c r="E706">
        <v>9945.31</v>
      </c>
      <c r="F706">
        <v>9775.84</v>
      </c>
      <c r="G706">
        <v>9945.31</v>
      </c>
      <c r="H706">
        <v>9775.84</v>
      </c>
      <c r="I706" t="str">
        <f t="shared" si="33"/>
        <v>盤</v>
      </c>
      <c r="J706" t="str">
        <f t="shared" si="34"/>
        <v>盤</v>
      </c>
      <c r="K706" t="str">
        <f t="shared" si="35"/>
        <v>盤</v>
      </c>
    </row>
    <row r="707" spans="1:11" x14ac:dyDescent="0.15">
      <c r="A707">
        <v>20181116</v>
      </c>
      <c r="B707">
        <v>9797.09</v>
      </c>
      <c r="C707">
        <v>9945.31</v>
      </c>
      <c r="D707">
        <v>9775.84</v>
      </c>
      <c r="E707">
        <v>9945.31</v>
      </c>
      <c r="F707">
        <v>9775.84</v>
      </c>
      <c r="G707">
        <v>9945.31</v>
      </c>
      <c r="H707">
        <v>9775.84</v>
      </c>
      <c r="I707" t="str">
        <f t="shared" si="33"/>
        <v>盤</v>
      </c>
      <c r="J707" t="str">
        <f t="shared" si="34"/>
        <v>盤</v>
      </c>
      <c r="K707" t="str">
        <f t="shared" si="35"/>
        <v>盤</v>
      </c>
    </row>
    <row r="708" spans="1:11" x14ac:dyDescent="0.15">
      <c r="A708">
        <v>20181119</v>
      </c>
      <c r="B708">
        <v>9828.69</v>
      </c>
      <c r="C708">
        <v>9945.31</v>
      </c>
      <c r="D708">
        <v>9775.84</v>
      </c>
      <c r="E708">
        <v>9945.31</v>
      </c>
      <c r="F708">
        <v>9775.84</v>
      </c>
      <c r="G708">
        <v>9945.31</v>
      </c>
      <c r="H708">
        <v>9775.84</v>
      </c>
      <c r="I708" t="str">
        <f t="shared" si="33"/>
        <v>盤</v>
      </c>
      <c r="J708" t="str">
        <f t="shared" si="34"/>
        <v>盤</v>
      </c>
      <c r="K708" t="str">
        <f t="shared" si="35"/>
        <v>盤</v>
      </c>
    </row>
    <row r="709" spans="1:11" x14ac:dyDescent="0.15">
      <c r="A709">
        <v>20181120</v>
      </c>
      <c r="B709">
        <v>9743.99</v>
      </c>
      <c r="C709">
        <v>9945.31</v>
      </c>
      <c r="D709">
        <v>9775.84</v>
      </c>
      <c r="E709">
        <v>9945.31</v>
      </c>
      <c r="F709">
        <v>9775.84</v>
      </c>
      <c r="G709">
        <v>9831.2099999999991</v>
      </c>
      <c r="H709">
        <v>9743.99</v>
      </c>
      <c r="I709" t="str">
        <f t="shared" si="33"/>
        <v>盤</v>
      </c>
      <c r="J709" t="str">
        <f t="shared" si="34"/>
        <v>盤</v>
      </c>
      <c r="K709" t="str">
        <f t="shared" si="35"/>
        <v>盤</v>
      </c>
    </row>
    <row r="710" spans="1:11" x14ac:dyDescent="0.15">
      <c r="A710">
        <v>20181121</v>
      </c>
      <c r="B710">
        <v>9741.52</v>
      </c>
      <c r="C710">
        <v>9945.31</v>
      </c>
      <c r="D710">
        <v>9775.84</v>
      </c>
      <c r="E710">
        <v>9831.2099999999991</v>
      </c>
      <c r="F710">
        <v>9743.99</v>
      </c>
      <c r="G710">
        <v>9831.2099999999991</v>
      </c>
      <c r="H710">
        <v>9741.52</v>
      </c>
      <c r="I710" t="str">
        <f t="shared" si="33"/>
        <v>盤</v>
      </c>
      <c r="J710" t="str">
        <f t="shared" si="34"/>
        <v>盤</v>
      </c>
      <c r="K710" t="str">
        <f t="shared" si="35"/>
        <v>盤</v>
      </c>
    </row>
    <row r="711" spans="1:11" x14ac:dyDescent="0.15">
      <c r="A711">
        <v>20181122</v>
      </c>
      <c r="B711">
        <v>9714.7099999999991</v>
      </c>
      <c r="C711">
        <v>9831.2099999999991</v>
      </c>
      <c r="D711">
        <v>9743.99</v>
      </c>
      <c r="E711">
        <v>9831.2099999999991</v>
      </c>
      <c r="F711">
        <v>9741.52</v>
      </c>
      <c r="G711">
        <v>9828.69</v>
      </c>
      <c r="H711">
        <v>9714.7099999999991</v>
      </c>
      <c r="I711" t="str">
        <f t="shared" si="33"/>
        <v>盤</v>
      </c>
      <c r="J711" t="str">
        <f t="shared" si="34"/>
        <v>盤</v>
      </c>
      <c r="K711" t="str">
        <f t="shared" si="35"/>
        <v>盤</v>
      </c>
    </row>
    <row r="712" spans="1:11" x14ac:dyDescent="0.15">
      <c r="A712">
        <v>20181123</v>
      </c>
      <c r="B712">
        <v>9667.2999999999993</v>
      </c>
      <c r="C712">
        <v>9831.2099999999991</v>
      </c>
      <c r="D712">
        <v>9741.52</v>
      </c>
      <c r="E712">
        <v>9828.69</v>
      </c>
      <c r="F712">
        <v>9714.7099999999991</v>
      </c>
      <c r="G712">
        <v>9828.69</v>
      </c>
      <c r="H712">
        <v>9667.2999999999993</v>
      </c>
      <c r="I712" t="str">
        <f t="shared" si="33"/>
        <v>盤</v>
      </c>
      <c r="J712" t="str">
        <f t="shared" si="34"/>
        <v>盤</v>
      </c>
      <c r="K712" t="str">
        <f t="shared" si="35"/>
        <v>盤</v>
      </c>
    </row>
    <row r="713" spans="1:11" x14ac:dyDescent="0.15">
      <c r="A713">
        <v>20181126</v>
      </c>
      <c r="B713">
        <v>9765.36</v>
      </c>
      <c r="C713">
        <v>9828.69</v>
      </c>
      <c r="D713">
        <v>9714.7099999999991</v>
      </c>
      <c r="E713">
        <v>9828.69</v>
      </c>
      <c r="F713">
        <v>9667.2999999999993</v>
      </c>
      <c r="G713">
        <v>9828.69</v>
      </c>
      <c r="H713">
        <v>9667.2999999999993</v>
      </c>
      <c r="I713" t="str">
        <f t="shared" si="33"/>
        <v>盤</v>
      </c>
      <c r="J713" t="str">
        <f t="shared" si="34"/>
        <v>盤</v>
      </c>
      <c r="K713" t="str">
        <f t="shared" si="35"/>
        <v>盤</v>
      </c>
    </row>
    <row r="714" spans="1:11" x14ac:dyDescent="0.15">
      <c r="A714">
        <v>20181127</v>
      </c>
      <c r="B714">
        <v>9778.6200000000008</v>
      </c>
      <c r="C714">
        <v>9828.69</v>
      </c>
      <c r="D714">
        <v>9667.2999999999993</v>
      </c>
      <c r="E714">
        <v>9828.69</v>
      </c>
      <c r="F714">
        <v>9667.2999999999993</v>
      </c>
      <c r="G714">
        <v>9828.69</v>
      </c>
      <c r="H714">
        <v>9667.2999999999993</v>
      </c>
      <c r="I714" t="str">
        <f t="shared" si="33"/>
        <v>盤</v>
      </c>
      <c r="J714" t="str">
        <f t="shared" si="34"/>
        <v>盤</v>
      </c>
      <c r="K714" t="str">
        <f t="shared" si="35"/>
        <v>盤</v>
      </c>
    </row>
    <row r="715" spans="1:11" x14ac:dyDescent="0.15">
      <c r="A715">
        <v>20181128</v>
      </c>
      <c r="B715">
        <v>9884.31</v>
      </c>
      <c r="C715">
        <v>9828.69</v>
      </c>
      <c r="D715">
        <v>9667.2999999999993</v>
      </c>
      <c r="E715">
        <v>9828.69</v>
      </c>
      <c r="F715">
        <v>9667.2999999999993</v>
      </c>
      <c r="G715">
        <v>9884.31</v>
      </c>
      <c r="H715">
        <v>9667.2999999999993</v>
      </c>
      <c r="I715" t="str">
        <f t="shared" si="33"/>
        <v>盤</v>
      </c>
      <c r="J715" t="str">
        <f t="shared" si="34"/>
        <v>盤</v>
      </c>
      <c r="K715" t="str">
        <f t="shared" si="35"/>
        <v>無</v>
      </c>
    </row>
    <row r="716" spans="1:11" x14ac:dyDescent="0.15">
      <c r="A716">
        <v>20181129</v>
      </c>
      <c r="B716">
        <v>9885.36</v>
      </c>
      <c r="C716">
        <v>9828.69</v>
      </c>
      <c r="D716">
        <v>9667.2999999999993</v>
      </c>
      <c r="E716">
        <v>9884.31</v>
      </c>
      <c r="F716">
        <v>9667.2999999999993</v>
      </c>
      <c r="G716">
        <v>9885.36</v>
      </c>
      <c r="H716">
        <v>9667.2999999999993</v>
      </c>
      <c r="I716" t="str">
        <f t="shared" si="33"/>
        <v>盤</v>
      </c>
      <c r="J716" t="str">
        <f t="shared" si="34"/>
        <v>無</v>
      </c>
      <c r="K716" t="str">
        <f t="shared" si="35"/>
        <v>無</v>
      </c>
    </row>
    <row r="717" spans="1:11" x14ac:dyDescent="0.15">
      <c r="A717">
        <v>20181130</v>
      </c>
      <c r="B717">
        <v>9888.0300000000007</v>
      </c>
      <c r="C717">
        <v>9884.31</v>
      </c>
      <c r="D717">
        <v>9667.2999999999993</v>
      </c>
      <c r="E717">
        <v>9885.36</v>
      </c>
      <c r="F717">
        <v>9667.2999999999993</v>
      </c>
      <c r="G717">
        <v>9888.0300000000007</v>
      </c>
      <c r="H717">
        <v>9667.2999999999993</v>
      </c>
      <c r="I717" t="str">
        <f t="shared" si="33"/>
        <v>無</v>
      </c>
      <c r="J717" t="str">
        <f t="shared" si="34"/>
        <v>無</v>
      </c>
      <c r="K717" t="str">
        <f t="shared" si="35"/>
        <v>無</v>
      </c>
    </row>
    <row r="718" spans="1:11" x14ac:dyDescent="0.15">
      <c r="A718">
        <v>20181203</v>
      </c>
      <c r="B718">
        <v>10137.870000000001</v>
      </c>
      <c r="C718">
        <v>9885.36</v>
      </c>
      <c r="D718">
        <v>9667.2999999999993</v>
      </c>
      <c r="E718">
        <v>9888.0300000000007</v>
      </c>
      <c r="F718">
        <v>9667.2999999999993</v>
      </c>
      <c r="G718">
        <v>10137.870000000001</v>
      </c>
      <c r="H718">
        <v>9667.2999999999993</v>
      </c>
      <c r="I718" t="str">
        <f t="shared" si="33"/>
        <v>無</v>
      </c>
      <c r="J718" t="str">
        <f t="shared" si="34"/>
        <v>無</v>
      </c>
      <c r="K718" t="str">
        <f t="shared" si="35"/>
        <v>順</v>
      </c>
    </row>
    <row r="719" spans="1:11" x14ac:dyDescent="0.15">
      <c r="A719">
        <v>20181204</v>
      </c>
      <c r="B719">
        <v>10083.540000000001</v>
      </c>
      <c r="C719">
        <v>9888.0300000000007</v>
      </c>
      <c r="D719">
        <v>9667.2999999999993</v>
      </c>
      <c r="E719">
        <v>10137.870000000001</v>
      </c>
      <c r="F719">
        <v>9667.2999999999993</v>
      </c>
      <c r="G719">
        <v>10137.870000000001</v>
      </c>
      <c r="H719">
        <v>9667.2999999999993</v>
      </c>
      <c r="I719" t="str">
        <f t="shared" si="33"/>
        <v>無</v>
      </c>
      <c r="J719" t="str">
        <f t="shared" si="34"/>
        <v>順</v>
      </c>
      <c r="K719" t="str">
        <f t="shared" si="35"/>
        <v>順</v>
      </c>
    </row>
    <row r="720" spans="1:11" x14ac:dyDescent="0.15">
      <c r="A720">
        <v>20181205</v>
      </c>
      <c r="B720">
        <v>9916.74</v>
      </c>
      <c r="C720">
        <v>10137.870000000001</v>
      </c>
      <c r="D720">
        <v>9667.2999999999993</v>
      </c>
      <c r="E720">
        <v>10137.870000000001</v>
      </c>
      <c r="F720">
        <v>9667.2999999999993</v>
      </c>
      <c r="G720">
        <v>10137.870000000001</v>
      </c>
      <c r="H720">
        <v>9765.36</v>
      </c>
      <c r="I720" t="str">
        <f t="shared" si="33"/>
        <v>順</v>
      </c>
      <c r="J720" t="str">
        <f t="shared" si="34"/>
        <v>順</v>
      </c>
      <c r="K720" t="str">
        <f t="shared" si="35"/>
        <v>順</v>
      </c>
    </row>
    <row r="721" spans="1:11" x14ac:dyDescent="0.15">
      <c r="A721">
        <v>20181206</v>
      </c>
      <c r="B721">
        <v>9684.7199999999993</v>
      </c>
      <c r="C721">
        <v>10137.870000000001</v>
      </c>
      <c r="D721">
        <v>9667.2999999999993</v>
      </c>
      <c r="E721">
        <v>10137.870000000001</v>
      </c>
      <c r="F721">
        <v>9765.36</v>
      </c>
      <c r="G721">
        <v>10137.870000000001</v>
      </c>
      <c r="H721">
        <v>9684.7199999999993</v>
      </c>
      <c r="I721" t="str">
        <f t="shared" si="33"/>
        <v>順</v>
      </c>
      <c r="J721" t="str">
        <f t="shared" si="34"/>
        <v>順</v>
      </c>
      <c r="K721" t="str">
        <f t="shared" si="35"/>
        <v>順</v>
      </c>
    </row>
    <row r="722" spans="1:11" x14ac:dyDescent="0.15">
      <c r="A722">
        <v>20181207</v>
      </c>
      <c r="B722">
        <v>9760.8799999999992</v>
      </c>
      <c r="C722">
        <v>10137.870000000001</v>
      </c>
      <c r="D722">
        <v>9765.36</v>
      </c>
      <c r="E722">
        <v>10137.870000000001</v>
      </c>
      <c r="F722">
        <v>9684.7199999999993</v>
      </c>
      <c r="G722">
        <v>10137.870000000001</v>
      </c>
      <c r="H722">
        <v>9684.7199999999993</v>
      </c>
      <c r="I722" t="str">
        <f t="shared" si="33"/>
        <v>順</v>
      </c>
      <c r="J722" t="str">
        <f t="shared" si="34"/>
        <v>順</v>
      </c>
      <c r="K722" t="str">
        <f t="shared" si="35"/>
        <v>順</v>
      </c>
    </row>
    <row r="723" spans="1:11" x14ac:dyDescent="0.15">
      <c r="A723">
        <v>20181210</v>
      </c>
      <c r="B723">
        <v>9647.5400000000009</v>
      </c>
      <c r="C723">
        <v>10137.870000000001</v>
      </c>
      <c r="D723">
        <v>9684.7199999999993</v>
      </c>
      <c r="E723">
        <v>10137.870000000001</v>
      </c>
      <c r="F723">
        <v>9684.7199999999993</v>
      </c>
      <c r="G723">
        <v>10137.870000000001</v>
      </c>
      <c r="H723">
        <v>9647.5400000000009</v>
      </c>
      <c r="I723" t="str">
        <f t="shared" si="33"/>
        <v>順</v>
      </c>
      <c r="J723" t="str">
        <f t="shared" si="34"/>
        <v>順</v>
      </c>
      <c r="K723" t="str">
        <f t="shared" si="35"/>
        <v>順</v>
      </c>
    </row>
    <row r="724" spans="1:11" x14ac:dyDescent="0.15">
      <c r="A724">
        <v>20181211</v>
      </c>
      <c r="B724">
        <v>9707.0400000000009</v>
      </c>
      <c r="C724">
        <v>10137.870000000001</v>
      </c>
      <c r="D724">
        <v>9684.7199999999993</v>
      </c>
      <c r="E724">
        <v>10137.870000000001</v>
      </c>
      <c r="F724">
        <v>9647.5400000000009</v>
      </c>
      <c r="G724">
        <v>10137.870000000001</v>
      </c>
      <c r="H724">
        <v>9647.5400000000009</v>
      </c>
      <c r="I724" t="str">
        <f t="shared" si="33"/>
        <v>順</v>
      </c>
      <c r="J724" t="str">
        <f t="shared" si="34"/>
        <v>順</v>
      </c>
      <c r="K724" t="str">
        <f t="shared" si="35"/>
        <v>順</v>
      </c>
    </row>
    <row r="725" spans="1:11" x14ac:dyDescent="0.15">
      <c r="A725">
        <v>20181212</v>
      </c>
      <c r="B725">
        <v>9816.4500000000007</v>
      </c>
      <c r="C725">
        <v>10137.870000000001</v>
      </c>
      <c r="D725">
        <v>9647.5400000000009</v>
      </c>
      <c r="E725">
        <v>10137.870000000001</v>
      </c>
      <c r="F725">
        <v>9647.5400000000009</v>
      </c>
      <c r="G725">
        <v>10137.870000000001</v>
      </c>
      <c r="H725">
        <v>9647.5400000000009</v>
      </c>
      <c r="I725" t="str">
        <f t="shared" si="33"/>
        <v>順</v>
      </c>
      <c r="J725" t="str">
        <f t="shared" si="34"/>
        <v>順</v>
      </c>
      <c r="K725" t="str">
        <f t="shared" si="35"/>
        <v>順</v>
      </c>
    </row>
    <row r="726" spans="1:11" x14ac:dyDescent="0.15">
      <c r="A726">
        <v>20181213</v>
      </c>
      <c r="B726">
        <v>9858.76</v>
      </c>
      <c r="C726">
        <v>10137.870000000001</v>
      </c>
      <c r="D726">
        <v>9647.5400000000009</v>
      </c>
      <c r="E726">
        <v>10137.870000000001</v>
      </c>
      <c r="F726">
        <v>9647.5400000000009</v>
      </c>
      <c r="G726">
        <v>10083.540000000001</v>
      </c>
      <c r="H726">
        <v>9647.5400000000009</v>
      </c>
      <c r="I726" t="str">
        <f t="shared" si="33"/>
        <v>順</v>
      </c>
      <c r="J726" t="str">
        <f t="shared" si="34"/>
        <v>順</v>
      </c>
      <c r="K726" t="str">
        <f t="shared" si="35"/>
        <v>順</v>
      </c>
    </row>
    <row r="727" spans="1:11" x14ac:dyDescent="0.15">
      <c r="A727">
        <v>20181214</v>
      </c>
      <c r="B727">
        <v>9774.16</v>
      </c>
      <c r="C727">
        <v>10137.870000000001</v>
      </c>
      <c r="D727">
        <v>9647.5400000000009</v>
      </c>
      <c r="E727">
        <v>10083.540000000001</v>
      </c>
      <c r="F727">
        <v>9647.5400000000009</v>
      </c>
      <c r="G727">
        <v>9916.74</v>
      </c>
      <c r="H727">
        <v>9647.5400000000009</v>
      </c>
      <c r="I727" t="str">
        <f t="shared" si="33"/>
        <v>順</v>
      </c>
      <c r="J727" t="str">
        <f t="shared" si="34"/>
        <v>順</v>
      </c>
      <c r="K727" t="str">
        <f t="shared" si="35"/>
        <v>順</v>
      </c>
    </row>
    <row r="728" spans="1:11" x14ac:dyDescent="0.15">
      <c r="A728">
        <v>20181217</v>
      </c>
      <c r="B728">
        <v>9787.5300000000007</v>
      </c>
      <c r="C728">
        <v>10083.540000000001</v>
      </c>
      <c r="D728">
        <v>9647.5400000000009</v>
      </c>
      <c r="E728">
        <v>9916.74</v>
      </c>
      <c r="F728">
        <v>9647.5400000000009</v>
      </c>
      <c r="G728">
        <v>9858.76</v>
      </c>
      <c r="H728">
        <v>9647.5400000000009</v>
      </c>
      <c r="I728" t="str">
        <f t="shared" si="33"/>
        <v>順</v>
      </c>
      <c r="J728" t="str">
        <f t="shared" si="34"/>
        <v>順</v>
      </c>
      <c r="K728" t="str">
        <f t="shared" si="35"/>
        <v>無</v>
      </c>
    </row>
    <row r="729" spans="1:11" x14ac:dyDescent="0.15">
      <c r="A729">
        <v>20181218</v>
      </c>
      <c r="B729">
        <v>9718.82</v>
      </c>
      <c r="C729">
        <v>9916.74</v>
      </c>
      <c r="D729">
        <v>9647.5400000000009</v>
      </c>
      <c r="E729">
        <v>9858.76</v>
      </c>
      <c r="F729">
        <v>9647.5400000000009</v>
      </c>
      <c r="G729">
        <v>9858.76</v>
      </c>
      <c r="H729">
        <v>9647.5400000000009</v>
      </c>
      <c r="I729" t="str">
        <f t="shared" si="33"/>
        <v>順</v>
      </c>
      <c r="J729" t="str">
        <f t="shared" si="34"/>
        <v>無</v>
      </c>
      <c r="K729" t="str">
        <f t="shared" si="35"/>
        <v>無</v>
      </c>
    </row>
    <row r="730" spans="1:11" x14ac:dyDescent="0.15">
      <c r="A730">
        <v>20181219</v>
      </c>
      <c r="B730">
        <v>9783.2099999999991</v>
      </c>
      <c r="C730">
        <v>9858.76</v>
      </c>
      <c r="D730">
        <v>9647.5400000000009</v>
      </c>
      <c r="E730">
        <v>9858.76</v>
      </c>
      <c r="F730">
        <v>9647.5400000000009</v>
      </c>
      <c r="G730">
        <v>9858.76</v>
      </c>
      <c r="H730">
        <v>9647.5400000000009</v>
      </c>
      <c r="I730" t="str">
        <f t="shared" si="33"/>
        <v>無</v>
      </c>
      <c r="J730" t="str">
        <f t="shared" si="34"/>
        <v>無</v>
      </c>
      <c r="K730" t="str">
        <f t="shared" si="35"/>
        <v>無</v>
      </c>
    </row>
    <row r="731" spans="1:11" x14ac:dyDescent="0.15">
      <c r="A731">
        <v>20181220</v>
      </c>
      <c r="B731">
        <v>9674.52</v>
      </c>
      <c r="C731">
        <v>9858.76</v>
      </c>
      <c r="D731">
        <v>9647.5400000000009</v>
      </c>
      <c r="E731">
        <v>9858.76</v>
      </c>
      <c r="F731">
        <v>9647.5400000000009</v>
      </c>
      <c r="G731">
        <v>9858.76</v>
      </c>
      <c r="H731">
        <v>9674.52</v>
      </c>
      <c r="I731" t="str">
        <f t="shared" si="33"/>
        <v>無</v>
      </c>
      <c r="J731" t="str">
        <f t="shared" si="34"/>
        <v>無</v>
      </c>
      <c r="K731" t="str">
        <f t="shared" si="35"/>
        <v>無</v>
      </c>
    </row>
    <row r="732" spans="1:11" x14ac:dyDescent="0.15">
      <c r="A732">
        <v>20181221</v>
      </c>
      <c r="B732">
        <v>9676.67</v>
      </c>
      <c r="C732">
        <v>9858.76</v>
      </c>
      <c r="D732">
        <v>9647.5400000000009</v>
      </c>
      <c r="E732">
        <v>9858.76</v>
      </c>
      <c r="F732">
        <v>9674.52</v>
      </c>
      <c r="G732">
        <v>9858.76</v>
      </c>
      <c r="H732">
        <v>9674.52</v>
      </c>
      <c r="I732" t="str">
        <f t="shared" si="33"/>
        <v>無</v>
      </c>
      <c r="J732" t="str">
        <f t="shared" si="34"/>
        <v>無</v>
      </c>
      <c r="K732" t="str">
        <f t="shared" si="35"/>
        <v>無</v>
      </c>
    </row>
    <row r="733" spans="1:11" x14ac:dyDescent="0.15">
      <c r="A733">
        <v>20181222</v>
      </c>
      <c r="B733">
        <v>9646.16</v>
      </c>
      <c r="C733">
        <v>9858.76</v>
      </c>
      <c r="D733">
        <v>9674.52</v>
      </c>
      <c r="E733">
        <v>9858.76</v>
      </c>
      <c r="F733">
        <v>9674.52</v>
      </c>
      <c r="G733">
        <v>9858.76</v>
      </c>
      <c r="H733">
        <v>9646.16</v>
      </c>
      <c r="I733" t="str">
        <f t="shared" si="33"/>
        <v>無</v>
      </c>
      <c r="J733" t="str">
        <f t="shared" si="34"/>
        <v>無</v>
      </c>
      <c r="K733" t="str">
        <f t="shared" si="35"/>
        <v>無</v>
      </c>
    </row>
    <row r="734" spans="1:11" x14ac:dyDescent="0.15">
      <c r="A734">
        <v>20181224</v>
      </c>
      <c r="B734">
        <v>9639.7000000000007</v>
      </c>
      <c r="C734">
        <v>9858.76</v>
      </c>
      <c r="D734">
        <v>9674.52</v>
      </c>
      <c r="E734">
        <v>9858.76</v>
      </c>
      <c r="F734">
        <v>9646.16</v>
      </c>
      <c r="G734">
        <v>9787.5300000000007</v>
      </c>
      <c r="H734">
        <v>9639.7000000000007</v>
      </c>
      <c r="I734" t="str">
        <f t="shared" si="33"/>
        <v>無</v>
      </c>
      <c r="J734" t="str">
        <f t="shared" si="34"/>
        <v>無</v>
      </c>
      <c r="K734" t="str">
        <f t="shared" si="35"/>
        <v>盤</v>
      </c>
    </row>
    <row r="735" spans="1:11" x14ac:dyDescent="0.15">
      <c r="A735">
        <v>20181225</v>
      </c>
      <c r="B735">
        <v>9527.09</v>
      </c>
      <c r="C735">
        <v>9858.76</v>
      </c>
      <c r="D735">
        <v>9646.16</v>
      </c>
      <c r="E735">
        <v>9787.5300000000007</v>
      </c>
      <c r="F735">
        <v>9639.7000000000007</v>
      </c>
      <c r="G735">
        <v>9787.5300000000007</v>
      </c>
      <c r="H735">
        <v>9527.09</v>
      </c>
      <c r="I735" t="str">
        <f t="shared" si="33"/>
        <v>無</v>
      </c>
      <c r="J735" t="str">
        <f t="shared" si="34"/>
        <v>盤</v>
      </c>
      <c r="K735" t="str">
        <f t="shared" si="35"/>
        <v>順</v>
      </c>
    </row>
    <row r="736" spans="1:11" x14ac:dyDescent="0.15">
      <c r="A736">
        <v>20181226</v>
      </c>
      <c r="B736">
        <v>9478.99</v>
      </c>
      <c r="C736">
        <v>9787.5300000000007</v>
      </c>
      <c r="D736">
        <v>9639.7000000000007</v>
      </c>
      <c r="E736">
        <v>9787.5300000000007</v>
      </c>
      <c r="F736">
        <v>9527.09</v>
      </c>
      <c r="G736">
        <v>9783.2099999999991</v>
      </c>
      <c r="H736">
        <v>9478.99</v>
      </c>
      <c r="I736" t="str">
        <f t="shared" si="33"/>
        <v>盤</v>
      </c>
      <c r="J736" t="str">
        <f t="shared" si="34"/>
        <v>順</v>
      </c>
      <c r="K736" t="str">
        <f t="shared" si="35"/>
        <v>順</v>
      </c>
    </row>
    <row r="737" spans="1:11" x14ac:dyDescent="0.15">
      <c r="A737">
        <v>20181227</v>
      </c>
      <c r="B737">
        <v>9641.56</v>
      </c>
      <c r="C737">
        <v>9787.5300000000007</v>
      </c>
      <c r="D737">
        <v>9527.09</v>
      </c>
      <c r="E737">
        <v>9783.2099999999991</v>
      </c>
      <c r="F737">
        <v>9478.99</v>
      </c>
      <c r="G737">
        <v>9783.2099999999991</v>
      </c>
      <c r="H737">
        <v>9478.99</v>
      </c>
      <c r="I737" t="str">
        <f t="shared" ref="I737:I800" si="36">IF(C737-D737&lt;=180,"盤",IF(C737-D737&lt;=240,"無","順"))</f>
        <v>順</v>
      </c>
      <c r="J737" t="str">
        <f t="shared" ref="J737:J800" si="37">IF(E737-F737&lt;=180,"盤",IF(E737-F737&lt;=240,"無","順"))</f>
        <v>順</v>
      </c>
      <c r="K737" t="str">
        <f t="shared" ref="K737:K800" si="38">IF(G737-H737&lt;=180,"盤",IF(G737-H737&lt;=240,"無","順"))</f>
        <v>順</v>
      </c>
    </row>
    <row r="738" spans="1:11" x14ac:dyDescent="0.15">
      <c r="A738">
        <v>20181228</v>
      </c>
      <c r="B738">
        <v>9727.41</v>
      </c>
      <c r="C738">
        <v>9783.2099999999991</v>
      </c>
      <c r="D738">
        <v>9478.99</v>
      </c>
      <c r="E738">
        <v>9783.2099999999991</v>
      </c>
      <c r="F738">
        <v>9478.99</v>
      </c>
      <c r="G738">
        <v>9727.41</v>
      </c>
      <c r="H738">
        <v>9478.99</v>
      </c>
      <c r="I738" t="str">
        <f t="shared" si="36"/>
        <v>順</v>
      </c>
      <c r="J738" t="str">
        <f t="shared" si="37"/>
        <v>順</v>
      </c>
      <c r="K738" t="str">
        <f t="shared" si="38"/>
        <v>順</v>
      </c>
    </row>
    <row r="739" spans="1:11" x14ac:dyDescent="0.15">
      <c r="A739">
        <v>20190102</v>
      </c>
      <c r="B739">
        <v>9554.14</v>
      </c>
      <c r="C739">
        <v>9783.2099999999991</v>
      </c>
      <c r="D739">
        <v>9478.99</v>
      </c>
      <c r="E739">
        <v>9727.41</v>
      </c>
      <c r="F739">
        <v>9478.99</v>
      </c>
      <c r="G739">
        <v>9727.41</v>
      </c>
      <c r="H739">
        <v>9478.99</v>
      </c>
      <c r="I739" t="str">
        <f t="shared" si="36"/>
        <v>順</v>
      </c>
      <c r="J739" t="str">
        <f t="shared" si="37"/>
        <v>順</v>
      </c>
      <c r="K739" t="str">
        <f t="shared" si="38"/>
        <v>順</v>
      </c>
    </row>
    <row r="740" spans="1:11" x14ac:dyDescent="0.15">
      <c r="A740">
        <v>20190103</v>
      </c>
      <c r="B740">
        <v>9492.42</v>
      </c>
      <c r="C740">
        <v>9727.41</v>
      </c>
      <c r="D740">
        <v>9478.99</v>
      </c>
      <c r="E740">
        <v>9727.41</v>
      </c>
      <c r="F740">
        <v>9478.99</v>
      </c>
      <c r="G740">
        <v>9727.41</v>
      </c>
      <c r="H740">
        <v>9478.99</v>
      </c>
      <c r="I740" t="str">
        <f t="shared" si="36"/>
        <v>順</v>
      </c>
      <c r="J740" t="str">
        <f t="shared" si="37"/>
        <v>順</v>
      </c>
      <c r="K740" t="str">
        <f t="shared" si="38"/>
        <v>順</v>
      </c>
    </row>
    <row r="741" spans="1:11" x14ac:dyDescent="0.15">
      <c r="A741">
        <v>20190104</v>
      </c>
      <c r="B741">
        <v>9382.51</v>
      </c>
      <c r="C741">
        <v>9727.41</v>
      </c>
      <c r="D741">
        <v>9478.99</v>
      </c>
      <c r="E741">
        <v>9727.41</v>
      </c>
      <c r="F741">
        <v>9478.99</v>
      </c>
      <c r="G741">
        <v>9727.41</v>
      </c>
      <c r="H741">
        <v>9382.51</v>
      </c>
      <c r="I741" t="str">
        <f t="shared" si="36"/>
        <v>順</v>
      </c>
      <c r="J741" t="str">
        <f t="shared" si="37"/>
        <v>順</v>
      </c>
      <c r="K741" t="str">
        <f t="shared" si="38"/>
        <v>順</v>
      </c>
    </row>
    <row r="742" spans="1:11" x14ac:dyDescent="0.15">
      <c r="A742">
        <v>20190107</v>
      </c>
      <c r="B742">
        <v>9590.2999999999993</v>
      </c>
      <c r="C742">
        <v>9727.41</v>
      </c>
      <c r="D742">
        <v>9478.99</v>
      </c>
      <c r="E742">
        <v>9727.41</v>
      </c>
      <c r="F742">
        <v>9382.51</v>
      </c>
      <c r="G742">
        <v>9727.41</v>
      </c>
      <c r="H742">
        <v>9382.51</v>
      </c>
      <c r="I742" t="str">
        <f t="shared" si="36"/>
        <v>順</v>
      </c>
      <c r="J742" t="str">
        <f t="shared" si="37"/>
        <v>順</v>
      </c>
      <c r="K742" t="str">
        <f t="shared" si="38"/>
        <v>順</v>
      </c>
    </row>
    <row r="743" spans="1:11" x14ac:dyDescent="0.15">
      <c r="A743">
        <v>20190108</v>
      </c>
      <c r="B743">
        <v>9563.6</v>
      </c>
      <c r="C743">
        <v>9727.41</v>
      </c>
      <c r="D743">
        <v>9382.51</v>
      </c>
      <c r="E743">
        <v>9727.41</v>
      </c>
      <c r="F743">
        <v>9382.51</v>
      </c>
      <c r="G743">
        <v>9727.41</v>
      </c>
      <c r="H743">
        <v>9382.51</v>
      </c>
      <c r="I743" t="str">
        <f t="shared" si="36"/>
        <v>順</v>
      </c>
      <c r="J743" t="str">
        <f t="shared" si="37"/>
        <v>順</v>
      </c>
      <c r="K743" t="str">
        <f t="shared" si="38"/>
        <v>順</v>
      </c>
    </row>
    <row r="744" spans="1:11" x14ac:dyDescent="0.15">
      <c r="A744">
        <v>20190109</v>
      </c>
      <c r="B744">
        <v>9738.31</v>
      </c>
      <c r="C744">
        <v>9727.41</v>
      </c>
      <c r="D744">
        <v>9382.51</v>
      </c>
      <c r="E744">
        <v>9727.41</v>
      </c>
      <c r="F744">
        <v>9382.51</v>
      </c>
      <c r="G744">
        <v>9738.31</v>
      </c>
      <c r="H744">
        <v>9382.51</v>
      </c>
      <c r="I744" t="str">
        <f t="shared" si="36"/>
        <v>順</v>
      </c>
      <c r="J744" t="str">
        <f t="shared" si="37"/>
        <v>順</v>
      </c>
      <c r="K744" t="str">
        <f t="shared" si="38"/>
        <v>順</v>
      </c>
    </row>
    <row r="745" spans="1:11" x14ac:dyDescent="0.15">
      <c r="A745">
        <v>20190110</v>
      </c>
      <c r="B745">
        <v>9720.69</v>
      </c>
      <c r="C745">
        <v>9727.41</v>
      </c>
      <c r="D745">
        <v>9382.51</v>
      </c>
      <c r="E745">
        <v>9738.31</v>
      </c>
      <c r="F745">
        <v>9382.51</v>
      </c>
      <c r="G745">
        <v>9738.31</v>
      </c>
      <c r="H745">
        <v>9382.51</v>
      </c>
      <c r="I745" t="str">
        <f t="shared" si="36"/>
        <v>順</v>
      </c>
      <c r="J745" t="str">
        <f t="shared" si="37"/>
        <v>順</v>
      </c>
      <c r="K745" t="str">
        <f t="shared" si="38"/>
        <v>順</v>
      </c>
    </row>
    <row r="746" spans="1:11" x14ac:dyDescent="0.15">
      <c r="A746">
        <v>20190111</v>
      </c>
      <c r="B746">
        <v>9759.4</v>
      </c>
      <c r="C746">
        <v>9738.31</v>
      </c>
      <c r="D746">
        <v>9382.51</v>
      </c>
      <c r="E746">
        <v>9738.31</v>
      </c>
      <c r="F746">
        <v>9382.51</v>
      </c>
      <c r="G746">
        <v>9759.4</v>
      </c>
      <c r="H746">
        <v>9382.51</v>
      </c>
      <c r="I746" t="str">
        <f t="shared" si="36"/>
        <v>順</v>
      </c>
      <c r="J746" t="str">
        <f t="shared" si="37"/>
        <v>順</v>
      </c>
      <c r="K746" t="str">
        <f t="shared" si="38"/>
        <v>順</v>
      </c>
    </row>
    <row r="747" spans="1:11" x14ac:dyDescent="0.15">
      <c r="A747">
        <v>20190114</v>
      </c>
      <c r="B747">
        <v>9708.2199999999993</v>
      </c>
      <c r="C747">
        <v>9738.31</v>
      </c>
      <c r="D747">
        <v>9382.51</v>
      </c>
      <c r="E747">
        <v>9759.4</v>
      </c>
      <c r="F747">
        <v>9382.51</v>
      </c>
      <c r="G747">
        <v>9759.4</v>
      </c>
      <c r="H747">
        <v>9382.51</v>
      </c>
      <c r="I747" t="str">
        <f t="shared" si="36"/>
        <v>順</v>
      </c>
      <c r="J747" t="str">
        <f t="shared" si="37"/>
        <v>順</v>
      </c>
      <c r="K747" t="str">
        <f t="shared" si="38"/>
        <v>順</v>
      </c>
    </row>
    <row r="748" spans="1:11" x14ac:dyDescent="0.15">
      <c r="A748">
        <v>20190115</v>
      </c>
      <c r="B748">
        <v>9806.0400000000009</v>
      </c>
      <c r="C748">
        <v>9759.4</v>
      </c>
      <c r="D748">
        <v>9382.51</v>
      </c>
      <c r="E748">
        <v>9759.4</v>
      </c>
      <c r="F748">
        <v>9382.51</v>
      </c>
      <c r="G748">
        <v>9806.0400000000009</v>
      </c>
      <c r="H748">
        <v>9382.51</v>
      </c>
      <c r="I748" t="str">
        <f t="shared" si="36"/>
        <v>順</v>
      </c>
      <c r="J748" t="str">
        <f t="shared" si="37"/>
        <v>順</v>
      </c>
      <c r="K748" t="str">
        <f t="shared" si="38"/>
        <v>順</v>
      </c>
    </row>
    <row r="749" spans="1:11" x14ac:dyDescent="0.15">
      <c r="A749">
        <v>20190116</v>
      </c>
      <c r="B749">
        <v>9763.81</v>
      </c>
      <c r="C749">
        <v>9759.4</v>
      </c>
      <c r="D749">
        <v>9382.51</v>
      </c>
      <c r="E749">
        <v>9806.0400000000009</v>
      </c>
      <c r="F749">
        <v>9382.51</v>
      </c>
      <c r="G749">
        <v>9806.0400000000009</v>
      </c>
      <c r="H749">
        <v>9563.6</v>
      </c>
      <c r="I749" t="str">
        <f t="shared" si="36"/>
        <v>順</v>
      </c>
      <c r="J749" t="str">
        <f t="shared" si="37"/>
        <v>順</v>
      </c>
      <c r="K749" t="str">
        <f t="shared" si="38"/>
        <v>順</v>
      </c>
    </row>
    <row r="750" spans="1:11" x14ac:dyDescent="0.15">
      <c r="A750">
        <v>20190117</v>
      </c>
      <c r="B750">
        <v>9789.15</v>
      </c>
      <c r="C750">
        <v>9806.0400000000009</v>
      </c>
      <c r="D750">
        <v>9382.51</v>
      </c>
      <c r="E750">
        <v>9806.0400000000009</v>
      </c>
      <c r="F750">
        <v>9563.6</v>
      </c>
      <c r="G750">
        <v>9806.0400000000009</v>
      </c>
      <c r="H750">
        <v>9563.6</v>
      </c>
      <c r="I750" t="str">
        <f t="shared" si="36"/>
        <v>順</v>
      </c>
      <c r="J750" t="str">
        <f t="shared" si="37"/>
        <v>順</v>
      </c>
      <c r="K750" t="str">
        <f t="shared" si="38"/>
        <v>順</v>
      </c>
    </row>
    <row r="751" spans="1:11" x14ac:dyDescent="0.15">
      <c r="A751">
        <v>20190118</v>
      </c>
      <c r="B751">
        <v>9836.06</v>
      </c>
      <c r="C751">
        <v>9806.0400000000009</v>
      </c>
      <c r="D751">
        <v>9563.6</v>
      </c>
      <c r="E751">
        <v>9806.0400000000009</v>
      </c>
      <c r="F751">
        <v>9563.6</v>
      </c>
      <c r="G751">
        <v>9836.06</v>
      </c>
      <c r="H751">
        <v>9708.2199999999993</v>
      </c>
      <c r="I751" t="str">
        <f t="shared" si="36"/>
        <v>順</v>
      </c>
      <c r="J751" t="str">
        <f t="shared" si="37"/>
        <v>順</v>
      </c>
      <c r="K751" t="str">
        <f t="shared" si="38"/>
        <v>盤</v>
      </c>
    </row>
    <row r="752" spans="1:11" x14ac:dyDescent="0.15">
      <c r="A752">
        <v>20190121</v>
      </c>
      <c r="B752">
        <v>9889.4</v>
      </c>
      <c r="C752">
        <v>9806.0400000000009</v>
      </c>
      <c r="D752">
        <v>9563.6</v>
      </c>
      <c r="E752">
        <v>9836.06</v>
      </c>
      <c r="F752">
        <v>9708.2199999999993</v>
      </c>
      <c r="G752">
        <v>9889.4</v>
      </c>
      <c r="H752">
        <v>9708.2199999999993</v>
      </c>
      <c r="I752" t="str">
        <f t="shared" si="36"/>
        <v>順</v>
      </c>
      <c r="J752" t="str">
        <f t="shared" si="37"/>
        <v>盤</v>
      </c>
      <c r="K752" t="str">
        <f t="shared" si="38"/>
        <v>無</v>
      </c>
    </row>
    <row r="753" spans="1:11" x14ac:dyDescent="0.15">
      <c r="A753">
        <v>20190122</v>
      </c>
      <c r="B753">
        <v>9894.66</v>
      </c>
      <c r="C753">
        <v>9836.06</v>
      </c>
      <c r="D753">
        <v>9708.2199999999993</v>
      </c>
      <c r="E753">
        <v>9889.4</v>
      </c>
      <c r="F753">
        <v>9708.2199999999993</v>
      </c>
      <c r="G753">
        <v>9894.66</v>
      </c>
      <c r="H753">
        <v>9708.2199999999993</v>
      </c>
      <c r="I753" t="str">
        <f t="shared" si="36"/>
        <v>盤</v>
      </c>
      <c r="J753" t="str">
        <f t="shared" si="37"/>
        <v>無</v>
      </c>
      <c r="K753" t="str">
        <f t="shared" si="38"/>
        <v>無</v>
      </c>
    </row>
    <row r="754" spans="1:11" x14ac:dyDescent="0.15">
      <c r="A754">
        <v>20190123</v>
      </c>
      <c r="B754">
        <v>9846.4</v>
      </c>
      <c r="C754">
        <v>9889.4</v>
      </c>
      <c r="D754">
        <v>9708.2199999999993</v>
      </c>
      <c r="E754">
        <v>9894.66</v>
      </c>
      <c r="F754">
        <v>9708.2199999999993</v>
      </c>
      <c r="G754">
        <v>9894.66</v>
      </c>
      <c r="H754">
        <v>9708.2199999999993</v>
      </c>
      <c r="I754" t="str">
        <f t="shared" si="36"/>
        <v>無</v>
      </c>
      <c r="J754" t="str">
        <f t="shared" si="37"/>
        <v>無</v>
      </c>
      <c r="K754" t="str">
        <f t="shared" si="38"/>
        <v>無</v>
      </c>
    </row>
    <row r="755" spans="1:11" x14ac:dyDescent="0.15">
      <c r="A755">
        <v>20190124</v>
      </c>
      <c r="B755">
        <v>9877.1200000000008</v>
      </c>
      <c r="C755">
        <v>9894.66</v>
      </c>
      <c r="D755">
        <v>9708.2199999999993</v>
      </c>
      <c r="E755">
        <v>9894.66</v>
      </c>
      <c r="F755">
        <v>9708.2199999999993</v>
      </c>
      <c r="G755">
        <v>9894.66</v>
      </c>
      <c r="H755">
        <v>9763.81</v>
      </c>
      <c r="I755" t="str">
        <f t="shared" si="36"/>
        <v>無</v>
      </c>
      <c r="J755" t="str">
        <f t="shared" si="37"/>
        <v>無</v>
      </c>
      <c r="K755" t="str">
        <f t="shared" si="38"/>
        <v>盤</v>
      </c>
    </row>
    <row r="756" spans="1:11" x14ac:dyDescent="0.15">
      <c r="A756">
        <v>20190125</v>
      </c>
      <c r="B756">
        <v>9969.61</v>
      </c>
      <c r="C756">
        <v>9894.66</v>
      </c>
      <c r="D756">
        <v>9708.2199999999993</v>
      </c>
      <c r="E756">
        <v>9894.66</v>
      </c>
      <c r="F756">
        <v>9763.81</v>
      </c>
      <c r="G756">
        <v>9969.61</v>
      </c>
      <c r="H756">
        <v>9763.81</v>
      </c>
      <c r="I756" t="str">
        <f t="shared" si="36"/>
        <v>無</v>
      </c>
      <c r="J756" t="str">
        <f t="shared" si="37"/>
        <v>盤</v>
      </c>
      <c r="K756" t="str">
        <f t="shared" si="38"/>
        <v>無</v>
      </c>
    </row>
    <row r="757" spans="1:11" x14ac:dyDescent="0.15">
      <c r="A757">
        <v>20190128</v>
      </c>
      <c r="B757">
        <v>10013.33</v>
      </c>
      <c r="C757">
        <v>9894.66</v>
      </c>
      <c r="D757">
        <v>9763.81</v>
      </c>
      <c r="E757">
        <v>9969.61</v>
      </c>
      <c r="F757">
        <v>9763.81</v>
      </c>
      <c r="G757">
        <v>10013.33</v>
      </c>
      <c r="H757">
        <v>9789.15</v>
      </c>
      <c r="I757" t="str">
        <f t="shared" si="36"/>
        <v>盤</v>
      </c>
      <c r="J757" t="str">
        <f t="shared" si="37"/>
        <v>無</v>
      </c>
      <c r="K757" t="str">
        <f t="shared" si="38"/>
        <v>無</v>
      </c>
    </row>
    <row r="758" spans="1:11" x14ac:dyDescent="0.15">
      <c r="A758">
        <v>20190129</v>
      </c>
      <c r="B758">
        <v>9931.59</v>
      </c>
      <c r="C758">
        <v>9969.61</v>
      </c>
      <c r="D758">
        <v>9763.81</v>
      </c>
      <c r="E758">
        <v>10013.33</v>
      </c>
      <c r="F758">
        <v>9789.15</v>
      </c>
      <c r="G758">
        <v>10013.33</v>
      </c>
      <c r="H758">
        <v>9836.06</v>
      </c>
      <c r="I758" t="str">
        <f t="shared" si="36"/>
        <v>無</v>
      </c>
      <c r="J758" t="str">
        <f t="shared" si="37"/>
        <v>無</v>
      </c>
      <c r="K758" t="str">
        <f t="shared" si="38"/>
        <v>盤</v>
      </c>
    </row>
    <row r="759" spans="1:11" x14ac:dyDescent="0.15">
      <c r="A759">
        <v>20190130</v>
      </c>
      <c r="B759">
        <v>9932.26</v>
      </c>
      <c r="C759">
        <v>10013.33</v>
      </c>
      <c r="D759">
        <v>9789.15</v>
      </c>
      <c r="E759">
        <v>10013.33</v>
      </c>
      <c r="F759">
        <v>9836.06</v>
      </c>
      <c r="G759">
        <v>10013.33</v>
      </c>
      <c r="H759">
        <v>9846.4</v>
      </c>
      <c r="I759" t="str">
        <f t="shared" si="36"/>
        <v>無</v>
      </c>
      <c r="J759" t="str">
        <f t="shared" si="37"/>
        <v>盤</v>
      </c>
      <c r="K759" t="str">
        <f t="shared" si="38"/>
        <v>盤</v>
      </c>
    </row>
    <row r="760" spans="1:11" x14ac:dyDescent="0.15">
      <c r="A760">
        <v>20190211</v>
      </c>
      <c r="B760">
        <v>10004.25</v>
      </c>
      <c r="C760">
        <v>10013.33</v>
      </c>
      <c r="D760">
        <v>9836.06</v>
      </c>
      <c r="E760">
        <v>10013.33</v>
      </c>
      <c r="F760">
        <v>9846.4</v>
      </c>
      <c r="G760">
        <v>10013.33</v>
      </c>
      <c r="H760">
        <v>9846.4</v>
      </c>
      <c r="I760" t="str">
        <f t="shared" si="36"/>
        <v>盤</v>
      </c>
      <c r="J760" t="str">
        <f t="shared" si="37"/>
        <v>盤</v>
      </c>
      <c r="K760" t="str">
        <f t="shared" si="38"/>
        <v>盤</v>
      </c>
    </row>
    <row r="761" spans="1:11" x14ac:dyDescent="0.15">
      <c r="A761">
        <v>20190212</v>
      </c>
      <c r="B761">
        <v>10097.74</v>
      </c>
      <c r="C761">
        <v>10013.33</v>
      </c>
      <c r="D761">
        <v>9846.4</v>
      </c>
      <c r="E761">
        <v>10013.33</v>
      </c>
      <c r="F761">
        <v>9846.4</v>
      </c>
      <c r="G761">
        <v>10097.74</v>
      </c>
      <c r="H761">
        <v>9846.4</v>
      </c>
      <c r="I761" t="str">
        <f t="shared" si="36"/>
        <v>盤</v>
      </c>
      <c r="J761" t="str">
        <f t="shared" si="37"/>
        <v>盤</v>
      </c>
      <c r="K761" t="str">
        <f t="shared" si="38"/>
        <v>順</v>
      </c>
    </row>
    <row r="762" spans="1:11" x14ac:dyDescent="0.15">
      <c r="A762">
        <v>20190213</v>
      </c>
      <c r="B762">
        <v>10090.58</v>
      </c>
      <c r="C762">
        <v>10013.33</v>
      </c>
      <c r="D762">
        <v>9846.4</v>
      </c>
      <c r="E762">
        <v>10097.74</v>
      </c>
      <c r="F762">
        <v>9846.4</v>
      </c>
      <c r="G762">
        <v>10097.74</v>
      </c>
      <c r="H762">
        <v>9877.1200000000008</v>
      </c>
      <c r="I762" t="str">
        <f t="shared" si="36"/>
        <v>盤</v>
      </c>
      <c r="J762" t="str">
        <f t="shared" si="37"/>
        <v>順</v>
      </c>
      <c r="K762" t="str">
        <f t="shared" si="38"/>
        <v>無</v>
      </c>
    </row>
    <row r="763" spans="1:11" x14ac:dyDescent="0.15">
      <c r="A763">
        <v>20190214</v>
      </c>
      <c r="B763">
        <v>10089.01</v>
      </c>
      <c r="C763">
        <v>10097.74</v>
      </c>
      <c r="D763">
        <v>9846.4</v>
      </c>
      <c r="E763">
        <v>10097.74</v>
      </c>
      <c r="F763">
        <v>9877.1200000000008</v>
      </c>
      <c r="G763">
        <v>10097.74</v>
      </c>
      <c r="H763">
        <v>9931.59</v>
      </c>
      <c r="I763" t="str">
        <f t="shared" si="36"/>
        <v>順</v>
      </c>
      <c r="J763" t="str">
        <f t="shared" si="37"/>
        <v>無</v>
      </c>
      <c r="K763" t="str">
        <f t="shared" si="38"/>
        <v>盤</v>
      </c>
    </row>
    <row r="764" spans="1:11" x14ac:dyDescent="0.15">
      <c r="A764">
        <v>20190215</v>
      </c>
      <c r="B764">
        <v>10064.780000000001</v>
      </c>
      <c r="C764">
        <v>10097.74</v>
      </c>
      <c r="D764">
        <v>9877.1200000000008</v>
      </c>
      <c r="E764">
        <v>10097.74</v>
      </c>
      <c r="F764">
        <v>9931.59</v>
      </c>
      <c r="G764">
        <v>10097.74</v>
      </c>
      <c r="H764">
        <v>9931.59</v>
      </c>
      <c r="I764" t="str">
        <f t="shared" si="36"/>
        <v>無</v>
      </c>
      <c r="J764" t="str">
        <f t="shared" si="37"/>
        <v>盤</v>
      </c>
      <c r="K764" t="str">
        <f t="shared" si="38"/>
        <v>盤</v>
      </c>
    </row>
    <row r="765" spans="1:11" x14ac:dyDescent="0.15">
      <c r="A765">
        <v>20190218</v>
      </c>
      <c r="B765">
        <v>10145.280000000001</v>
      </c>
      <c r="C765">
        <v>10097.74</v>
      </c>
      <c r="D765">
        <v>9931.59</v>
      </c>
      <c r="E765">
        <v>10097.74</v>
      </c>
      <c r="F765">
        <v>9931.59</v>
      </c>
      <c r="G765">
        <v>10145.280000000001</v>
      </c>
      <c r="H765">
        <v>9931.59</v>
      </c>
      <c r="I765" t="str">
        <f t="shared" si="36"/>
        <v>盤</v>
      </c>
      <c r="J765" t="str">
        <f t="shared" si="37"/>
        <v>盤</v>
      </c>
      <c r="K765" t="str">
        <f t="shared" si="38"/>
        <v>無</v>
      </c>
    </row>
    <row r="766" spans="1:11" x14ac:dyDescent="0.15">
      <c r="A766">
        <v>20190219</v>
      </c>
      <c r="B766">
        <v>10152.26</v>
      </c>
      <c r="C766">
        <v>10097.74</v>
      </c>
      <c r="D766">
        <v>9931.59</v>
      </c>
      <c r="E766">
        <v>10145.280000000001</v>
      </c>
      <c r="F766">
        <v>9931.59</v>
      </c>
      <c r="G766">
        <v>10152.26</v>
      </c>
      <c r="H766">
        <v>9932.26</v>
      </c>
      <c r="I766" t="str">
        <f t="shared" si="36"/>
        <v>盤</v>
      </c>
      <c r="J766" t="str">
        <f t="shared" si="37"/>
        <v>無</v>
      </c>
      <c r="K766" t="str">
        <f t="shared" si="38"/>
        <v>無</v>
      </c>
    </row>
    <row r="767" spans="1:11" x14ac:dyDescent="0.15">
      <c r="A767">
        <v>20190220</v>
      </c>
      <c r="B767">
        <v>10272.459999999999</v>
      </c>
      <c r="C767">
        <v>10145.280000000001</v>
      </c>
      <c r="D767">
        <v>9931.59</v>
      </c>
      <c r="E767">
        <v>10152.26</v>
      </c>
      <c r="F767">
        <v>9932.26</v>
      </c>
      <c r="G767">
        <v>10272.459999999999</v>
      </c>
      <c r="H767">
        <v>10004.25</v>
      </c>
      <c r="I767" t="str">
        <f t="shared" si="36"/>
        <v>無</v>
      </c>
      <c r="J767" t="str">
        <f t="shared" si="37"/>
        <v>無</v>
      </c>
      <c r="K767" t="str">
        <f t="shared" si="38"/>
        <v>順</v>
      </c>
    </row>
    <row r="768" spans="1:11" x14ac:dyDescent="0.15">
      <c r="A768">
        <v>20190221</v>
      </c>
      <c r="B768">
        <v>10319.530000000001</v>
      </c>
      <c r="C768">
        <v>10152.26</v>
      </c>
      <c r="D768">
        <v>9932.26</v>
      </c>
      <c r="E768">
        <v>10272.459999999999</v>
      </c>
      <c r="F768">
        <v>10004.25</v>
      </c>
      <c r="G768">
        <v>10319.530000000001</v>
      </c>
      <c r="H768">
        <v>10064.780000000001</v>
      </c>
      <c r="I768" t="str">
        <f t="shared" si="36"/>
        <v>無</v>
      </c>
      <c r="J768" t="str">
        <f t="shared" si="37"/>
        <v>順</v>
      </c>
      <c r="K768" t="str">
        <f t="shared" si="38"/>
        <v>順</v>
      </c>
    </row>
    <row r="769" spans="1:11" x14ac:dyDescent="0.15">
      <c r="A769">
        <v>20190222</v>
      </c>
      <c r="B769">
        <v>10322.92</v>
      </c>
      <c r="C769">
        <v>10272.459999999999</v>
      </c>
      <c r="D769">
        <v>10004.25</v>
      </c>
      <c r="E769">
        <v>10319.530000000001</v>
      </c>
      <c r="F769">
        <v>10064.780000000001</v>
      </c>
      <c r="G769">
        <v>10322.92</v>
      </c>
      <c r="H769">
        <v>10064.780000000001</v>
      </c>
      <c r="I769" t="str">
        <f t="shared" si="36"/>
        <v>順</v>
      </c>
      <c r="J769" t="str">
        <f t="shared" si="37"/>
        <v>順</v>
      </c>
      <c r="K769" t="str">
        <f t="shared" si="38"/>
        <v>順</v>
      </c>
    </row>
    <row r="770" spans="1:11" x14ac:dyDescent="0.15">
      <c r="A770">
        <v>20190225</v>
      </c>
      <c r="B770">
        <v>10390.93</v>
      </c>
      <c r="C770">
        <v>10319.530000000001</v>
      </c>
      <c r="D770">
        <v>10064.780000000001</v>
      </c>
      <c r="E770">
        <v>10322.92</v>
      </c>
      <c r="F770">
        <v>10064.780000000001</v>
      </c>
      <c r="G770">
        <v>10390.93</v>
      </c>
      <c r="H770">
        <v>10064.780000000001</v>
      </c>
      <c r="I770" t="str">
        <f t="shared" si="36"/>
        <v>順</v>
      </c>
      <c r="J770" t="str">
        <f t="shared" si="37"/>
        <v>順</v>
      </c>
      <c r="K770" t="str">
        <f t="shared" si="38"/>
        <v>順</v>
      </c>
    </row>
    <row r="771" spans="1:11" x14ac:dyDescent="0.15">
      <c r="A771">
        <v>20190226</v>
      </c>
      <c r="B771">
        <v>10391.549999999999</v>
      </c>
      <c r="C771">
        <v>10322.92</v>
      </c>
      <c r="D771">
        <v>10064.780000000001</v>
      </c>
      <c r="E771">
        <v>10390.93</v>
      </c>
      <c r="F771">
        <v>10064.780000000001</v>
      </c>
      <c r="G771">
        <v>10391.549999999999</v>
      </c>
      <c r="H771">
        <v>10064.780000000001</v>
      </c>
      <c r="I771" t="str">
        <f t="shared" si="36"/>
        <v>順</v>
      </c>
      <c r="J771" t="str">
        <f t="shared" si="37"/>
        <v>順</v>
      </c>
      <c r="K771" t="str">
        <f t="shared" si="38"/>
        <v>順</v>
      </c>
    </row>
    <row r="772" spans="1:11" x14ac:dyDescent="0.15">
      <c r="A772">
        <v>20190227</v>
      </c>
      <c r="B772">
        <v>10389.17</v>
      </c>
      <c r="C772">
        <v>10390.93</v>
      </c>
      <c r="D772">
        <v>10064.780000000001</v>
      </c>
      <c r="E772">
        <v>10391.549999999999</v>
      </c>
      <c r="F772">
        <v>10064.780000000001</v>
      </c>
      <c r="G772">
        <v>10391.549999999999</v>
      </c>
      <c r="H772">
        <v>10145.280000000001</v>
      </c>
      <c r="I772" t="str">
        <f t="shared" si="36"/>
        <v>順</v>
      </c>
      <c r="J772" t="str">
        <f t="shared" si="37"/>
        <v>順</v>
      </c>
      <c r="K772" t="str">
        <f t="shared" si="38"/>
        <v>順</v>
      </c>
    </row>
    <row r="773" spans="1:11" x14ac:dyDescent="0.15">
      <c r="A773">
        <v>20190304</v>
      </c>
      <c r="B773">
        <v>10349.879999999999</v>
      </c>
      <c r="C773">
        <v>10391.549999999999</v>
      </c>
      <c r="D773">
        <v>10064.780000000001</v>
      </c>
      <c r="E773">
        <v>10391.549999999999</v>
      </c>
      <c r="F773">
        <v>10145.280000000001</v>
      </c>
      <c r="G773">
        <v>10391.549999999999</v>
      </c>
      <c r="H773">
        <v>10152.26</v>
      </c>
      <c r="I773" t="str">
        <f t="shared" si="36"/>
        <v>順</v>
      </c>
      <c r="J773" t="str">
        <f t="shared" si="37"/>
        <v>順</v>
      </c>
      <c r="K773" t="str">
        <f t="shared" si="38"/>
        <v>無</v>
      </c>
    </row>
    <row r="774" spans="1:11" x14ac:dyDescent="0.15">
      <c r="A774">
        <v>20190305</v>
      </c>
      <c r="B774">
        <v>10305.26</v>
      </c>
      <c r="C774">
        <v>10391.549999999999</v>
      </c>
      <c r="D774">
        <v>10145.280000000001</v>
      </c>
      <c r="E774">
        <v>10391.549999999999</v>
      </c>
      <c r="F774">
        <v>10152.26</v>
      </c>
      <c r="G774">
        <v>10391.549999999999</v>
      </c>
      <c r="H774">
        <v>10272.459999999999</v>
      </c>
      <c r="I774" t="str">
        <f t="shared" si="36"/>
        <v>順</v>
      </c>
      <c r="J774" t="str">
        <f t="shared" si="37"/>
        <v>無</v>
      </c>
      <c r="K774" t="str">
        <f t="shared" si="38"/>
        <v>盤</v>
      </c>
    </row>
    <row r="775" spans="1:11" x14ac:dyDescent="0.15">
      <c r="A775">
        <v>20190306</v>
      </c>
      <c r="B775">
        <v>10357.15</v>
      </c>
      <c r="C775">
        <v>10391.549999999999</v>
      </c>
      <c r="D775">
        <v>10152.26</v>
      </c>
      <c r="E775">
        <v>10391.549999999999</v>
      </c>
      <c r="F775">
        <v>10272.459999999999</v>
      </c>
      <c r="G775">
        <v>10391.549999999999</v>
      </c>
      <c r="H775">
        <v>10305.26</v>
      </c>
      <c r="I775" t="str">
        <f t="shared" si="36"/>
        <v>無</v>
      </c>
      <c r="J775" t="str">
        <f t="shared" si="37"/>
        <v>盤</v>
      </c>
      <c r="K775" t="str">
        <f t="shared" si="38"/>
        <v>盤</v>
      </c>
    </row>
    <row r="776" spans="1:11" x14ac:dyDescent="0.15">
      <c r="A776">
        <v>20190307</v>
      </c>
      <c r="B776">
        <v>10311.68</v>
      </c>
      <c r="C776">
        <v>10391.549999999999</v>
      </c>
      <c r="D776">
        <v>10272.459999999999</v>
      </c>
      <c r="E776">
        <v>10391.549999999999</v>
      </c>
      <c r="F776">
        <v>10305.26</v>
      </c>
      <c r="G776">
        <v>10391.549999999999</v>
      </c>
      <c r="H776">
        <v>10305.26</v>
      </c>
      <c r="I776" t="str">
        <f t="shared" si="36"/>
        <v>盤</v>
      </c>
      <c r="J776" t="str">
        <f t="shared" si="37"/>
        <v>盤</v>
      </c>
      <c r="K776" t="str">
        <f t="shared" si="38"/>
        <v>盤</v>
      </c>
    </row>
    <row r="777" spans="1:11" x14ac:dyDescent="0.15">
      <c r="A777">
        <v>20190308</v>
      </c>
      <c r="B777">
        <v>10241.75</v>
      </c>
      <c r="C777">
        <v>10391.549999999999</v>
      </c>
      <c r="D777">
        <v>10305.26</v>
      </c>
      <c r="E777">
        <v>10391.549999999999</v>
      </c>
      <c r="F777">
        <v>10305.26</v>
      </c>
      <c r="G777">
        <v>10391.549999999999</v>
      </c>
      <c r="H777">
        <v>10241.75</v>
      </c>
      <c r="I777" t="str">
        <f t="shared" si="36"/>
        <v>盤</v>
      </c>
      <c r="J777" t="str">
        <f t="shared" si="37"/>
        <v>盤</v>
      </c>
      <c r="K777" t="str">
        <f t="shared" si="38"/>
        <v>盤</v>
      </c>
    </row>
    <row r="778" spans="1:11" x14ac:dyDescent="0.15">
      <c r="A778">
        <v>20190311</v>
      </c>
      <c r="B778">
        <v>10250.280000000001</v>
      </c>
      <c r="C778">
        <v>10391.549999999999</v>
      </c>
      <c r="D778">
        <v>10305.26</v>
      </c>
      <c r="E778">
        <v>10391.549999999999</v>
      </c>
      <c r="F778">
        <v>10241.75</v>
      </c>
      <c r="G778">
        <v>10391.549999999999</v>
      </c>
      <c r="H778">
        <v>10241.75</v>
      </c>
      <c r="I778" t="str">
        <f t="shared" si="36"/>
        <v>盤</v>
      </c>
      <c r="J778" t="str">
        <f t="shared" si="37"/>
        <v>盤</v>
      </c>
      <c r="K778" t="str">
        <f t="shared" si="38"/>
        <v>盤</v>
      </c>
    </row>
    <row r="779" spans="1:11" x14ac:dyDescent="0.15">
      <c r="A779">
        <v>20190312</v>
      </c>
      <c r="B779">
        <v>10343.33</v>
      </c>
      <c r="C779">
        <v>10391.549999999999</v>
      </c>
      <c r="D779">
        <v>10241.75</v>
      </c>
      <c r="E779">
        <v>10391.549999999999</v>
      </c>
      <c r="F779">
        <v>10241.75</v>
      </c>
      <c r="G779">
        <v>10389.17</v>
      </c>
      <c r="H779">
        <v>10241.75</v>
      </c>
      <c r="I779" t="str">
        <f t="shared" si="36"/>
        <v>盤</v>
      </c>
      <c r="J779" t="str">
        <f t="shared" si="37"/>
        <v>盤</v>
      </c>
      <c r="K779" t="str">
        <f t="shared" si="38"/>
        <v>盤</v>
      </c>
    </row>
    <row r="780" spans="1:11" x14ac:dyDescent="0.15">
      <c r="A780">
        <v>20190313</v>
      </c>
      <c r="B780">
        <v>10373.32</v>
      </c>
      <c r="C780">
        <v>10391.549999999999</v>
      </c>
      <c r="D780">
        <v>10241.75</v>
      </c>
      <c r="E780">
        <v>10389.17</v>
      </c>
      <c r="F780">
        <v>10241.75</v>
      </c>
      <c r="G780">
        <v>10373.32</v>
      </c>
      <c r="H780">
        <v>10241.75</v>
      </c>
      <c r="I780" t="str">
        <f t="shared" si="36"/>
        <v>盤</v>
      </c>
      <c r="J780" t="str">
        <f t="shared" si="37"/>
        <v>盤</v>
      </c>
      <c r="K780" t="str">
        <f t="shared" si="38"/>
        <v>盤</v>
      </c>
    </row>
    <row r="781" spans="1:11" x14ac:dyDescent="0.15">
      <c r="A781">
        <v>20190314</v>
      </c>
      <c r="B781">
        <v>10348.65</v>
      </c>
      <c r="C781">
        <v>10389.17</v>
      </c>
      <c r="D781">
        <v>10241.75</v>
      </c>
      <c r="E781">
        <v>10373.32</v>
      </c>
      <c r="F781">
        <v>10241.75</v>
      </c>
      <c r="G781">
        <v>10373.32</v>
      </c>
      <c r="H781">
        <v>10241.75</v>
      </c>
      <c r="I781" t="str">
        <f t="shared" si="36"/>
        <v>盤</v>
      </c>
      <c r="J781" t="str">
        <f t="shared" si="37"/>
        <v>盤</v>
      </c>
      <c r="K781" t="str">
        <f t="shared" si="38"/>
        <v>盤</v>
      </c>
    </row>
    <row r="782" spans="1:11" x14ac:dyDescent="0.15">
      <c r="A782">
        <v>20190315</v>
      </c>
      <c r="B782">
        <v>10439.24</v>
      </c>
      <c r="C782">
        <v>10373.32</v>
      </c>
      <c r="D782">
        <v>10241.75</v>
      </c>
      <c r="E782">
        <v>10373.32</v>
      </c>
      <c r="F782">
        <v>10241.75</v>
      </c>
      <c r="G782">
        <v>10439.24</v>
      </c>
      <c r="H782">
        <v>10241.75</v>
      </c>
      <c r="I782" t="str">
        <f t="shared" si="36"/>
        <v>盤</v>
      </c>
      <c r="J782" t="str">
        <f t="shared" si="37"/>
        <v>盤</v>
      </c>
      <c r="K782" t="str">
        <f t="shared" si="38"/>
        <v>無</v>
      </c>
    </row>
    <row r="783" spans="1:11" x14ac:dyDescent="0.15">
      <c r="A783">
        <v>20190318</v>
      </c>
      <c r="B783">
        <v>10512.7</v>
      </c>
      <c r="C783">
        <v>10373.32</v>
      </c>
      <c r="D783">
        <v>10241.75</v>
      </c>
      <c r="E783">
        <v>10439.24</v>
      </c>
      <c r="F783">
        <v>10241.75</v>
      </c>
      <c r="G783">
        <v>10512.7</v>
      </c>
      <c r="H783">
        <v>10241.75</v>
      </c>
      <c r="I783" t="str">
        <f t="shared" si="36"/>
        <v>盤</v>
      </c>
      <c r="J783" t="str">
        <f t="shared" si="37"/>
        <v>無</v>
      </c>
      <c r="K783" t="str">
        <f t="shared" si="38"/>
        <v>順</v>
      </c>
    </row>
    <row r="784" spans="1:11" x14ac:dyDescent="0.15">
      <c r="A784">
        <v>20190319</v>
      </c>
      <c r="B784">
        <v>10512.32</v>
      </c>
      <c r="C784">
        <v>10439.24</v>
      </c>
      <c r="D784">
        <v>10241.75</v>
      </c>
      <c r="E784">
        <v>10512.7</v>
      </c>
      <c r="F784">
        <v>10241.75</v>
      </c>
      <c r="G784">
        <v>10512.7</v>
      </c>
      <c r="H784">
        <v>10241.75</v>
      </c>
      <c r="I784" t="str">
        <f t="shared" si="36"/>
        <v>無</v>
      </c>
      <c r="J784" t="str">
        <f t="shared" si="37"/>
        <v>順</v>
      </c>
      <c r="K784" t="str">
        <f t="shared" si="38"/>
        <v>順</v>
      </c>
    </row>
    <row r="785" spans="1:11" x14ac:dyDescent="0.15">
      <c r="A785">
        <v>20190320</v>
      </c>
      <c r="B785">
        <v>10551.56</v>
      </c>
      <c r="C785">
        <v>10512.7</v>
      </c>
      <c r="D785">
        <v>10241.75</v>
      </c>
      <c r="E785">
        <v>10512.7</v>
      </c>
      <c r="F785">
        <v>10241.75</v>
      </c>
      <c r="G785">
        <v>10551.56</v>
      </c>
      <c r="H785">
        <v>10250.280000000001</v>
      </c>
      <c r="I785" t="str">
        <f t="shared" si="36"/>
        <v>順</v>
      </c>
      <c r="J785" t="str">
        <f t="shared" si="37"/>
        <v>順</v>
      </c>
      <c r="K785" t="str">
        <f t="shared" si="38"/>
        <v>順</v>
      </c>
    </row>
    <row r="786" spans="1:11" x14ac:dyDescent="0.15">
      <c r="A786">
        <v>20190321</v>
      </c>
      <c r="B786">
        <v>10609.55</v>
      </c>
      <c r="C786">
        <v>10512.7</v>
      </c>
      <c r="D786">
        <v>10241.75</v>
      </c>
      <c r="E786">
        <v>10551.56</v>
      </c>
      <c r="F786">
        <v>10250.280000000001</v>
      </c>
      <c r="G786">
        <v>10609.55</v>
      </c>
      <c r="H786">
        <v>10343.33</v>
      </c>
      <c r="I786" t="str">
        <f t="shared" si="36"/>
        <v>順</v>
      </c>
      <c r="J786" t="str">
        <f t="shared" si="37"/>
        <v>順</v>
      </c>
      <c r="K786" t="str">
        <f t="shared" si="38"/>
        <v>順</v>
      </c>
    </row>
    <row r="787" spans="1:11" x14ac:dyDescent="0.15">
      <c r="A787">
        <v>20190322</v>
      </c>
      <c r="B787">
        <v>10639.07</v>
      </c>
      <c r="C787">
        <v>10551.56</v>
      </c>
      <c r="D787">
        <v>10250.280000000001</v>
      </c>
      <c r="E787">
        <v>10609.55</v>
      </c>
      <c r="F787">
        <v>10343.33</v>
      </c>
      <c r="G787">
        <v>10639.07</v>
      </c>
      <c r="H787">
        <v>10348.65</v>
      </c>
      <c r="I787" t="str">
        <f t="shared" si="36"/>
        <v>順</v>
      </c>
      <c r="J787" t="str">
        <f t="shared" si="37"/>
        <v>順</v>
      </c>
      <c r="K787" t="str">
        <f t="shared" si="38"/>
        <v>順</v>
      </c>
    </row>
    <row r="788" spans="1:11" x14ac:dyDescent="0.15">
      <c r="A788">
        <v>20190325</v>
      </c>
      <c r="B788">
        <v>10479.48</v>
      </c>
      <c r="C788">
        <v>10609.55</v>
      </c>
      <c r="D788">
        <v>10343.33</v>
      </c>
      <c r="E788">
        <v>10639.07</v>
      </c>
      <c r="F788">
        <v>10348.65</v>
      </c>
      <c r="G788">
        <v>10639.07</v>
      </c>
      <c r="H788">
        <v>10348.65</v>
      </c>
      <c r="I788" t="str">
        <f t="shared" si="36"/>
        <v>順</v>
      </c>
      <c r="J788" t="str">
        <f t="shared" si="37"/>
        <v>順</v>
      </c>
      <c r="K788" t="str">
        <f t="shared" si="38"/>
        <v>順</v>
      </c>
    </row>
    <row r="789" spans="1:11" x14ac:dyDescent="0.15">
      <c r="A789">
        <v>20190326</v>
      </c>
      <c r="B789">
        <v>10559.2</v>
      </c>
      <c r="C789">
        <v>10639.07</v>
      </c>
      <c r="D789">
        <v>10348.65</v>
      </c>
      <c r="E789">
        <v>10639.07</v>
      </c>
      <c r="F789">
        <v>10348.65</v>
      </c>
      <c r="G789">
        <v>10639.07</v>
      </c>
      <c r="H789">
        <v>10439.24</v>
      </c>
      <c r="I789" t="str">
        <f t="shared" si="36"/>
        <v>順</v>
      </c>
      <c r="J789" t="str">
        <f t="shared" si="37"/>
        <v>順</v>
      </c>
      <c r="K789" t="str">
        <f t="shared" si="38"/>
        <v>無</v>
      </c>
    </row>
    <row r="790" spans="1:11" x14ac:dyDescent="0.15">
      <c r="A790">
        <v>20190327</v>
      </c>
      <c r="B790">
        <v>10542.7</v>
      </c>
      <c r="C790">
        <v>10639.07</v>
      </c>
      <c r="D790">
        <v>10348.65</v>
      </c>
      <c r="E790">
        <v>10639.07</v>
      </c>
      <c r="F790">
        <v>10439.24</v>
      </c>
      <c r="G790">
        <v>10639.07</v>
      </c>
      <c r="H790">
        <v>10479.48</v>
      </c>
      <c r="I790" t="str">
        <f t="shared" si="36"/>
        <v>順</v>
      </c>
      <c r="J790" t="str">
        <f t="shared" si="37"/>
        <v>無</v>
      </c>
      <c r="K790" t="str">
        <f t="shared" si="38"/>
        <v>盤</v>
      </c>
    </row>
    <row r="791" spans="1:11" x14ac:dyDescent="0.15">
      <c r="A791">
        <v>20190328</v>
      </c>
      <c r="B791">
        <v>10536.26</v>
      </c>
      <c r="C791">
        <v>10639.07</v>
      </c>
      <c r="D791">
        <v>10439.24</v>
      </c>
      <c r="E791">
        <v>10639.07</v>
      </c>
      <c r="F791">
        <v>10479.48</v>
      </c>
      <c r="G791">
        <v>10639.07</v>
      </c>
      <c r="H791">
        <v>10479.48</v>
      </c>
      <c r="I791" t="str">
        <f t="shared" si="36"/>
        <v>無</v>
      </c>
      <c r="J791" t="str">
        <f t="shared" si="37"/>
        <v>盤</v>
      </c>
      <c r="K791" t="str">
        <f t="shared" si="38"/>
        <v>盤</v>
      </c>
    </row>
    <row r="792" spans="1:11" x14ac:dyDescent="0.15">
      <c r="A792">
        <v>20190329</v>
      </c>
      <c r="B792">
        <v>10641.04</v>
      </c>
      <c r="C792">
        <v>10639.07</v>
      </c>
      <c r="D792">
        <v>10479.48</v>
      </c>
      <c r="E792">
        <v>10639.07</v>
      </c>
      <c r="F792">
        <v>10479.48</v>
      </c>
      <c r="G792">
        <v>10641.04</v>
      </c>
      <c r="H792">
        <v>10479.48</v>
      </c>
      <c r="I792" t="str">
        <f t="shared" si="36"/>
        <v>盤</v>
      </c>
      <c r="J792" t="str">
        <f t="shared" si="37"/>
        <v>盤</v>
      </c>
      <c r="K792" t="str">
        <f t="shared" si="38"/>
        <v>盤</v>
      </c>
    </row>
    <row r="793" spans="1:11" x14ac:dyDescent="0.15">
      <c r="A793">
        <v>20190401</v>
      </c>
      <c r="B793">
        <v>10642.63</v>
      </c>
      <c r="C793">
        <v>10639.07</v>
      </c>
      <c r="D793">
        <v>10479.48</v>
      </c>
      <c r="E793">
        <v>10641.04</v>
      </c>
      <c r="F793">
        <v>10479.48</v>
      </c>
      <c r="G793">
        <v>10642.63</v>
      </c>
      <c r="H793">
        <v>10479.48</v>
      </c>
      <c r="I793" t="str">
        <f t="shared" si="36"/>
        <v>盤</v>
      </c>
      <c r="J793" t="str">
        <f t="shared" si="37"/>
        <v>盤</v>
      </c>
      <c r="K793" t="str">
        <f t="shared" si="38"/>
        <v>盤</v>
      </c>
    </row>
    <row r="794" spans="1:11" x14ac:dyDescent="0.15">
      <c r="A794">
        <v>20190402</v>
      </c>
      <c r="B794">
        <v>10690.3</v>
      </c>
      <c r="C794">
        <v>10641.04</v>
      </c>
      <c r="D794">
        <v>10479.48</v>
      </c>
      <c r="E794">
        <v>10642.63</v>
      </c>
      <c r="F794">
        <v>10479.48</v>
      </c>
      <c r="G794">
        <v>10690.3</v>
      </c>
      <c r="H794">
        <v>10479.48</v>
      </c>
      <c r="I794" t="str">
        <f t="shared" si="36"/>
        <v>盤</v>
      </c>
      <c r="J794" t="str">
        <f t="shared" si="37"/>
        <v>盤</v>
      </c>
      <c r="K794" t="str">
        <f t="shared" si="38"/>
        <v>無</v>
      </c>
    </row>
    <row r="795" spans="1:11" x14ac:dyDescent="0.15">
      <c r="A795">
        <v>20190403</v>
      </c>
      <c r="B795">
        <v>10704.38</v>
      </c>
      <c r="C795">
        <v>10642.63</v>
      </c>
      <c r="D795">
        <v>10479.48</v>
      </c>
      <c r="E795">
        <v>10690.3</v>
      </c>
      <c r="F795">
        <v>10479.48</v>
      </c>
      <c r="G795">
        <v>10704.38</v>
      </c>
      <c r="H795">
        <v>10479.48</v>
      </c>
      <c r="I795" t="str">
        <f t="shared" si="36"/>
        <v>盤</v>
      </c>
      <c r="J795" t="str">
        <f t="shared" si="37"/>
        <v>無</v>
      </c>
      <c r="K795" t="str">
        <f t="shared" si="38"/>
        <v>無</v>
      </c>
    </row>
    <row r="796" spans="1:11" x14ac:dyDescent="0.15">
      <c r="A796">
        <v>20190408</v>
      </c>
      <c r="B796">
        <v>10800.57</v>
      </c>
      <c r="C796">
        <v>10690.3</v>
      </c>
      <c r="D796">
        <v>10479.48</v>
      </c>
      <c r="E796">
        <v>10704.38</v>
      </c>
      <c r="F796">
        <v>10479.48</v>
      </c>
      <c r="G796">
        <v>10800.57</v>
      </c>
      <c r="H796">
        <v>10536.26</v>
      </c>
      <c r="I796" t="str">
        <f t="shared" si="36"/>
        <v>無</v>
      </c>
      <c r="J796" t="str">
        <f t="shared" si="37"/>
        <v>無</v>
      </c>
      <c r="K796" t="str">
        <f t="shared" si="38"/>
        <v>順</v>
      </c>
    </row>
    <row r="797" spans="1:11" x14ac:dyDescent="0.15">
      <c r="A797">
        <v>20190409</v>
      </c>
      <c r="B797">
        <v>10851.6</v>
      </c>
      <c r="C797">
        <v>10704.38</v>
      </c>
      <c r="D797">
        <v>10479.48</v>
      </c>
      <c r="E797">
        <v>10800.57</v>
      </c>
      <c r="F797">
        <v>10536.26</v>
      </c>
      <c r="G797">
        <v>10851.6</v>
      </c>
      <c r="H797">
        <v>10536.26</v>
      </c>
      <c r="I797" t="str">
        <f t="shared" si="36"/>
        <v>無</v>
      </c>
      <c r="J797" t="str">
        <f t="shared" si="37"/>
        <v>順</v>
      </c>
      <c r="K797" t="str">
        <f t="shared" si="38"/>
        <v>順</v>
      </c>
    </row>
    <row r="798" spans="1:11" x14ac:dyDescent="0.15">
      <c r="A798">
        <v>20190410</v>
      </c>
      <c r="B798">
        <v>10868.14</v>
      </c>
      <c r="C798">
        <v>10800.57</v>
      </c>
      <c r="D798">
        <v>10536.26</v>
      </c>
      <c r="E798">
        <v>10851.6</v>
      </c>
      <c r="F798">
        <v>10536.26</v>
      </c>
      <c r="G798">
        <v>10868.14</v>
      </c>
      <c r="H798">
        <v>10536.26</v>
      </c>
      <c r="I798" t="str">
        <f t="shared" si="36"/>
        <v>順</v>
      </c>
      <c r="J798" t="str">
        <f t="shared" si="37"/>
        <v>順</v>
      </c>
      <c r="K798" t="str">
        <f t="shared" si="38"/>
        <v>順</v>
      </c>
    </row>
    <row r="799" spans="1:11" x14ac:dyDescent="0.15">
      <c r="A799">
        <v>20190411</v>
      </c>
      <c r="B799">
        <v>10808.77</v>
      </c>
      <c r="C799">
        <v>10851.6</v>
      </c>
      <c r="D799">
        <v>10536.26</v>
      </c>
      <c r="E799">
        <v>10868.14</v>
      </c>
      <c r="F799">
        <v>10536.26</v>
      </c>
      <c r="G799">
        <v>10868.14</v>
      </c>
      <c r="H799">
        <v>10641.04</v>
      </c>
      <c r="I799" t="str">
        <f t="shared" si="36"/>
        <v>順</v>
      </c>
      <c r="J799" t="str">
        <f t="shared" si="37"/>
        <v>順</v>
      </c>
      <c r="K799" t="str">
        <f t="shared" si="38"/>
        <v>無</v>
      </c>
    </row>
    <row r="800" spans="1:11" x14ac:dyDescent="0.15">
      <c r="A800">
        <v>20190412</v>
      </c>
      <c r="B800">
        <v>10805.3</v>
      </c>
      <c r="C800">
        <v>10868.14</v>
      </c>
      <c r="D800">
        <v>10536.26</v>
      </c>
      <c r="E800">
        <v>10868.14</v>
      </c>
      <c r="F800">
        <v>10641.04</v>
      </c>
      <c r="G800">
        <v>10868.14</v>
      </c>
      <c r="H800">
        <v>10642.63</v>
      </c>
      <c r="I800" t="str">
        <f t="shared" si="36"/>
        <v>順</v>
      </c>
      <c r="J800" t="str">
        <f t="shared" si="37"/>
        <v>無</v>
      </c>
      <c r="K800" t="str">
        <f t="shared" si="38"/>
        <v>無</v>
      </c>
    </row>
    <row r="801" spans="1:11" x14ac:dyDescent="0.15">
      <c r="A801">
        <v>20190415</v>
      </c>
      <c r="B801">
        <v>10875.6</v>
      </c>
      <c r="C801">
        <v>10868.14</v>
      </c>
      <c r="D801">
        <v>10641.04</v>
      </c>
      <c r="E801">
        <v>10868.14</v>
      </c>
      <c r="F801">
        <v>10642.63</v>
      </c>
      <c r="G801">
        <v>10875.6</v>
      </c>
      <c r="H801">
        <v>10690.3</v>
      </c>
      <c r="I801" t="str">
        <f t="shared" ref="I801:I864" si="39">IF(C801-D801&lt;=180,"盤",IF(C801-D801&lt;=240,"無","順"))</f>
        <v>無</v>
      </c>
      <c r="J801" t="str">
        <f t="shared" ref="J801:J864" si="40">IF(E801-F801&lt;=180,"盤",IF(E801-F801&lt;=240,"無","順"))</f>
        <v>無</v>
      </c>
      <c r="K801" t="str">
        <f t="shared" ref="K801:K864" si="41">IF(G801-H801&lt;=180,"盤",IF(G801-H801&lt;=240,"無","順"))</f>
        <v>無</v>
      </c>
    </row>
    <row r="802" spans="1:11" x14ac:dyDescent="0.15">
      <c r="A802">
        <v>20190416</v>
      </c>
      <c r="B802">
        <v>10927.85</v>
      </c>
      <c r="C802">
        <v>10868.14</v>
      </c>
      <c r="D802">
        <v>10642.63</v>
      </c>
      <c r="E802">
        <v>10875.6</v>
      </c>
      <c r="F802">
        <v>10690.3</v>
      </c>
      <c r="G802">
        <v>10927.85</v>
      </c>
      <c r="H802">
        <v>10704.38</v>
      </c>
      <c r="I802" t="str">
        <f t="shared" si="39"/>
        <v>無</v>
      </c>
      <c r="J802" t="str">
        <f t="shared" si="40"/>
        <v>無</v>
      </c>
      <c r="K802" t="str">
        <f t="shared" si="41"/>
        <v>無</v>
      </c>
    </row>
    <row r="803" spans="1:11" x14ac:dyDescent="0.15">
      <c r="A803">
        <v>20190417</v>
      </c>
      <c r="B803">
        <v>10997.26</v>
      </c>
      <c r="C803">
        <v>10875.6</v>
      </c>
      <c r="D803">
        <v>10690.3</v>
      </c>
      <c r="E803">
        <v>10927.85</v>
      </c>
      <c r="F803">
        <v>10704.38</v>
      </c>
      <c r="G803">
        <v>10997.26</v>
      </c>
      <c r="H803">
        <v>10800.57</v>
      </c>
      <c r="I803" t="str">
        <f t="shared" si="39"/>
        <v>無</v>
      </c>
      <c r="J803" t="str">
        <f t="shared" si="40"/>
        <v>無</v>
      </c>
      <c r="K803" t="str">
        <f t="shared" si="41"/>
        <v>無</v>
      </c>
    </row>
    <row r="804" spans="1:11" x14ac:dyDescent="0.15">
      <c r="A804">
        <v>20190418</v>
      </c>
      <c r="B804">
        <v>10962.02</v>
      </c>
      <c r="C804">
        <v>10927.85</v>
      </c>
      <c r="D804">
        <v>10704.38</v>
      </c>
      <c r="E804">
        <v>10997.26</v>
      </c>
      <c r="F804">
        <v>10800.57</v>
      </c>
      <c r="G804">
        <v>10997.26</v>
      </c>
      <c r="H804">
        <v>10805.3</v>
      </c>
      <c r="I804" t="str">
        <f t="shared" si="39"/>
        <v>無</v>
      </c>
      <c r="J804" t="str">
        <f t="shared" si="40"/>
        <v>無</v>
      </c>
      <c r="K804" t="str">
        <f t="shared" si="41"/>
        <v>無</v>
      </c>
    </row>
    <row r="805" spans="1:11" x14ac:dyDescent="0.15">
      <c r="A805">
        <v>20190419</v>
      </c>
      <c r="B805">
        <v>10968.5</v>
      </c>
      <c r="C805">
        <v>10997.26</v>
      </c>
      <c r="D805">
        <v>10800.57</v>
      </c>
      <c r="E805">
        <v>10997.26</v>
      </c>
      <c r="F805">
        <v>10805.3</v>
      </c>
      <c r="G805">
        <v>10997.26</v>
      </c>
      <c r="H805">
        <v>10805.3</v>
      </c>
      <c r="I805" t="str">
        <f t="shared" si="39"/>
        <v>無</v>
      </c>
      <c r="J805" t="str">
        <f t="shared" si="40"/>
        <v>無</v>
      </c>
      <c r="K805" t="str">
        <f t="shared" si="41"/>
        <v>無</v>
      </c>
    </row>
    <row r="806" spans="1:11" x14ac:dyDescent="0.15">
      <c r="A806">
        <v>20190422</v>
      </c>
      <c r="B806">
        <v>10987.71</v>
      </c>
      <c r="C806">
        <v>10997.26</v>
      </c>
      <c r="D806">
        <v>10805.3</v>
      </c>
      <c r="E806">
        <v>10997.26</v>
      </c>
      <c r="F806">
        <v>10805.3</v>
      </c>
      <c r="G806">
        <v>10997.26</v>
      </c>
      <c r="H806">
        <v>10805.3</v>
      </c>
      <c r="I806" t="str">
        <f t="shared" si="39"/>
        <v>無</v>
      </c>
      <c r="J806" t="str">
        <f t="shared" si="40"/>
        <v>無</v>
      </c>
      <c r="K806" t="str">
        <f t="shared" si="41"/>
        <v>無</v>
      </c>
    </row>
    <row r="807" spans="1:11" x14ac:dyDescent="0.15">
      <c r="A807">
        <v>20190423</v>
      </c>
      <c r="B807">
        <v>11025.68</v>
      </c>
      <c r="C807">
        <v>10997.26</v>
      </c>
      <c r="D807">
        <v>10805.3</v>
      </c>
      <c r="E807">
        <v>10997.26</v>
      </c>
      <c r="F807">
        <v>10805.3</v>
      </c>
      <c r="G807">
        <v>11025.68</v>
      </c>
      <c r="H807">
        <v>10805.3</v>
      </c>
      <c r="I807" t="str">
        <f t="shared" si="39"/>
        <v>無</v>
      </c>
      <c r="J807" t="str">
        <f t="shared" si="40"/>
        <v>無</v>
      </c>
      <c r="K807" t="str">
        <f t="shared" si="41"/>
        <v>無</v>
      </c>
    </row>
    <row r="808" spans="1:11" x14ac:dyDescent="0.15">
      <c r="A808">
        <v>20190424</v>
      </c>
      <c r="B808">
        <v>11027.64</v>
      </c>
      <c r="C808">
        <v>10997.26</v>
      </c>
      <c r="D808">
        <v>10805.3</v>
      </c>
      <c r="E808">
        <v>11025.68</v>
      </c>
      <c r="F808">
        <v>10805.3</v>
      </c>
      <c r="G808">
        <v>11027.64</v>
      </c>
      <c r="H808">
        <v>10875.6</v>
      </c>
      <c r="I808" t="str">
        <f t="shared" si="39"/>
        <v>無</v>
      </c>
      <c r="J808" t="str">
        <f t="shared" si="40"/>
        <v>無</v>
      </c>
      <c r="K808" t="str">
        <f t="shared" si="41"/>
        <v>盤</v>
      </c>
    </row>
    <row r="809" spans="1:11" x14ac:dyDescent="0.15">
      <c r="A809">
        <v>20190425</v>
      </c>
      <c r="B809">
        <v>11039.86</v>
      </c>
      <c r="C809">
        <v>11025.68</v>
      </c>
      <c r="D809">
        <v>10805.3</v>
      </c>
      <c r="E809">
        <v>11027.64</v>
      </c>
      <c r="F809">
        <v>10875.6</v>
      </c>
      <c r="G809">
        <v>11039.86</v>
      </c>
      <c r="H809">
        <v>10927.85</v>
      </c>
      <c r="I809" t="str">
        <f t="shared" si="39"/>
        <v>無</v>
      </c>
      <c r="J809" t="str">
        <f t="shared" si="40"/>
        <v>盤</v>
      </c>
      <c r="K809" t="str">
        <f t="shared" si="41"/>
        <v>盤</v>
      </c>
    </row>
    <row r="810" spans="1:11" x14ac:dyDescent="0.15">
      <c r="A810">
        <v>20190426</v>
      </c>
      <c r="B810">
        <v>10952.47</v>
      </c>
      <c r="C810">
        <v>11027.64</v>
      </c>
      <c r="D810">
        <v>10875.6</v>
      </c>
      <c r="E810">
        <v>11039.86</v>
      </c>
      <c r="F810">
        <v>10927.85</v>
      </c>
      <c r="G810">
        <v>11039.86</v>
      </c>
      <c r="H810">
        <v>10952.47</v>
      </c>
      <c r="I810" t="str">
        <f t="shared" si="39"/>
        <v>盤</v>
      </c>
      <c r="J810" t="str">
        <f t="shared" si="40"/>
        <v>盤</v>
      </c>
      <c r="K810" t="str">
        <f t="shared" si="41"/>
        <v>盤</v>
      </c>
    </row>
    <row r="811" spans="1:11" x14ac:dyDescent="0.15">
      <c r="A811">
        <v>20190429</v>
      </c>
      <c r="B811">
        <v>10939.06</v>
      </c>
      <c r="C811">
        <v>11039.86</v>
      </c>
      <c r="D811">
        <v>10927.85</v>
      </c>
      <c r="E811">
        <v>11039.86</v>
      </c>
      <c r="F811">
        <v>10952.47</v>
      </c>
      <c r="G811">
        <v>11039.86</v>
      </c>
      <c r="H811">
        <v>10939.06</v>
      </c>
      <c r="I811" t="str">
        <f t="shared" si="39"/>
        <v>盤</v>
      </c>
      <c r="J811" t="str">
        <f t="shared" si="40"/>
        <v>盤</v>
      </c>
      <c r="K811" t="str">
        <f t="shared" si="41"/>
        <v>盤</v>
      </c>
    </row>
    <row r="812" spans="1:11" x14ac:dyDescent="0.15">
      <c r="A812">
        <v>20190430</v>
      </c>
      <c r="B812">
        <v>10967.73</v>
      </c>
      <c r="C812">
        <v>11039.86</v>
      </c>
      <c r="D812">
        <v>10952.47</v>
      </c>
      <c r="E812">
        <v>11039.86</v>
      </c>
      <c r="F812">
        <v>10939.06</v>
      </c>
      <c r="G812">
        <v>11039.86</v>
      </c>
      <c r="H812">
        <v>10939.06</v>
      </c>
      <c r="I812" t="str">
        <f t="shared" si="39"/>
        <v>盤</v>
      </c>
      <c r="J812" t="str">
        <f t="shared" si="40"/>
        <v>盤</v>
      </c>
      <c r="K812" t="str">
        <f t="shared" si="41"/>
        <v>盤</v>
      </c>
    </row>
    <row r="813" spans="1:11" x14ac:dyDescent="0.15">
      <c r="A813">
        <v>20190502</v>
      </c>
      <c r="B813">
        <v>11004.49</v>
      </c>
      <c r="C813">
        <v>11039.86</v>
      </c>
      <c r="D813">
        <v>10939.06</v>
      </c>
      <c r="E813">
        <v>11039.86</v>
      </c>
      <c r="F813">
        <v>10939.06</v>
      </c>
      <c r="G813">
        <v>11039.86</v>
      </c>
      <c r="H813">
        <v>10939.06</v>
      </c>
      <c r="I813" t="str">
        <f t="shared" si="39"/>
        <v>盤</v>
      </c>
      <c r="J813" t="str">
        <f t="shared" si="40"/>
        <v>盤</v>
      </c>
      <c r="K813" t="str">
        <f t="shared" si="41"/>
        <v>盤</v>
      </c>
    </row>
    <row r="814" spans="1:11" x14ac:dyDescent="0.15">
      <c r="A814">
        <v>20190503</v>
      </c>
      <c r="B814">
        <v>11096.3</v>
      </c>
      <c r="C814">
        <v>11039.86</v>
      </c>
      <c r="D814">
        <v>10939.06</v>
      </c>
      <c r="E814">
        <v>11039.86</v>
      </c>
      <c r="F814">
        <v>10939.06</v>
      </c>
      <c r="G814">
        <v>11096.3</v>
      </c>
      <c r="H814">
        <v>10939.06</v>
      </c>
      <c r="I814" t="str">
        <f t="shared" si="39"/>
        <v>盤</v>
      </c>
      <c r="J814" t="str">
        <f t="shared" si="40"/>
        <v>盤</v>
      </c>
      <c r="K814" t="str">
        <f t="shared" si="41"/>
        <v>盤</v>
      </c>
    </row>
    <row r="815" spans="1:11" x14ac:dyDescent="0.15">
      <c r="A815">
        <v>20190506</v>
      </c>
      <c r="B815">
        <v>10897.12</v>
      </c>
      <c r="C815">
        <v>11039.86</v>
      </c>
      <c r="D815">
        <v>10939.06</v>
      </c>
      <c r="E815">
        <v>11096.3</v>
      </c>
      <c r="F815">
        <v>10939.06</v>
      </c>
      <c r="G815">
        <v>11096.3</v>
      </c>
      <c r="H815">
        <v>10897.12</v>
      </c>
      <c r="I815" t="str">
        <f t="shared" si="39"/>
        <v>盤</v>
      </c>
      <c r="J815" t="str">
        <f t="shared" si="40"/>
        <v>盤</v>
      </c>
      <c r="K815" t="str">
        <f t="shared" si="41"/>
        <v>無</v>
      </c>
    </row>
    <row r="816" spans="1:11" x14ac:dyDescent="0.15">
      <c r="A816">
        <v>20190507</v>
      </c>
      <c r="B816">
        <v>10987.14</v>
      </c>
      <c r="C816">
        <v>11096.3</v>
      </c>
      <c r="D816">
        <v>10939.06</v>
      </c>
      <c r="E816">
        <v>11096.3</v>
      </c>
      <c r="F816">
        <v>10897.12</v>
      </c>
      <c r="G816">
        <v>11096.3</v>
      </c>
      <c r="H816">
        <v>10897.12</v>
      </c>
      <c r="I816" t="str">
        <f t="shared" si="39"/>
        <v>盤</v>
      </c>
      <c r="J816" t="str">
        <f t="shared" si="40"/>
        <v>無</v>
      </c>
      <c r="K816" t="str">
        <f t="shared" si="41"/>
        <v>無</v>
      </c>
    </row>
    <row r="817" spans="1:11" x14ac:dyDescent="0.15">
      <c r="A817">
        <v>20190508</v>
      </c>
      <c r="B817">
        <v>10923.71</v>
      </c>
      <c r="C817">
        <v>11096.3</v>
      </c>
      <c r="D817">
        <v>10897.12</v>
      </c>
      <c r="E817">
        <v>11096.3</v>
      </c>
      <c r="F817">
        <v>10897.12</v>
      </c>
      <c r="G817">
        <v>11096.3</v>
      </c>
      <c r="H817">
        <v>10897.12</v>
      </c>
      <c r="I817" t="str">
        <f t="shared" si="39"/>
        <v>無</v>
      </c>
      <c r="J817" t="str">
        <f t="shared" si="40"/>
        <v>無</v>
      </c>
      <c r="K817" t="str">
        <f t="shared" si="41"/>
        <v>無</v>
      </c>
    </row>
    <row r="818" spans="1:11" x14ac:dyDescent="0.15">
      <c r="A818">
        <v>20190509</v>
      </c>
      <c r="B818">
        <v>10733.67</v>
      </c>
      <c r="C818">
        <v>11096.3</v>
      </c>
      <c r="D818">
        <v>10897.12</v>
      </c>
      <c r="E818">
        <v>11096.3</v>
      </c>
      <c r="F818">
        <v>10897.12</v>
      </c>
      <c r="G818">
        <v>11096.3</v>
      </c>
      <c r="H818">
        <v>10733.67</v>
      </c>
      <c r="I818" t="str">
        <f t="shared" si="39"/>
        <v>無</v>
      </c>
      <c r="J818" t="str">
        <f t="shared" si="40"/>
        <v>無</v>
      </c>
      <c r="K818" t="str">
        <f t="shared" si="41"/>
        <v>順</v>
      </c>
    </row>
    <row r="819" spans="1:11" x14ac:dyDescent="0.15">
      <c r="A819">
        <v>20190510</v>
      </c>
      <c r="B819">
        <v>10712.99</v>
      </c>
      <c r="C819">
        <v>11096.3</v>
      </c>
      <c r="D819">
        <v>10897.12</v>
      </c>
      <c r="E819">
        <v>11096.3</v>
      </c>
      <c r="F819">
        <v>10733.67</v>
      </c>
      <c r="G819">
        <v>11096.3</v>
      </c>
      <c r="H819">
        <v>10712.99</v>
      </c>
      <c r="I819" t="str">
        <f t="shared" si="39"/>
        <v>無</v>
      </c>
      <c r="J819" t="str">
        <f t="shared" si="40"/>
        <v>順</v>
      </c>
      <c r="K819" t="str">
        <f t="shared" si="41"/>
        <v>順</v>
      </c>
    </row>
    <row r="820" spans="1:11" x14ac:dyDescent="0.15">
      <c r="A820">
        <v>20190513</v>
      </c>
      <c r="B820">
        <v>10558.29</v>
      </c>
      <c r="C820">
        <v>11096.3</v>
      </c>
      <c r="D820">
        <v>10733.67</v>
      </c>
      <c r="E820">
        <v>11096.3</v>
      </c>
      <c r="F820">
        <v>10712.99</v>
      </c>
      <c r="G820">
        <v>11096.3</v>
      </c>
      <c r="H820">
        <v>10558.29</v>
      </c>
      <c r="I820" t="str">
        <f t="shared" si="39"/>
        <v>順</v>
      </c>
      <c r="J820" t="str">
        <f t="shared" si="40"/>
        <v>順</v>
      </c>
      <c r="K820" t="str">
        <f t="shared" si="41"/>
        <v>順</v>
      </c>
    </row>
    <row r="821" spans="1:11" x14ac:dyDescent="0.15">
      <c r="A821">
        <v>20190514</v>
      </c>
      <c r="B821">
        <v>10519.25</v>
      </c>
      <c r="C821">
        <v>11096.3</v>
      </c>
      <c r="D821">
        <v>10712.99</v>
      </c>
      <c r="E821">
        <v>11096.3</v>
      </c>
      <c r="F821">
        <v>10558.29</v>
      </c>
      <c r="G821">
        <v>11096.3</v>
      </c>
      <c r="H821">
        <v>10519.25</v>
      </c>
      <c r="I821" t="str">
        <f t="shared" si="39"/>
        <v>順</v>
      </c>
      <c r="J821" t="str">
        <f t="shared" si="40"/>
        <v>順</v>
      </c>
      <c r="K821" t="str">
        <f t="shared" si="41"/>
        <v>順</v>
      </c>
    </row>
    <row r="822" spans="1:11" x14ac:dyDescent="0.15">
      <c r="A822">
        <v>20190515</v>
      </c>
      <c r="B822">
        <v>10560.71</v>
      </c>
      <c r="C822">
        <v>11096.3</v>
      </c>
      <c r="D822">
        <v>10558.29</v>
      </c>
      <c r="E822">
        <v>11096.3</v>
      </c>
      <c r="F822">
        <v>10519.25</v>
      </c>
      <c r="G822">
        <v>10987.14</v>
      </c>
      <c r="H822">
        <v>10519.25</v>
      </c>
      <c r="I822" t="str">
        <f t="shared" si="39"/>
        <v>順</v>
      </c>
      <c r="J822" t="str">
        <f t="shared" si="40"/>
        <v>順</v>
      </c>
      <c r="K822" t="str">
        <f t="shared" si="41"/>
        <v>順</v>
      </c>
    </row>
    <row r="823" spans="1:11" x14ac:dyDescent="0.15">
      <c r="A823">
        <v>20190516</v>
      </c>
      <c r="B823">
        <v>10474.61</v>
      </c>
      <c r="C823">
        <v>11096.3</v>
      </c>
      <c r="D823">
        <v>10519.25</v>
      </c>
      <c r="E823">
        <v>10987.14</v>
      </c>
      <c r="F823">
        <v>10519.25</v>
      </c>
      <c r="G823">
        <v>10987.14</v>
      </c>
      <c r="H823">
        <v>10474.61</v>
      </c>
      <c r="I823" t="str">
        <f t="shared" si="39"/>
        <v>順</v>
      </c>
      <c r="J823" t="str">
        <f t="shared" si="40"/>
        <v>順</v>
      </c>
      <c r="K823" t="str">
        <f t="shared" si="41"/>
        <v>順</v>
      </c>
    </row>
    <row r="824" spans="1:11" x14ac:dyDescent="0.15">
      <c r="A824">
        <v>20190517</v>
      </c>
      <c r="B824">
        <v>10384.11</v>
      </c>
      <c r="C824">
        <v>10987.14</v>
      </c>
      <c r="D824">
        <v>10519.25</v>
      </c>
      <c r="E824">
        <v>10987.14</v>
      </c>
      <c r="F824">
        <v>10474.61</v>
      </c>
      <c r="G824">
        <v>10923.71</v>
      </c>
      <c r="H824">
        <v>10384.11</v>
      </c>
      <c r="I824" t="str">
        <f t="shared" si="39"/>
        <v>順</v>
      </c>
      <c r="J824" t="str">
        <f t="shared" si="40"/>
        <v>順</v>
      </c>
      <c r="K824" t="str">
        <f t="shared" si="41"/>
        <v>順</v>
      </c>
    </row>
    <row r="825" spans="1:11" x14ac:dyDescent="0.15">
      <c r="A825">
        <v>20190520</v>
      </c>
      <c r="B825">
        <v>10398.41</v>
      </c>
      <c r="C825">
        <v>10987.14</v>
      </c>
      <c r="D825">
        <v>10474.61</v>
      </c>
      <c r="E825">
        <v>10923.71</v>
      </c>
      <c r="F825">
        <v>10384.11</v>
      </c>
      <c r="G825">
        <v>10733.67</v>
      </c>
      <c r="H825">
        <v>10384.11</v>
      </c>
      <c r="I825" t="str">
        <f t="shared" si="39"/>
        <v>順</v>
      </c>
      <c r="J825" t="str">
        <f t="shared" si="40"/>
        <v>順</v>
      </c>
      <c r="K825" t="str">
        <f t="shared" si="41"/>
        <v>順</v>
      </c>
    </row>
    <row r="826" spans="1:11" x14ac:dyDescent="0.15">
      <c r="A826">
        <v>20190521</v>
      </c>
      <c r="B826">
        <v>10464.5</v>
      </c>
      <c r="C826">
        <v>10923.71</v>
      </c>
      <c r="D826">
        <v>10384.11</v>
      </c>
      <c r="E826">
        <v>10733.67</v>
      </c>
      <c r="F826">
        <v>10384.11</v>
      </c>
      <c r="G826">
        <v>10712.99</v>
      </c>
      <c r="H826">
        <v>10384.11</v>
      </c>
      <c r="I826" t="str">
        <f t="shared" si="39"/>
        <v>順</v>
      </c>
      <c r="J826" t="str">
        <f t="shared" si="40"/>
        <v>順</v>
      </c>
      <c r="K826" t="str">
        <f t="shared" si="41"/>
        <v>順</v>
      </c>
    </row>
    <row r="827" spans="1:11" x14ac:dyDescent="0.15">
      <c r="A827">
        <v>20190522</v>
      </c>
      <c r="B827">
        <v>10457.219999999999</v>
      </c>
      <c r="C827">
        <v>10733.67</v>
      </c>
      <c r="D827">
        <v>10384.11</v>
      </c>
      <c r="E827">
        <v>10712.99</v>
      </c>
      <c r="F827">
        <v>10384.11</v>
      </c>
      <c r="G827">
        <v>10560.71</v>
      </c>
      <c r="H827">
        <v>10384.11</v>
      </c>
      <c r="I827" t="str">
        <f t="shared" si="39"/>
        <v>順</v>
      </c>
      <c r="J827" t="str">
        <f t="shared" si="40"/>
        <v>順</v>
      </c>
      <c r="K827" t="str">
        <f t="shared" si="41"/>
        <v>盤</v>
      </c>
    </row>
    <row r="828" spans="1:11" x14ac:dyDescent="0.15">
      <c r="A828">
        <v>20190523</v>
      </c>
      <c r="B828">
        <v>10308.370000000001</v>
      </c>
      <c r="C828">
        <v>10712.99</v>
      </c>
      <c r="D828">
        <v>10384.11</v>
      </c>
      <c r="E828">
        <v>10560.71</v>
      </c>
      <c r="F828">
        <v>10384.11</v>
      </c>
      <c r="G828">
        <v>10560.71</v>
      </c>
      <c r="H828">
        <v>10308.370000000001</v>
      </c>
      <c r="I828" t="str">
        <f t="shared" si="39"/>
        <v>順</v>
      </c>
      <c r="J828" t="str">
        <f t="shared" si="40"/>
        <v>盤</v>
      </c>
      <c r="K828" t="str">
        <f t="shared" si="41"/>
        <v>順</v>
      </c>
    </row>
    <row r="829" spans="1:11" x14ac:dyDescent="0.15">
      <c r="A829">
        <v>20190524</v>
      </c>
      <c r="B829">
        <v>10328.280000000001</v>
      </c>
      <c r="C829">
        <v>10560.71</v>
      </c>
      <c r="D829">
        <v>10384.11</v>
      </c>
      <c r="E829">
        <v>10560.71</v>
      </c>
      <c r="F829">
        <v>10308.370000000001</v>
      </c>
      <c r="G829">
        <v>10560.71</v>
      </c>
      <c r="H829">
        <v>10308.370000000001</v>
      </c>
      <c r="I829" t="str">
        <f t="shared" si="39"/>
        <v>盤</v>
      </c>
      <c r="J829" t="str">
        <f t="shared" si="40"/>
        <v>順</v>
      </c>
      <c r="K829" t="str">
        <f t="shared" si="41"/>
        <v>順</v>
      </c>
    </row>
    <row r="830" spans="1:11" x14ac:dyDescent="0.15">
      <c r="A830">
        <v>20190527</v>
      </c>
      <c r="B830">
        <v>10334.129999999999</v>
      </c>
      <c r="C830">
        <v>10560.71</v>
      </c>
      <c r="D830">
        <v>10308.370000000001</v>
      </c>
      <c r="E830">
        <v>10560.71</v>
      </c>
      <c r="F830">
        <v>10308.370000000001</v>
      </c>
      <c r="G830">
        <v>10474.61</v>
      </c>
      <c r="H830">
        <v>10308.370000000001</v>
      </c>
      <c r="I830" t="str">
        <f t="shared" si="39"/>
        <v>順</v>
      </c>
      <c r="J830" t="str">
        <f t="shared" si="40"/>
        <v>順</v>
      </c>
      <c r="K830" t="str">
        <f t="shared" si="41"/>
        <v>盤</v>
      </c>
    </row>
    <row r="831" spans="1:11" x14ac:dyDescent="0.15">
      <c r="A831">
        <v>20190528</v>
      </c>
      <c r="B831">
        <v>10312.31</v>
      </c>
      <c r="C831">
        <v>10560.71</v>
      </c>
      <c r="D831">
        <v>10308.370000000001</v>
      </c>
      <c r="E831">
        <v>10474.61</v>
      </c>
      <c r="F831">
        <v>10308.370000000001</v>
      </c>
      <c r="G831">
        <v>10464.5</v>
      </c>
      <c r="H831">
        <v>10308.370000000001</v>
      </c>
      <c r="I831" t="str">
        <f t="shared" si="39"/>
        <v>順</v>
      </c>
      <c r="J831" t="str">
        <f t="shared" si="40"/>
        <v>盤</v>
      </c>
      <c r="K831" t="str">
        <f t="shared" si="41"/>
        <v>盤</v>
      </c>
    </row>
    <row r="832" spans="1:11" x14ac:dyDescent="0.15">
      <c r="A832">
        <v>20190529</v>
      </c>
      <c r="B832">
        <v>10301.780000000001</v>
      </c>
      <c r="C832">
        <v>10474.61</v>
      </c>
      <c r="D832">
        <v>10308.370000000001</v>
      </c>
      <c r="E832">
        <v>10464.5</v>
      </c>
      <c r="F832">
        <v>10308.370000000001</v>
      </c>
      <c r="G832">
        <v>10464.5</v>
      </c>
      <c r="H832">
        <v>10301.780000000001</v>
      </c>
      <c r="I832" t="str">
        <f t="shared" si="39"/>
        <v>盤</v>
      </c>
      <c r="J832" t="str">
        <f t="shared" si="40"/>
        <v>盤</v>
      </c>
      <c r="K832" t="str">
        <f t="shared" si="41"/>
        <v>盤</v>
      </c>
    </row>
    <row r="833" spans="1:11" x14ac:dyDescent="0.15">
      <c r="A833">
        <v>20190530</v>
      </c>
      <c r="B833">
        <v>10382.99</v>
      </c>
      <c r="C833">
        <v>10464.5</v>
      </c>
      <c r="D833">
        <v>10308.370000000001</v>
      </c>
      <c r="E833">
        <v>10464.5</v>
      </c>
      <c r="F833">
        <v>10301.780000000001</v>
      </c>
      <c r="G833">
        <v>10464.5</v>
      </c>
      <c r="H833">
        <v>10301.780000000001</v>
      </c>
      <c r="I833" t="str">
        <f t="shared" si="39"/>
        <v>盤</v>
      </c>
      <c r="J833" t="str">
        <f t="shared" si="40"/>
        <v>盤</v>
      </c>
      <c r="K833" t="str">
        <f t="shared" si="41"/>
        <v>盤</v>
      </c>
    </row>
    <row r="834" spans="1:11" x14ac:dyDescent="0.15">
      <c r="A834">
        <v>20190531</v>
      </c>
      <c r="B834">
        <v>10498.49</v>
      </c>
      <c r="C834">
        <v>10464.5</v>
      </c>
      <c r="D834">
        <v>10301.780000000001</v>
      </c>
      <c r="E834">
        <v>10464.5</v>
      </c>
      <c r="F834">
        <v>10301.780000000001</v>
      </c>
      <c r="G834">
        <v>10498.49</v>
      </c>
      <c r="H834">
        <v>10301.780000000001</v>
      </c>
      <c r="I834" t="str">
        <f t="shared" si="39"/>
        <v>盤</v>
      </c>
      <c r="J834" t="str">
        <f t="shared" si="40"/>
        <v>盤</v>
      </c>
      <c r="K834" t="str">
        <f t="shared" si="41"/>
        <v>無</v>
      </c>
    </row>
    <row r="835" spans="1:11" x14ac:dyDescent="0.15">
      <c r="A835">
        <v>20190603</v>
      </c>
      <c r="B835">
        <v>10500.07</v>
      </c>
      <c r="C835">
        <v>10464.5</v>
      </c>
      <c r="D835">
        <v>10301.780000000001</v>
      </c>
      <c r="E835">
        <v>10498.49</v>
      </c>
      <c r="F835">
        <v>10301.780000000001</v>
      </c>
      <c r="G835">
        <v>10500.07</v>
      </c>
      <c r="H835">
        <v>10301.780000000001</v>
      </c>
      <c r="I835" t="str">
        <f t="shared" si="39"/>
        <v>盤</v>
      </c>
      <c r="J835" t="str">
        <f t="shared" si="40"/>
        <v>無</v>
      </c>
      <c r="K835" t="str">
        <f t="shared" si="41"/>
        <v>無</v>
      </c>
    </row>
    <row r="836" spans="1:11" x14ac:dyDescent="0.15">
      <c r="A836">
        <v>20190604</v>
      </c>
      <c r="B836">
        <v>10429.120000000001</v>
      </c>
      <c r="C836">
        <v>10498.49</v>
      </c>
      <c r="D836">
        <v>10301.780000000001</v>
      </c>
      <c r="E836">
        <v>10500.07</v>
      </c>
      <c r="F836">
        <v>10301.780000000001</v>
      </c>
      <c r="G836">
        <v>10500.07</v>
      </c>
      <c r="H836">
        <v>10301.780000000001</v>
      </c>
      <c r="I836" t="str">
        <f t="shared" si="39"/>
        <v>無</v>
      </c>
      <c r="J836" t="str">
        <f t="shared" si="40"/>
        <v>無</v>
      </c>
      <c r="K836" t="str">
        <f t="shared" si="41"/>
        <v>無</v>
      </c>
    </row>
    <row r="837" spans="1:11" x14ac:dyDescent="0.15">
      <c r="A837">
        <v>20190605</v>
      </c>
      <c r="B837">
        <v>10461.620000000001</v>
      </c>
      <c r="C837">
        <v>10500.07</v>
      </c>
      <c r="D837">
        <v>10301.780000000001</v>
      </c>
      <c r="E837">
        <v>10500.07</v>
      </c>
      <c r="F837">
        <v>10301.780000000001</v>
      </c>
      <c r="G837">
        <v>10500.07</v>
      </c>
      <c r="H837">
        <v>10301.780000000001</v>
      </c>
      <c r="I837" t="str">
        <f t="shared" si="39"/>
        <v>無</v>
      </c>
      <c r="J837" t="str">
        <f t="shared" si="40"/>
        <v>無</v>
      </c>
      <c r="K837" t="str">
        <f t="shared" si="41"/>
        <v>無</v>
      </c>
    </row>
    <row r="838" spans="1:11" x14ac:dyDescent="0.15">
      <c r="A838">
        <v>20190606</v>
      </c>
      <c r="B838">
        <v>10409.200000000001</v>
      </c>
      <c r="C838">
        <v>10500.07</v>
      </c>
      <c r="D838">
        <v>10301.780000000001</v>
      </c>
      <c r="E838">
        <v>10500.07</v>
      </c>
      <c r="F838">
        <v>10301.780000000001</v>
      </c>
      <c r="G838">
        <v>10500.07</v>
      </c>
      <c r="H838">
        <v>10301.780000000001</v>
      </c>
      <c r="I838" t="str">
        <f t="shared" si="39"/>
        <v>無</v>
      </c>
      <c r="J838" t="str">
        <f t="shared" si="40"/>
        <v>無</v>
      </c>
      <c r="K838" t="str">
        <f t="shared" si="41"/>
        <v>無</v>
      </c>
    </row>
    <row r="839" spans="1:11" x14ac:dyDescent="0.15">
      <c r="A839">
        <v>20190610</v>
      </c>
      <c r="B839">
        <v>10566.47</v>
      </c>
      <c r="C839">
        <v>10500.07</v>
      </c>
      <c r="D839">
        <v>10301.780000000001</v>
      </c>
      <c r="E839">
        <v>10500.07</v>
      </c>
      <c r="F839">
        <v>10301.780000000001</v>
      </c>
      <c r="G839">
        <v>10566.47</v>
      </c>
      <c r="H839">
        <v>10301.780000000001</v>
      </c>
      <c r="I839" t="str">
        <f t="shared" si="39"/>
        <v>無</v>
      </c>
      <c r="J839" t="str">
        <f t="shared" si="40"/>
        <v>無</v>
      </c>
      <c r="K839" t="str">
        <f t="shared" si="41"/>
        <v>順</v>
      </c>
    </row>
    <row r="840" spans="1:11" x14ac:dyDescent="0.15">
      <c r="A840">
        <v>20190611</v>
      </c>
      <c r="B840">
        <v>10607.76</v>
      </c>
      <c r="C840">
        <v>10500.07</v>
      </c>
      <c r="D840">
        <v>10301.780000000001</v>
      </c>
      <c r="E840">
        <v>10566.47</v>
      </c>
      <c r="F840">
        <v>10301.780000000001</v>
      </c>
      <c r="G840">
        <v>10607.76</v>
      </c>
      <c r="H840">
        <v>10382.99</v>
      </c>
      <c r="I840" t="str">
        <f t="shared" si="39"/>
        <v>無</v>
      </c>
      <c r="J840" t="str">
        <f t="shared" si="40"/>
        <v>順</v>
      </c>
      <c r="K840" t="str">
        <f t="shared" si="41"/>
        <v>無</v>
      </c>
    </row>
    <row r="841" spans="1:11" x14ac:dyDescent="0.15">
      <c r="A841">
        <v>20190612</v>
      </c>
      <c r="B841">
        <v>10615.66</v>
      </c>
      <c r="C841">
        <v>10566.47</v>
      </c>
      <c r="D841">
        <v>10301.780000000001</v>
      </c>
      <c r="E841">
        <v>10607.76</v>
      </c>
      <c r="F841">
        <v>10382.99</v>
      </c>
      <c r="G841">
        <v>10615.66</v>
      </c>
      <c r="H841">
        <v>10409.200000000001</v>
      </c>
      <c r="I841" t="str">
        <f t="shared" si="39"/>
        <v>順</v>
      </c>
      <c r="J841" t="str">
        <f t="shared" si="40"/>
        <v>無</v>
      </c>
      <c r="K841" t="str">
        <f t="shared" si="41"/>
        <v>無</v>
      </c>
    </row>
    <row r="842" spans="1:11" x14ac:dyDescent="0.15">
      <c r="A842">
        <v>20190613</v>
      </c>
      <c r="B842">
        <v>10561.01</v>
      </c>
      <c r="C842">
        <v>10607.76</v>
      </c>
      <c r="D842">
        <v>10382.99</v>
      </c>
      <c r="E842">
        <v>10615.66</v>
      </c>
      <c r="F842">
        <v>10409.200000000001</v>
      </c>
      <c r="G842">
        <v>10615.66</v>
      </c>
      <c r="H842">
        <v>10409.200000000001</v>
      </c>
      <c r="I842" t="str">
        <f t="shared" si="39"/>
        <v>無</v>
      </c>
      <c r="J842" t="str">
        <f t="shared" si="40"/>
        <v>無</v>
      </c>
      <c r="K842" t="str">
        <f t="shared" si="41"/>
        <v>無</v>
      </c>
    </row>
    <row r="843" spans="1:11" x14ac:dyDescent="0.15">
      <c r="A843">
        <v>20190614</v>
      </c>
      <c r="B843">
        <v>10524.67</v>
      </c>
      <c r="C843">
        <v>10615.66</v>
      </c>
      <c r="D843">
        <v>10409.200000000001</v>
      </c>
      <c r="E843">
        <v>10615.66</v>
      </c>
      <c r="F843">
        <v>10409.200000000001</v>
      </c>
      <c r="G843">
        <v>10615.66</v>
      </c>
      <c r="H843">
        <v>10409.200000000001</v>
      </c>
      <c r="I843" t="str">
        <f t="shared" si="39"/>
        <v>無</v>
      </c>
      <c r="J843" t="str">
        <f t="shared" si="40"/>
        <v>無</v>
      </c>
      <c r="K843" t="str">
        <f t="shared" si="41"/>
        <v>無</v>
      </c>
    </row>
    <row r="844" spans="1:11" x14ac:dyDescent="0.15">
      <c r="A844">
        <v>20190617</v>
      </c>
      <c r="B844">
        <v>10530.54</v>
      </c>
      <c r="C844">
        <v>10615.66</v>
      </c>
      <c r="D844">
        <v>10409.200000000001</v>
      </c>
      <c r="E844">
        <v>10615.66</v>
      </c>
      <c r="F844">
        <v>10409.200000000001</v>
      </c>
      <c r="G844">
        <v>10615.66</v>
      </c>
      <c r="H844">
        <v>10409.200000000001</v>
      </c>
      <c r="I844" t="str">
        <f t="shared" si="39"/>
        <v>無</v>
      </c>
      <c r="J844" t="str">
        <f t="shared" si="40"/>
        <v>無</v>
      </c>
      <c r="K844" t="str">
        <f t="shared" si="41"/>
        <v>無</v>
      </c>
    </row>
    <row r="845" spans="1:11" x14ac:dyDescent="0.15">
      <c r="A845">
        <v>20190618</v>
      </c>
      <c r="B845">
        <v>10566.74</v>
      </c>
      <c r="C845">
        <v>10615.66</v>
      </c>
      <c r="D845">
        <v>10409.200000000001</v>
      </c>
      <c r="E845">
        <v>10615.66</v>
      </c>
      <c r="F845">
        <v>10409.200000000001</v>
      </c>
      <c r="G845">
        <v>10615.66</v>
      </c>
      <c r="H845">
        <v>10409.200000000001</v>
      </c>
      <c r="I845" t="str">
        <f t="shared" si="39"/>
        <v>無</v>
      </c>
      <c r="J845" t="str">
        <f t="shared" si="40"/>
        <v>無</v>
      </c>
      <c r="K845" t="str">
        <f t="shared" si="41"/>
        <v>無</v>
      </c>
    </row>
    <row r="846" spans="1:11" x14ac:dyDescent="0.15">
      <c r="A846">
        <v>20190619</v>
      </c>
      <c r="B846">
        <v>10775.34</v>
      </c>
      <c r="C846">
        <v>10615.66</v>
      </c>
      <c r="D846">
        <v>10409.200000000001</v>
      </c>
      <c r="E846">
        <v>10615.66</v>
      </c>
      <c r="F846">
        <v>10409.200000000001</v>
      </c>
      <c r="G846">
        <v>10775.34</v>
      </c>
      <c r="H846">
        <v>10524.67</v>
      </c>
      <c r="I846" t="str">
        <f t="shared" si="39"/>
        <v>無</v>
      </c>
      <c r="J846" t="str">
        <f t="shared" si="40"/>
        <v>無</v>
      </c>
      <c r="K846" t="str">
        <f t="shared" si="41"/>
        <v>順</v>
      </c>
    </row>
    <row r="847" spans="1:11" x14ac:dyDescent="0.15">
      <c r="A847">
        <v>20190620</v>
      </c>
      <c r="B847">
        <v>10785.01</v>
      </c>
      <c r="C847">
        <v>10615.66</v>
      </c>
      <c r="D847">
        <v>10409.200000000001</v>
      </c>
      <c r="E847">
        <v>10775.34</v>
      </c>
      <c r="F847">
        <v>10524.67</v>
      </c>
      <c r="G847">
        <v>10785.01</v>
      </c>
      <c r="H847">
        <v>10524.67</v>
      </c>
      <c r="I847" t="str">
        <f t="shared" si="39"/>
        <v>無</v>
      </c>
      <c r="J847" t="str">
        <f t="shared" si="40"/>
        <v>順</v>
      </c>
      <c r="K847" t="str">
        <f t="shared" si="41"/>
        <v>順</v>
      </c>
    </row>
    <row r="848" spans="1:11" x14ac:dyDescent="0.15">
      <c r="A848">
        <v>20190621</v>
      </c>
      <c r="B848">
        <v>10803.77</v>
      </c>
      <c r="C848">
        <v>10775.34</v>
      </c>
      <c r="D848">
        <v>10524.67</v>
      </c>
      <c r="E848">
        <v>10785.01</v>
      </c>
      <c r="F848">
        <v>10524.67</v>
      </c>
      <c r="G848">
        <v>10803.77</v>
      </c>
      <c r="H848">
        <v>10524.67</v>
      </c>
      <c r="I848" t="str">
        <f t="shared" si="39"/>
        <v>順</v>
      </c>
      <c r="J848" t="str">
        <f t="shared" si="40"/>
        <v>順</v>
      </c>
      <c r="K848" t="str">
        <f t="shared" si="41"/>
        <v>順</v>
      </c>
    </row>
    <row r="849" spans="1:11" x14ac:dyDescent="0.15">
      <c r="A849">
        <v>20190624</v>
      </c>
      <c r="B849">
        <v>10779.45</v>
      </c>
      <c r="C849">
        <v>10785.01</v>
      </c>
      <c r="D849">
        <v>10524.67</v>
      </c>
      <c r="E849">
        <v>10803.77</v>
      </c>
      <c r="F849">
        <v>10524.67</v>
      </c>
      <c r="G849">
        <v>10803.77</v>
      </c>
      <c r="H849">
        <v>10524.67</v>
      </c>
      <c r="I849" t="str">
        <f t="shared" si="39"/>
        <v>順</v>
      </c>
      <c r="J849" t="str">
        <f t="shared" si="40"/>
        <v>順</v>
      </c>
      <c r="K849" t="str">
        <f t="shared" si="41"/>
        <v>順</v>
      </c>
    </row>
    <row r="850" spans="1:11" x14ac:dyDescent="0.15">
      <c r="A850">
        <v>20190625</v>
      </c>
      <c r="B850">
        <v>10706.72</v>
      </c>
      <c r="C850">
        <v>10803.77</v>
      </c>
      <c r="D850">
        <v>10524.67</v>
      </c>
      <c r="E850">
        <v>10803.77</v>
      </c>
      <c r="F850">
        <v>10524.67</v>
      </c>
      <c r="G850">
        <v>10803.77</v>
      </c>
      <c r="H850">
        <v>10524.67</v>
      </c>
      <c r="I850" t="str">
        <f t="shared" si="39"/>
        <v>順</v>
      </c>
      <c r="J850" t="str">
        <f t="shared" si="40"/>
        <v>順</v>
      </c>
      <c r="K850" t="str">
        <f t="shared" si="41"/>
        <v>順</v>
      </c>
    </row>
    <row r="851" spans="1:11" x14ac:dyDescent="0.15">
      <c r="A851">
        <v>20190626</v>
      </c>
      <c r="B851">
        <v>10652.55</v>
      </c>
      <c r="C851">
        <v>10803.77</v>
      </c>
      <c r="D851">
        <v>10524.67</v>
      </c>
      <c r="E851">
        <v>10803.77</v>
      </c>
      <c r="F851">
        <v>10524.67</v>
      </c>
      <c r="G851">
        <v>10803.77</v>
      </c>
      <c r="H851">
        <v>10530.54</v>
      </c>
      <c r="I851" t="str">
        <f t="shared" si="39"/>
        <v>順</v>
      </c>
      <c r="J851" t="str">
        <f t="shared" si="40"/>
        <v>順</v>
      </c>
      <c r="K851" t="str">
        <f t="shared" si="41"/>
        <v>順</v>
      </c>
    </row>
    <row r="852" spans="1:11" x14ac:dyDescent="0.15">
      <c r="A852">
        <v>20190627</v>
      </c>
      <c r="B852">
        <v>10773.9</v>
      </c>
      <c r="C852">
        <v>10803.77</v>
      </c>
      <c r="D852">
        <v>10524.67</v>
      </c>
      <c r="E852">
        <v>10803.77</v>
      </c>
      <c r="F852">
        <v>10530.54</v>
      </c>
      <c r="G852">
        <v>10803.77</v>
      </c>
      <c r="H852">
        <v>10566.74</v>
      </c>
      <c r="I852" t="str">
        <f t="shared" si="39"/>
        <v>順</v>
      </c>
      <c r="J852" t="str">
        <f t="shared" si="40"/>
        <v>順</v>
      </c>
      <c r="K852" t="str">
        <f t="shared" si="41"/>
        <v>無</v>
      </c>
    </row>
    <row r="853" spans="1:11" x14ac:dyDescent="0.15">
      <c r="A853">
        <v>20190628</v>
      </c>
      <c r="B853">
        <v>10730.83</v>
      </c>
      <c r="C853">
        <v>10803.77</v>
      </c>
      <c r="D853">
        <v>10530.54</v>
      </c>
      <c r="E853">
        <v>10803.77</v>
      </c>
      <c r="F853">
        <v>10566.74</v>
      </c>
      <c r="G853">
        <v>10803.77</v>
      </c>
      <c r="H853">
        <v>10652.55</v>
      </c>
      <c r="I853" t="str">
        <f t="shared" si="39"/>
        <v>順</v>
      </c>
      <c r="J853" t="str">
        <f t="shared" si="40"/>
        <v>無</v>
      </c>
      <c r="K853" t="str">
        <f t="shared" si="41"/>
        <v>盤</v>
      </c>
    </row>
    <row r="854" spans="1:11" x14ac:dyDescent="0.15">
      <c r="A854">
        <v>20190701</v>
      </c>
      <c r="B854">
        <v>10895.46</v>
      </c>
      <c r="C854">
        <v>10803.77</v>
      </c>
      <c r="D854">
        <v>10566.74</v>
      </c>
      <c r="E854">
        <v>10803.77</v>
      </c>
      <c r="F854">
        <v>10652.55</v>
      </c>
      <c r="G854">
        <v>10895.46</v>
      </c>
      <c r="H854">
        <v>10652.55</v>
      </c>
      <c r="I854" t="str">
        <f t="shared" si="39"/>
        <v>無</v>
      </c>
      <c r="J854" t="str">
        <f t="shared" si="40"/>
        <v>盤</v>
      </c>
      <c r="K854" t="str">
        <f t="shared" si="41"/>
        <v>順</v>
      </c>
    </row>
    <row r="855" spans="1:11" x14ac:dyDescent="0.15">
      <c r="A855">
        <v>20190702</v>
      </c>
      <c r="B855">
        <v>10865.12</v>
      </c>
      <c r="C855">
        <v>10803.77</v>
      </c>
      <c r="D855">
        <v>10652.55</v>
      </c>
      <c r="E855">
        <v>10895.46</v>
      </c>
      <c r="F855">
        <v>10652.55</v>
      </c>
      <c r="G855">
        <v>10895.46</v>
      </c>
      <c r="H855">
        <v>10652.55</v>
      </c>
      <c r="I855" t="str">
        <f t="shared" si="39"/>
        <v>盤</v>
      </c>
      <c r="J855" t="str">
        <f t="shared" si="40"/>
        <v>順</v>
      </c>
      <c r="K855" t="str">
        <f t="shared" si="41"/>
        <v>順</v>
      </c>
    </row>
    <row r="856" spans="1:11" x14ac:dyDescent="0.15">
      <c r="A856">
        <v>20190703</v>
      </c>
      <c r="B856">
        <v>10743.77</v>
      </c>
      <c r="C856">
        <v>10895.46</v>
      </c>
      <c r="D856">
        <v>10652.55</v>
      </c>
      <c r="E856">
        <v>10895.46</v>
      </c>
      <c r="F856">
        <v>10652.55</v>
      </c>
      <c r="G856">
        <v>10895.46</v>
      </c>
      <c r="H856">
        <v>10652.55</v>
      </c>
      <c r="I856" t="str">
        <f t="shared" si="39"/>
        <v>順</v>
      </c>
      <c r="J856" t="str">
        <f t="shared" si="40"/>
        <v>順</v>
      </c>
      <c r="K856" t="str">
        <f t="shared" si="41"/>
        <v>順</v>
      </c>
    </row>
    <row r="857" spans="1:11" x14ac:dyDescent="0.15">
      <c r="A857">
        <v>20190704</v>
      </c>
      <c r="B857">
        <v>10775.9</v>
      </c>
      <c r="C857">
        <v>10895.46</v>
      </c>
      <c r="D857">
        <v>10652.55</v>
      </c>
      <c r="E857">
        <v>10895.46</v>
      </c>
      <c r="F857">
        <v>10652.55</v>
      </c>
      <c r="G857">
        <v>10895.46</v>
      </c>
      <c r="H857">
        <v>10652.55</v>
      </c>
      <c r="I857" t="str">
        <f t="shared" si="39"/>
        <v>順</v>
      </c>
      <c r="J857" t="str">
        <f t="shared" si="40"/>
        <v>順</v>
      </c>
      <c r="K857" t="str">
        <f t="shared" si="41"/>
        <v>順</v>
      </c>
    </row>
    <row r="858" spans="1:11" x14ac:dyDescent="0.15">
      <c r="A858">
        <v>20190705</v>
      </c>
      <c r="B858">
        <v>10785.73</v>
      </c>
      <c r="C858">
        <v>10895.46</v>
      </c>
      <c r="D858">
        <v>10652.55</v>
      </c>
      <c r="E858">
        <v>10895.46</v>
      </c>
      <c r="F858">
        <v>10652.55</v>
      </c>
      <c r="G858">
        <v>10895.46</v>
      </c>
      <c r="H858">
        <v>10652.55</v>
      </c>
      <c r="I858" t="str">
        <f t="shared" si="39"/>
        <v>順</v>
      </c>
      <c r="J858" t="str">
        <f t="shared" si="40"/>
        <v>順</v>
      </c>
      <c r="K858" t="str">
        <f t="shared" si="41"/>
        <v>順</v>
      </c>
    </row>
    <row r="859" spans="1:11" x14ac:dyDescent="0.15">
      <c r="A859">
        <v>20190708</v>
      </c>
      <c r="B859">
        <v>10751.22</v>
      </c>
      <c r="C859">
        <v>10895.46</v>
      </c>
      <c r="D859">
        <v>10652.55</v>
      </c>
      <c r="E859">
        <v>10895.46</v>
      </c>
      <c r="F859">
        <v>10652.55</v>
      </c>
      <c r="G859">
        <v>10895.46</v>
      </c>
      <c r="H859">
        <v>10730.83</v>
      </c>
      <c r="I859" t="str">
        <f t="shared" si="39"/>
        <v>順</v>
      </c>
      <c r="J859" t="str">
        <f t="shared" si="40"/>
        <v>順</v>
      </c>
      <c r="K859" t="str">
        <f t="shared" si="41"/>
        <v>盤</v>
      </c>
    </row>
    <row r="860" spans="1:11" x14ac:dyDescent="0.15">
      <c r="A860">
        <v>20190709</v>
      </c>
      <c r="B860">
        <v>10702.78</v>
      </c>
      <c r="C860">
        <v>10895.46</v>
      </c>
      <c r="D860">
        <v>10652.55</v>
      </c>
      <c r="E860">
        <v>10895.46</v>
      </c>
      <c r="F860">
        <v>10730.83</v>
      </c>
      <c r="G860">
        <v>10895.46</v>
      </c>
      <c r="H860">
        <v>10702.78</v>
      </c>
      <c r="I860" t="str">
        <f t="shared" si="39"/>
        <v>順</v>
      </c>
      <c r="J860" t="str">
        <f t="shared" si="40"/>
        <v>盤</v>
      </c>
      <c r="K860" t="str">
        <f t="shared" si="41"/>
        <v>無</v>
      </c>
    </row>
    <row r="861" spans="1:11" x14ac:dyDescent="0.15">
      <c r="A861">
        <v>20190710</v>
      </c>
      <c r="B861">
        <v>10798.48</v>
      </c>
      <c r="C861">
        <v>10895.46</v>
      </c>
      <c r="D861">
        <v>10730.83</v>
      </c>
      <c r="E861">
        <v>10895.46</v>
      </c>
      <c r="F861">
        <v>10702.78</v>
      </c>
      <c r="G861">
        <v>10895.46</v>
      </c>
      <c r="H861">
        <v>10702.78</v>
      </c>
      <c r="I861" t="str">
        <f t="shared" si="39"/>
        <v>盤</v>
      </c>
      <c r="J861" t="str">
        <f t="shared" si="40"/>
        <v>無</v>
      </c>
      <c r="K861" t="str">
        <f t="shared" si="41"/>
        <v>無</v>
      </c>
    </row>
    <row r="862" spans="1:11" x14ac:dyDescent="0.15">
      <c r="A862">
        <v>20190711</v>
      </c>
      <c r="B862">
        <v>10843.42</v>
      </c>
      <c r="C862">
        <v>10895.46</v>
      </c>
      <c r="D862">
        <v>10702.78</v>
      </c>
      <c r="E862">
        <v>10895.46</v>
      </c>
      <c r="F862">
        <v>10702.78</v>
      </c>
      <c r="G862">
        <v>10865.12</v>
      </c>
      <c r="H862">
        <v>10702.78</v>
      </c>
      <c r="I862" t="str">
        <f t="shared" si="39"/>
        <v>無</v>
      </c>
      <c r="J862" t="str">
        <f t="shared" si="40"/>
        <v>無</v>
      </c>
      <c r="K862" t="str">
        <f t="shared" si="41"/>
        <v>盤</v>
      </c>
    </row>
    <row r="863" spans="1:11" x14ac:dyDescent="0.15">
      <c r="A863">
        <v>20190712</v>
      </c>
      <c r="B863">
        <v>10824.35</v>
      </c>
      <c r="C863">
        <v>10895.46</v>
      </c>
      <c r="D863">
        <v>10702.78</v>
      </c>
      <c r="E863">
        <v>10865.12</v>
      </c>
      <c r="F863">
        <v>10702.78</v>
      </c>
      <c r="G863">
        <v>10843.42</v>
      </c>
      <c r="H863">
        <v>10702.78</v>
      </c>
      <c r="I863" t="str">
        <f t="shared" si="39"/>
        <v>無</v>
      </c>
      <c r="J863" t="str">
        <f t="shared" si="40"/>
        <v>盤</v>
      </c>
      <c r="K863" t="str">
        <f t="shared" si="41"/>
        <v>盤</v>
      </c>
    </row>
    <row r="864" spans="1:11" x14ac:dyDescent="0.15">
      <c r="A864">
        <v>20190715</v>
      </c>
      <c r="B864">
        <v>10876.43</v>
      </c>
      <c r="C864">
        <v>10865.12</v>
      </c>
      <c r="D864">
        <v>10702.78</v>
      </c>
      <c r="E864">
        <v>10843.42</v>
      </c>
      <c r="F864">
        <v>10702.78</v>
      </c>
      <c r="G864">
        <v>10876.43</v>
      </c>
      <c r="H864">
        <v>10702.78</v>
      </c>
      <c r="I864" t="str">
        <f t="shared" si="39"/>
        <v>盤</v>
      </c>
      <c r="J864" t="str">
        <f t="shared" si="40"/>
        <v>盤</v>
      </c>
      <c r="K864" t="str">
        <f t="shared" si="41"/>
        <v>盤</v>
      </c>
    </row>
    <row r="865" spans="1:11" x14ac:dyDescent="0.15">
      <c r="A865">
        <v>20190716</v>
      </c>
      <c r="B865">
        <v>10886.05</v>
      </c>
      <c r="C865">
        <v>10843.42</v>
      </c>
      <c r="D865">
        <v>10702.78</v>
      </c>
      <c r="E865">
        <v>10876.43</v>
      </c>
      <c r="F865">
        <v>10702.78</v>
      </c>
      <c r="G865">
        <v>10886.05</v>
      </c>
      <c r="H865">
        <v>10702.78</v>
      </c>
      <c r="I865" t="str">
        <f t="shared" ref="I865:I887" si="42">IF(C865-D865&lt;=180,"盤",IF(C865-D865&lt;=240,"無","順"))</f>
        <v>盤</v>
      </c>
      <c r="J865" t="str">
        <f t="shared" ref="J865:J887" si="43">IF(E865-F865&lt;=180,"盤",IF(E865-F865&lt;=240,"無","順"))</f>
        <v>盤</v>
      </c>
      <c r="K865" t="str">
        <f t="shared" ref="K865:K887" si="44">IF(G865-H865&lt;=180,"盤",IF(G865-H865&lt;=240,"無","順"))</f>
        <v>無</v>
      </c>
    </row>
    <row r="866" spans="1:11" x14ac:dyDescent="0.15">
      <c r="A866">
        <v>20190717</v>
      </c>
      <c r="B866">
        <v>10828.48</v>
      </c>
      <c r="C866">
        <v>10876.43</v>
      </c>
      <c r="D866">
        <v>10702.78</v>
      </c>
      <c r="E866">
        <v>10886.05</v>
      </c>
      <c r="F866">
        <v>10702.78</v>
      </c>
      <c r="G866">
        <v>10886.05</v>
      </c>
      <c r="H866">
        <v>10702.78</v>
      </c>
      <c r="I866" t="str">
        <f t="shared" si="42"/>
        <v>盤</v>
      </c>
      <c r="J866" t="str">
        <f t="shared" si="43"/>
        <v>無</v>
      </c>
      <c r="K866" t="str">
        <f t="shared" si="44"/>
        <v>無</v>
      </c>
    </row>
    <row r="867" spans="1:11" x14ac:dyDescent="0.15">
      <c r="A867">
        <v>20190718</v>
      </c>
      <c r="B867">
        <v>10799.28</v>
      </c>
      <c r="C867">
        <v>10886.05</v>
      </c>
      <c r="D867">
        <v>10702.78</v>
      </c>
      <c r="E867">
        <v>10886.05</v>
      </c>
      <c r="F867">
        <v>10702.78</v>
      </c>
      <c r="G867">
        <v>10886.05</v>
      </c>
      <c r="H867">
        <v>10702.78</v>
      </c>
      <c r="I867" t="str">
        <f t="shared" si="42"/>
        <v>無</v>
      </c>
      <c r="J867" t="str">
        <f t="shared" si="43"/>
        <v>無</v>
      </c>
      <c r="K867" t="str">
        <f t="shared" si="44"/>
        <v>無</v>
      </c>
    </row>
    <row r="868" spans="1:11" x14ac:dyDescent="0.15">
      <c r="A868">
        <v>20190719</v>
      </c>
      <c r="B868">
        <v>10873.19</v>
      </c>
      <c r="C868">
        <v>10886.05</v>
      </c>
      <c r="D868">
        <v>10702.78</v>
      </c>
      <c r="E868">
        <v>10886.05</v>
      </c>
      <c r="F868">
        <v>10702.78</v>
      </c>
      <c r="G868">
        <v>10886.05</v>
      </c>
      <c r="H868">
        <v>10798.48</v>
      </c>
      <c r="I868" t="str">
        <f t="shared" si="42"/>
        <v>無</v>
      </c>
      <c r="J868" t="str">
        <f t="shared" si="43"/>
        <v>無</v>
      </c>
      <c r="K868" t="str">
        <f t="shared" si="44"/>
        <v>盤</v>
      </c>
    </row>
    <row r="869" spans="1:11" x14ac:dyDescent="0.15">
      <c r="A869">
        <v>20190722</v>
      </c>
      <c r="B869">
        <v>10944.53</v>
      </c>
      <c r="C869">
        <v>10886.05</v>
      </c>
      <c r="D869">
        <v>10702.78</v>
      </c>
      <c r="E869">
        <v>10886.05</v>
      </c>
      <c r="F869">
        <v>10798.48</v>
      </c>
      <c r="G869">
        <v>10944.53</v>
      </c>
      <c r="H869">
        <v>10799.28</v>
      </c>
      <c r="I869" t="str">
        <f t="shared" si="42"/>
        <v>無</v>
      </c>
      <c r="J869" t="str">
        <f t="shared" si="43"/>
        <v>盤</v>
      </c>
      <c r="K869" t="str">
        <f t="shared" si="44"/>
        <v>盤</v>
      </c>
    </row>
    <row r="870" spans="1:11" x14ac:dyDescent="0.15">
      <c r="A870">
        <v>20190723</v>
      </c>
      <c r="B870">
        <v>10947.26</v>
      </c>
      <c r="C870">
        <v>10886.05</v>
      </c>
      <c r="D870">
        <v>10798.48</v>
      </c>
      <c r="E870">
        <v>10944.53</v>
      </c>
      <c r="F870">
        <v>10799.28</v>
      </c>
      <c r="G870">
        <v>10947.26</v>
      </c>
      <c r="H870">
        <v>10799.28</v>
      </c>
      <c r="I870" t="str">
        <f t="shared" si="42"/>
        <v>盤</v>
      </c>
      <c r="J870" t="str">
        <f t="shared" si="43"/>
        <v>盤</v>
      </c>
      <c r="K870" t="str">
        <f t="shared" si="44"/>
        <v>盤</v>
      </c>
    </row>
    <row r="871" spans="1:11" x14ac:dyDescent="0.15">
      <c r="A871">
        <v>20190724</v>
      </c>
      <c r="B871">
        <v>10935.76</v>
      </c>
      <c r="C871">
        <v>10944.53</v>
      </c>
      <c r="D871">
        <v>10799.28</v>
      </c>
      <c r="E871">
        <v>10947.26</v>
      </c>
      <c r="F871">
        <v>10799.28</v>
      </c>
      <c r="G871">
        <v>10947.26</v>
      </c>
      <c r="H871">
        <v>10799.28</v>
      </c>
      <c r="I871" t="str">
        <f t="shared" si="42"/>
        <v>盤</v>
      </c>
      <c r="J871" t="str">
        <f t="shared" si="43"/>
        <v>盤</v>
      </c>
      <c r="K871" t="str">
        <f t="shared" si="44"/>
        <v>盤</v>
      </c>
    </row>
    <row r="872" spans="1:11" x14ac:dyDescent="0.15">
      <c r="A872">
        <v>20190725</v>
      </c>
      <c r="B872">
        <v>10941.41</v>
      </c>
      <c r="C872">
        <v>10947.26</v>
      </c>
      <c r="D872">
        <v>10799.28</v>
      </c>
      <c r="E872">
        <v>10947.26</v>
      </c>
      <c r="F872">
        <v>10799.28</v>
      </c>
      <c r="G872">
        <v>10947.26</v>
      </c>
      <c r="H872">
        <v>10799.28</v>
      </c>
      <c r="I872" t="str">
        <f t="shared" si="42"/>
        <v>盤</v>
      </c>
      <c r="J872" t="str">
        <f t="shared" si="43"/>
        <v>盤</v>
      </c>
      <c r="K872" t="str">
        <f t="shared" si="44"/>
        <v>盤</v>
      </c>
    </row>
    <row r="873" spans="1:11" x14ac:dyDescent="0.15">
      <c r="A873">
        <v>20190726</v>
      </c>
      <c r="B873">
        <v>10891.98</v>
      </c>
      <c r="C873">
        <v>10947.26</v>
      </c>
      <c r="D873">
        <v>10799.28</v>
      </c>
      <c r="E873">
        <v>10947.26</v>
      </c>
      <c r="F873">
        <v>10799.28</v>
      </c>
      <c r="G873">
        <v>10947.26</v>
      </c>
      <c r="H873">
        <v>10799.28</v>
      </c>
      <c r="I873" t="str">
        <f t="shared" si="42"/>
        <v>盤</v>
      </c>
      <c r="J873" t="str">
        <f t="shared" si="43"/>
        <v>盤</v>
      </c>
      <c r="K873" t="str">
        <f t="shared" si="44"/>
        <v>盤</v>
      </c>
    </row>
    <row r="874" spans="1:11" x14ac:dyDescent="0.15">
      <c r="A874">
        <v>20190729</v>
      </c>
      <c r="B874">
        <v>10885.73</v>
      </c>
      <c r="C874">
        <v>10947.26</v>
      </c>
      <c r="D874">
        <v>10799.28</v>
      </c>
      <c r="E874">
        <v>10947.26</v>
      </c>
      <c r="F874">
        <v>10799.28</v>
      </c>
      <c r="G874">
        <v>10947.26</v>
      </c>
      <c r="H874">
        <v>10799.28</v>
      </c>
      <c r="I874" t="str">
        <f t="shared" si="42"/>
        <v>盤</v>
      </c>
      <c r="J874" t="str">
        <f t="shared" si="43"/>
        <v>盤</v>
      </c>
      <c r="K874" t="str">
        <f t="shared" si="44"/>
        <v>盤</v>
      </c>
    </row>
    <row r="875" spans="1:11" x14ac:dyDescent="0.15">
      <c r="A875">
        <v>20190730</v>
      </c>
      <c r="B875">
        <v>10830.9</v>
      </c>
      <c r="C875">
        <v>10947.26</v>
      </c>
      <c r="D875">
        <v>10799.28</v>
      </c>
      <c r="E875">
        <v>10947.26</v>
      </c>
      <c r="F875">
        <v>10799.28</v>
      </c>
      <c r="G875">
        <v>10947.26</v>
      </c>
      <c r="H875">
        <v>10830.9</v>
      </c>
      <c r="I875" t="str">
        <f t="shared" si="42"/>
        <v>盤</v>
      </c>
      <c r="J875" t="str">
        <f t="shared" si="43"/>
        <v>盤</v>
      </c>
      <c r="K875" t="str">
        <f t="shared" si="44"/>
        <v>盤</v>
      </c>
    </row>
    <row r="876" spans="1:11" x14ac:dyDescent="0.15">
      <c r="A876">
        <v>20190731</v>
      </c>
      <c r="B876">
        <v>10823.81</v>
      </c>
      <c r="C876">
        <v>10947.26</v>
      </c>
      <c r="D876">
        <v>10799.28</v>
      </c>
      <c r="E876">
        <v>10947.26</v>
      </c>
      <c r="F876">
        <v>10830.9</v>
      </c>
      <c r="G876">
        <v>10947.26</v>
      </c>
      <c r="H876">
        <v>10823.81</v>
      </c>
      <c r="I876" t="str">
        <f t="shared" si="42"/>
        <v>盤</v>
      </c>
      <c r="J876" t="str">
        <f t="shared" si="43"/>
        <v>盤</v>
      </c>
      <c r="K876" t="str">
        <f t="shared" si="44"/>
        <v>盤</v>
      </c>
    </row>
    <row r="877" spans="1:11" x14ac:dyDescent="0.15">
      <c r="A877">
        <v>20190801</v>
      </c>
      <c r="B877">
        <v>10731.75</v>
      </c>
      <c r="C877">
        <v>10947.26</v>
      </c>
      <c r="D877">
        <v>10830.9</v>
      </c>
      <c r="E877">
        <v>10947.26</v>
      </c>
      <c r="F877">
        <v>10823.81</v>
      </c>
      <c r="G877">
        <v>10947.26</v>
      </c>
      <c r="H877">
        <v>10731.75</v>
      </c>
      <c r="I877" t="str">
        <f t="shared" si="42"/>
        <v>盤</v>
      </c>
      <c r="J877" t="str">
        <f t="shared" si="43"/>
        <v>盤</v>
      </c>
      <c r="K877" t="str">
        <f t="shared" si="44"/>
        <v>無</v>
      </c>
    </row>
    <row r="878" spans="1:11" x14ac:dyDescent="0.15">
      <c r="A878">
        <v>20190802</v>
      </c>
      <c r="B878">
        <v>10549.04</v>
      </c>
      <c r="C878">
        <v>10947.26</v>
      </c>
      <c r="D878">
        <v>10823.81</v>
      </c>
      <c r="E878">
        <v>10947.26</v>
      </c>
      <c r="F878">
        <v>10731.75</v>
      </c>
      <c r="G878">
        <v>10941.41</v>
      </c>
      <c r="H878">
        <v>10549.04</v>
      </c>
      <c r="I878" t="str">
        <f t="shared" si="42"/>
        <v>盤</v>
      </c>
      <c r="J878" t="str">
        <f t="shared" si="43"/>
        <v>無</v>
      </c>
      <c r="K878" t="str">
        <f t="shared" si="44"/>
        <v>順</v>
      </c>
    </row>
    <row r="879" spans="1:11" x14ac:dyDescent="0.15">
      <c r="A879">
        <v>20190805</v>
      </c>
      <c r="B879">
        <v>10423.41</v>
      </c>
      <c r="C879">
        <v>10947.26</v>
      </c>
      <c r="D879">
        <v>10731.75</v>
      </c>
      <c r="E879">
        <v>10941.41</v>
      </c>
      <c r="F879">
        <v>10549.04</v>
      </c>
      <c r="G879">
        <v>10941.41</v>
      </c>
      <c r="H879">
        <v>10423.41</v>
      </c>
      <c r="I879" t="str">
        <f t="shared" si="42"/>
        <v>無</v>
      </c>
      <c r="J879" t="str">
        <f t="shared" si="43"/>
        <v>順</v>
      </c>
      <c r="K879" t="str">
        <f t="shared" si="44"/>
        <v>順</v>
      </c>
    </row>
    <row r="880" spans="1:11" x14ac:dyDescent="0.15">
      <c r="A880">
        <v>20190806</v>
      </c>
      <c r="B880">
        <v>10394.75</v>
      </c>
      <c r="C880">
        <v>10941.41</v>
      </c>
      <c r="D880">
        <v>10549.04</v>
      </c>
      <c r="E880">
        <v>10941.41</v>
      </c>
      <c r="F880">
        <v>10423.41</v>
      </c>
      <c r="G880">
        <v>10891.98</v>
      </c>
      <c r="H880">
        <v>10394.75</v>
      </c>
      <c r="I880" t="str">
        <f t="shared" si="42"/>
        <v>順</v>
      </c>
      <c r="J880" t="str">
        <f t="shared" si="43"/>
        <v>順</v>
      </c>
      <c r="K880" t="str">
        <f t="shared" si="44"/>
        <v>順</v>
      </c>
    </row>
    <row r="881" spans="1:11" x14ac:dyDescent="0.15">
      <c r="A881">
        <v>20190807</v>
      </c>
      <c r="B881">
        <v>10386.18</v>
      </c>
      <c r="C881">
        <v>10941.41</v>
      </c>
      <c r="D881">
        <v>10423.41</v>
      </c>
      <c r="E881">
        <v>10891.98</v>
      </c>
      <c r="F881">
        <v>10394.75</v>
      </c>
      <c r="G881">
        <v>10885.73</v>
      </c>
      <c r="H881">
        <v>10386.18</v>
      </c>
      <c r="I881" t="str">
        <f t="shared" si="42"/>
        <v>順</v>
      </c>
      <c r="J881" t="str">
        <f t="shared" si="43"/>
        <v>順</v>
      </c>
      <c r="K881" t="str">
        <f t="shared" si="44"/>
        <v>順</v>
      </c>
    </row>
    <row r="882" spans="1:11" x14ac:dyDescent="0.15">
      <c r="A882">
        <v>20190808</v>
      </c>
      <c r="B882">
        <v>10494.49</v>
      </c>
      <c r="C882">
        <v>10891.98</v>
      </c>
      <c r="D882">
        <v>10394.75</v>
      </c>
      <c r="E882">
        <v>10885.73</v>
      </c>
      <c r="F882">
        <v>10386.18</v>
      </c>
      <c r="G882">
        <v>10830.9</v>
      </c>
      <c r="H882">
        <v>10386.18</v>
      </c>
      <c r="I882" t="str">
        <f t="shared" si="42"/>
        <v>順</v>
      </c>
      <c r="J882" t="str">
        <f t="shared" si="43"/>
        <v>順</v>
      </c>
      <c r="K882" t="str">
        <f t="shared" si="44"/>
        <v>順</v>
      </c>
    </row>
    <row r="883" spans="1:11" x14ac:dyDescent="0.15">
      <c r="A883">
        <v>20190812</v>
      </c>
      <c r="B883">
        <v>10472.36</v>
      </c>
      <c r="C883">
        <v>10885.73</v>
      </c>
      <c r="D883">
        <v>10386.18</v>
      </c>
      <c r="E883">
        <v>10830.9</v>
      </c>
      <c r="F883">
        <v>10386.18</v>
      </c>
      <c r="G883">
        <v>10823.81</v>
      </c>
      <c r="H883">
        <v>10386.18</v>
      </c>
      <c r="I883" t="str">
        <f t="shared" si="42"/>
        <v>順</v>
      </c>
      <c r="J883" t="str">
        <f t="shared" si="43"/>
        <v>順</v>
      </c>
      <c r="K883" t="str">
        <f t="shared" si="44"/>
        <v>順</v>
      </c>
    </row>
    <row r="884" spans="1:11" x14ac:dyDescent="0.15">
      <c r="A884">
        <v>20190813</v>
      </c>
      <c r="B884">
        <v>10362.66</v>
      </c>
      <c r="C884">
        <v>10830.9</v>
      </c>
      <c r="D884">
        <v>10386.18</v>
      </c>
      <c r="E884">
        <v>10823.81</v>
      </c>
      <c r="F884">
        <v>10386.18</v>
      </c>
      <c r="G884">
        <v>10731.75</v>
      </c>
      <c r="H884">
        <v>10362.66</v>
      </c>
      <c r="I884" t="str">
        <f t="shared" si="42"/>
        <v>順</v>
      </c>
      <c r="J884" t="str">
        <f t="shared" si="43"/>
        <v>順</v>
      </c>
      <c r="K884" t="str">
        <f t="shared" si="44"/>
        <v>順</v>
      </c>
    </row>
    <row r="885" spans="1:11" x14ac:dyDescent="0.15">
      <c r="A885">
        <v>20190814</v>
      </c>
      <c r="B885">
        <v>10427.73</v>
      </c>
      <c r="C885">
        <v>10823.81</v>
      </c>
      <c r="D885">
        <v>10386.18</v>
      </c>
      <c r="E885">
        <v>10731.75</v>
      </c>
      <c r="F885">
        <v>10362.66</v>
      </c>
      <c r="G885">
        <v>10549.04</v>
      </c>
      <c r="H885">
        <v>10362.66</v>
      </c>
      <c r="I885" t="str">
        <f t="shared" si="42"/>
        <v>順</v>
      </c>
      <c r="J885" t="str">
        <f t="shared" si="43"/>
        <v>順</v>
      </c>
      <c r="K885" t="str">
        <f t="shared" si="44"/>
        <v>無</v>
      </c>
    </row>
    <row r="886" spans="1:11" x14ac:dyDescent="0.15">
      <c r="A886">
        <v>20190815</v>
      </c>
      <c r="B886">
        <v>10327.129999999999</v>
      </c>
      <c r="C886">
        <v>10731.75</v>
      </c>
      <c r="D886">
        <v>10362.66</v>
      </c>
      <c r="E886">
        <v>10549.04</v>
      </c>
      <c r="F886">
        <v>10362.66</v>
      </c>
      <c r="G886">
        <v>10494.49</v>
      </c>
      <c r="H886">
        <v>10327.129999999999</v>
      </c>
      <c r="I886" t="str">
        <f t="shared" si="42"/>
        <v>順</v>
      </c>
      <c r="J886" t="str">
        <f t="shared" si="43"/>
        <v>無</v>
      </c>
      <c r="K886" t="str">
        <f t="shared" si="44"/>
        <v>盤</v>
      </c>
    </row>
    <row r="887" spans="1:11" x14ac:dyDescent="0.15">
      <c r="A887">
        <v>20190816</v>
      </c>
      <c r="B887">
        <v>10420.89</v>
      </c>
      <c r="C887">
        <v>10549.04</v>
      </c>
      <c r="D887">
        <v>10362.66</v>
      </c>
      <c r="E887">
        <v>10494.49</v>
      </c>
      <c r="F887">
        <v>10327.129999999999</v>
      </c>
      <c r="G887">
        <v>10494.49</v>
      </c>
      <c r="H887">
        <v>10327.129999999999</v>
      </c>
      <c r="I887" t="str">
        <f t="shared" si="42"/>
        <v>無</v>
      </c>
      <c r="J887" t="str">
        <f t="shared" si="43"/>
        <v>盤</v>
      </c>
      <c r="K887" t="str">
        <f t="shared" si="44"/>
        <v>盤</v>
      </c>
    </row>
  </sheetData>
  <autoFilter ref="A1:K887"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tw100</vt:lpstr>
      <vt:lpstr>工作表1</vt:lpstr>
      <vt:lpstr>201811破產</vt:lpstr>
      <vt:lpstr>15年</vt:lpstr>
      <vt:lpstr>7年 </vt:lpstr>
      <vt:lpstr>3年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使用者</cp:lastModifiedBy>
  <dcterms:created xsi:type="dcterms:W3CDTF">2017-11-26T11:52:34Z</dcterms:created>
  <dcterms:modified xsi:type="dcterms:W3CDTF">2019-09-07T08:16:05Z</dcterms:modified>
</cp:coreProperties>
</file>