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2" sheetId="1" r:id="rId1"/>
  </sheets>
  <definedNames>
    <definedName name="_xlnm._FilterDatabase" localSheetId="0" hidden="1">Sheet2!$A$1:$M$61</definedName>
  </definedNames>
  <calcPr calcId="144525"/>
</workbook>
</file>

<file path=xl/calcChain.xml><?xml version="1.0" encoding="utf-8"?>
<calcChain xmlns="http://schemas.openxmlformats.org/spreadsheetml/2006/main">
  <c r="L63" i="1" l="1"/>
  <c r="C75" i="1" l="1"/>
  <c r="J63" i="1"/>
  <c r="F63" i="1"/>
  <c r="G63" i="1" s="1"/>
  <c r="J62" i="1"/>
  <c r="F62" i="1"/>
  <c r="G62" i="1" s="1"/>
  <c r="J61" i="1"/>
  <c r="F61" i="1"/>
  <c r="G61" i="1" s="1"/>
  <c r="F60" i="1"/>
  <c r="G60" i="1" s="1"/>
  <c r="F59" i="1"/>
  <c r="G59" i="1" s="1"/>
  <c r="F58" i="1"/>
  <c r="G58" i="1" s="1"/>
  <c r="J57" i="1"/>
  <c r="F57" i="1"/>
  <c r="G57" i="1" s="1"/>
  <c r="F56" i="1"/>
  <c r="G56" i="1" s="1"/>
  <c r="F55" i="1"/>
  <c r="G55" i="1" s="1"/>
  <c r="J54" i="1"/>
  <c r="F54" i="1"/>
  <c r="G54" i="1" s="1"/>
  <c r="J53" i="1"/>
  <c r="L53" i="1" s="1"/>
  <c r="F53" i="1"/>
  <c r="G53" i="1" s="1"/>
  <c r="F52" i="1"/>
  <c r="G52" i="1" s="1"/>
  <c r="F51" i="1"/>
  <c r="G51" i="1" s="1"/>
  <c r="F50" i="1"/>
  <c r="G50" i="1" s="1"/>
  <c r="J49" i="1"/>
  <c r="F49" i="1"/>
  <c r="G49" i="1" s="1"/>
  <c r="J48" i="1"/>
  <c r="F48" i="1"/>
  <c r="G48" i="1" s="1"/>
  <c r="F47" i="1"/>
  <c r="G47" i="1" s="1"/>
  <c r="J46" i="1"/>
  <c r="F46" i="1"/>
  <c r="G46" i="1" s="1"/>
  <c r="F45" i="1"/>
  <c r="G45" i="1" s="1"/>
  <c r="F44" i="1"/>
  <c r="G44" i="1" s="1"/>
  <c r="F43" i="1"/>
  <c r="G43" i="1" s="1"/>
  <c r="F42" i="1"/>
  <c r="G42" i="1" s="1"/>
  <c r="J41" i="1"/>
  <c r="L41" i="1" s="1"/>
  <c r="F41" i="1"/>
  <c r="G41" i="1" s="1"/>
  <c r="J40" i="1"/>
  <c r="F40" i="1"/>
  <c r="G40" i="1" s="1"/>
  <c r="J39" i="1"/>
  <c r="L39" i="1" s="1"/>
  <c r="F39" i="1"/>
  <c r="G39" i="1" s="1"/>
  <c r="J38" i="1"/>
  <c r="F38" i="1"/>
  <c r="G38" i="1" s="1"/>
  <c r="J37" i="1"/>
  <c r="L37" i="1" s="1"/>
  <c r="F37" i="1"/>
  <c r="G37" i="1" s="1"/>
  <c r="J36" i="1"/>
  <c r="F36" i="1"/>
  <c r="G36" i="1" s="1"/>
  <c r="J35" i="1"/>
  <c r="L35" i="1" s="1"/>
  <c r="F35" i="1"/>
  <c r="G35" i="1" s="1"/>
  <c r="F34" i="1"/>
  <c r="G34" i="1" s="1"/>
  <c r="F33" i="1"/>
  <c r="G33" i="1" s="1"/>
  <c r="J32" i="1"/>
  <c r="L32" i="1" s="1"/>
  <c r="F32" i="1"/>
  <c r="G32" i="1" s="1"/>
  <c r="J31" i="1"/>
  <c r="F31" i="1"/>
  <c r="G31" i="1" s="1"/>
  <c r="J30" i="1"/>
  <c r="L30" i="1" s="1"/>
  <c r="F30" i="1"/>
  <c r="G30" i="1" s="1"/>
  <c r="J29" i="1"/>
  <c r="F29" i="1"/>
  <c r="G29" i="1" s="1"/>
  <c r="J28" i="1"/>
  <c r="L28" i="1" s="1"/>
  <c r="F28" i="1"/>
  <c r="G28" i="1" s="1"/>
  <c r="J27" i="1"/>
  <c r="F27" i="1"/>
  <c r="G27" i="1" s="1"/>
  <c r="J26" i="1"/>
  <c r="L26" i="1" s="1"/>
  <c r="F26" i="1"/>
  <c r="G26" i="1" s="1"/>
  <c r="F25" i="1"/>
  <c r="G25" i="1" s="1"/>
  <c r="J24" i="1"/>
  <c r="F24" i="1"/>
  <c r="G24" i="1" s="1"/>
  <c r="J23" i="1"/>
  <c r="F23" i="1"/>
  <c r="G23" i="1" s="1"/>
  <c r="J22" i="1"/>
  <c r="L22" i="1" s="1"/>
  <c r="G22" i="1"/>
  <c r="F22" i="1"/>
  <c r="F21" i="1"/>
  <c r="G21" i="1" s="1"/>
  <c r="J20" i="1"/>
  <c r="L20" i="1" s="1"/>
  <c r="F20" i="1"/>
  <c r="G20" i="1" s="1"/>
  <c r="J19" i="1"/>
  <c r="F19" i="1"/>
  <c r="G19" i="1" s="1"/>
  <c r="J18" i="1"/>
  <c r="L18" i="1" s="1"/>
  <c r="F18" i="1"/>
  <c r="G18" i="1" s="1"/>
  <c r="J17" i="1"/>
  <c r="L17" i="1" s="1"/>
  <c r="F17" i="1"/>
  <c r="G17" i="1" s="1"/>
  <c r="J16" i="1"/>
  <c r="F16" i="1"/>
  <c r="G16" i="1" s="1"/>
  <c r="F15" i="1"/>
  <c r="G15" i="1" s="1"/>
  <c r="J14" i="1"/>
  <c r="L14" i="1" s="1"/>
  <c r="F14" i="1"/>
  <c r="G14" i="1" s="1"/>
  <c r="J13" i="1"/>
  <c r="L13" i="1" s="1"/>
  <c r="G13" i="1"/>
  <c r="F13" i="1"/>
  <c r="J12" i="1"/>
  <c r="F12" i="1"/>
  <c r="G12" i="1" s="1"/>
  <c r="J11" i="1"/>
  <c r="F11" i="1"/>
  <c r="G11" i="1" s="1"/>
  <c r="J10" i="1"/>
  <c r="F10" i="1"/>
  <c r="G10" i="1" s="1"/>
  <c r="J9" i="1"/>
  <c r="F9" i="1"/>
  <c r="G9" i="1" s="1"/>
  <c r="J8" i="1"/>
  <c r="G8" i="1"/>
  <c r="F8" i="1"/>
  <c r="F7" i="1"/>
  <c r="G7" i="1" s="1"/>
  <c r="J6" i="1"/>
  <c r="L6" i="1" s="1"/>
  <c r="F6" i="1"/>
  <c r="G6" i="1" s="1"/>
  <c r="J5" i="1"/>
  <c r="F5" i="1"/>
  <c r="G5" i="1" s="1"/>
  <c r="L4" i="1"/>
  <c r="J4" i="1"/>
  <c r="F4" i="1"/>
  <c r="G4" i="1" s="1"/>
  <c r="J3" i="1"/>
  <c r="L3" i="1" s="1"/>
  <c r="F3" i="1"/>
  <c r="G3" i="1" s="1"/>
  <c r="F2" i="1"/>
  <c r="G2" i="1" s="1"/>
  <c r="L24" i="1" l="1"/>
  <c r="L48" i="1"/>
  <c r="L62" i="1"/>
  <c r="L5" i="1"/>
  <c r="L19" i="1"/>
  <c r="L27" i="1"/>
  <c r="L29" i="1"/>
  <c r="L31" i="1"/>
  <c r="L36" i="1"/>
  <c r="L38" i="1"/>
  <c r="L40" i="1"/>
  <c r="L46" i="1"/>
  <c r="L54" i="1"/>
  <c r="L57" i="1"/>
  <c r="L10" i="1"/>
  <c r="L9" i="1"/>
  <c r="L16" i="1"/>
  <c r="L8" i="1"/>
  <c r="L12" i="1"/>
  <c r="L11" i="1"/>
  <c r="L23" i="1"/>
  <c r="L49" i="1"/>
  <c r="L61" i="1"/>
  <c r="L67" i="1" l="1"/>
</calcChain>
</file>

<file path=xl/sharedStrings.xml><?xml version="1.0" encoding="utf-8"?>
<sst xmlns="http://schemas.openxmlformats.org/spreadsheetml/2006/main" count="165" uniqueCount="121">
  <si>
    <t>SL. No</t>
  </si>
  <si>
    <t>Link ID (From)</t>
  </si>
  <si>
    <t>Link ID (TO)</t>
  </si>
  <si>
    <t>Difference</t>
  </si>
  <si>
    <t>% of Difference</t>
  </si>
  <si>
    <t>Activation Date</t>
  </si>
  <si>
    <t>Adjustment date</t>
  </si>
  <si>
    <t>Total Adjusted Day's</t>
  </si>
  <si>
    <t>Maintenance rate</t>
  </si>
  <si>
    <t>Total Adjustment</t>
  </si>
  <si>
    <t>Remarks</t>
  </si>
  <si>
    <t>CGPRT15</t>
  </si>
  <si>
    <t>CGPTG03</t>
  </si>
  <si>
    <t>Adjusted not needed</t>
  </si>
  <si>
    <t>CGPTG11</t>
  </si>
  <si>
    <t>CGPTG08</t>
  </si>
  <si>
    <t>CGPTG14</t>
  </si>
  <si>
    <t>CGPTG24</t>
  </si>
  <si>
    <t>CGHLS24</t>
  </si>
  <si>
    <t>CGPRT21</t>
  </si>
  <si>
    <t>CGPRT20</t>
  </si>
  <si>
    <t>CGPTG27</t>
  </si>
  <si>
    <t>CGPTG05</t>
  </si>
  <si>
    <t>CGPRT18</t>
  </si>
  <si>
    <t>CGPRT04</t>
  </si>
  <si>
    <t>CGHLS25</t>
  </si>
  <si>
    <t>CGDMG12</t>
  </si>
  <si>
    <t>CGDMG06</t>
  </si>
  <si>
    <t>CGDMG42</t>
  </si>
  <si>
    <t>SCL POP 2 (GEC)</t>
  </si>
  <si>
    <t>CGPTL17</t>
  </si>
  <si>
    <t>CGPTL24</t>
  </si>
  <si>
    <t>CGPTL14</t>
  </si>
  <si>
    <t>CGPTL19</t>
  </si>
  <si>
    <t>CGHLS15</t>
  </si>
  <si>
    <t>CGDGM55</t>
  </si>
  <si>
    <t>CGDMD14</t>
  </si>
  <si>
    <t>CGDMG14</t>
  </si>
  <si>
    <t>CGHLS16</t>
  </si>
  <si>
    <t>CGHLS07</t>
  </si>
  <si>
    <t>CGHLS22</t>
  </si>
  <si>
    <t>CGHLS20</t>
  </si>
  <si>
    <t>CGPTL20</t>
  </si>
  <si>
    <t>Akhtaruzzamam Core</t>
  </si>
  <si>
    <t>CGDMG11</t>
  </si>
  <si>
    <t>CGDMG33</t>
  </si>
  <si>
    <t>CGDMG23</t>
  </si>
  <si>
    <t>CGKTL88</t>
  </si>
  <si>
    <t>CGKTL49</t>
  </si>
  <si>
    <t>CGKTL53</t>
  </si>
  <si>
    <t>CGKTL65</t>
  </si>
  <si>
    <t>CGBAK11</t>
  </si>
  <si>
    <t>CGKTL72</t>
  </si>
  <si>
    <t>CGBAK21</t>
  </si>
  <si>
    <t>CGKTL21</t>
  </si>
  <si>
    <t>CGCDG33</t>
  </si>
  <si>
    <t>CGCDG32</t>
  </si>
  <si>
    <t>CGCDG26</t>
  </si>
  <si>
    <t>CGCDG34</t>
  </si>
  <si>
    <t>CGBAK13</t>
  </si>
  <si>
    <t>CGCDG25</t>
  </si>
  <si>
    <t>CGKTL08</t>
  </si>
  <si>
    <t>CGKTL35</t>
  </si>
  <si>
    <t>CGPCH21</t>
  </si>
  <si>
    <t>CGPCH03</t>
  </si>
  <si>
    <t>CGBAK22</t>
  </si>
  <si>
    <t xml:space="preserve">CGKTL94 </t>
  </si>
  <si>
    <t>CGKTL94</t>
  </si>
  <si>
    <t>CGKTL62</t>
  </si>
  <si>
    <t>Akhataruzzaman Core</t>
  </si>
  <si>
    <t>CGKTL44</t>
  </si>
  <si>
    <t>CGKTL11</t>
  </si>
  <si>
    <t>CGKTL27</t>
  </si>
  <si>
    <t>CGKTL66</t>
  </si>
  <si>
    <t>CGBAK28</t>
  </si>
  <si>
    <t>CGKTL91</t>
  </si>
  <si>
    <t>CGDMG56</t>
  </si>
  <si>
    <t>CGDMG59</t>
  </si>
  <si>
    <t>PA. CGPRT15</t>
  </si>
  <si>
    <t>PA. CGPTL22</t>
  </si>
  <si>
    <t>PA. CGPCH28</t>
  </si>
  <si>
    <t>PA. CGCDG18</t>
  </si>
  <si>
    <t>Shifted to UG</t>
  </si>
  <si>
    <t>CGCDG41</t>
  </si>
  <si>
    <t>Kashbon E/P</t>
  </si>
  <si>
    <t>CG 2027</t>
  </si>
  <si>
    <t>CG 2033</t>
  </si>
  <si>
    <t>CG 2005</t>
  </si>
  <si>
    <t>CG 2047</t>
  </si>
  <si>
    <t>CG 2001</t>
  </si>
  <si>
    <t>CG 2093</t>
  </si>
  <si>
    <t>CG 2016</t>
  </si>
  <si>
    <t>CG 2043</t>
  </si>
  <si>
    <t>CG 2082</t>
  </si>
  <si>
    <t>Disconnected From March 2017</t>
  </si>
  <si>
    <t>Nandankanan BTCL</t>
  </si>
  <si>
    <t>Middle Mohora CTG0200</t>
  </si>
  <si>
    <t>Aman Bazar CTG0050</t>
  </si>
  <si>
    <t>CTG212</t>
  </si>
  <si>
    <t>CTG445</t>
  </si>
  <si>
    <t>CTG208</t>
  </si>
  <si>
    <t>CTG397</t>
  </si>
  <si>
    <t>AGR BSC</t>
  </si>
  <si>
    <t>CTG070</t>
  </si>
  <si>
    <t>CRCTMGW-1</t>
  </si>
  <si>
    <t>CT3335</t>
  </si>
  <si>
    <t>CTG_RBSC</t>
  </si>
  <si>
    <t>CT3421</t>
  </si>
  <si>
    <t>CT3323</t>
  </si>
  <si>
    <t>Aktaruzzaman</t>
  </si>
  <si>
    <t>CDA R/A</t>
  </si>
  <si>
    <t xml:space="preserve">M&amp;H </t>
  </si>
  <si>
    <t>CT3696</t>
  </si>
  <si>
    <t>CT3381</t>
  </si>
  <si>
    <t>CTG0196</t>
  </si>
  <si>
    <t>CTG0195</t>
  </si>
  <si>
    <t>CTG0265</t>
  </si>
  <si>
    <t>CTG0193</t>
  </si>
  <si>
    <t>Old Wcc Length</t>
  </si>
  <si>
    <t>New OTDR Length</t>
  </si>
  <si>
    <t xml:space="preserve"> ProposedAdjustment Plan: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</si>
</sst>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3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1" applyNumberFormat="1" applyFont="1" applyFill="1" applyBorder="1"/>
    <xf numFmtId="9" fontId="0" fillId="2" borderId="1" xfId="2" applyFont="1" applyFill="1" applyBorder="1"/>
    <xf numFmtId="17" fontId="0" fillId="2" borderId="1" xfId="2" applyNumberFormat="1" applyFont="1" applyFill="1" applyBorder="1"/>
    <xf numFmtId="43" fontId="0" fillId="2" borderId="1" xfId="1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0" borderId="0" xfId="1" applyNumberFormat="1" applyFont="1"/>
    <xf numFmtId="164" fontId="2" fillId="0" borderId="5" xfId="1" applyNumberFormat="1" applyFont="1" applyBorder="1"/>
    <xf numFmtId="0" fontId="2" fillId="0" borderId="0" xfId="0" applyFont="1" applyAlignment="1">
      <alignment horizontal="center" vertical="center" wrapText="1"/>
    </xf>
    <xf numFmtId="43" fontId="2" fillId="0" borderId="0" xfId="1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43" fontId="0" fillId="2" borderId="1" xfId="1" applyNumberFormat="1" applyFont="1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center"/>
    </xf>
    <xf numFmtId="43" fontId="0" fillId="2" borderId="3" xfId="1" applyNumberFormat="1" applyFont="1" applyFill="1" applyBorder="1" applyAlignment="1">
      <alignment horizontal="center"/>
    </xf>
    <xf numFmtId="43" fontId="0" fillId="2" borderId="4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9" fontId="0" fillId="2" borderId="1" xfId="2" applyFont="1" applyFill="1" applyBorder="1" applyAlignment="1">
      <alignment horizontal="right" vertical="center"/>
    </xf>
    <xf numFmtId="17" fontId="0" fillId="2" borderId="1" xfId="2" applyNumberFormat="1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76"/>
  <sheetViews>
    <sheetView tabSelected="1" workbookViewId="0">
      <pane ySplit="2" topLeftCell="A56" activePane="bottomLeft" state="frozen"/>
      <selection pane="bottomLeft" activeCell="E74" sqref="E74"/>
    </sheetView>
  </sheetViews>
  <sheetFormatPr defaultRowHeight="15" x14ac:dyDescent="0.25"/>
  <cols>
    <col min="1" max="1" width="6.42578125" style="23" bestFit="1" customWidth="1"/>
    <col min="2" max="2" width="20" bestFit="1" customWidth="1"/>
    <col min="3" max="3" width="22.85546875" bestFit="1" customWidth="1"/>
    <col min="4" max="4" width="16.28515625" style="24" bestFit="1" customWidth="1"/>
    <col min="5" max="5" width="18.5703125" style="24" bestFit="1" customWidth="1"/>
    <col min="6" max="6" width="11.85546875" style="24" bestFit="1" customWidth="1"/>
    <col min="7" max="7" width="14.85546875" bestFit="1" customWidth="1"/>
    <col min="8" max="8" width="19.28515625" bestFit="1" customWidth="1"/>
    <col min="9" max="9" width="20.5703125" bestFit="1" customWidth="1"/>
    <col min="10" max="10" width="20.5703125" style="24" customWidth="1"/>
    <col min="11" max="11" width="23" style="25" bestFit="1" customWidth="1"/>
    <col min="12" max="12" width="22.5703125" style="24" bestFit="1" customWidth="1"/>
    <col min="13" max="13" width="29" style="27" bestFit="1" customWidth="1"/>
  </cols>
  <sheetData>
    <row r="1" spans="1:13" s="6" customFormat="1" x14ac:dyDescent="0.25">
      <c r="A1" s="1" t="s">
        <v>0</v>
      </c>
      <c r="B1" s="2" t="s">
        <v>1</v>
      </c>
      <c r="C1" s="2" t="s">
        <v>2</v>
      </c>
      <c r="D1" s="3" t="s">
        <v>118</v>
      </c>
      <c r="E1" s="3" t="s">
        <v>119</v>
      </c>
      <c r="F1" s="3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4" t="s">
        <v>8</v>
      </c>
      <c r="L1" s="3" t="s">
        <v>9</v>
      </c>
      <c r="M1" s="5" t="s">
        <v>10</v>
      </c>
    </row>
    <row r="2" spans="1:13" x14ac:dyDescent="0.25">
      <c r="A2" s="7">
        <v>1</v>
      </c>
      <c r="B2" s="8" t="s">
        <v>11</v>
      </c>
      <c r="C2" s="8" t="s">
        <v>12</v>
      </c>
      <c r="D2" s="9">
        <v>12091</v>
      </c>
      <c r="E2" s="9">
        <v>12834</v>
      </c>
      <c r="F2" s="9">
        <f>D2-E2</f>
        <v>-743</v>
      </c>
      <c r="G2" s="10">
        <f>F2/D2</f>
        <v>-6.1450665784467784E-2</v>
      </c>
      <c r="H2" s="10"/>
      <c r="I2" s="10"/>
      <c r="J2" s="10"/>
      <c r="K2" s="10"/>
      <c r="L2" s="10"/>
      <c r="M2" s="5" t="s">
        <v>13</v>
      </c>
    </row>
    <row r="3" spans="1:13" x14ac:dyDescent="0.25">
      <c r="A3" s="11">
        <v>3</v>
      </c>
      <c r="B3" s="12" t="s">
        <v>14</v>
      </c>
      <c r="C3" s="12" t="s">
        <v>15</v>
      </c>
      <c r="D3" s="13">
        <v>3216</v>
      </c>
      <c r="E3" s="13">
        <v>1984</v>
      </c>
      <c r="F3" s="13">
        <f t="shared" ref="F3:F62" si="0">D3-E3</f>
        <v>1232</v>
      </c>
      <c r="G3" s="14">
        <f t="shared" ref="G3:G62" si="1">F3/D3</f>
        <v>0.38308457711442784</v>
      </c>
      <c r="H3" s="15">
        <v>41913</v>
      </c>
      <c r="I3" s="15">
        <v>42794</v>
      </c>
      <c r="J3" s="13">
        <f>I3-H3</f>
        <v>881</v>
      </c>
      <c r="K3" s="16">
        <v>1.25</v>
      </c>
      <c r="L3" s="13">
        <f>(K3/30)*J3*F3</f>
        <v>45224.666666666664</v>
      </c>
      <c r="M3" s="5"/>
    </row>
    <row r="4" spans="1:13" x14ac:dyDescent="0.25">
      <c r="A4" s="11">
        <v>6</v>
      </c>
      <c r="B4" s="12" t="s">
        <v>16</v>
      </c>
      <c r="C4" s="12" t="s">
        <v>17</v>
      </c>
      <c r="D4" s="13">
        <v>1470</v>
      </c>
      <c r="E4" s="13">
        <v>1939</v>
      </c>
      <c r="F4" s="13">
        <f t="shared" si="0"/>
        <v>-469</v>
      </c>
      <c r="G4" s="14">
        <f t="shared" si="1"/>
        <v>-0.31904761904761902</v>
      </c>
      <c r="H4" s="15">
        <v>41866</v>
      </c>
      <c r="I4" s="15">
        <v>42794</v>
      </c>
      <c r="J4" s="13">
        <f t="shared" ref="J4:J6" si="2">I4-H4</f>
        <v>928</v>
      </c>
      <c r="K4" s="16">
        <v>1.25</v>
      </c>
      <c r="L4" s="13">
        <f t="shared" ref="L4:L6" si="3">(K4/30)*J4*F4</f>
        <v>-18134.666666666664</v>
      </c>
      <c r="M4" s="5"/>
    </row>
    <row r="5" spans="1:13" x14ac:dyDescent="0.25">
      <c r="A5" s="11">
        <v>10</v>
      </c>
      <c r="B5" s="12" t="s">
        <v>18</v>
      </c>
      <c r="C5" s="12" t="s">
        <v>19</v>
      </c>
      <c r="D5" s="13">
        <v>900</v>
      </c>
      <c r="E5" s="13">
        <v>1288</v>
      </c>
      <c r="F5" s="13">
        <f t="shared" si="0"/>
        <v>-388</v>
      </c>
      <c r="G5" s="14">
        <f t="shared" si="1"/>
        <v>-0.43111111111111111</v>
      </c>
      <c r="H5" s="15">
        <v>41913</v>
      </c>
      <c r="I5" s="15">
        <v>42794</v>
      </c>
      <c r="J5" s="13">
        <f t="shared" si="2"/>
        <v>881</v>
      </c>
      <c r="K5" s="16">
        <v>1.25</v>
      </c>
      <c r="L5" s="13">
        <f t="shared" si="3"/>
        <v>-14242.833333333332</v>
      </c>
      <c r="M5" s="5"/>
    </row>
    <row r="6" spans="1:13" x14ac:dyDescent="0.25">
      <c r="A6" s="11">
        <v>11</v>
      </c>
      <c r="B6" s="12" t="s">
        <v>19</v>
      </c>
      <c r="C6" s="12" t="s">
        <v>20</v>
      </c>
      <c r="D6" s="13">
        <v>4316</v>
      </c>
      <c r="E6" s="13">
        <v>2903</v>
      </c>
      <c r="F6" s="13">
        <f t="shared" si="0"/>
        <v>1413</v>
      </c>
      <c r="G6" s="14">
        <f t="shared" si="1"/>
        <v>0.32738646895273399</v>
      </c>
      <c r="H6" s="15">
        <v>41913</v>
      </c>
      <c r="I6" s="15">
        <v>42794</v>
      </c>
      <c r="J6" s="13">
        <f t="shared" si="2"/>
        <v>881</v>
      </c>
      <c r="K6" s="16">
        <v>1.25</v>
      </c>
      <c r="L6" s="13">
        <f t="shared" si="3"/>
        <v>51868.874999999993</v>
      </c>
      <c r="M6" s="5"/>
    </row>
    <row r="7" spans="1:13" x14ac:dyDescent="0.25">
      <c r="A7" s="7">
        <v>17</v>
      </c>
      <c r="B7" s="8" t="s">
        <v>21</v>
      </c>
      <c r="C7" s="8" t="s">
        <v>22</v>
      </c>
      <c r="D7" s="9">
        <v>2367</v>
      </c>
      <c r="E7" s="9">
        <v>2330</v>
      </c>
      <c r="F7" s="9">
        <f t="shared" si="0"/>
        <v>37</v>
      </c>
      <c r="G7" s="10">
        <f t="shared" si="1"/>
        <v>1.5631601182931981E-2</v>
      </c>
      <c r="H7" s="15"/>
      <c r="I7" s="10"/>
      <c r="J7" s="10"/>
      <c r="K7" s="10"/>
      <c r="L7" s="10"/>
      <c r="M7" s="5" t="s">
        <v>13</v>
      </c>
    </row>
    <row r="8" spans="1:13" x14ac:dyDescent="0.25">
      <c r="A8" s="11">
        <v>18</v>
      </c>
      <c r="B8" s="12" t="s">
        <v>22</v>
      </c>
      <c r="C8" s="12" t="s">
        <v>23</v>
      </c>
      <c r="D8" s="13">
        <v>2246</v>
      </c>
      <c r="E8" s="13">
        <v>2603</v>
      </c>
      <c r="F8" s="13">
        <f t="shared" si="0"/>
        <v>-357</v>
      </c>
      <c r="G8" s="14">
        <f t="shared" si="1"/>
        <v>-0.1589492430988424</v>
      </c>
      <c r="H8" s="15">
        <v>41866</v>
      </c>
      <c r="I8" s="15">
        <v>42794</v>
      </c>
      <c r="J8" s="13">
        <f t="shared" ref="J8:J14" si="4">I8-H8</f>
        <v>928</v>
      </c>
      <c r="K8" s="16">
        <v>1.25</v>
      </c>
      <c r="L8" s="13">
        <f t="shared" ref="L8:L14" si="5">(K8/30)*J8*F8</f>
        <v>-13804</v>
      </c>
      <c r="M8" s="5"/>
    </row>
    <row r="9" spans="1:13" x14ac:dyDescent="0.25">
      <c r="A9" s="11">
        <v>20</v>
      </c>
      <c r="B9" s="12" t="s">
        <v>24</v>
      </c>
      <c r="C9" s="12" t="s">
        <v>25</v>
      </c>
      <c r="D9" s="13">
        <v>4202</v>
      </c>
      <c r="E9" s="13">
        <v>3512</v>
      </c>
      <c r="F9" s="13">
        <f t="shared" si="0"/>
        <v>690</v>
      </c>
      <c r="G9" s="14">
        <f t="shared" si="1"/>
        <v>0.16420752022846263</v>
      </c>
      <c r="H9" s="15">
        <v>41913</v>
      </c>
      <c r="I9" s="15">
        <v>42794</v>
      </c>
      <c r="J9" s="13">
        <f t="shared" si="4"/>
        <v>881</v>
      </c>
      <c r="K9" s="16">
        <v>1.25</v>
      </c>
      <c r="L9" s="13">
        <f t="shared" si="5"/>
        <v>25328.749999999996</v>
      </c>
      <c r="M9" s="5"/>
    </row>
    <row r="10" spans="1:13" x14ac:dyDescent="0.25">
      <c r="A10" s="11">
        <v>21</v>
      </c>
      <c r="B10" s="12" t="s">
        <v>25</v>
      </c>
      <c r="C10" s="12" t="s">
        <v>26</v>
      </c>
      <c r="D10" s="13">
        <v>7145</v>
      </c>
      <c r="E10" s="13">
        <v>5142</v>
      </c>
      <c r="F10" s="13">
        <f t="shared" si="0"/>
        <v>2003</v>
      </c>
      <c r="G10" s="14">
        <f t="shared" si="1"/>
        <v>0.28033589923023094</v>
      </c>
      <c r="H10" s="15">
        <v>41866</v>
      </c>
      <c r="I10" s="15">
        <v>42794</v>
      </c>
      <c r="J10" s="13">
        <f t="shared" si="4"/>
        <v>928</v>
      </c>
      <c r="K10" s="16">
        <v>1.25</v>
      </c>
      <c r="L10" s="13">
        <f t="shared" si="5"/>
        <v>77449.333333333328</v>
      </c>
      <c r="M10" s="5"/>
    </row>
    <row r="11" spans="1:13" x14ac:dyDescent="0.25">
      <c r="A11" s="11">
        <v>23</v>
      </c>
      <c r="B11" s="12" t="s">
        <v>27</v>
      </c>
      <c r="C11" s="12" t="s">
        <v>28</v>
      </c>
      <c r="D11" s="13">
        <v>2289</v>
      </c>
      <c r="E11" s="13">
        <v>2788</v>
      </c>
      <c r="F11" s="13">
        <f t="shared" si="0"/>
        <v>-499</v>
      </c>
      <c r="G11" s="14">
        <f t="shared" si="1"/>
        <v>-0.21799912625600698</v>
      </c>
      <c r="H11" s="15">
        <v>41866</v>
      </c>
      <c r="I11" s="15">
        <v>42794</v>
      </c>
      <c r="J11" s="13">
        <f t="shared" si="4"/>
        <v>928</v>
      </c>
      <c r="K11" s="16">
        <v>1.25</v>
      </c>
      <c r="L11" s="13">
        <f t="shared" si="5"/>
        <v>-19294.666666666664</v>
      </c>
      <c r="M11" s="5"/>
    </row>
    <row r="12" spans="1:13" x14ac:dyDescent="0.25">
      <c r="A12" s="11">
        <v>24</v>
      </c>
      <c r="B12" s="12" t="s">
        <v>29</v>
      </c>
      <c r="C12" s="12" t="s">
        <v>30</v>
      </c>
      <c r="D12" s="13">
        <v>7190</v>
      </c>
      <c r="E12" s="13">
        <v>6286</v>
      </c>
      <c r="F12" s="13">
        <f t="shared" si="0"/>
        <v>904</v>
      </c>
      <c r="G12" s="14">
        <f t="shared" si="1"/>
        <v>0.12573018080667595</v>
      </c>
      <c r="H12" s="15">
        <v>41866</v>
      </c>
      <c r="I12" s="15">
        <v>42794</v>
      </c>
      <c r="J12" s="13">
        <f t="shared" si="4"/>
        <v>928</v>
      </c>
      <c r="K12" s="16">
        <v>1.25</v>
      </c>
      <c r="L12" s="13">
        <f t="shared" si="5"/>
        <v>34954.666666666664</v>
      </c>
      <c r="M12" s="5"/>
    </row>
    <row r="13" spans="1:13" x14ac:dyDescent="0.25">
      <c r="A13" s="11">
        <v>26</v>
      </c>
      <c r="B13" s="12" t="s">
        <v>31</v>
      </c>
      <c r="C13" s="12" t="s">
        <v>32</v>
      </c>
      <c r="D13" s="13">
        <v>3716</v>
      </c>
      <c r="E13" s="13">
        <v>4689</v>
      </c>
      <c r="F13" s="13">
        <f t="shared" si="0"/>
        <v>-973</v>
      </c>
      <c r="G13" s="14">
        <f t="shared" si="1"/>
        <v>-0.26184068891280948</v>
      </c>
      <c r="H13" s="15">
        <v>41866</v>
      </c>
      <c r="I13" s="15">
        <v>42794</v>
      </c>
      <c r="J13" s="13">
        <f t="shared" si="4"/>
        <v>928</v>
      </c>
      <c r="K13" s="16">
        <v>1.25</v>
      </c>
      <c r="L13" s="13">
        <f t="shared" si="5"/>
        <v>-37622.666666666664</v>
      </c>
      <c r="M13" s="5"/>
    </row>
    <row r="14" spans="1:13" x14ac:dyDescent="0.25">
      <c r="A14" s="11">
        <v>27</v>
      </c>
      <c r="B14" s="12" t="s">
        <v>32</v>
      </c>
      <c r="C14" s="12" t="s">
        <v>33</v>
      </c>
      <c r="D14" s="13">
        <v>2025</v>
      </c>
      <c r="E14" s="13">
        <v>2320</v>
      </c>
      <c r="F14" s="13">
        <f t="shared" si="0"/>
        <v>-295</v>
      </c>
      <c r="G14" s="14">
        <f t="shared" si="1"/>
        <v>-0.14567901234567901</v>
      </c>
      <c r="H14" s="15">
        <v>41866</v>
      </c>
      <c r="I14" s="15">
        <v>42794</v>
      </c>
      <c r="J14" s="13">
        <f t="shared" si="4"/>
        <v>928</v>
      </c>
      <c r="K14" s="16">
        <v>1.25</v>
      </c>
      <c r="L14" s="13">
        <f t="shared" si="5"/>
        <v>-11406.666666666666</v>
      </c>
      <c r="M14" s="5"/>
    </row>
    <row r="15" spans="1:13" x14ac:dyDescent="0.25">
      <c r="A15" s="7">
        <v>28</v>
      </c>
      <c r="B15" s="8" t="s">
        <v>33</v>
      </c>
      <c r="C15" s="8" t="s">
        <v>34</v>
      </c>
      <c r="D15" s="9">
        <v>4767</v>
      </c>
      <c r="E15" s="9">
        <v>4753</v>
      </c>
      <c r="F15" s="9">
        <f t="shared" si="0"/>
        <v>14</v>
      </c>
      <c r="G15" s="10">
        <f t="shared" si="1"/>
        <v>2.936857562408223E-3</v>
      </c>
      <c r="H15" s="15"/>
      <c r="I15" s="10"/>
      <c r="J15" s="10"/>
      <c r="K15" s="10"/>
      <c r="L15" s="10"/>
      <c r="M15" s="5" t="s">
        <v>13</v>
      </c>
    </row>
    <row r="16" spans="1:13" x14ac:dyDescent="0.25">
      <c r="A16" s="11">
        <v>34</v>
      </c>
      <c r="B16" s="12" t="s">
        <v>35</v>
      </c>
      <c r="C16" s="12" t="s">
        <v>36</v>
      </c>
      <c r="D16" s="13">
        <v>3165</v>
      </c>
      <c r="E16" s="13">
        <v>2701</v>
      </c>
      <c r="F16" s="13">
        <f t="shared" si="0"/>
        <v>464</v>
      </c>
      <c r="G16" s="14">
        <f t="shared" si="1"/>
        <v>0.14660347551342812</v>
      </c>
      <c r="H16" s="15">
        <v>41866</v>
      </c>
      <c r="I16" s="15">
        <v>42794</v>
      </c>
      <c r="J16" s="13">
        <f t="shared" ref="J16:J20" si="6">I16-H16</f>
        <v>928</v>
      </c>
      <c r="K16" s="16">
        <v>1.25</v>
      </c>
      <c r="L16" s="13">
        <f t="shared" ref="L16:L20" si="7">(K16/30)*J16*F16</f>
        <v>17941.333333333332</v>
      </c>
      <c r="M16" s="5"/>
    </row>
    <row r="17" spans="1:13" x14ac:dyDescent="0.25">
      <c r="A17" s="11">
        <v>35</v>
      </c>
      <c r="B17" s="12" t="s">
        <v>37</v>
      </c>
      <c r="C17" s="12" t="s">
        <v>38</v>
      </c>
      <c r="D17" s="13">
        <v>4879</v>
      </c>
      <c r="E17" s="13">
        <v>5520</v>
      </c>
      <c r="F17" s="13">
        <f t="shared" si="0"/>
        <v>-641</v>
      </c>
      <c r="G17" s="14">
        <f t="shared" si="1"/>
        <v>-0.13137938102070096</v>
      </c>
      <c r="H17" s="15">
        <v>41866</v>
      </c>
      <c r="I17" s="15">
        <v>42794</v>
      </c>
      <c r="J17" s="13">
        <f t="shared" si="6"/>
        <v>928</v>
      </c>
      <c r="K17" s="16">
        <v>1.25</v>
      </c>
      <c r="L17" s="13">
        <f t="shared" si="7"/>
        <v>-24785.333333333332</v>
      </c>
      <c r="M17" s="5"/>
    </row>
    <row r="18" spans="1:13" x14ac:dyDescent="0.25">
      <c r="A18" s="11">
        <v>36</v>
      </c>
      <c r="B18" s="12" t="s">
        <v>38</v>
      </c>
      <c r="C18" s="12" t="s">
        <v>39</v>
      </c>
      <c r="D18" s="13">
        <v>1517</v>
      </c>
      <c r="E18" s="13">
        <v>1306</v>
      </c>
      <c r="F18" s="13">
        <f t="shared" si="0"/>
        <v>211</v>
      </c>
      <c r="G18" s="14">
        <f t="shared" si="1"/>
        <v>0.13909030982201714</v>
      </c>
      <c r="H18" s="15">
        <v>41866</v>
      </c>
      <c r="I18" s="15">
        <v>42794</v>
      </c>
      <c r="J18" s="13">
        <f t="shared" si="6"/>
        <v>928</v>
      </c>
      <c r="K18" s="16">
        <v>1.25</v>
      </c>
      <c r="L18" s="13">
        <f t="shared" si="7"/>
        <v>8158.6666666666661</v>
      </c>
      <c r="M18" s="5"/>
    </row>
    <row r="19" spans="1:13" x14ac:dyDescent="0.25">
      <c r="A19" s="11">
        <v>38</v>
      </c>
      <c r="B19" s="12" t="s">
        <v>40</v>
      </c>
      <c r="C19" s="12" t="s">
        <v>41</v>
      </c>
      <c r="D19" s="13">
        <v>1967</v>
      </c>
      <c r="E19" s="13">
        <v>2704</v>
      </c>
      <c r="F19" s="13">
        <f t="shared" si="0"/>
        <v>-737</v>
      </c>
      <c r="G19" s="14">
        <f t="shared" si="1"/>
        <v>-0.3746822572445348</v>
      </c>
      <c r="H19" s="15">
        <v>41866</v>
      </c>
      <c r="I19" s="15">
        <v>42794</v>
      </c>
      <c r="J19" s="13">
        <f t="shared" si="6"/>
        <v>928</v>
      </c>
      <c r="K19" s="16">
        <v>1.25</v>
      </c>
      <c r="L19" s="13">
        <f t="shared" si="7"/>
        <v>-28497.333333333332</v>
      </c>
      <c r="M19" s="5"/>
    </row>
    <row r="20" spans="1:13" x14ac:dyDescent="0.25">
      <c r="A20" s="11">
        <v>39</v>
      </c>
      <c r="B20" s="12" t="s">
        <v>41</v>
      </c>
      <c r="C20" s="12" t="s">
        <v>42</v>
      </c>
      <c r="D20" s="13">
        <v>2717</v>
      </c>
      <c r="E20" s="13">
        <v>4387</v>
      </c>
      <c r="F20" s="13">
        <f t="shared" si="0"/>
        <v>-1670</v>
      </c>
      <c r="G20" s="14">
        <f t="shared" si="1"/>
        <v>-0.61464850938535154</v>
      </c>
      <c r="H20" s="15">
        <v>41866</v>
      </c>
      <c r="I20" s="15">
        <v>42794</v>
      </c>
      <c r="J20" s="13">
        <f t="shared" si="6"/>
        <v>928</v>
      </c>
      <c r="K20" s="16">
        <v>1.25</v>
      </c>
      <c r="L20" s="13">
        <f t="shared" si="7"/>
        <v>-64573.333333333328</v>
      </c>
      <c r="M20" s="5"/>
    </row>
    <row r="21" spans="1:13" x14ac:dyDescent="0.25">
      <c r="A21" s="7">
        <v>40</v>
      </c>
      <c r="B21" s="8" t="s">
        <v>43</v>
      </c>
      <c r="C21" s="8" t="s">
        <v>44</v>
      </c>
      <c r="D21" s="9">
        <v>917</v>
      </c>
      <c r="E21" s="9">
        <v>883</v>
      </c>
      <c r="F21" s="9">
        <f t="shared" si="0"/>
        <v>34</v>
      </c>
      <c r="G21" s="10">
        <f t="shared" si="1"/>
        <v>3.7077426390403491E-2</v>
      </c>
      <c r="H21" s="15"/>
      <c r="I21" s="10"/>
      <c r="J21" s="10"/>
      <c r="K21" s="10"/>
      <c r="L21" s="10"/>
      <c r="M21" s="5" t="s">
        <v>13</v>
      </c>
    </row>
    <row r="22" spans="1:13" x14ac:dyDescent="0.25">
      <c r="A22" s="11">
        <v>42</v>
      </c>
      <c r="B22" s="12" t="s">
        <v>45</v>
      </c>
      <c r="C22" s="12" t="s">
        <v>46</v>
      </c>
      <c r="D22" s="13">
        <v>1468</v>
      </c>
      <c r="E22" s="13">
        <v>1231</v>
      </c>
      <c r="F22" s="13">
        <f t="shared" si="0"/>
        <v>237</v>
      </c>
      <c r="G22" s="14">
        <f t="shared" si="1"/>
        <v>0.16144414168937329</v>
      </c>
      <c r="H22" s="15">
        <v>41866</v>
      </c>
      <c r="I22" s="15">
        <v>42794</v>
      </c>
      <c r="J22" s="13">
        <f t="shared" ref="J22:J24" si="8">I22-H22</f>
        <v>928</v>
      </c>
      <c r="K22" s="16">
        <v>1.25</v>
      </c>
      <c r="L22" s="13">
        <f t="shared" ref="L22:L24" si="9">(K22/30)*J22*F22</f>
        <v>9164</v>
      </c>
      <c r="M22" s="5"/>
    </row>
    <row r="23" spans="1:13" x14ac:dyDescent="0.25">
      <c r="A23" s="11">
        <v>50</v>
      </c>
      <c r="B23" s="12" t="s">
        <v>47</v>
      </c>
      <c r="C23" s="12" t="s">
        <v>48</v>
      </c>
      <c r="D23" s="13">
        <v>2401</v>
      </c>
      <c r="E23" s="13">
        <v>2757</v>
      </c>
      <c r="F23" s="13">
        <f t="shared" si="0"/>
        <v>-356</v>
      </c>
      <c r="G23" s="14">
        <f t="shared" si="1"/>
        <v>-0.14827155351936694</v>
      </c>
      <c r="H23" s="15">
        <v>41866</v>
      </c>
      <c r="I23" s="15">
        <v>42794</v>
      </c>
      <c r="J23" s="13">
        <f t="shared" si="8"/>
        <v>928</v>
      </c>
      <c r="K23" s="16">
        <v>1.25</v>
      </c>
      <c r="L23" s="13">
        <f t="shared" si="9"/>
        <v>-13765.333333333332</v>
      </c>
      <c r="M23" s="5"/>
    </row>
    <row r="24" spans="1:13" x14ac:dyDescent="0.25">
      <c r="A24" s="11">
        <v>52</v>
      </c>
      <c r="B24" s="12" t="s">
        <v>49</v>
      </c>
      <c r="C24" s="12" t="s">
        <v>50</v>
      </c>
      <c r="D24" s="13">
        <v>1760</v>
      </c>
      <c r="E24" s="13">
        <v>1573</v>
      </c>
      <c r="F24" s="13">
        <f t="shared" si="0"/>
        <v>187</v>
      </c>
      <c r="G24" s="14">
        <f t="shared" si="1"/>
        <v>0.10625</v>
      </c>
      <c r="H24" s="15">
        <v>41866</v>
      </c>
      <c r="I24" s="15">
        <v>42794</v>
      </c>
      <c r="J24" s="13">
        <f t="shared" si="8"/>
        <v>928</v>
      </c>
      <c r="K24" s="16">
        <v>1.25</v>
      </c>
      <c r="L24" s="13">
        <f t="shared" si="9"/>
        <v>7230.6666666666661</v>
      </c>
      <c r="M24" s="5"/>
    </row>
    <row r="25" spans="1:13" x14ac:dyDescent="0.25">
      <c r="A25" s="7">
        <v>54</v>
      </c>
      <c r="B25" s="8" t="s">
        <v>51</v>
      </c>
      <c r="C25" s="8" t="s">
        <v>52</v>
      </c>
      <c r="D25" s="9">
        <v>3003</v>
      </c>
      <c r="E25" s="9">
        <v>2935</v>
      </c>
      <c r="F25" s="9">
        <f t="shared" si="0"/>
        <v>68</v>
      </c>
      <c r="G25" s="10">
        <f t="shared" si="1"/>
        <v>2.2644022644022644E-2</v>
      </c>
      <c r="H25" s="15"/>
      <c r="I25" s="10"/>
      <c r="J25" s="10"/>
      <c r="K25" s="10"/>
      <c r="L25" s="10"/>
      <c r="M25" s="5" t="s">
        <v>13</v>
      </c>
    </row>
    <row r="26" spans="1:13" x14ac:dyDescent="0.25">
      <c r="A26" s="11">
        <v>61</v>
      </c>
      <c r="B26" s="12" t="s">
        <v>53</v>
      </c>
      <c r="C26" s="12" t="s">
        <v>54</v>
      </c>
      <c r="D26" s="13">
        <v>2419</v>
      </c>
      <c r="E26" s="13">
        <v>1837</v>
      </c>
      <c r="F26" s="13">
        <f t="shared" si="0"/>
        <v>582</v>
      </c>
      <c r="G26" s="14">
        <f t="shared" si="1"/>
        <v>0.24059528730880528</v>
      </c>
      <c r="H26" s="15">
        <v>41866</v>
      </c>
      <c r="I26" s="15">
        <v>42794</v>
      </c>
      <c r="J26" s="13">
        <f t="shared" ref="J26:J32" si="10">I26-H26</f>
        <v>928</v>
      </c>
      <c r="K26" s="16">
        <v>1.25</v>
      </c>
      <c r="L26" s="13">
        <f t="shared" ref="L26:L32" si="11">(K26/30)*J26*F26</f>
        <v>22504</v>
      </c>
      <c r="M26" s="5"/>
    </row>
    <row r="27" spans="1:13" x14ac:dyDescent="0.25">
      <c r="A27" s="11">
        <v>64</v>
      </c>
      <c r="B27" s="12" t="s">
        <v>55</v>
      </c>
      <c r="C27" s="12" t="s">
        <v>56</v>
      </c>
      <c r="D27" s="13">
        <v>3029</v>
      </c>
      <c r="E27" s="13">
        <v>2346</v>
      </c>
      <c r="F27" s="13">
        <f t="shared" si="0"/>
        <v>683</v>
      </c>
      <c r="G27" s="14">
        <f t="shared" si="1"/>
        <v>0.22548695939253879</v>
      </c>
      <c r="H27" s="15">
        <v>41866</v>
      </c>
      <c r="I27" s="15">
        <v>42794</v>
      </c>
      <c r="J27" s="13">
        <f t="shared" si="10"/>
        <v>928</v>
      </c>
      <c r="K27" s="16">
        <v>1.25</v>
      </c>
      <c r="L27" s="13">
        <f t="shared" si="11"/>
        <v>26409.333333333332</v>
      </c>
      <c r="M27" s="5"/>
    </row>
    <row r="28" spans="1:13" x14ac:dyDescent="0.25">
      <c r="A28" s="11">
        <v>67</v>
      </c>
      <c r="B28" s="12" t="s">
        <v>57</v>
      </c>
      <c r="C28" s="12" t="s">
        <v>58</v>
      </c>
      <c r="D28" s="13">
        <v>2579</v>
      </c>
      <c r="E28" s="13">
        <v>1090</v>
      </c>
      <c r="F28" s="13">
        <f t="shared" si="0"/>
        <v>1489</v>
      </c>
      <c r="G28" s="14">
        <f t="shared" si="1"/>
        <v>0.57735556417215972</v>
      </c>
      <c r="H28" s="15">
        <v>41866</v>
      </c>
      <c r="I28" s="15">
        <v>42794</v>
      </c>
      <c r="J28" s="13">
        <f t="shared" si="10"/>
        <v>928</v>
      </c>
      <c r="K28" s="16">
        <v>1.25</v>
      </c>
      <c r="L28" s="13">
        <f t="shared" si="11"/>
        <v>57574.666666666664</v>
      </c>
      <c r="M28" s="5"/>
    </row>
    <row r="29" spans="1:13" x14ac:dyDescent="0.25">
      <c r="A29" s="11">
        <v>69</v>
      </c>
      <c r="B29" s="12" t="s">
        <v>59</v>
      </c>
      <c r="C29" s="12" t="s">
        <v>60</v>
      </c>
      <c r="D29" s="13">
        <v>3467</v>
      </c>
      <c r="E29" s="13">
        <v>2494</v>
      </c>
      <c r="F29" s="13">
        <f t="shared" si="0"/>
        <v>973</v>
      </c>
      <c r="G29" s="14">
        <f t="shared" si="1"/>
        <v>0.28064609172194982</v>
      </c>
      <c r="H29" s="15">
        <v>41866</v>
      </c>
      <c r="I29" s="15">
        <v>42794</v>
      </c>
      <c r="J29" s="13">
        <f t="shared" si="10"/>
        <v>928</v>
      </c>
      <c r="K29" s="16">
        <v>1.25</v>
      </c>
      <c r="L29" s="13">
        <f t="shared" si="11"/>
        <v>37622.666666666664</v>
      </c>
      <c r="M29" s="5"/>
    </row>
    <row r="30" spans="1:13" x14ac:dyDescent="0.25">
      <c r="A30" s="11">
        <v>72</v>
      </c>
      <c r="B30" s="12" t="s">
        <v>61</v>
      </c>
      <c r="C30" s="12" t="s">
        <v>62</v>
      </c>
      <c r="D30" s="13">
        <v>2527</v>
      </c>
      <c r="E30" s="13">
        <v>1235</v>
      </c>
      <c r="F30" s="13">
        <f t="shared" si="0"/>
        <v>1292</v>
      </c>
      <c r="G30" s="14">
        <f t="shared" si="1"/>
        <v>0.51127819548872178</v>
      </c>
      <c r="H30" s="15">
        <v>41913</v>
      </c>
      <c r="I30" s="15">
        <v>42794</v>
      </c>
      <c r="J30" s="13">
        <f t="shared" si="10"/>
        <v>881</v>
      </c>
      <c r="K30" s="16">
        <v>1.25</v>
      </c>
      <c r="L30" s="13">
        <f t="shared" si="11"/>
        <v>47427.166666666657</v>
      </c>
      <c r="M30" s="5"/>
    </row>
    <row r="31" spans="1:13" x14ac:dyDescent="0.25">
      <c r="A31" s="11">
        <v>74</v>
      </c>
      <c r="B31" s="12" t="s">
        <v>63</v>
      </c>
      <c r="C31" s="12" t="s">
        <v>29</v>
      </c>
      <c r="D31" s="13">
        <v>1376</v>
      </c>
      <c r="E31" s="13">
        <v>1587</v>
      </c>
      <c r="F31" s="13">
        <f t="shared" si="0"/>
        <v>-211</v>
      </c>
      <c r="G31" s="14">
        <f t="shared" si="1"/>
        <v>-0.15334302325581395</v>
      </c>
      <c r="H31" s="15">
        <v>41866</v>
      </c>
      <c r="I31" s="15">
        <v>42794</v>
      </c>
      <c r="J31" s="13">
        <f t="shared" si="10"/>
        <v>928</v>
      </c>
      <c r="K31" s="16">
        <v>1.25</v>
      </c>
      <c r="L31" s="13">
        <f t="shared" si="11"/>
        <v>-8158.6666666666661</v>
      </c>
      <c r="M31" s="5"/>
    </row>
    <row r="32" spans="1:13" x14ac:dyDescent="0.25">
      <c r="A32" s="11">
        <v>79</v>
      </c>
      <c r="B32" s="12" t="s">
        <v>64</v>
      </c>
      <c r="C32" s="12" t="s">
        <v>65</v>
      </c>
      <c r="D32" s="13">
        <v>4413</v>
      </c>
      <c r="E32" s="13">
        <v>2839</v>
      </c>
      <c r="F32" s="13">
        <f t="shared" si="0"/>
        <v>1574</v>
      </c>
      <c r="G32" s="14">
        <f t="shared" si="1"/>
        <v>0.35667346476319961</v>
      </c>
      <c r="H32" s="15">
        <v>41913</v>
      </c>
      <c r="I32" s="15">
        <v>42794</v>
      </c>
      <c r="J32" s="13">
        <f t="shared" si="10"/>
        <v>881</v>
      </c>
      <c r="K32" s="16">
        <v>1.25</v>
      </c>
      <c r="L32" s="13">
        <f t="shared" si="11"/>
        <v>57778.916666666657</v>
      </c>
      <c r="M32" s="5"/>
    </row>
    <row r="33" spans="1:13" x14ac:dyDescent="0.25">
      <c r="A33" s="7">
        <v>80</v>
      </c>
      <c r="B33" s="8" t="s">
        <v>65</v>
      </c>
      <c r="C33" s="8" t="s">
        <v>66</v>
      </c>
      <c r="D33" s="9">
        <v>2663</v>
      </c>
      <c r="E33" s="9">
        <v>2746</v>
      </c>
      <c r="F33" s="9">
        <f t="shared" si="0"/>
        <v>-83</v>
      </c>
      <c r="G33" s="10">
        <f t="shared" si="1"/>
        <v>-3.1167855801727377E-2</v>
      </c>
      <c r="H33" s="15"/>
      <c r="I33" s="10"/>
      <c r="J33" s="10"/>
      <c r="K33" s="10"/>
      <c r="L33" s="10"/>
      <c r="M33" s="5" t="s">
        <v>13</v>
      </c>
    </row>
    <row r="34" spans="1:13" x14ac:dyDescent="0.25">
      <c r="A34" s="7">
        <v>81</v>
      </c>
      <c r="B34" s="8" t="s">
        <v>67</v>
      </c>
      <c r="C34" s="8" t="s">
        <v>68</v>
      </c>
      <c r="D34" s="9">
        <v>1857</v>
      </c>
      <c r="E34" s="9">
        <v>1797</v>
      </c>
      <c r="F34" s="9">
        <f t="shared" si="0"/>
        <v>60</v>
      </c>
      <c r="G34" s="10">
        <f t="shared" si="1"/>
        <v>3.2310177705977383E-2</v>
      </c>
      <c r="H34" s="15"/>
      <c r="I34" s="10"/>
      <c r="J34" s="10"/>
      <c r="K34" s="10"/>
      <c r="L34" s="10"/>
      <c r="M34" s="5" t="s">
        <v>13</v>
      </c>
    </row>
    <row r="35" spans="1:13" x14ac:dyDescent="0.25">
      <c r="A35" s="11">
        <v>82</v>
      </c>
      <c r="B35" s="12" t="s">
        <v>68</v>
      </c>
      <c r="C35" s="12" t="s">
        <v>69</v>
      </c>
      <c r="D35" s="13">
        <v>1236</v>
      </c>
      <c r="E35" s="13">
        <v>989</v>
      </c>
      <c r="F35" s="13">
        <f t="shared" si="0"/>
        <v>247</v>
      </c>
      <c r="G35" s="14">
        <f t="shared" si="1"/>
        <v>0.19983818770226539</v>
      </c>
      <c r="H35" s="15">
        <v>41866</v>
      </c>
      <c r="I35" s="15">
        <v>42794</v>
      </c>
      <c r="J35" s="13">
        <f t="shared" ref="J35:J41" si="12">I35-H35</f>
        <v>928</v>
      </c>
      <c r="K35" s="16">
        <v>1.25</v>
      </c>
      <c r="L35" s="13">
        <f t="shared" ref="L35:L41" si="13">(K35/30)*J35*F35</f>
        <v>9550.6666666666661</v>
      </c>
      <c r="M35" s="5"/>
    </row>
    <row r="36" spans="1:13" x14ac:dyDescent="0.25">
      <c r="A36" s="11">
        <v>84</v>
      </c>
      <c r="B36" s="12" t="s">
        <v>70</v>
      </c>
      <c r="C36" s="12" t="s">
        <v>71</v>
      </c>
      <c r="D36" s="13">
        <v>1417</v>
      </c>
      <c r="E36" s="13">
        <v>495</v>
      </c>
      <c r="F36" s="13">
        <f t="shared" si="0"/>
        <v>922</v>
      </c>
      <c r="G36" s="14">
        <f t="shared" si="1"/>
        <v>0.65067043048694428</v>
      </c>
      <c r="H36" s="15">
        <v>41913</v>
      </c>
      <c r="I36" s="15">
        <v>42794</v>
      </c>
      <c r="J36" s="13">
        <f t="shared" si="12"/>
        <v>881</v>
      </c>
      <c r="K36" s="16">
        <v>1.25</v>
      </c>
      <c r="L36" s="13">
        <f t="shared" si="13"/>
        <v>33845.083333333328</v>
      </c>
      <c r="M36" s="5"/>
    </row>
    <row r="37" spans="1:13" x14ac:dyDescent="0.25">
      <c r="A37" s="11">
        <v>85</v>
      </c>
      <c r="B37" s="12" t="s">
        <v>71</v>
      </c>
      <c r="C37" s="12" t="s">
        <v>72</v>
      </c>
      <c r="D37" s="13">
        <v>2583</v>
      </c>
      <c r="E37" s="13">
        <v>1286</v>
      </c>
      <c r="F37" s="13">
        <f t="shared" si="0"/>
        <v>1297</v>
      </c>
      <c r="G37" s="14">
        <f t="shared" si="1"/>
        <v>0.50212930700735581</v>
      </c>
      <c r="H37" s="15">
        <v>41913</v>
      </c>
      <c r="I37" s="15">
        <v>42794</v>
      </c>
      <c r="J37" s="13">
        <f t="shared" si="12"/>
        <v>881</v>
      </c>
      <c r="K37" s="16">
        <v>1.25</v>
      </c>
      <c r="L37" s="13">
        <f t="shared" si="13"/>
        <v>47610.708333333328</v>
      </c>
      <c r="M37" s="5"/>
    </row>
    <row r="38" spans="1:13" x14ac:dyDescent="0.25">
      <c r="A38" s="11">
        <v>86</v>
      </c>
      <c r="B38" s="12" t="s">
        <v>72</v>
      </c>
      <c r="C38" s="12" t="s">
        <v>73</v>
      </c>
      <c r="D38" s="13">
        <v>3422</v>
      </c>
      <c r="E38" s="13">
        <v>2389</v>
      </c>
      <c r="F38" s="13">
        <f t="shared" si="0"/>
        <v>1033</v>
      </c>
      <c r="G38" s="14">
        <f t="shared" si="1"/>
        <v>0.30187025131502043</v>
      </c>
      <c r="H38" s="15">
        <v>41913</v>
      </c>
      <c r="I38" s="15">
        <v>42794</v>
      </c>
      <c r="J38" s="13">
        <f t="shared" si="12"/>
        <v>881</v>
      </c>
      <c r="K38" s="16">
        <v>1.25</v>
      </c>
      <c r="L38" s="13">
        <f t="shared" si="13"/>
        <v>37919.708333333328</v>
      </c>
      <c r="M38" s="5"/>
    </row>
    <row r="39" spans="1:13" x14ac:dyDescent="0.25">
      <c r="A39" s="11">
        <v>88</v>
      </c>
      <c r="B39" s="12" t="s">
        <v>74</v>
      </c>
      <c r="C39" s="12" t="s">
        <v>75</v>
      </c>
      <c r="D39" s="13">
        <v>4251</v>
      </c>
      <c r="E39" s="13">
        <v>3301</v>
      </c>
      <c r="F39" s="13">
        <f t="shared" si="0"/>
        <v>950</v>
      </c>
      <c r="G39" s="14">
        <f t="shared" si="1"/>
        <v>0.22347682898141613</v>
      </c>
      <c r="H39" s="15">
        <v>41913</v>
      </c>
      <c r="I39" s="15">
        <v>42794</v>
      </c>
      <c r="J39" s="13">
        <f t="shared" si="12"/>
        <v>881</v>
      </c>
      <c r="K39" s="16">
        <v>1.25</v>
      </c>
      <c r="L39" s="13">
        <f t="shared" si="13"/>
        <v>34872.916666666664</v>
      </c>
      <c r="M39" s="5"/>
    </row>
    <row r="40" spans="1:13" x14ac:dyDescent="0.25">
      <c r="A40" s="11">
        <v>89</v>
      </c>
      <c r="B40" s="12" t="s">
        <v>75</v>
      </c>
      <c r="C40" s="12" t="s">
        <v>76</v>
      </c>
      <c r="D40" s="13">
        <v>3321</v>
      </c>
      <c r="E40" s="13">
        <v>1911</v>
      </c>
      <c r="F40" s="13">
        <f t="shared" si="0"/>
        <v>1410</v>
      </c>
      <c r="G40" s="14">
        <f t="shared" si="1"/>
        <v>0.42457091237579042</v>
      </c>
      <c r="H40" s="15">
        <v>41913</v>
      </c>
      <c r="I40" s="15">
        <v>42794</v>
      </c>
      <c r="J40" s="13">
        <f t="shared" si="12"/>
        <v>881</v>
      </c>
      <c r="K40" s="16">
        <v>1.25</v>
      </c>
      <c r="L40" s="13">
        <f t="shared" si="13"/>
        <v>51758.749999999993</v>
      </c>
      <c r="M40" s="5"/>
    </row>
    <row r="41" spans="1:13" x14ac:dyDescent="0.25">
      <c r="A41" s="11">
        <v>90</v>
      </c>
      <c r="B41" s="12" t="s">
        <v>76</v>
      </c>
      <c r="C41" s="12" t="s">
        <v>77</v>
      </c>
      <c r="D41" s="13">
        <v>2846</v>
      </c>
      <c r="E41" s="13">
        <v>1495</v>
      </c>
      <c r="F41" s="13">
        <f t="shared" si="0"/>
        <v>1351</v>
      </c>
      <c r="G41" s="14">
        <f t="shared" si="1"/>
        <v>0.47470133520730851</v>
      </c>
      <c r="H41" s="15">
        <v>41913</v>
      </c>
      <c r="I41" s="15">
        <v>42794</v>
      </c>
      <c r="J41" s="13">
        <f t="shared" si="12"/>
        <v>881</v>
      </c>
      <c r="K41" s="16">
        <v>1.25</v>
      </c>
      <c r="L41" s="13">
        <f t="shared" si="13"/>
        <v>49592.958333333328</v>
      </c>
      <c r="M41" s="5"/>
    </row>
    <row r="42" spans="1:13" x14ac:dyDescent="0.25">
      <c r="A42" s="7">
        <v>92</v>
      </c>
      <c r="B42" s="8" t="s">
        <v>78</v>
      </c>
      <c r="C42" s="8" t="s">
        <v>79</v>
      </c>
      <c r="D42" s="9">
        <v>8286</v>
      </c>
      <c r="E42" s="9">
        <v>8591</v>
      </c>
      <c r="F42" s="9">
        <f t="shared" si="0"/>
        <v>-305</v>
      </c>
      <c r="G42" s="10">
        <f t="shared" si="1"/>
        <v>-3.6809075549118997E-2</v>
      </c>
      <c r="H42" s="15"/>
      <c r="I42" s="10"/>
      <c r="J42" s="10"/>
      <c r="K42" s="10"/>
      <c r="L42" s="10"/>
      <c r="M42" s="5" t="s">
        <v>13</v>
      </c>
    </row>
    <row r="43" spans="1:13" x14ac:dyDescent="0.25">
      <c r="A43" s="7">
        <v>93</v>
      </c>
      <c r="B43" s="8" t="s">
        <v>79</v>
      </c>
      <c r="C43" s="8" t="s">
        <v>80</v>
      </c>
      <c r="D43" s="9">
        <v>9074</v>
      </c>
      <c r="E43" s="9">
        <v>9993</v>
      </c>
      <c r="F43" s="9">
        <f t="shared" si="0"/>
        <v>-919</v>
      </c>
      <c r="G43" s="10">
        <f t="shared" si="1"/>
        <v>-0.10127837778267577</v>
      </c>
      <c r="H43" s="15"/>
      <c r="I43" s="10"/>
      <c r="J43" s="10"/>
      <c r="K43" s="10"/>
      <c r="L43" s="10"/>
      <c r="M43" s="5" t="s">
        <v>13</v>
      </c>
    </row>
    <row r="44" spans="1:13" s="22" customFormat="1" x14ac:dyDescent="0.25">
      <c r="A44" s="17">
        <v>94</v>
      </c>
      <c r="B44" s="18" t="s">
        <v>80</v>
      </c>
      <c r="C44" s="18" t="s">
        <v>81</v>
      </c>
      <c r="D44" s="19">
        <v>3794</v>
      </c>
      <c r="E44" s="19">
        <v>0</v>
      </c>
      <c r="F44" s="19">
        <f t="shared" si="0"/>
        <v>3794</v>
      </c>
      <c r="G44" s="20">
        <f t="shared" si="1"/>
        <v>1</v>
      </c>
      <c r="H44" s="15"/>
      <c r="I44" s="20"/>
      <c r="J44" s="20"/>
      <c r="K44" s="20"/>
      <c r="L44" s="20"/>
      <c r="M44" s="21" t="s">
        <v>82</v>
      </c>
    </row>
    <row r="45" spans="1:13" x14ac:dyDescent="0.25">
      <c r="A45" s="7">
        <v>96</v>
      </c>
      <c r="B45" s="8" t="s">
        <v>83</v>
      </c>
      <c r="C45" s="8" t="s">
        <v>84</v>
      </c>
      <c r="D45" s="9">
        <v>3785</v>
      </c>
      <c r="E45" s="9">
        <v>3580</v>
      </c>
      <c r="F45" s="9">
        <f t="shared" si="0"/>
        <v>205</v>
      </c>
      <c r="G45" s="10">
        <f t="shared" si="1"/>
        <v>5.416116248348745E-2</v>
      </c>
      <c r="H45" s="15"/>
      <c r="I45" s="10"/>
      <c r="J45" s="10"/>
      <c r="K45" s="10"/>
      <c r="L45" s="10"/>
      <c r="M45" s="5" t="s">
        <v>13</v>
      </c>
    </row>
    <row r="46" spans="1:13" x14ac:dyDescent="0.25">
      <c r="A46" s="11">
        <v>102</v>
      </c>
      <c r="B46" s="12" t="s">
        <v>85</v>
      </c>
      <c r="C46" s="12" t="s">
        <v>86</v>
      </c>
      <c r="D46" s="13">
        <v>5206</v>
      </c>
      <c r="E46" s="13">
        <v>4558</v>
      </c>
      <c r="F46" s="13">
        <f t="shared" si="0"/>
        <v>648</v>
      </c>
      <c r="G46" s="14">
        <f t="shared" si="1"/>
        <v>0.12447176334998079</v>
      </c>
      <c r="H46" s="15">
        <v>40848</v>
      </c>
      <c r="I46" s="15">
        <v>42794</v>
      </c>
      <c r="J46" s="13">
        <f>I46-H46</f>
        <v>1946</v>
      </c>
      <c r="K46" s="16">
        <v>1.5</v>
      </c>
      <c r="L46" s="13">
        <f>(K46/30)*J46*F46</f>
        <v>63050.400000000009</v>
      </c>
      <c r="M46" s="5"/>
    </row>
    <row r="47" spans="1:13" x14ac:dyDescent="0.25">
      <c r="A47" s="7">
        <v>113</v>
      </c>
      <c r="B47" s="8" t="s">
        <v>87</v>
      </c>
      <c r="C47" s="8" t="s">
        <v>88</v>
      </c>
      <c r="D47" s="9">
        <v>4551</v>
      </c>
      <c r="E47" s="9">
        <v>4314</v>
      </c>
      <c r="F47" s="9">
        <f t="shared" si="0"/>
        <v>237</v>
      </c>
      <c r="G47" s="10">
        <f t="shared" si="1"/>
        <v>5.2076466710613049E-2</v>
      </c>
      <c r="H47" s="15"/>
      <c r="I47" s="10"/>
      <c r="J47" s="10"/>
      <c r="K47" s="10"/>
      <c r="L47" s="10"/>
      <c r="M47" s="5" t="s">
        <v>13</v>
      </c>
    </row>
    <row r="48" spans="1:13" x14ac:dyDescent="0.25">
      <c r="A48" s="11">
        <v>122</v>
      </c>
      <c r="B48" s="12" t="s">
        <v>89</v>
      </c>
      <c r="C48" s="12" t="s">
        <v>90</v>
      </c>
      <c r="D48" s="13">
        <v>3966</v>
      </c>
      <c r="E48" s="13">
        <v>4857</v>
      </c>
      <c r="F48" s="13">
        <f t="shared" si="0"/>
        <v>-891</v>
      </c>
      <c r="G48" s="14">
        <f t="shared" si="1"/>
        <v>-0.22465960665658094</v>
      </c>
      <c r="H48" s="15">
        <v>40848</v>
      </c>
      <c r="I48" s="15">
        <v>42794</v>
      </c>
      <c r="J48" s="13">
        <f t="shared" ref="J48:J49" si="14">I48-H48</f>
        <v>1946</v>
      </c>
      <c r="K48" s="16">
        <v>1.5</v>
      </c>
      <c r="L48" s="13">
        <f t="shared" ref="L48:L49" si="15">(K48/30)*J48*F48</f>
        <v>-86694.3</v>
      </c>
      <c r="M48" s="5"/>
    </row>
    <row r="49" spans="1:13" x14ac:dyDescent="0.25">
      <c r="A49" s="11">
        <v>132</v>
      </c>
      <c r="B49" s="12" t="s">
        <v>91</v>
      </c>
      <c r="C49" s="12" t="s">
        <v>92</v>
      </c>
      <c r="D49" s="13">
        <v>7794</v>
      </c>
      <c r="E49" s="13">
        <v>8665</v>
      </c>
      <c r="F49" s="13">
        <f t="shared" si="0"/>
        <v>-871</v>
      </c>
      <c r="G49" s="14">
        <f t="shared" si="1"/>
        <v>-0.11175263022838081</v>
      </c>
      <c r="H49" s="15">
        <v>40848</v>
      </c>
      <c r="I49" s="15">
        <v>42794</v>
      </c>
      <c r="J49" s="13">
        <f t="shared" si="14"/>
        <v>1946</v>
      </c>
      <c r="K49" s="16">
        <v>1.5</v>
      </c>
      <c r="L49" s="13">
        <f t="shared" si="15"/>
        <v>-84748.3</v>
      </c>
      <c r="M49" s="5"/>
    </row>
    <row r="50" spans="1:13" s="22" customFormat="1" x14ac:dyDescent="0.25">
      <c r="A50" s="17">
        <v>137</v>
      </c>
      <c r="B50" s="18" t="s">
        <v>85</v>
      </c>
      <c r="C50" s="18" t="s">
        <v>93</v>
      </c>
      <c r="D50" s="19">
        <v>2603</v>
      </c>
      <c r="E50" s="19">
        <v>0</v>
      </c>
      <c r="F50" s="19">
        <f t="shared" si="0"/>
        <v>2603</v>
      </c>
      <c r="G50" s="20">
        <f t="shared" si="1"/>
        <v>1</v>
      </c>
      <c r="H50" s="15"/>
      <c r="I50" s="20"/>
      <c r="J50" s="20"/>
      <c r="K50" s="20"/>
      <c r="L50" s="20"/>
      <c r="M50" s="21" t="s">
        <v>94</v>
      </c>
    </row>
    <row r="51" spans="1:13" x14ac:dyDescent="0.25">
      <c r="A51" s="7">
        <v>141</v>
      </c>
      <c r="B51" s="8" t="s">
        <v>95</v>
      </c>
      <c r="C51" s="8" t="s">
        <v>96</v>
      </c>
      <c r="D51" s="9">
        <v>10012</v>
      </c>
      <c r="E51" s="9">
        <v>9414</v>
      </c>
      <c r="F51" s="9">
        <f t="shared" si="0"/>
        <v>598</v>
      </c>
      <c r="G51" s="10">
        <f t="shared" si="1"/>
        <v>5.9728326008789454E-2</v>
      </c>
      <c r="H51" s="15"/>
      <c r="I51" s="10"/>
      <c r="J51" s="10"/>
      <c r="K51" s="10"/>
      <c r="L51" s="10"/>
      <c r="M51" s="5" t="s">
        <v>13</v>
      </c>
    </row>
    <row r="52" spans="1:13" x14ac:dyDescent="0.25">
      <c r="A52" s="7">
        <v>142</v>
      </c>
      <c r="B52" s="8" t="s">
        <v>97</v>
      </c>
      <c r="C52" s="8" t="s">
        <v>95</v>
      </c>
      <c r="D52" s="9">
        <v>15102</v>
      </c>
      <c r="E52" s="9">
        <v>15290</v>
      </c>
      <c r="F52" s="9">
        <f t="shared" si="0"/>
        <v>-188</v>
      </c>
      <c r="G52" s="10">
        <f t="shared" si="1"/>
        <v>-1.2448682293735929E-2</v>
      </c>
      <c r="H52" s="15"/>
      <c r="I52" s="10"/>
      <c r="J52" s="10"/>
      <c r="K52" s="10"/>
      <c r="L52" s="10"/>
      <c r="M52" s="5" t="s">
        <v>13</v>
      </c>
    </row>
    <row r="53" spans="1:13" x14ac:dyDescent="0.25">
      <c r="A53" s="11">
        <v>149</v>
      </c>
      <c r="B53" s="12" t="s">
        <v>98</v>
      </c>
      <c r="C53" s="12" t="s">
        <v>99</v>
      </c>
      <c r="D53" s="13">
        <v>1648</v>
      </c>
      <c r="E53" s="13">
        <v>2013</v>
      </c>
      <c r="F53" s="13">
        <f t="shared" si="0"/>
        <v>-365</v>
      </c>
      <c r="G53" s="14">
        <f t="shared" si="1"/>
        <v>-0.22148058252427186</v>
      </c>
      <c r="H53" s="15">
        <v>41942</v>
      </c>
      <c r="I53" s="15">
        <v>42794</v>
      </c>
      <c r="J53" s="13">
        <f t="shared" ref="J53:J54" si="16">I53-H53</f>
        <v>852</v>
      </c>
      <c r="K53" s="16">
        <v>1.5</v>
      </c>
      <c r="L53" s="13">
        <f t="shared" ref="L53:L54" si="17">(K53/30)*J53*F53</f>
        <v>-15549</v>
      </c>
      <c r="M53" s="5"/>
    </row>
    <row r="54" spans="1:13" x14ac:dyDescent="0.25">
      <c r="A54" s="11">
        <v>150</v>
      </c>
      <c r="B54" s="12" t="s">
        <v>99</v>
      </c>
      <c r="C54" s="12" t="s">
        <v>100</v>
      </c>
      <c r="D54" s="13">
        <v>2650</v>
      </c>
      <c r="E54" s="13">
        <v>2248</v>
      </c>
      <c r="F54" s="13">
        <f t="shared" si="0"/>
        <v>402</v>
      </c>
      <c r="G54" s="14">
        <f t="shared" si="1"/>
        <v>0.15169811320754717</v>
      </c>
      <c r="H54" s="15">
        <v>41942</v>
      </c>
      <c r="I54" s="15">
        <v>42794</v>
      </c>
      <c r="J54" s="13">
        <f t="shared" si="16"/>
        <v>852</v>
      </c>
      <c r="K54" s="16">
        <v>1.5</v>
      </c>
      <c r="L54" s="13">
        <f t="shared" si="17"/>
        <v>17125.2</v>
      </c>
      <c r="M54" s="5"/>
    </row>
    <row r="55" spans="1:13" s="22" customFormat="1" x14ac:dyDescent="0.25">
      <c r="A55" s="17">
        <v>157</v>
      </c>
      <c r="B55" s="18" t="s">
        <v>101</v>
      </c>
      <c r="C55" s="18" t="s">
        <v>102</v>
      </c>
      <c r="D55" s="19">
        <v>350</v>
      </c>
      <c r="E55" s="19">
        <v>0</v>
      </c>
      <c r="F55" s="19">
        <f t="shared" si="0"/>
        <v>350</v>
      </c>
      <c r="G55" s="20">
        <f t="shared" si="1"/>
        <v>1</v>
      </c>
      <c r="H55" s="15"/>
      <c r="I55" s="20"/>
      <c r="J55" s="20"/>
      <c r="K55" s="20"/>
      <c r="L55" s="20"/>
      <c r="M55" s="21" t="s">
        <v>94</v>
      </c>
    </row>
    <row r="56" spans="1:13" s="22" customFormat="1" x14ac:dyDescent="0.25">
      <c r="A56" s="17">
        <v>158</v>
      </c>
      <c r="B56" s="18" t="s">
        <v>101</v>
      </c>
      <c r="C56" s="18" t="s">
        <v>103</v>
      </c>
      <c r="D56" s="19">
        <v>310</v>
      </c>
      <c r="E56" s="19">
        <v>0</v>
      </c>
      <c r="F56" s="19">
        <f t="shared" si="0"/>
        <v>310</v>
      </c>
      <c r="G56" s="20">
        <f t="shared" si="1"/>
        <v>1</v>
      </c>
      <c r="H56" s="15"/>
      <c r="I56" s="20"/>
      <c r="J56" s="20"/>
      <c r="K56" s="20"/>
      <c r="L56" s="20"/>
      <c r="M56" s="21" t="s">
        <v>94</v>
      </c>
    </row>
    <row r="57" spans="1:13" x14ac:dyDescent="0.25">
      <c r="A57" s="11">
        <v>165</v>
      </c>
      <c r="B57" s="12" t="s">
        <v>104</v>
      </c>
      <c r="C57" s="12" t="s">
        <v>105</v>
      </c>
      <c r="D57" s="13">
        <v>3760</v>
      </c>
      <c r="E57" s="13">
        <v>5561</v>
      </c>
      <c r="F57" s="13">
        <f t="shared" si="0"/>
        <v>-1801</v>
      </c>
      <c r="G57" s="14">
        <f t="shared" si="1"/>
        <v>-0.47898936170212764</v>
      </c>
      <c r="H57" s="15">
        <v>40969</v>
      </c>
      <c r="I57" s="15">
        <v>42794</v>
      </c>
      <c r="J57" s="13">
        <f>I57-H57</f>
        <v>1825</v>
      </c>
      <c r="K57" s="16">
        <v>1.5</v>
      </c>
      <c r="L57" s="13">
        <f>(K57/30)*J57*F57</f>
        <v>-164341.25</v>
      </c>
      <c r="M57" s="5"/>
    </row>
    <row r="58" spans="1:13" x14ac:dyDescent="0.25">
      <c r="A58" s="7">
        <v>166</v>
      </c>
      <c r="B58" s="8" t="s">
        <v>105</v>
      </c>
      <c r="C58" s="8" t="s">
        <v>106</v>
      </c>
      <c r="D58" s="9">
        <v>3332</v>
      </c>
      <c r="E58" s="9">
        <v>3049</v>
      </c>
      <c r="F58" s="9">
        <f t="shared" si="0"/>
        <v>283</v>
      </c>
      <c r="G58" s="10">
        <f t="shared" si="1"/>
        <v>8.4933973589435774E-2</v>
      </c>
      <c r="H58" s="15"/>
      <c r="I58" s="10"/>
      <c r="J58" s="10"/>
      <c r="K58" s="10"/>
      <c r="L58" s="10"/>
      <c r="M58" s="5" t="s">
        <v>13</v>
      </c>
    </row>
    <row r="59" spans="1:13" x14ac:dyDescent="0.25">
      <c r="A59" s="7">
        <v>170</v>
      </c>
      <c r="B59" s="8" t="s">
        <v>107</v>
      </c>
      <c r="C59" s="8" t="s">
        <v>108</v>
      </c>
      <c r="D59" s="9">
        <v>13606</v>
      </c>
      <c r="E59" s="9">
        <v>14079</v>
      </c>
      <c r="F59" s="9">
        <f t="shared" si="0"/>
        <v>-473</v>
      </c>
      <c r="G59" s="10">
        <f t="shared" si="1"/>
        <v>-3.4764074672938412E-2</v>
      </c>
      <c r="H59" s="15"/>
      <c r="I59" s="10"/>
      <c r="J59" s="10"/>
      <c r="K59" s="10"/>
      <c r="L59" s="10"/>
      <c r="M59" s="5" t="s">
        <v>13</v>
      </c>
    </row>
    <row r="60" spans="1:13" s="22" customFormat="1" x14ac:dyDescent="0.25">
      <c r="A60" s="17">
        <v>176</v>
      </c>
      <c r="B60" s="18" t="s">
        <v>109</v>
      </c>
      <c r="C60" s="18" t="s">
        <v>110</v>
      </c>
      <c r="D60" s="19">
        <v>4634</v>
      </c>
      <c r="E60" s="19">
        <v>0</v>
      </c>
      <c r="F60" s="19">
        <f t="shared" si="0"/>
        <v>4634</v>
      </c>
      <c r="G60" s="20">
        <f t="shared" si="1"/>
        <v>1</v>
      </c>
      <c r="H60" s="15"/>
      <c r="I60" s="20"/>
      <c r="J60" s="20"/>
      <c r="K60" s="20"/>
      <c r="L60" s="20"/>
      <c r="M60" s="21" t="s">
        <v>82</v>
      </c>
    </row>
    <row r="61" spans="1:13" x14ac:dyDescent="0.25">
      <c r="A61" s="11">
        <v>177</v>
      </c>
      <c r="B61" s="12" t="s">
        <v>109</v>
      </c>
      <c r="C61" s="12" t="s">
        <v>111</v>
      </c>
      <c r="D61" s="13">
        <v>8500</v>
      </c>
      <c r="E61" s="13">
        <v>5914</v>
      </c>
      <c r="F61" s="13">
        <f t="shared" si="0"/>
        <v>2586</v>
      </c>
      <c r="G61" s="14">
        <f t="shared" si="1"/>
        <v>0.30423529411764705</v>
      </c>
      <c r="H61" s="15">
        <v>42156</v>
      </c>
      <c r="I61" s="15">
        <v>42794</v>
      </c>
      <c r="J61" s="13">
        <f>I61-H61</f>
        <v>638</v>
      </c>
      <c r="K61" s="16">
        <v>1.5</v>
      </c>
      <c r="L61" s="13">
        <f>(K61/30)*J61*F61</f>
        <v>82493.400000000009</v>
      </c>
      <c r="M61" s="5"/>
    </row>
    <row r="62" spans="1:13" x14ac:dyDescent="0.25">
      <c r="A62" s="11"/>
      <c r="B62" s="12" t="s">
        <v>112</v>
      </c>
      <c r="C62" s="12" t="s">
        <v>113</v>
      </c>
      <c r="D62" s="13">
        <v>1430</v>
      </c>
      <c r="E62" s="13">
        <v>8563</v>
      </c>
      <c r="F62" s="13">
        <f t="shared" si="0"/>
        <v>-7133</v>
      </c>
      <c r="G62" s="14">
        <f t="shared" si="1"/>
        <v>-4.988111888111888</v>
      </c>
      <c r="H62" s="15">
        <v>42430</v>
      </c>
      <c r="I62" s="15">
        <v>42794</v>
      </c>
      <c r="J62" s="13">
        <f>I62-H62</f>
        <v>364</v>
      </c>
      <c r="K62" s="16">
        <v>1.5</v>
      </c>
      <c r="L62" s="13">
        <f>(K62/30)*J62*F62</f>
        <v>-129820.59999999999</v>
      </c>
      <c r="M62" s="5"/>
    </row>
    <row r="63" spans="1:13" x14ac:dyDescent="0.25">
      <c r="A63" s="35"/>
      <c r="B63" s="12" t="s">
        <v>97</v>
      </c>
      <c r="C63" s="12" t="s">
        <v>114</v>
      </c>
      <c r="D63" s="30">
        <v>15102</v>
      </c>
      <c r="E63" s="13">
        <v>2557</v>
      </c>
      <c r="F63" s="30">
        <f>D63-(E63+E64+E65+E66)</f>
        <v>9025</v>
      </c>
      <c r="G63" s="36">
        <f>F63/D63</f>
        <v>0.59760296649450406</v>
      </c>
      <c r="H63" s="37">
        <v>41306</v>
      </c>
      <c r="I63" s="37">
        <v>42767</v>
      </c>
      <c r="J63" s="30">
        <f>I63-H63</f>
        <v>1461</v>
      </c>
      <c r="K63" s="31">
        <v>1.5</v>
      </c>
      <c r="L63" s="32">
        <f>(K63/30)*J63*F63</f>
        <v>659276.25</v>
      </c>
      <c r="M63" s="5"/>
    </row>
    <row r="64" spans="1:13" x14ac:dyDescent="0.25">
      <c r="A64" s="35"/>
      <c r="B64" s="12" t="s">
        <v>114</v>
      </c>
      <c r="C64" s="12" t="s">
        <v>115</v>
      </c>
      <c r="D64" s="30"/>
      <c r="E64" s="13">
        <v>1047</v>
      </c>
      <c r="F64" s="30"/>
      <c r="G64" s="36"/>
      <c r="H64" s="37"/>
      <c r="I64" s="37"/>
      <c r="J64" s="30"/>
      <c r="K64" s="31"/>
      <c r="L64" s="33"/>
      <c r="M64" s="5"/>
    </row>
    <row r="65" spans="1:13" x14ac:dyDescent="0.25">
      <c r="A65" s="35"/>
      <c r="B65" s="12" t="s">
        <v>115</v>
      </c>
      <c r="C65" s="12" t="s">
        <v>116</v>
      </c>
      <c r="D65" s="30"/>
      <c r="E65" s="13">
        <v>1099</v>
      </c>
      <c r="F65" s="30"/>
      <c r="G65" s="36"/>
      <c r="H65" s="37"/>
      <c r="I65" s="37"/>
      <c r="J65" s="30"/>
      <c r="K65" s="31"/>
      <c r="L65" s="33"/>
      <c r="M65" s="5"/>
    </row>
    <row r="66" spans="1:13" x14ac:dyDescent="0.25">
      <c r="A66" s="35"/>
      <c r="B66" s="12" t="s">
        <v>116</v>
      </c>
      <c r="C66" s="12" t="s">
        <v>117</v>
      </c>
      <c r="D66" s="30"/>
      <c r="E66" s="13">
        <v>1374</v>
      </c>
      <c r="F66" s="30"/>
      <c r="G66" s="36"/>
      <c r="H66" s="37"/>
      <c r="I66" s="37"/>
      <c r="J66" s="30"/>
      <c r="K66" s="31"/>
      <c r="L66" s="34"/>
      <c r="M66" s="5"/>
    </row>
    <row r="67" spans="1:13" ht="15.75" thickBot="1" x14ac:dyDescent="0.3">
      <c r="K67" s="28" t="s">
        <v>9</v>
      </c>
      <c r="L67" s="26">
        <f>SUM(L3:L66)</f>
        <v>878294.8</v>
      </c>
    </row>
    <row r="68" spans="1:13" ht="15.75" thickTop="1" x14ac:dyDescent="0.25"/>
    <row r="69" spans="1:13" x14ac:dyDescent="0.25">
      <c r="B69" s="38" t="s">
        <v>120</v>
      </c>
      <c r="C69" s="38"/>
    </row>
    <row r="70" spans="1:13" x14ac:dyDescent="0.25">
      <c r="B70" s="29">
        <v>42767</v>
      </c>
      <c r="C70" s="24">
        <v>131257</v>
      </c>
      <c r="E70" s="25"/>
    </row>
    <row r="71" spans="1:13" x14ac:dyDescent="0.25">
      <c r="B71" s="29">
        <v>42795</v>
      </c>
      <c r="C71" s="24">
        <v>186759</v>
      </c>
    </row>
    <row r="72" spans="1:13" x14ac:dyDescent="0.25">
      <c r="B72" s="29">
        <v>42826</v>
      </c>
      <c r="C72" s="24">
        <v>186759</v>
      </c>
    </row>
    <row r="73" spans="1:13" x14ac:dyDescent="0.25">
      <c r="B73" s="29">
        <v>42856</v>
      </c>
      <c r="C73" s="24">
        <v>186760</v>
      </c>
    </row>
    <row r="74" spans="1:13" x14ac:dyDescent="0.25">
      <c r="B74" s="29">
        <v>42887</v>
      </c>
      <c r="C74" s="24">
        <v>186760</v>
      </c>
    </row>
    <row r="75" spans="1:13" ht="15.75" thickBot="1" x14ac:dyDescent="0.3">
      <c r="C75" s="26">
        <f>SUM(C70:C74)</f>
        <v>878295</v>
      </c>
    </row>
    <row r="76" spans="1:13" ht="15.75" thickTop="1" x14ac:dyDescent="0.25"/>
  </sheetData>
  <mergeCells count="10">
    <mergeCell ref="B69:C69"/>
    <mergeCell ref="J63:J66"/>
    <mergeCell ref="K63:K66"/>
    <mergeCell ref="L63:L66"/>
    <mergeCell ref="A63:A66"/>
    <mergeCell ref="D63:D66"/>
    <mergeCell ref="F63:F66"/>
    <mergeCell ref="G63:G66"/>
    <mergeCell ref="H63:H66"/>
    <mergeCell ref="I63:I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 Rahman</dc:creator>
  <cp:lastModifiedBy>Arifur Rahman</cp:lastModifiedBy>
  <dcterms:created xsi:type="dcterms:W3CDTF">2017-04-19T08:34:13Z</dcterms:created>
  <dcterms:modified xsi:type="dcterms:W3CDTF">2017-04-23T06:35:29Z</dcterms:modified>
</cp:coreProperties>
</file>