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jar\Downloads\Fajar Rizky (142410101032)\tugas SCM\"/>
    </mc:Choice>
  </mc:AlternateContent>
  <bookViews>
    <workbookView xWindow="0" yWindow="0" windowWidth="20490" windowHeight="95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H9" i="2" s="1"/>
  <c r="Q9" i="2"/>
  <c r="R9" i="2" s="1"/>
  <c r="L9" i="2"/>
  <c r="F42" i="1"/>
  <c r="G42" i="1"/>
  <c r="E40" i="1"/>
  <c r="E41" i="1"/>
  <c r="E42" i="1"/>
  <c r="F43" i="1" s="1"/>
  <c r="F44" i="1" s="1"/>
  <c r="F45" i="1" s="1"/>
  <c r="F46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O41" i="1"/>
  <c r="N42" i="1"/>
  <c r="N43" i="1" s="1"/>
  <c r="M41" i="1"/>
  <c r="L42" i="1"/>
  <c r="L43" i="1" s="1"/>
  <c r="S9" i="2" l="1"/>
  <c r="I9" i="2"/>
  <c r="L10" i="2"/>
  <c r="M10" i="2" s="1"/>
  <c r="N10" i="2" s="1"/>
  <c r="M9" i="2"/>
  <c r="G10" i="2"/>
  <c r="Q10" i="2"/>
  <c r="R10" i="2" s="1"/>
  <c r="S10" i="2" s="1"/>
  <c r="L44" i="1"/>
  <c r="M43" i="1"/>
  <c r="N44" i="1"/>
  <c r="O43" i="1"/>
  <c r="O42" i="1"/>
  <c r="M42" i="1"/>
  <c r="L11" i="2"/>
  <c r="M11" i="2" s="1"/>
  <c r="N11" i="2" s="1"/>
  <c r="F47" i="1"/>
  <c r="F48" i="1" s="1"/>
  <c r="F49" i="1" s="1"/>
  <c r="G46" i="1"/>
  <c r="G45" i="1"/>
  <c r="G44" i="1"/>
  <c r="G47" i="1"/>
  <c r="G43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C33" i="1"/>
  <c r="D33" i="1"/>
  <c r="B33" i="1"/>
  <c r="A33" i="1"/>
  <c r="N9" i="2" l="1"/>
  <c r="G11" i="2"/>
  <c r="H11" i="2" s="1"/>
  <c r="I11" i="2" s="1"/>
  <c r="H10" i="2"/>
  <c r="Q11" i="2"/>
  <c r="R11" i="2" s="1"/>
  <c r="S11" i="2" s="1"/>
  <c r="N45" i="1"/>
  <c r="O44" i="1"/>
  <c r="L45" i="1"/>
  <c r="M44" i="1"/>
  <c r="L12" i="2"/>
  <c r="M12" i="2" s="1"/>
  <c r="N12" i="2" s="1"/>
  <c r="G48" i="1"/>
  <c r="G49" i="1"/>
  <c r="F50" i="1"/>
  <c r="I10" i="2" l="1"/>
  <c r="G12" i="2"/>
  <c r="Q12" i="2"/>
  <c r="R12" i="2" s="1"/>
  <c r="L46" i="1"/>
  <c r="M45" i="1"/>
  <c r="N46" i="1"/>
  <c r="O45" i="1"/>
  <c r="L13" i="2"/>
  <c r="M13" i="2" s="1"/>
  <c r="N13" i="2" s="1"/>
  <c r="F51" i="1"/>
  <c r="G50" i="1"/>
  <c r="S12" i="2" l="1"/>
  <c r="G13" i="2"/>
  <c r="H12" i="2"/>
  <c r="Q13" i="2"/>
  <c r="R13" i="2" s="1"/>
  <c r="S13" i="2" s="1"/>
  <c r="N47" i="1"/>
  <c r="O46" i="1"/>
  <c r="L47" i="1"/>
  <c r="M46" i="1"/>
  <c r="L14" i="2"/>
  <c r="M14" i="2" s="1"/>
  <c r="F52" i="1"/>
  <c r="G51" i="1"/>
  <c r="I12" i="2" l="1"/>
  <c r="N14" i="2"/>
  <c r="G14" i="2"/>
  <c r="H13" i="2"/>
  <c r="I13" i="2" s="1"/>
  <c r="Q14" i="2"/>
  <c r="R14" i="2" s="1"/>
  <c r="S14" i="2" s="1"/>
  <c r="L48" i="1"/>
  <c r="M47" i="1"/>
  <c r="N48" i="1"/>
  <c r="O47" i="1"/>
  <c r="L15" i="2"/>
  <c r="M15" i="2" s="1"/>
  <c r="N15" i="2" s="1"/>
  <c r="F53" i="1"/>
  <c r="G52" i="1"/>
  <c r="G15" i="2" l="1"/>
  <c r="H14" i="2"/>
  <c r="Q15" i="2"/>
  <c r="R15" i="2" s="1"/>
  <c r="S15" i="2" s="1"/>
  <c r="N49" i="1"/>
  <c r="O48" i="1"/>
  <c r="L49" i="1"/>
  <c r="M48" i="1"/>
  <c r="L16" i="2"/>
  <c r="M16" i="2" s="1"/>
  <c r="N16" i="2" s="1"/>
  <c r="F54" i="1"/>
  <c r="G53" i="1"/>
  <c r="I14" i="2" l="1"/>
  <c r="H15" i="2"/>
  <c r="I15" i="2" s="1"/>
  <c r="G16" i="2"/>
  <c r="Q16" i="2"/>
  <c r="R16" i="2" s="1"/>
  <c r="S16" i="2" s="1"/>
  <c r="L50" i="1"/>
  <c r="M49" i="1"/>
  <c r="N50" i="1"/>
  <c r="O49" i="1"/>
  <c r="L17" i="2"/>
  <c r="M17" i="2" s="1"/>
  <c r="N17" i="2" s="1"/>
  <c r="F55" i="1"/>
  <c r="G54" i="1"/>
  <c r="H16" i="2" l="1"/>
  <c r="I16" i="2" s="1"/>
  <c r="G17" i="2"/>
  <c r="Q17" i="2"/>
  <c r="R17" i="2" s="1"/>
  <c r="S17" i="2" s="1"/>
  <c r="N51" i="1"/>
  <c r="O50" i="1"/>
  <c r="L51" i="1"/>
  <c r="M50" i="1"/>
  <c r="L18" i="2"/>
  <c r="M18" i="2" s="1"/>
  <c r="N18" i="2" s="1"/>
  <c r="F56" i="1"/>
  <c r="G55" i="1"/>
  <c r="H17" i="2" l="1"/>
  <c r="I17" i="2" s="1"/>
  <c r="G18" i="2"/>
  <c r="Q18" i="2"/>
  <c r="R18" i="2" s="1"/>
  <c r="S18" i="2" s="1"/>
  <c r="L52" i="1"/>
  <c r="M51" i="1"/>
  <c r="N52" i="1"/>
  <c r="O51" i="1"/>
  <c r="L19" i="2"/>
  <c r="M19" i="2" s="1"/>
  <c r="N19" i="2" s="1"/>
  <c r="F57" i="1"/>
  <c r="G56" i="1"/>
  <c r="H18" i="2" l="1"/>
  <c r="I18" i="2" s="1"/>
  <c r="G19" i="2"/>
  <c r="Q19" i="2"/>
  <c r="R19" i="2" s="1"/>
  <c r="S19" i="2" s="1"/>
  <c r="L53" i="1"/>
  <c r="M52" i="1"/>
  <c r="N53" i="1"/>
  <c r="O52" i="1"/>
  <c r="L20" i="2"/>
  <c r="M20" i="2" s="1"/>
  <c r="N20" i="2" s="1"/>
  <c r="F58" i="1"/>
  <c r="G57" i="1"/>
  <c r="H19" i="2" l="1"/>
  <c r="I19" i="2" s="1"/>
  <c r="G20" i="2"/>
  <c r="Q20" i="2"/>
  <c r="R20" i="2" s="1"/>
  <c r="S20" i="2" s="1"/>
  <c r="N54" i="1"/>
  <c r="O53" i="1"/>
  <c r="L54" i="1"/>
  <c r="M53" i="1"/>
  <c r="L21" i="2"/>
  <c r="M21" i="2" s="1"/>
  <c r="N21" i="2" s="1"/>
  <c r="F59" i="1"/>
  <c r="G58" i="1"/>
  <c r="H20" i="2" l="1"/>
  <c r="I20" i="2" s="1"/>
  <c r="G21" i="2"/>
  <c r="Q21" i="2"/>
  <c r="R21" i="2" s="1"/>
  <c r="S21" i="2" s="1"/>
  <c r="N55" i="1"/>
  <c r="O54" i="1"/>
  <c r="L55" i="1"/>
  <c r="M54" i="1"/>
  <c r="L22" i="2"/>
  <c r="M22" i="2" s="1"/>
  <c r="N22" i="2" s="1"/>
  <c r="F60" i="1"/>
  <c r="G59" i="1"/>
  <c r="H21" i="2" l="1"/>
  <c r="I21" i="2" s="1"/>
  <c r="G22" i="2"/>
  <c r="Q22" i="2"/>
  <c r="R22" i="2" s="1"/>
  <c r="S22" i="2" s="1"/>
  <c r="L56" i="1"/>
  <c r="M55" i="1"/>
  <c r="N56" i="1"/>
  <c r="O55" i="1"/>
  <c r="L23" i="2"/>
  <c r="M23" i="2" s="1"/>
  <c r="F61" i="1"/>
  <c r="G60" i="1"/>
  <c r="N23" i="2" l="1"/>
  <c r="N24" i="2" s="1"/>
  <c r="N25" i="2" s="1"/>
  <c r="M24" i="2"/>
  <c r="H22" i="2"/>
  <c r="I22" i="2" s="1"/>
  <c r="G23" i="2"/>
  <c r="H23" i="2" s="1"/>
  <c r="Q23" i="2"/>
  <c r="R23" i="2" s="1"/>
  <c r="L57" i="1"/>
  <c r="M56" i="1"/>
  <c r="N57" i="1"/>
  <c r="O56" i="1"/>
  <c r="F62" i="1"/>
  <c r="G61" i="1"/>
  <c r="I23" i="2" l="1"/>
  <c r="I24" i="2" s="1"/>
  <c r="I25" i="2" s="1"/>
  <c r="H24" i="2"/>
  <c r="S23" i="2"/>
  <c r="S24" i="2" s="1"/>
  <c r="S25" i="2" s="1"/>
  <c r="R24" i="2"/>
  <c r="N58" i="1"/>
  <c r="O57" i="1"/>
  <c r="L58" i="1"/>
  <c r="M57" i="1"/>
  <c r="F63" i="1"/>
  <c r="G62" i="1"/>
  <c r="L59" i="1" l="1"/>
  <c r="M58" i="1"/>
  <c r="N59" i="1"/>
  <c r="O58" i="1"/>
  <c r="F64" i="1"/>
  <c r="G63" i="1"/>
  <c r="L60" i="1" l="1"/>
  <c r="M59" i="1"/>
  <c r="N60" i="1"/>
  <c r="O59" i="1"/>
  <c r="F65" i="1"/>
  <c r="G64" i="1"/>
  <c r="N61" i="1" l="1"/>
  <c r="O60" i="1"/>
  <c r="L61" i="1"/>
  <c r="M60" i="1"/>
  <c r="F66" i="1"/>
  <c r="G65" i="1"/>
  <c r="L62" i="1" l="1"/>
  <c r="M61" i="1"/>
  <c r="N62" i="1"/>
  <c r="O61" i="1"/>
  <c r="F67" i="1"/>
  <c r="G66" i="1"/>
  <c r="N63" i="1" l="1"/>
  <c r="O62" i="1"/>
  <c r="L63" i="1"/>
  <c r="M62" i="1"/>
  <c r="F68" i="1"/>
  <c r="G67" i="1"/>
  <c r="N64" i="1" l="1"/>
  <c r="O63" i="1"/>
  <c r="L64" i="1"/>
  <c r="M63" i="1"/>
  <c r="F69" i="1"/>
  <c r="G69" i="1" s="1"/>
  <c r="G68" i="1"/>
  <c r="L65" i="1" l="1"/>
  <c r="M64" i="1"/>
  <c r="N65" i="1"/>
  <c r="O64" i="1"/>
  <c r="L66" i="1" l="1"/>
  <c r="M65" i="1"/>
  <c r="N66" i="1"/>
  <c r="O65" i="1"/>
  <c r="N67" i="1" l="1"/>
  <c r="O66" i="1"/>
  <c r="L67" i="1"/>
  <c r="M66" i="1"/>
  <c r="N68" i="1" l="1"/>
  <c r="O67" i="1"/>
  <c r="L68" i="1"/>
  <c r="M67" i="1"/>
  <c r="L69" i="1" l="1"/>
  <c r="M69" i="1" s="1"/>
  <c r="M68" i="1"/>
  <c r="N69" i="1"/>
  <c r="O69" i="1" s="1"/>
  <c r="O68" i="1"/>
</calcChain>
</file>

<file path=xl/sharedStrings.xml><?xml version="1.0" encoding="utf-8"?>
<sst xmlns="http://schemas.openxmlformats.org/spreadsheetml/2006/main" count="61" uniqueCount="25">
  <si>
    <t>PelangganRoti A</t>
  </si>
  <si>
    <t>Roti A</t>
  </si>
  <si>
    <t>Roti C</t>
  </si>
  <si>
    <t>Roti B</t>
  </si>
  <si>
    <t>Jumlah</t>
  </si>
  <si>
    <t>Rata-rata</t>
  </si>
  <si>
    <t>Konsumen</t>
  </si>
  <si>
    <t>Hari ke</t>
  </si>
  <si>
    <t>Stok Roti</t>
  </si>
  <si>
    <t>B</t>
  </si>
  <si>
    <t>A</t>
  </si>
  <si>
    <t>C</t>
  </si>
  <si>
    <t>Sisa Roti</t>
  </si>
  <si>
    <t>Kelebihan Permintaan</t>
  </si>
  <si>
    <t>Permintaan ke Produsen</t>
  </si>
  <si>
    <t>Permintaan / Hari</t>
  </si>
  <si>
    <t>eror</t>
  </si>
  <si>
    <t>forecast (0,2)</t>
  </si>
  <si>
    <t>forcast (0,4)</t>
  </si>
  <si>
    <t>Permintaan</t>
  </si>
  <si>
    <t>hari ke</t>
  </si>
  <si>
    <t>Burger Vegan</t>
  </si>
  <si>
    <t>Beef Burger</t>
  </si>
  <si>
    <t>Hamburger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</si>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</sst>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0" fillId="0" borderId="13" xfId="0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9" fontId="0" fillId="5" borderId="1" xfId="1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/>
    </xf>
    <xf numFmtId="9" fontId="0" fillId="5" borderId="1" xfId="1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36" zoomScaleNormal="100" workbookViewId="0">
      <selection activeCell="F42" sqref="F42"/>
    </sheetView>
  </sheetViews>
  <sheetFormatPr defaultRowHeight="15" x14ac:dyDescent="0.25"/>
  <cols>
    <col min="1" max="1" width="15.5703125" bestFit="1" customWidth="1"/>
    <col min="2" max="4" width="7.28515625" bestFit="1" customWidth="1"/>
    <col min="5" max="5" width="12" bestFit="1" customWidth="1"/>
    <col min="6" max="6" width="12.5703125" bestFit="1" customWidth="1"/>
    <col min="9" max="9" width="9.140625" customWidth="1"/>
    <col min="10" max="10" width="10.42578125" customWidth="1"/>
    <col min="12" max="12" width="12.5703125" bestFit="1" customWidth="1"/>
    <col min="14" max="14" width="11.42578125" bestFit="1" customWidth="1"/>
  </cols>
  <sheetData>
    <row r="1" spans="1:25" x14ac:dyDescent="0.25">
      <c r="A1" s="48" t="s">
        <v>6</v>
      </c>
      <c r="B1" s="48"/>
      <c r="C1" s="48"/>
      <c r="D1" s="48"/>
      <c r="E1" s="48"/>
    </row>
    <row r="2" spans="1:25" x14ac:dyDescent="0.25">
      <c r="A2" t="s">
        <v>0</v>
      </c>
      <c r="B2" t="s">
        <v>3</v>
      </c>
      <c r="C2" t="s">
        <v>1</v>
      </c>
      <c r="D2" t="s">
        <v>2</v>
      </c>
      <c r="E2" t="s">
        <v>4</v>
      </c>
      <c r="J2" s="49" t="s">
        <v>7</v>
      </c>
      <c r="K2" s="42" t="s">
        <v>8</v>
      </c>
      <c r="L2" s="42"/>
      <c r="M2" s="42"/>
      <c r="N2" s="42" t="s">
        <v>15</v>
      </c>
      <c r="O2" s="42"/>
      <c r="P2" s="42"/>
      <c r="Q2" s="42" t="s">
        <v>12</v>
      </c>
      <c r="R2" s="42"/>
      <c r="S2" s="42"/>
      <c r="T2" s="42" t="s">
        <v>13</v>
      </c>
      <c r="U2" s="42"/>
      <c r="V2" s="42"/>
      <c r="W2" s="43" t="s">
        <v>14</v>
      </c>
      <c r="X2" s="43"/>
      <c r="Y2" s="43"/>
    </row>
    <row r="3" spans="1:25" x14ac:dyDescent="0.25">
      <c r="A3">
        <v>3</v>
      </c>
      <c r="B3">
        <v>4</v>
      </c>
      <c r="C3">
        <v>9</v>
      </c>
      <c r="D3">
        <v>8</v>
      </c>
      <c r="E3">
        <f>SUM(B3:D3)</f>
        <v>21</v>
      </c>
      <c r="J3" s="49"/>
      <c r="K3" s="2" t="s">
        <v>9</v>
      </c>
      <c r="L3" s="2" t="s">
        <v>10</v>
      </c>
      <c r="M3" s="2" t="s">
        <v>11</v>
      </c>
      <c r="N3" s="3" t="s">
        <v>9</v>
      </c>
      <c r="O3" s="3" t="s">
        <v>10</v>
      </c>
      <c r="P3" s="3" t="s">
        <v>11</v>
      </c>
      <c r="Q3" s="3" t="s">
        <v>9</v>
      </c>
      <c r="R3" s="3" t="s">
        <v>10</v>
      </c>
      <c r="S3" s="2" t="s">
        <v>11</v>
      </c>
      <c r="T3" s="3" t="s">
        <v>9</v>
      </c>
      <c r="U3" s="3" t="s">
        <v>10</v>
      </c>
      <c r="V3" s="3" t="s">
        <v>11</v>
      </c>
      <c r="W3" s="14" t="s">
        <v>9</v>
      </c>
      <c r="X3" s="14" t="s">
        <v>10</v>
      </c>
      <c r="Y3" s="14" t="s">
        <v>11</v>
      </c>
    </row>
    <row r="4" spans="1:25" x14ac:dyDescent="0.25">
      <c r="A4">
        <v>3</v>
      </c>
      <c r="B4">
        <v>10</v>
      </c>
      <c r="C4">
        <v>15</v>
      </c>
      <c r="D4">
        <v>7</v>
      </c>
      <c r="E4">
        <f t="shared" ref="E4:E32" si="0">SUM(B4:D4)</f>
        <v>32</v>
      </c>
      <c r="J4" s="4">
        <v>1</v>
      </c>
      <c r="K4" s="4">
        <v>10</v>
      </c>
      <c r="L4" s="5">
        <v>10</v>
      </c>
      <c r="M4" s="6">
        <v>10</v>
      </c>
      <c r="N4" s="7">
        <v>4</v>
      </c>
      <c r="O4" s="8">
        <v>9</v>
      </c>
      <c r="P4" s="9">
        <v>8</v>
      </c>
      <c r="Q4" s="4">
        <v>6</v>
      </c>
      <c r="R4" s="5">
        <v>1</v>
      </c>
      <c r="S4" s="6">
        <v>2</v>
      </c>
      <c r="T4" s="4">
        <v>0</v>
      </c>
      <c r="U4" s="5">
        <v>0</v>
      </c>
      <c r="V4" s="6">
        <v>0</v>
      </c>
      <c r="W4" s="15">
        <v>10</v>
      </c>
      <c r="X4" s="16">
        <v>10</v>
      </c>
      <c r="Y4" s="17">
        <v>10</v>
      </c>
    </row>
    <row r="5" spans="1:25" x14ac:dyDescent="0.25">
      <c r="A5">
        <v>4</v>
      </c>
      <c r="B5">
        <v>4</v>
      </c>
      <c r="C5">
        <v>12</v>
      </c>
      <c r="D5">
        <v>9</v>
      </c>
      <c r="E5">
        <f t="shared" si="0"/>
        <v>25</v>
      </c>
      <c r="J5" s="4">
        <v>2</v>
      </c>
      <c r="K5" s="4">
        <v>6</v>
      </c>
      <c r="L5" s="5">
        <v>10</v>
      </c>
      <c r="M5" s="6">
        <v>2</v>
      </c>
      <c r="N5" s="4">
        <v>10</v>
      </c>
      <c r="O5" s="5">
        <v>15</v>
      </c>
      <c r="P5" s="6">
        <v>7</v>
      </c>
      <c r="Q5" s="4">
        <v>0</v>
      </c>
      <c r="R5" s="5">
        <v>3</v>
      </c>
      <c r="S5" s="6">
        <v>0</v>
      </c>
      <c r="T5" s="4">
        <v>9</v>
      </c>
      <c r="U5" s="10">
        <v>0</v>
      </c>
      <c r="V5" s="6">
        <v>30</v>
      </c>
      <c r="W5" s="15">
        <v>10</v>
      </c>
      <c r="X5" s="16">
        <v>10</v>
      </c>
      <c r="Y5" s="17">
        <v>10</v>
      </c>
    </row>
    <row r="6" spans="1:25" x14ac:dyDescent="0.25">
      <c r="A6">
        <v>5</v>
      </c>
      <c r="B6">
        <v>16</v>
      </c>
      <c r="C6">
        <v>32</v>
      </c>
      <c r="D6">
        <v>10</v>
      </c>
      <c r="E6">
        <f t="shared" si="0"/>
        <v>58</v>
      </c>
      <c r="J6" s="4">
        <v>3</v>
      </c>
      <c r="K6" s="4">
        <v>10</v>
      </c>
      <c r="L6" s="10">
        <v>13</v>
      </c>
      <c r="M6" s="6">
        <v>10</v>
      </c>
      <c r="N6" s="4">
        <v>4</v>
      </c>
      <c r="O6" s="5">
        <v>12</v>
      </c>
      <c r="P6" s="6">
        <v>9</v>
      </c>
      <c r="Q6" s="4">
        <v>6</v>
      </c>
      <c r="R6" s="10">
        <v>1</v>
      </c>
      <c r="S6" s="6">
        <v>1</v>
      </c>
      <c r="T6" s="4">
        <v>0</v>
      </c>
      <c r="U6" s="10">
        <v>0</v>
      </c>
      <c r="V6" s="6">
        <v>0</v>
      </c>
      <c r="W6" s="15">
        <v>20</v>
      </c>
      <c r="X6" s="16">
        <v>10</v>
      </c>
      <c r="Y6" s="17">
        <v>20</v>
      </c>
    </row>
    <row r="7" spans="1:25" x14ac:dyDescent="0.25">
      <c r="A7">
        <v>6</v>
      </c>
      <c r="B7">
        <v>67</v>
      </c>
      <c r="C7">
        <v>48</v>
      </c>
      <c r="D7">
        <v>12</v>
      </c>
      <c r="E7">
        <f t="shared" si="0"/>
        <v>127</v>
      </c>
      <c r="J7" s="4">
        <v>4</v>
      </c>
      <c r="K7" s="4">
        <v>26</v>
      </c>
      <c r="L7" s="10">
        <v>11</v>
      </c>
      <c r="M7" s="6">
        <v>21</v>
      </c>
      <c r="N7" s="4">
        <v>16</v>
      </c>
      <c r="O7" s="5">
        <v>32</v>
      </c>
      <c r="P7" s="6">
        <v>10</v>
      </c>
      <c r="Q7" s="4">
        <v>10</v>
      </c>
      <c r="R7" s="10">
        <v>0</v>
      </c>
      <c r="S7" s="6">
        <v>11</v>
      </c>
      <c r="T7" s="4">
        <v>0</v>
      </c>
      <c r="U7" s="10">
        <v>21</v>
      </c>
      <c r="V7" s="6">
        <v>0</v>
      </c>
      <c r="W7" s="15">
        <v>20</v>
      </c>
      <c r="X7" s="16">
        <v>20</v>
      </c>
      <c r="Y7" s="17">
        <v>20</v>
      </c>
    </row>
    <row r="8" spans="1:25" x14ac:dyDescent="0.25">
      <c r="A8">
        <v>2</v>
      </c>
      <c r="B8">
        <v>12</v>
      </c>
      <c r="C8">
        <v>10</v>
      </c>
      <c r="D8">
        <v>6</v>
      </c>
      <c r="E8">
        <f t="shared" si="0"/>
        <v>28</v>
      </c>
      <c r="J8" s="4">
        <v>5</v>
      </c>
      <c r="K8" s="4">
        <v>30</v>
      </c>
      <c r="L8" s="10">
        <v>20</v>
      </c>
      <c r="M8" s="6">
        <v>31</v>
      </c>
      <c r="N8" s="4">
        <v>67</v>
      </c>
      <c r="O8" s="5">
        <v>48</v>
      </c>
      <c r="P8" s="6">
        <v>12</v>
      </c>
      <c r="Q8" s="4">
        <v>0</v>
      </c>
      <c r="R8" s="10">
        <v>0</v>
      </c>
      <c r="S8" s="6">
        <v>19</v>
      </c>
      <c r="T8" s="4">
        <v>37</v>
      </c>
      <c r="U8" s="10">
        <v>28</v>
      </c>
      <c r="V8" s="6">
        <v>0</v>
      </c>
      <c r="W8" s="15">
        <v>30</v>
      </c>
      <c r="X8" s="16">
        <v>30</v>
      </c>
      <c r="Y8" s="17">
        <v>0</v>
      </c>
    </row>
    <row r="9" spans="1:25" x14ac:dyDescent="0.25">
      <c r="A9">
        <v>3</v>
      </c>
      <c r="B9">
        <v>45</v>
      </c>
      <c r="C9">
        <v>32</v>
      </c>
      <c r="D9">
        <v>10</v>
      </c>
      <c r="E9">
        <f t="shared" si="0"/>
        <v>87</v>
      </c>
      <c r="J9" s="4">
        <v>6</v>
      </c>
      <c r="K9" s="4">
        <v>30</v>
      </c>
      <c r="L9" s="5">
        <v>30</v>
      </c>
      <c r="M9" s="6">
        <v>19</v>
      </c>
      <c r="N9" s="4">
        <v>12</v>
      </c>
      <c r="O9" s="5">
        <v>10</v>
      </c>
      <c r="P9" s="6">
        <v>6</v>
      </c>
      <c r="Q9" s="4">
        <v>18</v>
      </c>
      <c r="R9" s="5">
        <v>20</v>
      </c>
      <c r="S9" s="6">
        <v>13</v>
      </c>
      <c r="T9" s="4">
        <v>0</v>
      </c>
      <c r="U9" s="5">
        <v>0</v>
      </c>
      <c r="V9" s="6">
        <v>0</v>
      </c>
      <c r="W9" s="15">
        <v>0</v>
      </c>
      <c r="X9" s="16">
        <v>0</v>
      </c>
      <c r="Y9" s="17">
        <v>0</v>
      </c>
    </row>
    <row r="10" spans="1:25" x14ac:dyDescent="0.25">
      <c r="A10">
        <v>4</v>
      </c>
      <c r="B10">
        <v>67</v>
      </c>
      <c r="C10">
        <v>54</v>
      </c>
      <c r="D10">
        <v>33</v>
      </c>
      <c r="E10">
        <f t="shared" si="0"/>
        <v>154</v>
      </c>
      <c r="J10" s="4">
        <v>7</v>
      </c>
      <c r="K10" s="4">
        <v>18</v>
      </c>
      <c r="L10" s="5">
        <v>20</v>
      </c>
      <c r="M10" s="6">
        <v>13</v>
      </c>
      <c r="N10" s="4">
        <v>45</v>
      </c>
      <c r="O10" s="5">
        <v>32</v>
      </c>
      <c r="P10" s="6">
        <v>10</v>
      </c>
      <c r="Q10" s="4">
        <v>0</v>
      </c>
      <c r="R10" s="5">
        <v>0</v>
      </c>
      <c r="S10" s="6">
        <v>3</v>
      </c>
      <c r="T10" s="4">
        <v>27</v>
      </c>
      <c r="U10" s="5">
        <v>12</v>
      </c>
      <c r="V10" s="6">
        <v>0</v>
      </c>
      <c r="W10" s="15">
        <v>20</v>
      </c>
      <c r="X10" s="16">
        <v>20</v>
      </c>
      <c r="Y10" s="17">
        <v>10</v>
      </c>
    </row>
    <row r="11" spans="1:25" x14ac:dyDescent="0.25">
      <c r="A11">
        <v>8</v>
      </c>
      <c r="B11">
        <v>89</v>
      </c>
      <c r="C11">
        <v>40</v>
      </c>
      <c r="D11">
        <v>33</v>
      </c>
      <c r="E11">
        <f t="shared" si="0"/>
        <v>162</v>
      </c>
      <c r="J11" s="4">
        <v>8</v>
      </c>
      <c r="K11" s="4">
        <v>20</v>
      </c>
      <c r="L11" s="5">
        <v>20</v>
      </c>
      <c r="M11" s="6">
        <v>13</v>
      </c>
      <c r="N11" s="4">
        <v>67</v>
      </c>
      <c r="O11" s="5">
        <v>54</v>
      </c>
      <c r="P11" s="6">
        <v>33</v>
      </c>
      <c r="Q11" s="4">
        <v>0</v>
      </c>
      <c r="R11" s="5">
        <v>0</v>
      </c>
      <c r="S11" s="6">
        <v>0</v>
      </c>
      <c r="T11" s="4">
        <v>47</v>
      </c>
      <c r="U11" s="5">
        <v>34</v>
      </c>
      <c r="V11" s="6">
        <v>20</v>
      </c>
      <c r="W11" s="15">
        <v>40</v>
      </c>
      <c r="X11" s="16">
        <v>40</v>
      </c>
      <c r="Y11" s="17">
        <v>20</v>
      </c>
    </row>
    <row r="12" spans="1:25" x14ac:dyDescent="0.25">
      <c r="A12">
        <v>1</v>
      </c>
      <c r="B12">
        <v>45</v>
      </c>
      <c r="C12">
        <v>23</v>
      </c>
      <c r="D12">
        <v>0</v>
      </c>
      <c r="E12">
        <f t="shared" si="0"/>
        <v>68</v>
      </c>
      <c r="J12" s="4">
        <v>9</v>
      </c>
      <c r="K12" s="4">
        <v>40</v>
      </c>
      <c r="L12" s="5">
        <v>40</v>
      </c>
      <c r="M12" s="6">
        <v>20</v>
      </c>
      <c r="N12" s="4">
        <v>89</v>
      </c>
      <c r="O12" s="5">
        <v>40</v>
      </c>
      <c r="P12" s="6">
        <v>33</v>
      </c>
      <c r="Q12" s="4">
        <v>0</v>
      </c>
      <c r="R12" s="5">
        <v>0</v>
      </c>
      <c r="S12" s="6">
        <v>0</v>
      </c>
      <c r="T12" s="4">
        <v>49</v>
      </c>
      <c r="U12" s="5">
        <v>0</v>
      </c>
      <c r="V12" s="6">
        <v>13</v>
      </c>
      <c r="W12" s="15">
        <v>40</v>
      </c>
      <c r="X12" s="16">
        <v>40</v>
      </c>
      <c r="Y12" s="17">
        <v>20</v>
      </c>
    </row>
    <row r="13" spans="1:25" x14ac:dyDescent="0.25">
      <c r="A13">
        <v>8</v>
      </c>
      <c r="B13">
        <v>34</v>
      </c>
      <c r="C13">
        <v>32</v>
      </c>
      <c r="D13">
        <v>67</v>
      </c>
      <c r="E13">
        <f t="shared" si="0"/>
        <v>133</v>
      </c>
      <c r="J13" s="4">
        <v>10</v>
      </c>
      <c r="K13" s="4">
        <v>40</v>
      </c>
      <c r="L13" s="5">
        <v>40</v>
      </c>
      <c r="M13" s="6">
        <v>20</v>
      </c>
      <c r="N13" s="4">
        <v>45</v>
      </c>
      <c r="O13" s="5">
        <v>23</v>
      </c>
      <c r="P13" s="6">
        <v>0</v>
      </c>
      <c r="Q13" s="4">
        <v>0</v>
      </c>
      <c r="R13" s="5">
        <v>17</v>
      </c>
      <c r="S13" s="6">
        <v>20</v>
      </c>
      <c r="T13" s="4">
        <v>5</v>
      </c>
      <c r="U13" s="5">
        <v>0</v>
      </c>
      <c r="V13" s="6">
        <v>0</v>
      </c>
      <c r="W13" s="15">
        <v>40</v>
      </c>
      <c r="X13" s="16">
        <v>20</v>
      </c>
      <c r="Y13" s="17">
        <v>10</v>
      </c>
    </row>
    <row r="14" spans="1:25" x14ac:dyDescent="0.25">
      <c r="A14">
        <v>4</v>
      </c>
      <c r="B14">
        <v>56</v>
      </c>
      <c r="C14">
        <v>44</v>
      </c>
      <c r="D14">
        <v>76</v>
      </c>
      <c r="E14">
        <f t="shared" si="0"/>
        <v>176</v>
      </c>
      <c r="J14" s="4">
        <v>11</v>
      </c>
      <c r="K14" s="4">
        <v>40</v>
      </c>
      <c r="L14" s="5">
        <v>37</v>
      </c>
      <c r="M14" s="6">
        <v>30</v>
      </c>
      <c r="N14" s="4">
        <v>34</v>
      </c>
      <c r="O14" s="5">
        <v>32</v>
      </c>
      <c r="P14" s="6">
        <v>67</v>
      </c>
      <c r="Q14" s="4">
        <v>6</v>
      </c>
      <c r="R14" s="5">
        <v>5</v>
      </c>
      <c r="S14" s="6">
        <v>0</v>
      </c>
      <c r="T14" s="4">
        <v>0</v>
      </c>
      <c r="U14" s="5">
        <v>0</v>
      </c>
      <c r="V14" s="6">
        <v>37</v>
      </c>
      <c r="W14" s="15">
        <v>40</v>
      </c>
      <c r="X14" s="16">
        <v>20</v>
      </c>
      <c r="Y14" s="17">
        <v>20</v>
      </c>
    </row>
    <row r="15" spans="1:25" x14ac:dyDescent="0.25">
      <c r="A15">
        <v>9</v>
      </c>
      <c r="B15">
        <v>34</v>
      </c>
      <c r="C15">
        <v>31</v>
      </c>
      <c r="D15">
        <v>21</v>
      </c>
      <c r="E15">
        <f t="shared" si="0"/>
        <v>86</v>
      </c>
      <c r="J15" s="4">
        <v>12</v>
      </c>
      <c r="K15" s="4">
        <v>40</v>
      </c>
      <c r="L15" s="5">
        <v>20</v>
      </c>
      <c r="M15" s="6">
        <v>20</v>
      </c>
      <c r="N15" s="4">
        <v>56</v>
      </c>
      <c r="O15" s="5">
        <v>44</v>
      </c>
      <c r="P15" s="6">
        <v>76</v>
      </c>
      <c r="Q15" s="4">
        <v>0</v>
      </c>
      <c r="R15" s="5">
        <v>0</v>
      </c>
      <c r="S15" s="6">
        <v>0</v>
      </c>
      <c r="T15" s="4">
        <v>16</v>
      </c>
      <c r="U15" s="5">
        <v>24</v>
      </c>
      <c r="V15" s="6">
        <v>56</v>
      </c>
      <c r="W15" s="15">
        <v>40</v>
      </c>
      <c r="X15" s="16">
        <v>40</v>
      </c>
      <c r="Y15" s="17">
        <v>40</v>
      </c>
    </row>
    <row r="16" spans="1:25" x14ac:dyDescent="0.25">
      <c r="A16">
        <v>5</v>
      </c>
      <c r="B16">
        <v>56</v>
      </c>
      <c r="C16">
        <v>55</v>
      </c>
      <c r="D16">
        <v>75</v>
      </c>
      <c r="E16">
        <f t="shared" si="0"/>
        <v>186</v>
      </c>
      <c r="J16" s="4">
        <v>13</v>
      </c>
      <c r="K16" s="4">
        <v>40</v>
      </c>
      <c r="L16" s="5">
        <v>40</v>
      </c>
      <c r="M16" s="6">
        <v>40</v>
      </c>
      <c r="N16" s="4">
        <v>34</v>
      </c>
      <c r="O16" s="5">
        <v>31</v>
      </c>
      <c r="P16" s="6">
        <v>21</v>
      </c>
      <c r="Q16" s="4">
        <v>6</v>
      </c>
      <c r="R16" s="5">
        <v>9</v>
      </c>
      <c r="S16" s="6">
        <v>19</v>
      </c>
      <c r="T16" s="4">
        <v>0</v>
      </c>
      <c r="U16" s="5">
        <v>0</v>
      </c>
      <c r="V16" s="6">
        <v>0</v>
      </c>
      <c r="W16" s="15">
        <v>40</v>
      </c>
      <c r="X16" s="16">
        <v>40</v>
      </c>
      <c r="Y16" s="17">
        <v>30</v>
      </c>
    </row>
    <row r="17" spans="1:25" x14ac:dyDescent="0.25">
      <c r="A17">
        <v>5</v>
      </c>
      <c r="B17">
        <v>34</v>
      </c>
      <c r="C17">
        <v>80</v>
      </c>
      <c r="D17">
        <v>76</v>
      </c>
      <c r="E17">
        <f t="shared" si="0"/>
        <v>190</v>
      </c>
      <c r="J17" s="4">
        <v>14</v>
      </c>
      <c r="K17" s="4">
        <v>46</v>
      </c>
      <c r="L17" s="5">
        <v>49</v>
      </c>
      <c r="M17" s="6">
        <v>49</v>
      </c>
      <c r="N17" s="4">
        <v>56</v>
      </c>
      <c r="O17" s="5">
        <v>55</v>
      </c>
      <c r="P17" s="6">
        <v>75</v>
      </c>
      <c r="Q17" s="4">
        <v>0</v>
      </c>
      <c r="R17" s="5">
        <v>0</v>
      </c>
      <c r="S17" s="6">
        <v>0</v>
      </c>
      <c r="T17" s="4">
        <v>10</v>
      </c>
      <c r="U17" s="5">
        <v>6</v>
      </c>
      <c r="V17" s="6">
        <v>26</v>
      </c>
      <c r="W17" s="15">
        <v>40</v>
      </c>
      <c r="X17" s="16">
        <v>40</v>
      </c>
      <c r="Y17" s="17">
        <v>40</v>
      </c>
    </row>
    <row r="18" spans="1:25" x14ac:dyDescent="0.25">
      <c r="A18">
        <v>6</v>
      </c>
      <c r="B18">
        <v>12</v>
      </c>
      <c r="C18">
        <v>15</v>
      </c>
      <c r="D18">
        <v>10</v>
      </c>
      <c r="E18">
        <f t="shared" si="0"/>
        <v>37</v>
      </c>
      <c r="J18" s="4">
        <v>15</v>
      </c>
      <c r="K18" s="4">
        <v>40</v>
      </c>
      <c r="L18" s="5">
        <v>40</v>
      </c>
      <c r="M18" s="6">
        <v>40</v>
      </c>
      <c r="N18" s="4">
        <v>34</v>
      </c>
      <c r="O18" s="5">
        <v>80</v>
      </c>
      <c r="P18" s="6">
        <v>76</v>
      </c>
      <c r="Q18" s="4">
        <v>6</v>
      </c>
      <c r="R18" s="5">
        <v>0</v>
      </c>
      <c r="S18" s="6">
        <v>0</v>
      </c>
      <c r="T18" s="4">
        <v>0</v>
      </c>
      <c r="U18" s="5">
        <v>40</v>
      </c>
      <c r="V18" s="6">
        <v>36</v>
      </c>
      <c r="W18" s="15">
        <v>40</v>
      </c>
      <c r="X18" s="16">
        <v>50</v>
      </c>
      <c r="Y18" s="17">
        <v>50</v>
      </c>
    </row>
    <row r="19" spans="1:25" x14ac:dyDescent="0.25">
      <c r="A19">
        <v>8</v>
      </c>
      <c r="B19">
        <v>56</v>
      </c>
      <c r="C19">
        <v>46</v>
      </c>
      <c r="D19">
        <v>23</v>
      </c>
      <c r="E19">
        <f t="shared" si="0"/>
        <v>125</v>
      </c>
      <c r="J19" s="4">
        <v>16</v>
      </c>
      <c r="K19" s="4">
        <v>46</v>
      </c>
      <c r="L19" s="5">
        <v>50</v>
      </c>
      <c r="M19" s="6">
        <v>50</v>
      </c>
      <c r="N19" s="4">
        <v>12</v>
      </c>
      <c r="O19" s="5">
        <v>15</v>
      </c>
      <c r="P19" s="6">
        <v>10</v>
      </c>
      <c r="Q19" s="4">
        <v>34</v>
      </c>
      <c r="R19" s="5">
        <v>35</v>
      </c>
      <c r="S19" s="6">
        <v>40</v>
      </c>
      <c r="T19" s="4">
        <v>0</v>
      </c>
      <c r="U19" s="5">
        <v>0</v>
      </c>
      <c r="V19" s="6">
        <v>0</v>
      </c>
      <c r="W19" s="15">
        <v>0</v>
      </c>
      <c r="X19" s="16">
        <v>0</v>
      </c>
      <c r="Y19" s="17">
        <v>0</v>
      </c>
    </row>
    <row r="20" spans="1:25" x14ac:dyDescent="0.25">
      <c r="A20">
        <v>4</v>
      </c>
      <c r="B20">
        <v>78</v>
      </c>
      <c r="C20">
        <v>67</v>
      </c>
      <c r="D20">
        <v>67</v>
      </c>
      <c r="E20">
        <f t="shared" si="0"/>
        <v>212</v>
      </c>
      <c r="J20" s="4">
        <v>17</v>
      </c>
      <c r="K20" s="4">
        <v>34</v>
      </c>
      <c r="L20" s="5">
        <v>35</v>
      </c>
      <c r="M20" s="6">
        <v>40</v>
      </c>
      <c r="N20" s="4">
        <v>56</v>
      </c>
      <c r="O20" s="5">
        <v>46</v>
      </c>
      <c r="P20" s="6">
        <v>23</v>
      </c>
      <c r="Q20" s="4">
        <v>0</v>
      </c>
      <c r="R20" s="5">
        <v>0</v>
      </c>
      <c r="S20" s="6">
        <v>17</v>
      </c>
      <c r="T20" s="4">
        <v>22</v>
      </c>
      <c r="U20" s="5">
        <v>11</v>
      </c>
      <c r="V20" s="6">
        <v>0</v>
      </c>
      <c r="W20" s="15">
        <v>30</v>
      </c>
      <c r="X20" s="16">
        <v>30</v>
      </c>
      <c r="Y20" s="17">
        <v>10</v>
      </c>
    </row>
    <row r="21" spans="1:25" x14ac:dyDescent="0.25">
      <c r="A21">
        <v>7</v>
      </c>
      <c r="B21">
        <v>100</v>
      </c>
      <c r="C21">
        <v>0</v>
      </c>
      <c r="D21">
        <v>43</v>
      </c>
      <c r="E21">
        <f t="shared" si="0"/>
        <v>143</v>
      </c>
      <c r="J21" s="4">
        <v>18</v>
      </c>
      <c r="K21" s="4">
        <v>30</v>
      </c>
      <c r="L21" s="5">
        <v>30</v>
      </c>
      <c r="M21" s="6">
        <v>27</v>
      </c>
      <c r="N21" s="4">
        <v>78</v>
      </c>
      <c r="O21" s="5">
        <v>67</v>
      </c>
      <c r="P21" s="6">
        <v>67</v>
      </c>
      <c r="Q21" s="4">
        <v>0</v>
      </c>
      <c r="R21" s="5">
        <v>0</v>
      </c>
      <c r="S21" s="6">
        <v>0</v>
      </c>
      <c r="T21" s="4">
        <v>48</v>
      </c>
      <c r="U21" s="5">
        <v>37</v>
      </c>
      <c r="V21" s="6">
        <v>40</v>
      </c>
      <c r="W21" s="15">
        <v>40</v>
      </c>
      <c r="X21" s="16">
        <v>40</v>
      </c>
      <c r="Y21" s="17">
        <v>30</v>
      </c>
    </row>
    <row r="22" spans="1:25" x14ac:dyDescent="0.25">
      <c r="A22">
        <v>3</v>
      </c>
      <c r="B22">
        <v>23</v>
      </c>
      <c r="C22">
        <v>12</v>
      </c>
      <c r="D22">
        <v>56</v>
      </c>
      <c r="E22">
        <f t="shared" si="0"/>
        <v>91</v>
      </c>
      <c r="J22" s="4">
        <v>19</v>
      </c>
      <c r="K22" s="4">
        <v>40</v>
      </c>
      <c r="L22" s="5">
        <v>40</v>
      </c>
      <c r="M22" s="6">
        <v>30</v>
      </c>
      <c r="N22" s="4">
        <v>100</v>
      </c>
      <c r="O22" s="5">
        <v>0</v>
      </c>
      <c r="P22" s="6">
        <v>43</v>
      </c>
      <c r="Q22" s="4">
        <v>0</v>
      </c>
      <c r="R22" s="5">
        <v>40</v>
      </c>
      <c r="S22" s="6">
        <v>0</v>
      </c>
      <c r="T22" s="4">
        <v>60</v>
      </c>
      <c r="U22" s="5">
        <v>0</v>
      </c>
      <c r="V22" s="6">
        <v>13</v>
      </c>
      <c r="W22" s="15">
        <v>50</v>
      </c>
      <c r="X22" s="16">
        <v>0</v>
      </c>
      <c r="Y22" s="17">
        <v>30</v>
      </c>
    </row>
    <row r="23" spans="1:25" x14ac:dyDescent="0.25">
      <c r="A23">
        <v>7</v>
      </c>
      <c r="B23">
        <v>56</v>
      </c>
      <c r="C23">
        <v>34</v>
      </c>
      <c r="D23">
        <v>12</v>
      </c>
      <c r="E23">
        <f t="shared" si="0"/>
        <v>102</v>
      </c>
      <c r="J23" s="4">
        <v>20</v>
      </c>
      <c r="K23" s="4">
        <v>50</v>
      </c>
      <c r="L23" s="5">
        <v>40</v>
      </c>
      <c r="M23" s="6">
        <v>30</v>
      </c>
      <c r="N23" s="4">
        <v>23</v>
      </c>
      <c r="O23" s="5">
        <v>12</v>
      </c>
      <c r="P23" s="6">
        <v>56</v>
      </c>
      <c r="Q23" s="4">
        <v>27</v>
      </c>
      <c r="R23" s="5">
        <v>28</v>
      </c>
      <c r="S23" s="6">
        <v>0</v>
      </c>
      <c r="T23" s="4">
        <v>0</v>
      </c>
      <c r="U23" s="5">
        <v>0</v>
      </c>
      <c r="V23" s="6">
        <v>26</v>
      </c>
      <c r="W23" s="15">
        <v>20</v>
      </c>
      <c r="X23" s="16">
        <v>20</v>
      </c>
      <c r="Y23" s="17">
        <v>30</v>
      </c>
    </row>
    <row r="24" spans="1:25" x14ac:dyDescent="0.25">
      <c r="A24">
        <v>8</v>
      </c>
      <c r="B24">
        <v>78</v>
      </c>
      <c r="C24">
        <v>55</v>
      </c>
      <c r="D24">
        <v>0</v>
      </c>
      <c r="E24">
        <f t="shared" si="0"/>
        <v>133</v>
      </c>
      <c r="J24" s="4">
        <v>21</v>
      </c>
      <c r="K24" s="4">
        <v>47</v>
      </c>
      <c r="L24" s="5">
        <v>48</v>
      </c>
      <c r="M24" s="6">
        <v>30</v>
      </c>
      <c r="N24" s="4">
        <v>56</v>
      </c>
      <c r="O24" s="5">
        <v>34</v>
      </c>
      <c r="P24" s="6">
        <v>12</v>
      </c>
      <c r="Q24" s="4">
        <v>0</v>
      </c>
      <c r="R24" s="5">
        <v>14</v>
      </c>
      <c r="S24" s="6">
        <v>18</v>
      </c>
      <c r="T24" s="4">
        <v>9</v>
      </c>
      <c r="U24" s="5">
        <v>0</v>
      </c>
      <c r="V24" s="6">
        <v>0</v>
      </c>
      <c r="W24" s="15">
        <v>30</v>
      </c>
      <c r="X24" s="16">
        <v>20</v>
      </c>
      <c r="Y24" s="17">
        <v>20</v>
      </c>
    </row>
    <row r="25" spans="1:25" x14ac:dyDescent="0.25">
      <c r="A25">
        <v>3</v>
      </c>
      <c r="B25">
        <v>99</v>
      </c>
      <c r="C25">
        <v>97</v>
      </c>
      <c r="D25">
        <v>21</v>
      </c>
      <c r="E25">
        <f t="shared" si="0"/>
        <v>217</v>
      </c>
      <c r="J25" s="4">
        <v>22</v>
      </c>
      <c r="K25" s="4">
        <v>30</v>
      </c>
      <c r="L25" s="5">
        <v>34</v>
      </c>
      <c r="M25" s="6">
        <v>38</v>
      </c>
      <c r="N25" s="4">
        <v>78</v>
      </c>
      <c r="O25" s="5">
        <v>55</v>
      </c>
      <c r="P25" s="6">
        <v>0</v>
      </c>
      <c r="Q25" s="4">
        <v>0</v>
      </c>
      <c r="R25" s="5">
        <v>0</v>
      </c>
      <c r="S25" s="6">
        <v>38</v>
      </c>
      <c r="T25" s="4">
        <v>48</v>
      </c>
      <c r="U25" s="5">
        <v>21</v>
      </c>
      <c r="V25" s="6">
        <v>0</v>
      </c>
      <c r="W25" s="15">
        <v>40</v>
      </c>
      <c r="X25" s="16">
        <v>40</v>
      </c>
      <c r="Y25" s="17">
        <v>0</v>
      </c>
    </row>
    <row r="26" spans="1:25" x14ac:dyDescent="0.25">
      <c r="A26">
        <v>6</v>
      </c>
      <c r="B26">
        <v>45</v>
      </c>
      <c r="C26">
        <v>23</v>
      </c>
      <c r="D26">
        <v>67</v>
      </c>
      <c r="E26">
        <f t="shared" si="0"/>
        <v>135</v>
      </c>
      <c r="J26" s="4">
        <v>23</v>
      </c>
      <c r="K26" s="4">
        <v>40</v>
      </c>
      <c r="L26" s="5">
        <v>40</v>
      </c>
      <c r="M26" s="6">
        <v>38</v>
      </c>
      <c r="N26" s="4">
        <v>99</v>
      </c>
      <c r="O26" s="5">
        <v>97</v>
      </c>
      <c r="P26" s="6">
        <v>21</v>
      </c>
      <c r="Q26" s="4">
        <v>0</v>
      </c>
      <c r="R26" s="5">
        <v>0</v>
      </c>
      <c r="S26" s="6">
        <v>17</v>
      </c>
      <c r="T26" s="4">
        <v>59</v>
      </c>
      <c r="U26" s="5">
        <v>57</v>
      </c>
      <c r="V26" s="6">
        <v>0</v>
      </c>
      <c r="W26" s="15">
        <v>50</v>
      </c>
      <c r="X26" s="16">
        <v>50</v>
      </c>
      <c r="Y26" s="17">
        <v>10</v>
      </c>
    </row>
    <row r="27" spans="1:25" x14ac:dyDescent="0.25">
      <c r="A27">
        <v>7</v>
      </c>
      <c r="B27">
        <v>66</v>
      </c>
      <c r="C27">
        <v>34</v>
      </c>
      <c r="D27">
        <v>77</v>
      </c>
      <c r="E27">
        <f t="shared" si="0"/>
        <v>177</v>
      </c>
      <c r="J27" s="4">
        <v>24</v>
      </c>
      <c r="K27" s="4">
        <v>50</v>
      </c>
      <c r="L27" s="5">
        <v>50</v>
      </c>
      <c r="M27" s="6">
        <v>27</v>
      </c>
      <c r="N27" s="4">
        <v>45</v>
      </c>
      <c r="O27" s="5">
        <v>23</v>
      </c>
      <c r="P27" s="6">
        <v>67</v>
      </c>
      <c r="Q27" s="4">
        <v>5</v>
      </c>
      <c r="R27" s="5">
        <v>27</v>
      </c>
      <c r="S27" s="6">
        <v>0</v>
      </c>
      <c r="T27" s="4">
        <v>0</v>
      </c>
      <c r="U27" s="5">
        <v>0</v>
      </c>
      <c r="V27" s="6">
        <v>40</v>
      </c>
      <c r="W27" s="15">
        <v>50</v>
      </c>
      <c r="X27" s="16">
        <v>30</v>
      </c>
      <c r="Y27" s="17">
        <v>30</v>
      </c>
    </row>
    <row r="28" spans="1:25" x14ac:dyDescent="0.25">
      <c r="A28">
        <v>8</v>
      </c>
      <c r="B28">
        <v>77</v>
      </c>
      <c r="C28">
        <v>0</v>
      </c>
      <c r="D28">
        <v>45</v>
      </c>
      <c r="E28">
        <f t="shared" si="0"/>
        <v>122</v>
      </c>
      <c r="J28" s="4">
        <v>25</v>
      </c>
      <c r="K28" s="4">
        <v>55</v>
      </c>
      <c r="L28" s="5">
        <v>57</v>
      </c>
      <c r="M28" s="6">
        <v>30</v>
      </c>
      <c r="N28" s="4">
        <v>66</v>
      </c>
      <c r="O28" s="5">
        <v>34</v>
      </c>
      <c r="P28" s="6">
        <v>77</v>
      </c>
      <c r="Q28" s="4">
        <v>0</v>
      </c>
      <c r="R28" s="5">
        <v>23</v>
      </c>
      <c r="S28" s="6">
        <v>0</v>
      </c>
      <c r="T28" s="4">
        <v>11</v>
      </c>
      <c r="U28" s="5">
        <v>0</v>
      </c>
      <c r="V28" s="6">
        <v>47</v>
      </c>
      <c r="W28" s="15">
        <v>50</v>
      </c>
      <c r="X28" s="16">
        <v>0</v>
      </c>
      <c r="Y28" s="17">
        <v>50</v>
      </c>
    </row>
    <row r="29" spans="1:25" x14ac:dyDescent="0.25">
      <c r="A29">
        <v>3</v>
      </c>
      <c r="B29">
        <v>88</v>
      </c>
      <c r="C29">
        <v>10</v>
      </c>
      <c r="D29">
        <v>2</v>
      </c>
      <c r="E29">
        <f t="shared" si="0"/>
        <v>100</v>
      </c>
      <c r="J29" s="4">
        <v>26</v>
      </c>
      <c r="K29" s="4">
        <v>50</v>
      </c>
      <c r="L29" s="5">
        <v>23</v>
      </c>
      <c r="M29" s="6">
        <v>50</v>
      </c>
      <c r="N29" s="4">
        <v>77</v>
      </c>
      <c r="O29" s="5">
        <v>0</v>
      </c>
      <c r="P29" s="6">
        <v>45</v>
      </c>
      <c r="Q29" s="4">
        <v>0</v>
      </c>
      <c r="R29" s="5">
        <v>23</v>
      </c>
      <c r="S29" s="6">
        <v>5</v>
      </c>
      <c r="T29" s="4">
        <v>27</v>
      </c>
      <c r="U29" s="5">
        <v>0</v>
      </c>
      <c r="V29" s="6">
        <v>0</v>
      </c>
      <c r="W29" s="15">
        <v>50</v>
      </c>
      <c r="X29" s="16">
        <v>0</v>
      </c>
      <c r="Y29" s="17">
        <v>50</v>
      </c>
    </row>
    <row r="30" spans="1:25" x14ac:dyDescent="0.25">
      <c r="A30">
        <v>5</v>
      </c>
      <c r="B30">
        <v>32</v>
      </c>
      <c r="C30">
        <v>54</v>
      </c>
      <c r="D30">
        <v>12</v>
      </c>
      <c r="E30">
        <f t="shared" si="0"/>
        <v>98</v>
      </c>
      <c r="J30" s="4">
        <v>27</v>
      </c>
      <c r="K30" s="4">
        <v>50</v>
      </c>
      <c r="L30" s="5">
        <v>23</v>
      </c>
      <c r="M30" s="6">
        <v>55</v>
      </c>
      <c r="N30" s="4">
        <v>88</v>
      </c>
      <c r="O30" s="5">
        <v>10</v>
      </c>
      <c r="P30" s="6">
        <v>2</v>
      </c>
      <c r="Q30" s="4">
        <v>0</v>
      </c>
      <c r="R30" s="5">
        <v>13</v>
      </c>
      <c r="S30" s="6">
        <v>53</v>
      </c>
      <c r="T30" s="4">
        <v>38</v>
      </c>
      <c r="U30" s="5">
        <v>0</v>
      </c>
      <c r="V30" s="6">
        <v>0</v>
      </c>
      <c r="W30" s="15">
        <v>50</v>
      </c>
      <c r="X30" s="16">
        <v>0</v>
      </c>
      <c r="Y30" s="17">
        <v>0</v>
      </c>
    </row>
    <row r="31" spans="1:25" x14ac:dyDescent="0.25">
      <c r="A31">
        <v>3</v>
      </c>
      <c r="B31">
        <v>56</v>
      </c>
      <c r="C31">
        <v>34</v>
      </c>
      <c r="D31">
        <v>10</v>
      </c>
      <c r="E31">
        <f t="shared" si="0"/>
        <v>100</v>
      </c>
      <c r="J31" s="4">
        <v>28</v>
      </c>
      <c r="K31" s="4">
        <v>50</v>
      </c>
      <c r="L31" s="5">
        <v>13</v>
      </c>
      <c r="M31" s="6">
        <v>53</v>
      </c>
      <c r="N31" s="4">
        <v>32</v>
      </c>
      <c r="O31" s="5">
        <v>54</v>
      </c>
      <c r="P31" s="6">
        <v>12</v>
      </c>
      <c r="Q31" s="4">
        <v>18</v>
      </c>
      <c r="R31" s="5">
        <v>0</v>
      </c>
      <c r="S31" s="6">
        <v>41</v>
      </c>
      <c r="T31" s="4">
        <v>0</v>
      </c>
      <c r="U31" s="5">
        <v>41</v>
      </c>
      <c r="V31" s="6">
        <v>0</v>
      </c>
      <c r="W31" s="15">
        <v>50</v>
      </c>
      <c r="X31" s="16">
        <v>20</v>
      </c>
      <c r="Y31" s="17">
        <v>0</v>
      </c>
    </row>
    <row r="32" spans="1:25" x14ac:dyDescent="0.25">
      <c r="A32">
        <v>2</v>
      </c>
      <c r="B32">
        <v>76</v>
      </c>
      <c r="C32">
        <v>45</v>
      </c>
      <c r="D32">
        <v>9</v>
      </c>
      <c r="E32">
        <f t="shared" si="0"/>
        <v>130</v>
      </c>
      <c r="J32" s="4">
        <v>29</v>
      </c>
      <c r="K32" s="4">
        <v>68</v>
      </c>
      <c r="L32" s="5">
        <v>20</v>
      </c>
      <c r="M32" s="6">
        <v>41</v>
      </c>
      <c r="N32" s="4">
        <v>56</v>
      </c>
      <c r="O32" s="5">
        <v>34</v>
      </c>
      <c r="P32" s="6">
        <v>10</v>
      </c>
      <c r="Q32" s="4">
        <v>12</v>
      </c>
      <c r="R32" s="5">
        <v>0</v>
      </c>
      <c r="S32" s="6">
        <v>31</v>
      </c>
      <c r="T32" s="4">
        <v>0</v>
      </c>
      <c r="U32" s="5">
        <v>14</v>
      </c>
      <c r="V32" s="6">
        <v>0</v>
      </c>
      <c r="W32" s="15">
        <v>50</v>
      </c>
      <c r="X32" s="16">
        <v>20</v>
      </c>
      <c r="Y32" s="17">
        <v>0</v>
      </c>
    </row>
    <row r="33" spans="1:25" x14ac:dyDescent="0.25">
      <c r="A33" s="1">
        <f>AVERAGE(A3:A32)</f>
        <v>5</v>
      </c>
      <c r="B33" s="1">
        <f>SUM(B3:B32)</f>
        <v>1515</v>
      </c>
      <c r="C33" s="1">
        <f t="shared" ref="C33:D33" si="1">SUM(C3:C32)</f>
        <v>1043</v>
      </c>
      <c r="D33" s="1">
        <f t="shared" si="1"/>
        <v>897</v>
      </c>
      <c r="E33" s="1">
        <f>AVERAGE(E3:E32)</f>
        <v>115.16666666666667</v>
      </c>
      <c r="J33" s="11">
        <v>30</v>
      </c>
      <c r="K33" s="11">
        <v>62</v>
      </c>
      <c r="L33" s="12">
        <v>20</v>
      </c>
      <c r="M33" s="13">
        <v>31</v>
      </c>
      <c r="N33" s="11">
        <v>76</v>
      </c>
      <c r="O33" s="12">
        <v>45</v>
      </c>
      <c r="P33" s="13">
        <v>9</v>
      </c>
      <c r="Q33" s="11">
        <v>0</v>
      </c>
      <c r="R33" s="12">
        <v>0</v>
      </c>
      <c r="S33" s="13">
        <v>22</v>
      </c>
      <c r="T33" s="11">
        <v>14</v>
      </c>
      <c r="U33" s="12">
        <v>25</v>
      </c>
      <c r="V33" s="13">
        <v>0</v>
      </c>
      <c r="W33" s="18">
        <v>50</v>
      </c>
      <c r="X33" s="19">
        <v>20</v>
      </c>
      <c r="Y33" s="20">
        <v>0</v>
      </c>
    </row>
    <row r="34" spans="1:25" x14ac:dyDescent="0.25">
      <c r="A34" t="s">
        <v>5</v>
      </c>
      <c r="B34" t="s">
        <v>4</v>
      </c>
      <c r="C34" t="s">
        <v>4</v>
      </c>
      <c r="D34" t="s">
        <v>4</v>
      </c>
      <c r="E34" t="s">
        <v>5</v>
      </c>
      <c r="K34" s="4"/>
      <c r="L34" s="5"/>
    </row>
    <row r="38" spans="1:25" x14ac:dyDescent="0.25">
      <c r="A38" s="42" t="s">
        <v>15</v>
      </c>
      <c r="B38" s="42"/>
      <c r="C38" s="42"/>
      <c r="E38" s="40" t="s">
        <v>19</v>
      </c>
      <c r="F38" s="44" t="s">
        <v>17</v>
      </c>
      <c r="G38" s="40" t="s">
        <v>16</v>
      </c>
      <c r="J38" s="42" t="s">
        <v>7</v>
      </c>
      <c r="K38" s="46" t="s">
        <v>9</v>
      </c>
      <c r="L38" s="40" t="s">
        <v>17</v>
      </c>
      <c r="M38" s="40" t="s">
        <v>16</v>
      </c>
      <c r="N38" s="40" t="s">
        <v>18</v>
      </c>
      <c r="O38" s="40" t="s">
        <v>16</v>
      </c>
    </row>
    <row r="39" spans="1:25" x14ac:dyDescent="0.25">
      <c r="A39" s="3" t="s">
        <v>9</v>
      </c>
      <c r="B39" s="3" t="s">
        <v>10</v>
      </c>
      <c r="C39" s="3" t="s">
        <v>11</v>
      </c>
      <c r="E39" s="41"/>
      <c r="F39" s="45"/>
      <c r="G39" s="41"/>
      <c r="J39" s="42"/>
      <c r="K39" s="47"/>
      <c r="L39" s="41"/>
      <c r="M39" s="41"/>
      <c r="N39" s="41"/>
      <c r="O39" s="41"/>
    </row>
    <row r="40" spans="1:25" x14ac:dyDescent="0.25">
      <c r="A40" s="7">
        <v>4</v>
      </c>
      <c r="B40" s="8">
        <v>9</v>
      </c>
      <c r="C40" s="9">
        <v>8</v>
      </c>
      <c r="E40" s="27">
        <f>A40*3</f>
        <v>12</v>
      </c>
      <c r="F40" s="21"/>
      <c r="G40" s="21"/>
      <c r="J40" s="4">
        <v>1</v>
      </c>
      <c r="K40" s="22">
        <v>4</v>
      </c>
      <c r="L40" s="21"/>
      <c r="M40" s="21"/>
      <c r="N40" s="21"/>
      <c r="O40" s="21"/>
    </row>
    <row r="41" spans="1:25" x14ac:dyDescent="0.25">
      <c r="A41" s="4">
        <v>10</v>
      </c>
      <c r="B41" s="5">
        <v>15</v>
      </c>
      <c r="C41" s="6">
        <v>7</v>
      </c>
      <c r="E41" s="29">
        <f t="shared" ref="E41:E69" si="2">A41*3</f>
        <v>30</v>
      </c>
      <c r="F41" s="26">
        <v>12</v>
      </c>
      <c r="G41" s="24"/>
      <c r="J41" s="4">
        <v>2</v>
      </c>
      <c r="K41" s="22">
        <v>10</v>
      </c>
      <c r="L41" s="24">
        <v>4</v>
      </c>
      <c r="M41" s="24">
        <f>K41-L41</f>
        <v>6</v>
      </c>
      <c r="N41" s="24">
        <v>4</v>
      </c>
      <c r="O41" s="24">
        <f>K41-N41</f>
        <v>6</v>
      </c>
    </row>
    <row r="42" spans="1:25" x14ac:dyDescent="0.25">
      <c r="A42" s="4">
        <v>4</v>
      </c>
      <c r="B42" s="5">
        <v>12</v>
      </c>
      <c r="C42" s="6">
        <v>9</v>
      </c>
      <c r="E42" s="29">
        <f t="shared" si="2"/>
        <v>12</v>
      </c>
      <c r="F42" s="24">
        <f>(0.1*E41)+(1-0.1)*F41</f>
        <v>13.8</v>
      </c>
      <c r="G42" s="24">
        <f>E42-F42</f>
        <v>-1.8000000000000007</v>
      </c>
      <c r="J42" s="4">
        <v>3</v>
      </c>
      <c r="K42" s="22">
        <v>4</v>
      </c>
      <c r="L42" s="24">
        <f>(0.2*K41)+(1-0.2)*L41</f>
        <v>5.2</v>
      </c>
      <c r="M42" s="24">
        <f t="shared" ref="M42:M69" si="3">K42-L42</f>
        <v>-1.2000000000000002</v>
      </c>
      <c r="N42" s="24">
        <f>(0.1*K41)+(1-0.1)*N41</f>
        <v>4.5999999999999996</v>
      </c>
      <c r="O42" s="24">
        <f t="shared" ref="O42:O69" si="4">K42-N42</f>
        <v>-0.59999999999999964</v>
      </c>
    </row>
    <row r="43" spans="1:25" x14ac:dyDescent="0.25">
      <c r="A43" s="4">
        <v>16</v>
      </c>
      <c r="B43" s="5">
        <v>32</v>
      </c>
      <c r="C43" s="6">
        <v>10</v>
      </c>
      <c r="E43" s="29">
        <f t="shared" si="2"/>
        <v>48</v>
      </c>
      <c r="F43" s="24">
        <f t="shared" ref="F43:F69" si="5">(0.1*E42)+(1-0.1)*F42</f>
        <v>13.620000000000001</v>
      </c>
      <c r="G43" s="24">
        <f t="shared" ref="G43:G69" si="6">E43-F43</f>
        <v>34.379999999999995</v>
      </c>
      <c r="J43" s="4">
        <v>4</v>
      </c>
      <c r="K43" s="22">
        <v>16</v>
      </c>
      <c r="L43" s="24">
        <f t="shared" ref="L43:L69" si="7">(0.2*K42)+(1-0.2)*L42</f>
        <v>4.96</v>
      </c>
      <c r="M43" s="24">
        <f t="shared" si="3"/>
        <v>11.04</v>
      </c>
      <c r="N43" s="24">
        <f t="shared" ref="N43:N69" si="8">(0.1*K42)+(1-0.1)*N42</f>
        <v>4.54</v>
      </c>
      <c r="O43" s="24">
        <f t="shared" si="4"/>
        <v>11.46</v>
      </c>
    </row>
    <row r="44" spans="1:25" x14ac:dyDescent="0.25">
      <c r="A44" s="4">
        <v>67</v>
      </c>
      <c r="B44" s="5">
        <v>48</v>
      </c>
      <c r="C44" s="6">
        <v>12</v>
      </c>
      <c r="E44" s="29">
        <f t="shared" si="2"/>
        <v>201</v>
      </c>
      <c r="F44" s="24">
        <f t="shared" si="5"/>
        <v>17.058</v>
      </c>
      <c r="G44" s="24">
        <f t="shared" si="6"/>
        <v>183.94200000000001</v>
      </c>
      <c r="J44" s="4">
        <v>5</v>
      </c>
      <c r="K44" s="22">
        <v>67</v>
      </c>
      <c r="L44" s="24">
        <f t="shared" si="7"/>
        <v>7.1680000000000001</v>
      </c>
      <c r="M44" s="24">
        <f t="shared" si="3"/>
        <v>59.832000000000001</v>
      </c>
      <c r="N44" s="24">
        <f t="shared" si="8"/>
        <v>5.6859999999999999</v>
      </c>
      <c r="O44" s="24">
        <f t="shared" si="4"/>
        <v>61.314</v>
      </c>
    </row>
    <row r="45" spans="1:25" x14ac:dyDescent="0.25">
      <c r="A45" s="4">
        <v>12</v>
      </c>
      <c r="B45" s="5">
        <v>10</v>
      </c>
      <c r="C45" s="6">
        <v>6</v>
      </c>
      <c r="E45" s="29">
        <f t="shared" si="2"/>
        <v>36</v>
      </c>
      <c r="F45" s="24">
        <f t="shared" si="5"/>
        <v>35.452200000000005</v>
      </c>
      <c r="G45" s="24">
        <f t="shared" si="6"/>
        <v>0.54779999999999518</v>
      </c>
      <c r="J45" s="4">
        <v>6</v>
      </c>
      <c r="K45" s="22">
        <v>12</v>
      </c>
      <c r="L45" s="24">
        <f t="shared" si="7"/>
        <v>19.134399999999999</v>
      </c>
      <c r="M45" s="24">
        <f t="shared" si="3"/>
        <v>-7.1343999999999994</v>
      </c>
      <c r="N45" s="24">
        <f t="shared" si="8"/>
        <v>11.817399999999999</v>
      </c>
      <c r="O45" s="24">
        <f t="shared" si="4"/>
        <v>0.18260000000000076</v>
      </c>
    </row>
    <row r="46" spans="1:25" x14ac:dyDescent="0.25">
      <c r="A46" s="4">
        <v>45</v>
      </c>
      <c r="B46" s="5">
        <v>32</v>
      </c>
      <c r="C46" s="6">
        <v>10</v>
      </c>
      <c r="E46" s="29">
        <f t="shared" si="2"/>
        <v>135</v>
      </c>
      <c r="F46" s="24">
        <f t="shared" si="5"/>
        <v>35.506980000000006</v>
      </c>
      <c r="G46" s="24">
        <f t="shared" si="6"/>
        <v>99.493020000000001</v>
      </c>
      <c r="J46" s="4">
        <v>7</v>
      </c>
      <c r="K46" s="22">
        <v>45</v>
      </c>
      <c r="L46" s="24">
        <f t="shared" si="7"/>
        <v>17.707520000000002</v>
      </c>
      <c r="M46" s="24">
        <f t="shared" si="3"/>
        <v>27.292479999999998</v>
      </c>
      <c r="N46" s="24">
        <f t="shared" si="8"/>
        <v>11.835660000000001</v>
      </c>
      <c r="O46" s="24">
        <f t="shared" si="4"/>
        <v>33.164339999999996</v>
      </c>
    </row>
    <row r="47" spans="1:25" x14ac:dyDescent="0.25">
      <c r="A47" s="4">
        <v>67</v>
      </c>
      <c r="B47" s="5">
        <v>54</v>
      </c>
      <c r="C47" s="6">
        <v>33</v>
      </c>
      <c r="E47" s="29">
        <f t="shared" si="2"/>
        <v>201</v>
      </c>
      <c r="F47" s="24">
        <f t="shared" si="5"/>
        <v>45.456282000000002</v>
      </c>
      <c r="G47" s="24">
        <f t="shared" si="6"/>
        <v>155.54371800000001</v>
      </c>
      <c r="J47" s="4">
        <v>8</v>
      </c>
      <c r="K47" s="22">
        <v>67</v>
      </c>
      <c r="L47" s="24">
        <f t="shared" si="7"/>
        <v>23.166016000000003</v>
      </c>
      <c r="M47" s="24">
        <f t="shared" si="3"/>
        <v>43.833984000000001</v>
      </c>
      <c r="N47" s="24">
        <f t="shared" si="8"/>
        <v>15.152094000000002</v>
      </c>
      <c r="O47" s="24">
        <f t="shared" si="4"/>
        <v>51.847905999999995</v>
      </c>
    </row>
    <row r="48" spans="1:25" x14ac:dyDescent="0.25">
      <c r="A48" s="4">
        <v>89</v>
      </c>
      <c r="B48" s="5">
        <v>40</v>
      </c>
      <c r="C48" s="6">
        <v>33</v>
      </c>
      <c r="E48" s="29">
        <f t="shared" si="2"/>
        <v>267</v>
      </c>
      <c r="F48" s="24">
        <f t="shared" si="5"/>
        <v>61.010653800000007</v>
      </c>
      <c r="G48" s="24">
        <f t="shared" si="6"/>
        <v>205.9893462</v>
      </c>
      <c r="J48" s="4">
        <v>9</v>
      </c>
      <c r="K48" s="22">
        <v>89</v>
      </c>
      <c r="L48" s="24">
        <f t="shared" si="7"/>
        <v>31.932812800000001</v>
      </c>
      <c r="M48" s="24">
        <f t="shared" si="3"/>
        <v>57.067187199999999</v>
      </c>
      <c r="N48" s="24">
        <f t="shared" si="8"/>
        <v>20.336884600000001</v>
      </c>
      <c r="O48" s="24">
        <f t="shared" si="4"/>
        <v>68.663115399999995</v>
      </c>
    </row>
    <row r="49" spans="1:15" x14ac:dyDescent="0.25">
      <c r="A49" s="4">
        <v>45</v>
      </c>
      <c r="B49" s="5">
        <v>23</v>
      </c>
      <c r="C49" s="6">
        <v>0</v>
      </c>
      <c r="E49" s="29">
        <f t="shared" si="2"/>
        <v>135</v>
      </c>
      <c r="F49" s="24">
        <f t="shared" si="5"/>
        <v>81.609588420000009</v>
      </c>
      <c r="G49" s="24">
        <f t="shared" si="6"/>
        <v>53.390411579999991</v>
      </c>
      <c r="J49" s="4">
        <v>10</v>
      </c>
      <c r="K49" s="22">
        <v>45</v>
      </c>
      <c r="L49" s="24">
        <f t="shared" si="7"/>
        <v>43.346250240000003</v>
      </c>
      <c r="M49" s="24">
        <f t="shared" si="3"/>
        <v>1.6537497599999966</v>
      </c>
      <c r="N49" s="24">
        <f t="shared" si="8"/>
        <v>27.203196140000003</v>
      </c>
      <c r="O49" s="24">
        <f t="shared" si="4"/>
        <v>17.796803859999997</v>
      </c>
    </row>
    <row r="50" spans="1:15" x14ac:dyDescent="0.25">
      <c r="A50" s="4">
        <v>34</v>
      </c>
      <c r="B50" s="5">
        <v>32</v>
      </c>
      <c r="C50" s="6">
        <v>67</v>
      </c>
      <c r="E50" s="29">
        <f t="shared" si="2"/>
        <v>102</v>
      </c>
      <c r="F50" s="24">
        <f t="shared" si="5"/>
        <v>86.948629578000009</v>
      </c>
      <c r="G50" s="24">
        <f t="shared" si="6"/>
        <v>15.051370421999991</v>
      </c>
      <c r="J50" s="4">
        <v>11</v>
      </c>
      <c r="K50" s="22">
        <v>34</v>
      </c>
      <c r="L50" s="24">
        <f t="shared" si="7"/>
        <v>43.677000192000001</v>
      </c>
      <c r="M50" s="24">
        <f t="shared" si="3"/>
        <v>-9.6770001920000013</v>
      </c>
      <c r="N50" s="24">
        <f t="shared" si="8"/>
        <v>28.982876526000002</v>
      </c>
      <c r="O50" s="24">
        <f t="shared" si="4"/>
        <v>5.0171234739999981</v>
      </c>
    </row>
    <row r="51" spans="1:15" x14ac:dyDescent="0.25">
      <c r="A51" s="4">
        <v>56</v>
      </c>
      <c r="B51" s="5">
        <v>44</v>
      </c>
      <c r="C51" s="6">
        <v>76</v>
      </c>
      <c r="E51" s="29">
        <f t="shared" si="2"/>
        <v>168</v>
      </c>
      <c r="F51" s="24">
        <f t="shared" si="5"/>
        <v>88.453766620200014</v>
      </c>
      <c r="G51" s="24">
        <f t="shared" si="6"/>
        <v>79.546233379799986</v>
      </c>
      <c r="J51" s="4">
        <v>12</v>
      </c>
      <c r="K51" s="22">
        <v>56</v>
      </c>
      <c r="L51" s="24">
        <f t="shared" si="7"/>
        <v>41.741600153600004</v>
      </c>
      <c r="M51" s="24">
        <f t="shared" si="3"/>
        <v>14.258399846399996</v>
      </c>
      <c r="N51" s="24">
        <f t="shared" si="8"/>
        <v>29.4845888734</v>
      </c>
      <c r="O51" s="24">
        <f t="shared" si="4"/>
        <v>26.5154111266</v>
      </c>
    </row>
    <row r="52" spans="1:15" x14ac:dyDescent="0.25">
      <c r="A52" s="4">
        <v>34</v>
      </c>
      <c r="B52" s="5">
        <v>31</v>
      </c>
      <c r="C52" s="6">
        <v>21</v>
      </c>
      <c r="E52" s="29">
        <f t="shared" si="2"/>
        <v>102</v>
      </c>
      <c r="F52" s="24">
        <f t="shared" si="5"/>
        <v>96.40838995818001</v>
      </c>
      <c r="G52" s="24">
        <f t="shared" si="6"/>
        <v>5.5916100418199903</v>
      </c>
      <c r="J52" s="4">
        <v>13</v>
      </c>
      <c r="K52" s="22">
        <v>34</v>
      </c>
      <c r="L52" s="24">
        <f t="shared" si="7"/>
        <v>44.59328012288001</v>
      </c>
      <c r="M52" s="24">
        <f t="shared" si="3"/>
        <v>-10.59328012288001</v>
      </c>
      <c r="N52" s="24">
        <f t="shared" si="8"/>
        <v>32.136129986059998</v>
      </c>
      <c r="O52" s="24">
        <f t="shared" si="4"/>
        <v>1.8638700139400015</v>
      </c>
    </row>
    <row r="53" spans="1:15" x14ac:dyDescent="0.25">
      <c r="A53" s="4">
        <v>56</v>
      </c>
      <c r="B53" s="5">
        <v>55</v>
      </c>
      <c r="C53" s="6">
        <v>75</v>
      </c>
      <c r="E53" s="29">
        <f t="shared" si="2"/>
        <v>168</v>
      </c>
      <c r="F53" s="24">
        <f t="shared" si="5"/>
        <v>96.967550962362012</v>
      </c>
      <c r="G53" s="24">
        <f t="shared" si="6"/>
        <v>71.032449037637988</v>
      </c>
      <c r="J53" s="4">
        <v>14</v>
      </c>
      <c r="K53" s="22">
        <v>56</v>
      </c>
      <c r="L53" s="24">
        <f t="shared" si="7"/>
        <v>42.474624098304005</v>
      </c>
      <c r="M53" s="24">
        <f t="shared" si="3"/>
        <v>13.525375901695995</v>
      </c>
      <c r="N53" s="24">
        <f t="shared" si="8"/>
        <v>32.322516987454001</v>
      </c>
      <c r="O53" s="24">
        <f t="shared" si="4"/>
        <v>23.677483012545999</v>
      </c>
    </row>
    <row r="54" spans="1:15" x14ac:dyDescent="0.25">
      <c r="A54" s="4">
        <v>34</v>
      </c>
      <c r="B54" s="5">
        <v>80</v>
      </c>
      <c r="C54" s="6">
        <v>76</v>
      </c>
      <c r="E54" s="29">
        <f t="shared" si="2"/>
        <v>102</v>
      </c>
      <c r="F54" s="24">
        <f t="shared" si="5"/>
        <v>104.07079586612581</v>
      </c>
      <c r="G54" s="24">
        <f t="shared" si="6"/>
        <v>-2.0707958661258061</v>
      </c>
      <c r="J54" s="4">
        <v>15</v>
      </c>
      <c r="K54" s="22">
        <v>34</v>
      </c>
      <c r="L54" s="24">
        <f t="shared" si="7"/>
        <v>45.179699278643206</v>
      </c>
      <c r="M54" s="24">
        <f t="shared" si="3"/>
        <v>-11.179699278643206</v>
      </c>
      <c r="N54" s="24">
        <f t="shared" si="8"/>
        <v>34.690265288708602</v>
      </c>
      <c r="O54" s="24">
        <f t="shared" si="4"/>
        <v>-0.69026528870860204</v>
      </c>
    </row>
    <row r="55" spans="1:15" x14ac:dyDescent="0.25">
      <c r="A55" s="4">
        <v>12</v>
      </c>
      <c r="B55" s="5">
        <v>15</v>
      </c>
      <c r="C55" s="6">
        <v>10</v>
      </c>
      <c r="E55" s="29">
        <f t="shared" si="2"/>
        <v>36</v>
      </c>
      <c r="F55" s="24">
        <f t="shared" si="5"/>
        <v>103.86371627951323</v>
      </c>
      <c r="G55" s="24">
        <f t="shared" si="6"/>
        <v>-67.863716279513227</v>
      </c>
      <c r="J55" s="4">
        <v>16</v>
      </c>
      <c r="K55" s="22">
        <v>12</v>
      </c>
      <c r="L55" s="24">
        <f t="shared" si="7"/>
        <v>42.943759422914567</v>
      </c>
      <c r="M55" s="24">
        <f t="shared" si="3"/>
        <v>-30.943759422914567</v>
      </c>
      <c r="N55" s="24">
        <f t="shared" si="8"/>
        <v>34.621238759837745</v>
      </c>
      <c r="O55" s="24">
        <f t="shared" si="4"/>
        <v>-22.621238759837745</v>
      </c>
    </row>
    <row r="56" spans="1:15" x14ac:dyDescent="0.25">
      <c r="A56" s="4">
        <v>56</v>
      </c>
      <c r="B56" s="5">
        <v>46</v>
      </c>
      <c r="C56" s="6">
        <v>23</v>
      </c>
      <c r="E56" s="29">
        <f t="shared" si="2"/>
        <v>168</v>
      </c>
      <c r="F56" s="24">
        <f t="shared" si="5"/>
        <v>97.077344651561901</v>
      </c>
      <c r="G56" s="24">
        <f t="shared" si="6"/>
        <v>70.922655348438099</v>
      </c>
      <c r="J56" s="4">
        <v>17</v>
      </c>
      <c r="K56" s="22">
        <v>56</v>
      </c>
      <c r="L56" s="24">
        <f t="shared" si="7"/>
        <v>36.755007538331654</v>
      </c>
      <c r="M56" s="24">
        <f t="shared" si="3"/>
        <v>19.244992461668346</v>
      </c>
      <c r="N56" s="24">
        <f t="shared" si="8"/>
        <v>32.35911488385397</v>
      </c>
      <c r="O56" s="24">
        <f t="shared" si="4"/>
        <v>23.64088511614603</v>
      </c>
    </row>
    <row r="57" spans="1:15" x14ac:dyDescent="0.25">
      <c r="A57" s="4">
        <v>78</v>
      </c>
      <c r="B57" s="5">
        <v>67</v>
      </c>
      <c r="C57" s="6">
        <v>67</v>
      </c>
      <c r="E57" s="29">
        <f t="shared" si="2"/>
        <v>234</v>
      </c>
      <c r="F57" s="24">
        <f t="shared" si="5"/>
        <v>104.16961018640571</v>
      </c>
      <c r="G57" s="24">
        <f t="shared" si="6"/>
        <v>129.83038981359431</v>
      </c>
      <c r="J57" s="4">
        <v>18</v>
      </c>
      <c r="K57" s="22">
        <v>78</v>
      </c>
      <c r="L57" s="24">
        <f t="shared" si="7"/>
        <v>40.604006030665325</v>
      </c>
      <c r="M57" s="24">
        <f t="shared" si="3"/>
        <v>37.395993969334675</v>
      </c>
      <c r="N57" s="24">
        <f t="shared" si="8"/>
        <v>34.723203395468573</v>
      </c>
      <c r="O57" s="24">
        <f t="shared" si="4"/>
        <v>43.276796604531427</v>
      </c>
    </row>
    <row r="58" spans="1:15" x14ac:dyDescent="0.25">
      <c r="A58" s="4">
        <v>100</v>
      </c>
      <c r="B58" s="5">
        <v>0</v>
      </c>
      <c r="C58" s="6">
        <v>43</v>
      </c>
      <c r="E58" s="29">
        <f t="shared" si="2"/>
        <v>300</v>
      </c>
      <c r="F58" s="24">
        <f t="shared" si="5"/>
        <v>117.15264916776515</v>
      </c>
      <c r="G58" s="24">
        <f t="shared" si="6"/>
        <v>182.84735083223484</v>
      </c>
      <c r="J58" s="4">
        <v>19</v>
      </c>
      <c r="K58" s="22">
        <v>100</v>
      </c>
      <c r="L58" s="24">
        <f t="shared" si="7"/>
        <v>48.08320482453226</v>
      </c>
      <c r="M58" s="24">
        <f t="shared" si="3"/>
        <v>51.91679517546774</v>
      </c>
      <c r="N58" s="24">
        <f t="shared" si="8"/>
        <v>39.050883055921716</v>
      </c>
      <c r="O58" s="24">
        <f t="shared" si="4"/>
        <v>60.949116944078284</v>
      </c>
    </row>
    <row r="59" spans="1:15" x14ac:dyDescent="0.25">
      <c r="A59" s="4">
        <v>23</v>
      </c>
      <c r="B59" s="5">
        <v>12</v>
      </c>
      <c r="C59" s="6">
        <v>56</v>
      </c>
      <c r="E59" s="29">
        <f t="shared" si="2"/>
        <v>69</v>
      </c>
      <c r="F59" s="24">
        <f t="shared" si="5"/>
        <v>135.43738425098863</v>
      </c>
      <c r="G59" s="24">
        <f t="shared" si="6"/>
        <v>-66.437384250988629</v>
      </c>
      <c r="J59" s="4">
        <v>20</v>
      </c>
      <c r="K59" s="22">
        <v>23</v>
      </c>
      <c r="L59" s="24">
        <f t="shared" si="7"/>
        <v>58.466563859625808</v>
      </c>
      <c r="M59" s="24">
        <f t="shared" si="3"/>
        <v>-35.466563859625808</v>
      </c>
      <c r="N59" s="24">
        <f t="shared" si="8"/>
        <v>45.145794750329543</v>
      </c>
      <c r="O59" s="24">
        <f t="shared" si="4"/>
        <v>-22.145794750329543</v>
      </c>
    </row>
    <row r="60" spans="1:15" x14ac:dyDescent="0.25">
      <c r="A60" s="4">
        <v>56</v>
      </c>
      <c r="B60" s="5">
        <v>34</v>
      </c>
      <c r="C60" s="6">
        <v>12</v>
      </c>
      <c r="E60" s="29">
        <f t="shared" si="2"/>
        <v>168</v>
      </c>
      <c r="F60" s="24">
        <f t="shared" si="5"/>
        <v>128.79364582588977</v>
      </c>
      <c r="G60" s="24">
        <f t="shared" si="6"/>
        <v>39.206354174110231</v>
      </c>
      <c r="J60" s="4">
        <v>21</v>
      </c>
      <c r="K60" s="22">
        <v>56</v>
      </c>
      <c r="L60" s="24">
        <f t="shared" si="7"/>
        <v>51.373251087700652</v>
      </c>
      <c r="M60" s="24">
        <f t="shared" si="3"/>
        <v>4.6267489122993481</v>
      </c>
      <c r="N60" s="24">
        <f t="shared" si="8"/>
        <v>42.931215275296587</v>
      </c>
      <c r="O60" s="24">
        <f t="shared" si="4"/>
        <v>13.068784724703413</v>
      </c>
    </row>
    <row r="61" spans="1:15" x14ac:dyDescent="0.25">
      <c r="A61" s="4">
        <v>78</v>
      </c>
      <c r="B61" s="5">
        <v>55</v>
      </c>
      <c r="C61" s="6">
        <v>0</v>
      </c>
      <c r="E61" s="29">
        <f t="shared" si="2"/>
        <v>234</v>
      </c>
      <c r="F61" s="24">
        <f t="shared" si="5"/>
        <v>132.7142812433008</v>
      </c>
      <c r="G61" s="24">
        <f t="shared" si="6"/>
        <v>101.2857187566992</v>
      </c>
      <c r="J61" s="4">
        <v>22</v>
      </c>
      <c r="K61" s="22">
        <v>78</v>
      </c>
      <c r="L61" s="24">
        <f t="shared" si="7"/>
        <v>52.298600870160527</v>
      </c>
      <c r="M61" s="24">
        <f t="shared" si="3"/>
        <v>25.701399129839473</v>
      </c>
      <c r="N61" s="24">
        <f t="shared" si="8"/>
        <v>44.238093747766932</v>
      </c>
      <c r="O61" s="24">
        <f t="shared" si="4"/>
        <v>33.761906252233068</v>
      </c>
    </row>
    <row r="62" spans="1:15" x14ac:dyDescent="0.25">
      <c r="A62" s="4">
        <v>99</v>
      </c>
      <c r="B62" s="5">
        <v>97</v>
      </c>
      <c r="C62" s="6">
        <v>21</v>
      </c>
      <c r="E62" s="29">
        <f t="shared" si="2"/>
        <v>297</v>
      </c>
      <c r="F62" s="24">
        <f t="shared" si="5"/>
        <v>142.84285311897074</v>
      </c>
      <c r="G62" s="24">
        <f t="shared" si="6"/>
        <v>154.15714688102926</v>
      </c>
      <c r="J62" s="4">
        <v>23</v>
      </c>
      <c r="K62" s="22">
        <v>99</v>
      </c>
      <c r="L62" s="24">
        <f t="shared" si="7"/>
        <v>57.438880696128429</v>
      </c>
      <c r="M62" s="24">
        <f t="shared" si="3"/>
        <v>41.561119303871571</v>
      </c>
      <c r="N62" s="24">
        <f t="shared" si="8"/>
        <v>47.614284372990241</v>
      </c>
      <c r="O62" s="24">
        <f t="shared" si="4"/>
        <v>51.385715627009759</v>
      </c>
    </row>
    <row r="63" spans="1:15" x14ac:dyDescent="0.25">
      <c r="A63" s="4">
        <v>45</v>
      </c>
      <c r="B63" s="5">
        <v>23</v>
      </c>
      <c r="C63" s="6">
        <v>67</v>
      </c>
      <c r="E63" s="29">
        <f t="shared" si="2"/>
        <v>135</v>
      </c>
      <c r="F63" s="24">
        <f t="shared" si="5"/>
        <v>158.25856780707369</v>
      </c>
      <c r="G63" s="24">
        <f t="shared" si="6"/>
        <v>-23.258567807073689</v>
      </c>
      <c r="J63" s="4">
        <v>24</v>
      </c>
      <c r="K63" s="22">
        <v>45</v>
      </c>
      <c r="L63" s="24">
        <f t="shared" si="7"/>
        <v>65.751104556902746</v>
      </c>
      <c r="M63" s="24">
        <f t="shared" si="3"/>
        <v>-20.751104556902746</v>
      </c>
      <c r="N63" s="24">
        <f t="shared" si="8"/>
        <v>52.752855935691215</v>
      </c>
      <c r="O63" s="24">
        <f t="shared" si="4"/>
        <v>-7.7528559356912154</v>
      </c>
    </row>
    <row r="64" spans="1:15" x14ac:dyDescent="0.25">
      <c r="A64" s="4">
        <v>66</v>
      </c>
      <c r="B64" s="5">
        <v>34</v>
      </c>
      <c r="C64" s="6">
        <v>77</v>
      </c>
      <c r="E64" s="29">
        <f t="shared" si="2"/>
        <v>198</v>
      </c>
      <c r="F64" s="24">
        <f t="shared" si="5"/>
        <v>155.93271102636632</v>
      </c>
      <c r="G64" s="24">
        <f t="shared" si="6"/>
        <v>42.06728897363368</v>
      </c>
      <c r="J64" s="4">
        <v>25</v>
      </c>
      <c r="K64" s="22">
        <v>66</v>
      </c>
      <c r="L64" s="24">
        <f t="shared" si="7"/>
        <v>61.600883645522202</v>
      </c>
      <c r="M64" s="24">
        <f t="shared" si="3"/>
        <v>4.3991163544777976</v>
      </c>
      <c r="N64" s="24">
        <f t="shared" si="8"/>
        <v>51.977570342122092</v>
      </c>
      <c r="O64" s="24">
        <f t="shared" si="4"/>
        <v>14.022429657877908</v>
      </c>
    </row>
    <row r="65" spans="1:15" x14ac:dyDescent="0.25">
      <c r="A65" s="4">
        <v>77</v>
      </c>
      <c r="B65" s="5">
        <v>0</v>
      </c>
      <c r="C65" s="6">
        <v>45</v>
      </c>
      <c r="E65" s="29">
        <f t="shared" si="2"/>
        <v>231</v>
      </c>
      <c r="F65" s="24">
        <f t="shared" si="5"/>
        <v>160.1394399237297</v>
      </c>
      <c r="G65" s="24">
        <f t="shared" si="6"/>
        <v>70.860560076270303</v>
      </c>
      <c r="J65" s="4">
        <v>26</v>
      </c>
      <c r="K65" s="22">
        <v>77</v>
      </c>
      <c r="L65" s="24">
        <f t="shared" si="7"/>
        <v>62.480706916417766</v>
      </c>
      <c r="M65" s="24">
        <f t="shared" si="3"/>
        <v>14.519293083582234</v>
      </c>
      <c r="N65" s="24">
        <f t="shared" si="8"/>
        <v>53.379813307909885</v>
      </c>
      <c r="O65" s="24">
        <f t="shared" si="4"/>
        <v>23.620186692090115</v>
      </c>
    </row>
    <row r="66" spans="1:15" x14ac:dyDescent="0.25">
      <c r="A66" s="4">
        <v>88</v>
      </c>
      <c r="B66" s="5">
        <v>10</v>
      </c>
      <c r="C66" s="6">
        <v>2</v>
      </c>
      <c r="E66" s="29">
        <f t="shared" si="2"/>
        <v>264</v>
      </c>
      <c r="F66" s="24">
        <f t="shared" si="5"/>
        <v>167.22549593135673</v>
      </c>
      <c r="G66" s="24">
        <f t="shared" si="6"/>
        <v>96.774504068643267</v>
      </c>
      <c r="J66" s="4">
        <v>27</v>
      </c>
      <c r="K66" s="22">
        <v>88</v>
      </c>
      <c r="L66" s="24">
        <f t="shared" si="7"/>
        <v>65.384565533134221</v>
      </c>
      <c r="M66" s="24">
        <f t="shared" si="3"/>
        <v>22.615434466865779</v>
      </c>
      <c r="N66" s="24">
        <f t="shared" si="8"/>
        <v>55.741831977118899</v>
      </c>
      <c r="O66" s="24">
        <f t="shared" si="4"/>
        <v>32.258168022881101</v>
      </c>
    </row>
    <row r="67" spans="1:15" x14ac:dyDescent="0.25">
      <c r="A67" s="4">
        <v>32</v>
      </c>
      <c r="B67" s="5">
        <v>54</v>
      </c>
      <c r="C67" s="6">
        <v>12</v>
      </c>
      <c r="E67" s="29">
        <f t="shared" si="2"/>
        <v>96</v>
      </c>
      <c r="F67" s="24">
        <f t="shared" si="5"/>
        <v>176.90294633822106</v>
      </c>
      <c r="G67" s="24">
        <f t="shared" si="6"/>
        <v>-80.902946338221057</v>
      </c>
      <c r="J67" s="4">
        <v>28</v>
      </c>
      <c r="K67" s="22">
        <v>32</v>
      </c>
      <c r="L67" s="24">
        <f t="shared" si="7"/>
        <v>69.907652426507383</v>
      </c>
      <c r="M67" s="24">
        <f t="shared" si="3"/>
        <v>-37.907652426507383</v>
      </c>
      <c r="N67" s="24">
        <f t="shared" si="8"/>
        <v>58.967648779407014</v>
      </c>
      <c r="O67" s="24">
        <f t="shared" si="4"/>
        <v>-26.967648779407014</v>
      </c>
    </row>
    <row r="68" spans="1:15" x14ac:dyDescent="0.25">
      <c r="A68" s="4">
        <v>56</v>
      </c>
      <c r="B68" s="5">
        <v>34</v>
      </c>
      <c r="C68" s="6">
        <v>10</v>
      </c>
      <c r="E68" s="29">
        <f t="shared" si="2"/>
        <v>168</v>
      </c>
      <c r="F68" s="24">
        <f t="shared" si="5"/>
        <v>168.81265170439895</v>
      </c>
      <c r="G68" s="24">
        <f t="shared" si="6"/>
        <v>-0.81265170439894518</v>
      </c>
      <c r="J68" s="4">
        <v>29</v>
      </c>
      <c r="K68" s="22">
        <v>56</v>
      </c>
      <c r="L68" s="24">
        <f t="shared" si="7"/>
        <v>62.326121941205905</v>
      </c>
      <c r="M68" s="24">
        <f t="shared" si="3"/>
        <v>-6.3261219412059049</v>
      </c>
      <c r="N68" s="24">
        <f t="shared" si="8"/>
        <v>56.27088390146632</v>
      </c>
      <c r="O68" s="24">
        <f t="shared" si="4"/>
        <v>-0.2708839014663198</v>
      </c>
    </row>
    <row r="69" spans="1:15" x14ac:dyDescent="0.25">
      <c r="A69" s="11">
        <v>76</v>
      </c>
      <c r="B69" s="12">
        <v>45</v>
      </c>
      <c r="C69" s="13">
        <v>9</v>
      </c>
      <c r="E69" s="28">
        <f t="shared" si="2"/>
        <v>228</v>
      </c>
      <c r="F69" s="25">
        <f t="shared" si="5"/>
        <v>168.73138653395907</v>
      </c>
      <c r="G69" s="25">
        <f t="shared" si="6"/>
        <v>59.268613466040932</v>
      </c>
      <c r="J69" s="11">
        <v>30</v>
      </c>
      <c r="K69" s="23">
        <v>76</v>
      </c>
      <c r="L69" s="25">
        <f t="shared" si="7"/>
        <v>61.060897552964732</v>
      </c>
      <c r="M69" s="25">
        <f t="shared" si="3"/>
        <v>14.939102447035268</v>
      </c>
      <c r="N69" s="25">
        <f t="shared" si="8"/>
        <v>56.243795511319689</v>
      </c>
      <c r="O69" s="25">
        <f t="shared" si="4"/>
        <v>19.756204488680311</v>
      </c>
    </row>
  </sheetData>
  <mergeCells count="17">
    <mergeCell ref="A1:E1"/>
    <mergeCell ref="K2:M2"/>
    <mergeCell ref="J2:J3"/>
    <mergeCell ref="N2:P2"/>
    <mergeCell ref="Q2:S2"/>
    <mergeCell ref="N38:N39"/>
    <mergeCell ref="A38:C38"/>
    <mergeCell ref="E38:E39"/>
    <mergeCell ref="T2:V2"/>
    <mergeCell ref="W2:Y2"/>
    <mergeCell ref="F38:F39"/>
    <mergeCell ref="M38:M39"/>
    <mergeCell ref="O38:O39"/>
    <mergeCell ref="G38:G39"/>
    <mergeCell ref="J38:J39"/>
    <mergeCell ref="K38:K39"/>
    <mergeCell ref="L38:L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25"/>
  <sheetViews>
    <sheetView topLeftCell="A3" workbookViewId="0">
      <selection activeCell="H8" sqref="H8"/>
    </sheetView>
  </sheetViews>
  <sheetFormatPr defaultRowHeight="15" x14ac:dyDescent="0.25"/>
  <cols>
    <col min="2" max="2" width="12.85546875" bestFit="1" customWidth="1"/>
    <col min="3" max="3" width="11.42578125" bestFit="1" customWidth="1"/>
    <col min="4" max="4" width="10.85546875" bestFit="1" customWidth="1"/>
    <col min="7" max="7" width="18" bestFit="1" customWidth="1"/>
    <col min="8" max="9" width="9.28515625" customWidth="1"/>
    <col min="12" max="12" width="18.140625" bestFit="1" customWidth="1"/>
    <col min="17" max="17" width="18" bestFit="1" customWidth="1"/>
  </cols>
  <sheetData>
    <row r="5" spans="2:19" x14ac:dyDescent="0.25">
      <c r="B5" s="42" t="s">
        <v>15</v>
      </c>
      <c r="C5" s="42"/>
      <c r="D5" s="42"/>
      <c r="F5" s="52" t="s">
        <v>20</v>
      </c>
      <c r="G5" s="52" t="s">
        <v>21</v>
      </c>
      <c r="H5" s="54" t="s">
        <v>16</v>
      </c>
      <c r="I5" s="57" t="s">
        <v>24</v>
      </c>
      <c r="K5" s="52" t="s">
        <v>20</v>
      </c>
      <c r="L5" s="56" t="s">
        <v>22</v>
      </c>
      <c r="M5" s="54" t="s">
        <v>16</v>
      </c>
      <c r="N5" s="50" t="s">
        <v>24</v>
      </c>
      <c r="P5" s="52" t="s">
        <v>20</v>
      </c>
      <c r="Q5" s="52" t="s">
        <v>23</v>
      </c>
      <c r="R5" s="54" t="s">
        <v>16</v>
      </c>
      <c r="S5" s="50" t="s">
        <v>24</v>
      </c>
    </row>
    <row r="6" spans="2:19" x14ac:dyDescent="0.25">
      <c r="B6" s="3" t="s">
        <v>21</v>
      </c>
      <c r="C6" s="3" t="s">
        <v>22</v>
      </c>
      <c r="D6" s="3" t="s">
        <v>23</v>
      </c>
      <c r="F6" s="53"/>
      <c r="G6" s="53"/>
      <c r="H6" s="55"/>
      <c r="I6" s="57"/>
      <c r="K6" s="53"/>
      <c r="L6" s="56"/>
      <c r="M6" s="55"/>
      <c r="N6" s="51"/>
      <c r="P6" s="53"/>
      <c r="Q6" s="53"/>
      <c r="R6" s="55"/>
      <c r="S6" s="51"/>
    </row>
    <row r="7" spans="2:19" x14ac:dyDescent="0.25">
      <c r="B7" s="30">
        <v>20</v>
      </c>
      <c r="C7" s="30">
        <v>25</v>
      </c>
      <c r="D7" s="30">
        <v>15</v>
      </c>
      <c r="F7" s="3">
        <v>1</v>
      </c>
      <c r="G7" s="30"/>
      <c r="H7" s="31"/>
      <c r="I7" s="35"/>
      <c r="K7" s="3">
        <v>1</v>
      </c>
      <c r="L7" s="30"/>
      <c r="M7" s="31"/>
      <c r="N7" s="35"/>
      <c r="P7" s="3">
        <v>1</v>
      </c>
      <c r="Q7" s="30"/>
      <c r="R7" s="31"/>
      <c r="S7" s="35"/>
    </row>
    <row r="8" spans="2:19" x14ac:dyDescent="0.25">
      <c r="B8" s="30">
        <v>25</v>
      </c>
      <c r="C8" s="30">
        <v>32</v>
      </c>
      <c r="D8" s="30">
        <v>20</v>
      </c>
      <c r="F8" s="3">
        <v>2</v>
      </c>
      <c r="G8" s="32">
        <v>20</v>
      </c>
      <c r="H8" s="34"/>
      <c r="I8" s="36"/>
      <c r="K8" s="3">
        <v>2</v>
      </c>
      <c r="L8" s="33">
        <v>25</v>
      </c>
      <c r="M8" s="34"/>
      <c r="N8" s="36"/>
      <c r="P8" s="3">
        <v>2</v>
      </c>
      <c r="Q8" s="33">
        <v>15</v>
      </c>
      <c r="R8" s="34"/>
      <c r="S8" s="36"/>
    </row>
    <row r="9" spans="2:19" x14ac:dyDescent="0.25">
      <c r="B9" s="30">
        <v>30</v>
      </c>
      <c r="C9" s="30">
        <v>33</v>
      </c>
      <c r="D9" s="30">
        <v>23</v>
      </c>
      <c r="F9" s="3">
        <v>3</v>
      </c>
      <c r="G9" s="33">
        <f t="shared" ref="G9:G23" si="0">(0.9*B8)+(1-0.9)*G8</f>
        <v>24.5</v>
      </c>
      <c r="H9" s="34">
        <f>ABS(B9-G9)</f>
        <v>5.5</v>
      </c>
      <c r="I9" s="37">
        <f>(H9/B9)*100%</f>
        <v>0.18333333333333332</v>
      </c>
      <c r="K9" s="3">
        <v>3</v>
      </c>
      <c r="L9" s="33">
        <f t="shared" ref="L9:L23" si="1">(0.9*C8)+(1-0.9)*L8</f>
        <v>31.3</v>
      </c>
      <c r="M9" s="34">
        <f t="shared" ref="M9:M23" si="2">ABS(C9-L9)</f>
        <v>1.6999999999999993</v>
      </c>
      <c r="N9" s="37">
        <f t="shared" ref="N9:N23" si="3">(M9/C9)*100%</f>
        <v>5.1515151515151493E-2</v>
      </c>
      <c r="P9" s="3">
        <v>3</v>
      </c>
      <c r="Q9" s="33">
        <f t="shared" ref="Q9:Q23" si="4">(0.9*D8)+(1-0.9)*Q8</f>
        <v>19.5</v>
      </c>
      <c r="R9" s="34">
        <f t="shared" ref="R9:R23" si="5">ABS(D9-Q9)</f>
        <v>3.5</v>
      </c>
      <c r="S9" s="37">
        <f t="shared" ref="S9:S23" si="6">(R9/D9)*100%</f>
        <v>0.15217391304347827</v>
      </c>
    </row>
    <row r="10" spans="2:19" x14ac:dyDescent="0.25">
      <c r="B10" s="30">
        <v>34</v>
      </c>
      <c r="C10" s="30">
        <v>34</v>
      </c>
      <c r="D10" s="30">
        <v>20</v>
      </c>
      <c r="F10" s="3">
        <v>4</v>
      </c>
      <c r="G10" s="33">
        <f t="shared" si="0"/>
        <v>29.45</v>
      </c>
      <c r="H10" s="34">
        <f t="shared" ref="H10:H23" si="7">ABS(B10-G10)</f>
        <v>4.5500000000000007</v>
      </c>
      <c r="I10" s="37">
        <f t="shared" ref="I10:I23" si="8">(H10/B10)*100%</f>
        <v>0.13382352941176473</v>
      </c>
      <c r="K10" s="3">
        <v>4</v>
      </c>
      <c r="L10" s="33">
        <f t="shared" si="1"/>
        <v>32.83</v>
      </c>
      <c r="M10" s="34">
        <f t="shared" si="2"/>
        <v>1.1700000000000017</v>
      </c>
      <c r="N10" s="37">
        <f t="shared" si="3"/>
        <v>3.4411764705882406E-2</v>
      </c>
      <c r="P10" s="3">
        <v>4</v>
      </c>
      <c r="Q10" s="33">
        <f t="shared" si="4"/>
        <v>22.65</v>
      </c>
      <c r="R10" s="34">
        <f t="shared" si="5"/>
        <v>2.6499999999999986</v>
      </c>
      <c r="S10" s="37">
        <f t="shared" si="6"/>
        <v>0.13249999999999992</v>
      </c>
    </row>
    <row r="11" spans="2:19" x14ac:dyDescent="0.25">
      <c r="B11" s="30">
        <v>30</v>
      </c>
      <c r="C11" s="30">
        <v>32</v>
      </c>
      <c r="D11" s="30">
        <v>17</v>
      </c>
      <c r="F11" s="3">
        <v>5</v>
      </c>
      <c r="G11" s="33">
        <f t="shared" si="0"/>
        <v>33.545000000000002</v>
      </c>
      <c r="H11" s="34">
        <f t="shared" si="7"/>
        <v>3.5450000000000017</v>
      </c>
      <c r="I11" s="37">
        <f t="shared" si="8"/>
        <v>0.11816666666666673</v>
      </c>
      <c r="K11" s="3">
        <v>5</v>
      </c>
      <c r="L11" s="33">
        <f t="shared" si="1"/>
        <v>33.883000000000003</v>
      </c>
      <c r="M11" s="34">
        <f t="shared" si="2"/>
        <v>1.8830000000000027</v>
      </c>
      <c r="N11" s="37">
        <f t="shared" si="3"/>
        <v>5.8843750000000083E-2</v>
      </c>
      <c r="P11" s="3">
        <v>5</v>
      </c>
      <c r="Q11" s="33">
        <f t="shared" si="4"/>
        <v>20.265000000000001</v>
      </c>
      <c r="R11" s="34">
        <f t="shared" si="5"/>
        <v>3.2650000000000006</v>
      </c>
      <c r="S11" s="37">
        <f t="shared" si="6"/>
        <v>0.19205882352941181</v>
      </c>
    </row>
    <row r="12" spans="2:19" x14ac:dyDescent="0.25">
      <c r="B12" s="30">
        <v>29</v>
      </c>
      <c r="C12" s="30">
        <v>35</v>
      </c>
      <c r="D12" s="30">
        <v>16</v>
      </c>
      <c r="F12" s="3">
        <v>6</v>
      </c>
      <c r="G12" s="33">
        <f t="shared" si="0"/>
        <v>30.354499999999998</v>
      </c>
      <c r="H12" s="34">
        <f t="shared" si="7"/>
        <v>1.354499999999998</v>
      </c>
      <c r="I12" s="37">
        <f t="shared" si="8"/>
        <v>4.6706896551724067E-2</v>
      </c>
      <c r="K12" s="3">
        <v>6</v>
      </c>
      <c r="L12" s="33">
        <f t="shared" si="1"/>
        <v>32.188299999999998</v>
      </c>
      <c r="M12" s="34">
        <f t="shared" si="2"/>
        <v>2.8117000000000019</v>
      </c>
      <c r="N12" s="37">
        <f t="shared" si="3"/>
        <v>8.0334285714285761E-2</v>
      </c>
      <c r="P12" s="3">
        <v>6</v>
      </c>
      <c r="Q12" s="33">
        <f t="shared" si="4"/>
        <v>17.326499999999999</v>
      </c>
      <c r="R12" s="34">
        <f t="shared" si="5"/>
        <v>1.3264999999999993</v>
      </c>
      <c r="S12" s="37">
        <f t="shared" si="6"/>
        <v>8.2906249999999959E-2</v>
      </c>
    </row>
    <row r="13" spans="2:19" x14ac:dyDescent="0.25">
      <c r="B13" s="30">
        <v>30</v>
      </c>
      <c r="C13" s="30">
        <v>32</v>
      </c>
      <c r="D13" s="30">
        <v>18</v>
      </c>
      <c r="F13" s="3">
        <v>7</v>
      </c>
      <c r="G13" s="33">
        <f t="shared" si="0"/>
        <v>29.135449999999999</v>
      </c>
      <c r="H13" s="34">
        <f t="shared" si="7"/>
        <v>0.86455000000000126</v>
      </c>
      <c r="I13" s="37">
        <f t="shared" si="8"/>
        <v>2.8818333333333376E-2</v>
      </c>
      <c r="K13" s="3">
        <v>7</v>
      </c>
      <c r="L13" s="33">
        <f t="shared" si="1"/>
        <v>34.718829999999997</v>
      </c>
      <c r="M13" s="34">
        <f t="shared" si="2"/>
        <v>2.718829999999997</v>
      </c>
      <c r="N13" s="37">
        <f t="shared" si="3"/>
        <v>8.4963437499999905E-2</v>
      </c>
      <c r="P13" s="3">
        <v>7</v>
      </c>
      <c r="Q13" s="33">
        <f t="shared" si="4"/>
        <v>16.132649999999998</v>
      </c>
      <c r="R13" s="34">
        <f t="shared" si="5"/>
        <v>1.8673500000000018</v>
      </c>
      <c r="S13" s="37">
        <f t="shared" si="6"/>
        <v>0.10374166666666677</v>
      </c>
    </row>
    <row r="14" spans="2:19" x14ac:dyDescent="0.25">
      <c r="B14" s="30">
        <v>32</v>
      </c>
      <c r="C14" s="30">
        <v>35</v>
      </c>
      <c r="D14" s="30">
        <v>20</v>
      </c>
      <c r="F14" s="3">
        <v>8</v>
      </c>
      <c r="G14" s="33">
        <f t="shared" si="0"/>
        <v>29.913544999999999</v>
      </c>
      <c r="H14" s="34">
        <f t="shared" si="7"/>
        <v>2.0864550000000008</v>
      </c>
      <c r="I14" s="37">
        <f t="shared" si="8"/>
        <v>6.5201718750000026E-2</v>
      </c>
      <c r="K14" s="3">
        <v>8</v>
      </c>
      <c r="L14" s="33">
        <f t="shared" si="1"/>
        <v>32.271883000000003</v>
      </c>
      <c r="M14" s="34">
        <f t="shared" si="2"/>
        <v>2.7281169999999975</v>
      </c>
      <c r="N14" s="37">
        <f t="shared" si="3"/>
        <v>7.7946199999999924E-2</v>
      </c>
      <c r="P14" s="3">
        <v>8</v>
      </c>
      <c r="Q14" s="33">
        <f t="shared" si="4"/>
        <v>17.813264999999998</v>
      </c>
      <c r="R14" s="34">
        <f t="shared" si="5"/>
        <v>2.1867350000000023</v>
      </c>
      <c r="S14" s="37">
        <f t="shared" si="6"/>
        <v>0.10933675000000012</v>
      </c>
    </row>
    <row r="15" spans="2:19" x14ac:dyDescent="0.25">
      <c r="B15" s="30">
        <v>28</v>
      </c>
      <c r="C15" s="30">
        <v>37</v>
      </c>
      <c r="D15" s="30">
        <v>23</v>
      </c>
      <c r="F15" s="3">
        <v>9</v>
      </c>
      <c r="G15" s="33">
        <f t="shared" si="0"/>
        <v>31.791354500000001</v>
      </c>
      <c r="H15" s="34">
        <f t="shared" si="7"/>
        <v>3.7913545000000006</v>
      </c>
      <c r="I15" s="37">
        <f t="shared" si="8"/>
        <v>0.13540551785714289</v>
      </c>
      <c r="K15" s="3">
        <v>9</v>
      </c>
      <c r="L15" s="33">
        <f t="shared" si="1"/>
        <v>34.727188300000002</v>
      </c>
      <c r="M15" s="34">
        <f t="shared" si="2"/>
        <v>2.2728116999999983</v>
      </c>
      <c r="N15" s="37">
        <f t="shared" si="3"/>
        <v>6.1427343243243199E-2</v>
      </c>
      <c r="P15" s="3">
        <v>9</v>
      </c>
      <c r="Q15" s="33">
        <f t="shared" si="4"/>
        <v>19.781326499999999</v>
      </c>
      <c r="R15" s="34">
        <f t="shared" si="5"/>
        <v>3.2186735000000013</v>
      </c>
      <c r="S15" s="37">
        <f t="shared" si="6"/>
        <v>0.13994232608695659</v>
      </c>
    </row>
    <row r="16" spans="2:19" x14ac:dyDescent="0.25">
      <c r="B16" s="30">
        <v>25</v>
      </c>
      <c r="C16" s="30">
        <v>43</v>
      </c>
      <c r="D16" s="30">
        <v>27</v>
      </c>
      <c r="F16" s="3">
        <v>10</v>
      </c>
      <c r="G16" s="33">
        <f t="shared" si="0"/>
        <v>28.37913545</v>
      </c>
      <c r="H16" s="34">
        <f t="shared" si="7"/>
        <v>3.3791354499999997</v>
      </c>
      <c r="I16" s="37">
        <f t="shared" si="8"/>
        <v>0.13516541799999998</v>
      </c>
      <c r="K16" s="3">
        <v>10</v>
      </c>
      <c r="L16" s="33">
        <f t="shared" si="1"/>
        <v>36.772718830000002</v>
      </c>
      <c r="M16" s="34">
        <f t="shared" si="2"/>
        <v>6.2272811699999977</v>
      </c>
      <c r="N16" s="37">
        <f t="shared" si="3"/>
        <v>0.14482049232558133</v>
      </c>
      <c r="P16" s="3">
        <v>10</v>
      </c>
      <c r="Q16" s="33">
        <f t="shared" si="4"/>
        <v>22.678132649999998</v>
      </c>
      <c r="R16" s="34">
        <f t="shared" si="5"/>
        <v>4.3218673500000016</v>
      </c>
      <c r="S16" s="37">
        <f t="shared" si="6"/>
        <v>0.16006916111111116</v>
      </c>
    </row>
    <row r="17" spans="2:19" x14ac:dyDescent="0.25">
      <c r="B17" s="30">
        <v>30</v>
      </c>
      <c r="C17" s="30">
        <v>48</v>
      </c>
      <c r="D17" s="30">
        <v>30</v>
      </c>
      <c r="F17" s="3">
        <v>11</v>
      </c>
      <c r="G17" s="33">
        <f t="shared" si="0"/>
        <v>25.337913544999999</v>
      </c>
      <c r="H17" s="34">
        <f t="shared" si="7"/>
        <v>4.6620864550000007</v>
      </c>
      <c r="I17" s="37">
        <f t="shared" si="8"/>
        <v>0.15540288183333337</v>
      </c>
      <c r="K17" s="3">
        <v>11</v>
      </c>
      <c r="L17" s="33">
        <f t="shared" si="1"/>
        <v>42.377271883000006</v>
      </c>
      <c r="M17" s="34">
        <f t="shared" si="2"/>
        <v>5.6227281169999941</v>
      </c>
      <c r="N17" s="37">
        <f t="shared" si="3"/>
        <v>0.11714016910416654</v>
      </c>
      <c r="P17" s="3">
        <v>11</v>
      </c>
      <c r="Q17" s="33">
        <f t="shared" si="4"/>
        <v>26.567813264999998</v>
      </c>
      <c r="R17" s="34">
        <f t="shared" si="5"/>
        <v>3.4321867350000019</v>
      </c>
      <c r="S17" s="37">
        <f t="shared" si="6"/>
        <v>0.11440622450000007</v>
      </c>
    </row>
    <row r="18" spans="2:19" x14ac:dyDescent="0.25">
      <c r="B18" s="30">
        <v>36</v>
      </c>
      <c r="C18" s="30">
        <v>40</v>
      </c>
      <c r="D18" s="30">
        <v>33</v>
      </c>
      <c r="F18" s="3">
        <v>12</v>
      </c>
      <c r="G18" s="33">
        <f t="shared" si="0"/>
        <v>29.5337913545</v>
      </c>
      <c r="H18" s="34">
        <f t="shared" si="7"/>
        <v>6.4662086455000001</v>
      </c>
      <c r="I18" s="37">
        <f t="shared" si="8"/>
        <v>0.17961690681944445</v>
      </c>
      <c r="K18" s="3">
        <v>12</v>
      </c>
      <c r="L18" s="33">
        <f t="shared" si="1"/>
        <v>47.437727188300002</v>
      </c>
      <c r="M18" s="34">
        <f t="shared" si="2"/>
        <v>7.437727188300002</v>
      </c>
      <c r="N18" s="37">
        <f t="shared" si="3"/>
        <v>0.18594317970750004</v>
      </c>
      <c r="P18" s="3">
        <v>12</v>
      </c>
      <c r="Q18" s="33">
        <f t="shared" si="4"/>
        <v>29.656781326499999</v>
      </c>
      <c r="R18" s="34">
        <f t="shared" si="5"/>
        <v>3.3432186735000009</v>
      </c>
      <c r="S18" s="37">
        <f t="shared" si="6"/>
        <v>0.1013096567727273</v>
      </c>
    </row>
    <row r="19" spans="2:19" x14ac:dyDescent="0.25">
      <c r="B19" s="30">
        <v>42</v>
      </c>
      <c r="C19" s="30">
        <v>46</v>
      </c>
      <c r="D19" s="30">
        <v>36</v>
      </c>
      <c r="F19" s="3">
        <v>13</v>
      </c>
      <c r="G19" s="33">
        <f t="shared" si="0"/>
        <v>35.353379135449998</v>
      </c>
      <c r="H19" s="34">
        <f t="shared" si="7"/>
        <v>6.6466208645500018</v>
      </c>
      <c r="I19" s="37">
        <f t="shared" si="8"/>
        <v>0.158252877727381</v>
      </c>
      <c r="K19" s="3">
        <v>13</v>
      </c>
      <c r="L19" s="33">
        <f t="shared" si="1"/>
        <v>40.743772718830002</v>
      </c>
      <c r="M19" s="34">
        <f t="shared" si="2"/>
        <v>5.2562272811699984</v>
      </c>
      <c r="N19" s="37">
        <f t="shared" si="3"/>
        <v>0.11426581046021736</v>
      </c>
      <c r="P19" s="3">
        <v>13</v>
      </c>
      <c r="Q19" s="33">
        <f t="shared" si="4"/>
        <v>32.665678132650001</v>
      </c>
      <c r="R19" s="34">
        <f t="shared" si="5"/>
        <v>3.334321867349999</v>
      </c>
      <c r="S19" s="37">
        <f t="shared" si="6"/>
        <v>9.2620051870833303E-2</v>
      </c>
    </row>
    <row r="20" spans="2:19" x14ac:dyDescent="0.25">
      <c r="B20" s="30">
        <v>43</v>
      </c>
      <c r="C20" s="30">
        <v>45</v>
      </c>
      <c r="D20" s="30">
        <v>40</v>
      </c>
      <c r="F20" s="3">
        <v>14</v>
      </c>
      <c r="G20" s="33">
        <f t="shared" si="0"/>
        <v>41.335337913545004</v>
      </c>
      <c r="H20" s="34">
        <f t="shared" si="7"/>
        <v>1.6646620864549959</v>
      </c>
      <c r="I20" s="37">
        <f t="shared" si="8"/>
        <v>3.8713071778023161E-2</v>
      </c>
      <c r="K20" s="3">
        <v>14</v>
      </c>
      <c r="L20" s="33">
        <f t="shared" si="1"/>
        <v>45.474377271883</v>
      </c>
      <c r="M20" s="34">
        <f t="shared" si="2"/>
        <v>0.47437727188300016</v>
      </c>
      <c r="N20" s="37">
        <f t="shared" si="3"/>
        <v>1.0541717152955559E-2</v>
      </c>
      <c r="P20" s="3">
        <v>14</v>
      </c>
      <c r="Q20" s="33">
        <f t="shared" si="4"/>
        <v>35.666567813264997</v>
      </c>
      <c r="R20" s="34">
        <f t="shared" si="5"/>
        <v>4.3334321867350027</v>
      </c>
      <c r="S20" s="37">
        <f t="shared" si="6"/>
        <v>0.10833580466837507</v>
      </c>
    </row>
    <row r="21" spans="2:19" x14ac:dyDescent="0.25">
      <c r="B21" s="30">
        <v>48</v>
      </c>
      <c r="C21" s="30">
        <v>42</v>
      </c>
      <c r="D21" s="30">
        <v>43</v>
      </c>
      <c r="F21" s="3">
        <v>15</v>
      </c>
      <c r="G21" s="33">
        <f t="shared" si="0"/>
        <v>42.833533791354505</v>
      </c>
      <c r="H21" s="34">
        <f t="shared" si="7"/>
        <v>5.1664662086454953</v>
      </c>
      <c r="I21" s="37">
        <f t="shared" si="8"/>
        <v>0.10763471268011449</v>
      </c>
      <c r="K21" s="3">
        <v>15</v>
      </c>
      <c r="L21" s="33">
        <f t="shared" si="1"/>
        <v>45.047437727188296</v>
      </c>
      <c r="M21" s="34">
        <f t="shared" si="2"/>
        <v>3.0474377271882958</v>
      </c>
      <c r="N21" s="37">
        <f t="shared" si="3"/>
        <v>7.2558041123530856E-2</v>
      </c>
      <c r="P21" s="3">
        <v>15</v>
      </c>
      <c r="Q21" s="33">
        <f t="shared" si="4"/>
        <v>39.5666567813265</v>
      </c>
      <c r="R21" s="34">
        <f t="shared" si="5"/>
        <v>3.4333432186734996</v>
      </c>
      <c r="S21" s="37">
        <f t="shared" si="6"/>
        <v>7.9845191131941856E-2</v>
      </c>
    </row>
    <row r="22" spans="2:19" x14ac:dyDescent="0.25">
      <c r="B22" s="30">
        <v>55</v>
      </c>
      <c r="C22" s="30">
        <v>50</v>
      </c>
      <c r="D22" s="30">
        <v>46</v>
      </c>
      <c r="F22" s="3">
        <v>16</v>
      </c>
      <c r="G22" s="33">
        <f t="shared" si="0"/>
        <v>47.483353379135451</v>
      </c>
      <c r="H22" s="34">
        <f t="shared" si="7"/>
        <v>7.5166466208645488</v>
      </c>
      <c r="I22" s="37">
        <f t="shared" si="8"/>
        <v>0.13666630219753725</v>
      </c>
      <c r="K22" s="3">
        <v>16</v>
      </c>
      <c r="L22" s="33">
        <f t="shared" si="1"/>
        <v>42.304743772718837</v>
      </c>
      <c r="M22" s="34">
        <f t="shared" si="2"/>
        <v>7.6952562272811633</v>
      </c>
      <c r="N22" s="37">
        <f t="shared" si="3"/>
        <v>0.15390512454562327</v>
      </c>
      <c r="P22" s="3">
        <v>16</v>
      </c>
      <c r="Q22" s="33">
        <f t="shared" si="4"/>
        <v>42.656665678132654</v>
      </c>
      <c r="R22" s="34">
        <f t="shared" si="5"/>
        <v>3.3433343218673457</v>
      </c>
      <c r="S22" s="37">
        <f t="shared" si="6"/>
        <v>7.2681180910159696E-2</v>
      </c>
    </row>
    <row r="23" spans="2:19" x14ac:dyDescent="0.25">
      <c r="B23" s="30">
        <v>60</v>
      </c>
      <c r="C23" s="30">
        <v>53</v>
      </c>
      <c r="D23" s="30">
        <v>46</v>
      </c>
      <c r="F23" s="3">
        <v>17</v>
      </c>
      <c r="G23" s="33">
        <f t="shared" si="0"/>
        <v>54.248335337913545</v>
      </c>
      <c r="H23" s="34">
        <f t="shared" si="7"/>
        <v>5.7516646620864549</v>
      </c>
      <c r="I23" s="37">
        <f t="shared" si="8"/>
        <v>9.5861077701440908E-2</v>
      </c>
      <c r="K23" s="3">
        <v>17</v>
      </c>
      <c r="L23" s="33">
        <f t="shared" si="1"/>
        <v>49.230474377271882</v>
      </c>
      <c r="M23" s="34">
        <f t="shared" si="2"/>
        <v>3.7695256227281178</v>
      </c>
      <c r="N23" s="37">
        <f t="shared" si="3"/>
        <v>7.1123124957134298E-2</v>
      </c>
      <c r="P23" s="3">
        <v>17</v>
      </c>
      <c r="Q23" s="33">
        <f t="shared" si="4"/>
        <v>45.665666567813261</v>
      </c>
      <c r="R23" s="34">
        <f t="shared" si="5"/>
        <v>0.33433343218673883</v>
      </c>
      <c r="S23" s="37">
        <f t="shared" si="6"/>
        <v>7.2681180910160615E-3</v>
      </c>
    </row>
    <row r="24" spans="2:19" x14ac:dyDescent="0.25">
      <c r="H24" s="34">
        <f>SUM(H9:H23)</f>
        <v>62.9453504931015</v>
      </c>
      <c r="I24" s="38">
        <f>SUM(I9:I23)</f>
        <v>1.7187692446412393</v>
      </c>
      <c r="M24" s="34">
        <f>SUM(M9:M23)</f>
        <v>54.815019305550571</v>
      </c>
      <c r="N24" s="38">
        <f>SUM(N9:N23)</f>
        <v>1.3197395920552724</v>
      </c>
      <c r="R24" s="34">
        <f>SUM(R9:R23)</f>
        <v>43.890296285312594</v>
      </c>
      <c r="S24" s="38">
        <f>SUM(S9:S23)</f>
        <v>1.6491951183826783</v>
      </c>
    </row>
    <row r="25" spans="2:19" x14ac:dyDescent="0.25">
      <c r="I25" s="37">
        <f>I24/15</f>
        <v>0.11458461630941595</v>
      </c>
      <c r="N25" s="39">
        <f>N24/15</f>
        <v>8.7982639470351495E-2</v>
      </c>
      <c r="S25" s="37">
        <f>S24/15</f>
        <v>0.10994634122551189</v>
      </c>
    </row>
  </sheetData>
  <mergeCells count="13">
    <mergeCell ref="S5:S6"/>
    <mergeCell ref="K5:K6"/>
    <mergeCell ref="P5:P6"/>
    <mergeCell ref="R5:R6"/>
    <mergeCell ref="B5:D5"/>
    <mergeCell ref="F5:F6"/>
    <mergeCell ref="G5:G6"/>
    <mergeCell ref="L5:L6"/>
    <mergeCell ref="Q5:Q6"/>
    <mergeCell ref="H5:H6"/>
    <mergeCell ref="M5:M6"/>
    <mergeCell ref="I5:I6"/>
    <mergeCell ref="N5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2017-02-22T04:34:07Z</dcterms:created>
  <dcterms:modified xsi:type="dcterms:W3CDTF">2017-05-15T18:26:31Z</dcterms:modified>
</cp:coreProperties>
</file>