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dockins_chris_epa_gov/Documents/0 2021 Work/VRR Work/"/>
    </mc:Choice>
  </mc:AlternateContent>
  <xr:revisionPtr revIDLastSave="1" documentId="8_{090DA58B-E05F-4AE3-B78E-10506138B7E8}" xr6:coauthVersionLast="47" xr6:coauthVersionMax="47" xr10:uidLastSave="{42C70A7E-A061-4B85-AB5C-2A5266A475CF}"/>
  <bookViews>
    <workbookView xWindow="-15210" yWindow="-1575" windowWidth="14400" windowHeight="8880" tabRatio="841" xr2:uid="{CDA3A3C6-907A-4993-B740-4F566768FF15}"/>
  </bookViews>
  <sheets>
    <sheet name="About" sheetId="1" r:id="rId1"/>
    <sheet name="VSL Estimates" sheetId="2" r:id="rId2"/>
    <sheet name="Aldy &amp; Viscusi 2008" sheetId="6" r:id="rId3"/>
    <sheet name="Cameron &amp; DeShazo" sheetId="9" r:id="rId4"/>
    <sheet name="Cameron DeShazo Johnston 2010" sheetId="7" r:id="rId5"/>
    <sheet name="Cameron DeShazo Stiffler" sheetId="8" r:id="rId6"/>
    <sheet name="Viscusi 2003" sheetId="4" r:id="rId7"/>
    <sheet name="Viscusi &amp; Hersch" sheetId="3" r:id="rId8"/>
    <sheet name="Viscusi &amp; Aldy 2007" sheetId="5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1" i="7" l="1"/>
  <c r="E31" i="7"/>
  <c r="G29" i="7"/>
  <c r="G15" i="7"/>
  <c r="E4" i="7"/>
  <c r="E3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2" i="7"/>
  <c r="F19" i="7" l="1"/>
  <c r="F18" i="7"/>
  <c r="F16" i="7"/>
  <c r="F29" i="7"/>
  <c r="F28" i="7"/>
  <c r="F27" i="7"/>
  <c r="F26" i="7"/>
  <c r="F25" i="7"/>
  <c r="F24" i="7"/>
  <c r="F23" i="7"/>
  <c r="F22" i="7"/>
  <c r="F21" i="7"/>
  <c r="F20" i="7"/>
  <c r="F17" i="7"/>
  <c r="F13" i="7"/>
  <c r="F12" i="7"/>
  <c r="F11" i="7"/>
  <c r="F9" i="7"/>
  <c r="F8" i="7"/>
  <c r="F6" i="7"/>
  <c r="F15" i="7"/>
  <c r="F14" i="7"/>
  <c r="F10" i="7"/>
  <c r="F7" i="7"/>
  <c r="F5" i="7"/>
  <c r="F4" i="7"/>
  <c r="F3" i="7"/>
  <c r="F2" i="7"/>
  <c r="E2" i="3"/>
  <c r="F31" i="7" l="1"/>
</calcChain>
</file>

<file path=xl/sharedStrings.xml><?xml version="1.0" encoding="utf-8"?>
<sst xmlns="http://schemas.openxmlformats.org/spreadsheetml/2006/main" count="271" uniqueCount="71">
  <si>
    <t>Study</t>
  </si>
  <si>
    <t>VSL</t>
  </si>
  <si>
    <t>Type</t>
  </si>
  <si>
    <t>Hammitt and Graham (1999)</t>
  </si>
  <si>
    <t>SP</t>
  </si>
  <si>
    <t>Corso, Hammitt, and Graham (2001)</t>
  </si>
  <si>
    <r>
      <t xml:space="preserve">Alberini </t>
    </r>
    <r>
      <rPr>
        <i/>
        <sz val="11"/>
        <color rgb="FF000000"/>
        <rFont val="Calibri"/>
        <family val="2"/>
      </rPr>
      <t>et al</t>
    </r>
    <r>
      <rPr>
        <sz val="11"/>
        <color rgb="FF000000"/>
        <rFont val="Calibri"/>
        <family val="2"/>
      </rPr>
      <t>. (2004)</t>
    </r>
  </si>
  <si>
    <t>Hammitt and Hanninger (2010)</t>
  </si>
  <si>
    <t>Cameron, DeShazo, and Johnson (2010)</t>
  </si>
  <si>
    <t>Cameron, DeShazo, and Stiffler (2013)</t>
  </si>
  <si>
    <t>Chestnut, Rowe, and Breffle (2012)</t>
  </si>
  <si>
    <t>Cameron and DeShazo (2013)</t>
  </si>
  <si>
    <t>Viscusi, Huber, and Bell (2014)</t>
  </si>
  <si>
    <t>Viscusi (2003)</t>
  </si>
  <si>
    <t>HW</t>
  </si>
  <si>
    <t>Viscusi (2004)</t>
  </si>
  <si>
    <t>Kneiser and Viscusi (2005)</t>
  </si>
  <si>
    <t>Viscusi and Aldy (2007)</t>
  </si>
  <si>
    <t>Aldy and Viscusi (2008)</t>
  </si>
  <si>
    <t>Viscusi and Hersch  (2008)</t>
  </si>
  <si>
    <t>Hersch and Viscusi (2010)</t>
  </si>
  <si>
    <t>Scotten and Taylor (2011)</t>
  </si>
  <si>
    <t>Scotten (2013)</t>
  </si>
  <si>
    <t>SE</t>
  </si>
  <si>
    <t>Data Yr</t>
  </si>
  <si>
    <t>Dollar Yr</t>
  </si>
  <si>
    <t>Estimates</t>
  </si>
  <si>
    <t>Sample</t>
  </si>
  <si>
    <t>Viscusi and Hersch</t>
  </si>
  <si>
    <t>non-smokers</t>
  </si>
  <si>
    <t>smokers</t>
  </si>
  <si>
    <t>Weight</t>
  </si>
  <si>
    <t>Wtd VSL</t>
  </si>
  <si>
    <t>Wtd SE</t>
  </si>
  <si>
    <t>VSL SE</t>
  </si>
  <si>
    <t>white</t>
  </si>
  <si>
    <t>black</t>
  </si>
  <si>
    <t>sample</t>
  </si>
  <si>
    <t>Weighted VSL</t>
  </si>
  <si>
    <t>Weighted SE</t>
  </si>
  <si>
    <t>VSL SE calculated from coefficient SE</t>
  </si>
  <si>
    <t>Weights based on percent of population in 5-year age groups in 2013</t>
  </si>
  <si>
    <t>Aldy and Viscusi</t>
  </si>
  <si>
    <t>SE calculated from reported coefficients</t>
  </si>
  <si>
    <t>Weighting by age-share of working population in 2013</t>
  </si>
  <si>
    <t>SE imputed</t>
  </si>
  <si>
    <t>Weights by specific shares of general population 2013</t>
  </si>
  <si>
    <t>Cameron, DeShazo, Stiffler</t>
  </si>
  <si>
    <t>Weights</t>
  </si>
  <si>
    <t>Cameron, DeShazo, Johnson</t>
  </si>
  <si>
    <t>Cameron and DeShazo</t>
  </si>
  <si>
    <t>45yo, $42k, r=.03</t>
  </si>
  <si>
    <t>45yo, $42k, r=.05</t>
  </si>
  <si>
    <t>45yo, $42k, r=.07</t>
  </si>
  <si>
    <t>45yo, $42k, r=indiv</t>
  </si>
  <si>
    <t>45yo, $24k, r=.05</t>
  </si>
  <si>
    <t>45yo, $67.5k, r=.05</t>
  </si>
  <si>
    <t>35yo, $42k, r=.05</t>
  </si>
  <si>
    <t>65yo, $42k, r=.05</t>
  </si>
  <si>
    <t>45yo, $42k (only healthy), r=.05</t>
  </si>
  <si>
    <t>Wtd VSLs</t>
  </si>
  <si>
    <t>Study (year)</t>
  </si>
  <si>
    <t>Total Wt (Check)</t>
  </si>
  <si>
    <t>Percent of workers (weights)</t>
  </si>
  <si>
    <t>Percent of working population by age group (weight)</t>
  </si>
  <si>
    <t>Weighting based on population shares of specified populations as described in USEPA 2016</t>
  </si>
  <si>
    <t>Weights by specific shares of general population 2013 as described in USEPA 2016</t>
  </si>
  <si>
    <t>SE imputed as described in USEPA 2016</t>
  </si>
  <si>
    <t>Notes about this spreadsheet</t>
  </si>
  <si>
    <t>Mean Value?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</si>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</sst>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 tint="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7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top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top" wrapText="1"/>
    </xf>
    <xf numFmtId="0" fontId="5" fillId="0" borderId="0" xfId="0" applyFont="1"/>
    <xf numFmtId="2" fontId="0" fillId="0" borderId="0" xfId="0" applyNumberForma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 applyAlignment="1">
      <alignment horizontal="left" indent="2"/>
    </xf>
    <xf numFmtId="1" fontId="0" fillId="0" borderId="0" xfId="0" applyNumberFormat="1"/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4" xfId="0" applyBorder="1"/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top"/>
    </xf>
    <xf numFmtId="0" fontId="6" fillId="2" borderId="0" xfId="0" applyFont="1" applyFill="1" applyAlignment="1">
      <alignment vertical="top"/>
    </xf>
    <xf numFmtId="0" fontId="7" fillId="0" borderId="0" xfId="0" applyFont="1"/>
    <xf numFmtId="0" fontId="0" fillId="0" borderId="0" xfId="0" applyFill="1" applyBorder="1"/>
    <xf numFmtId="0" fontId="0" fillId="0" borderId="0" xfId="0" applyAlignment="1">
      <alignment horizontal="right"/>
    </xf>
    <xf numFmtId="0" fontId="8" fillId="0" borderId="0" xfId="0" applyFont="1"/>
    <xf numFmtId="0" fontId="8" fillId="0" borderId="0" xfId="0" applyFont="1" applyAlignment="1">
      <alignment horizontal="center" vertical="top" wrapText="1"/>
    </xf>
    <xf numFmtId="2" fontId="8" fillId="0" borderId="0" xfId="0" applyNumberFormat="1" applyFont="1"/>
    <xf numFmtId="164" fontId="8" fillId="0" borderId="0" xfId="0" applyNumberFormat="1" applyFont="1"/>
    <xf numFmtId="0" fontId="9" fillId="0" borderId="0" xfId="0" applyFont="1"/>
    <xf numFmtId="2" fontId="0" fillId="0" borderId="0" xfId="0" applyNumberFormat="1" applyFont="1"/>
    <xf numFmtId="0" fontId="5" fillId="0" borderId="0" xfId="0" applyFont="1" applyAlignment="1">
      <alignment wrapText="1"/>
    </xf>
    <xf numFmtId="166" fontId="0" fillId="0" borderId="0" xfId="1" applyNumberFormat="1" applyFont="1"/>
    <xf numFmtId="2" fontId="4" fillId="2" borderId="0" xfId="0" applyNumberFormat="1" applyFont="1" applyFill="1" applyAlignment="1">
      <alignment horizontal="center" vertical="center" wrapText="1"/>
    </xf>
    <xf numFmtId="0" fontId="0" fillId="0" borderId="0" xfId="0" applyFont="1"/>
    <xf numFmtId="2" fontId="0" fillId="0" borderId="0" xfId="0" applyNumberForma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9" fontId="0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1" fillId="0" borderId="0" xfId="0" applyFont="1"/>
    <xf numFmtId="2" fontId="4" fillId="0" borderId="0" xfId="0" applyNumberFormat="1" applyFont="1" applyAlignment="1">
      <alignment horizontal="center" vertical="center" wrapText="1"/>
    </xf>
    <xf numFmtId="0" fontId="0" fillId="0" borderId="5" xfId="0" applyBorder="1"/>
    <xf numFmtId="2" fontId="0" fillId="0" borderId="1" xfId="0" applyNumberFormat="1" applyBorder="1"/>
    <xf numFmtId="2" fontId="0" fillId="0" borderId="6" xfId="0" applyNumberFormat="1" applyBorder="1"/>
    <xf numFmtId="0" fontId="0" fillId="0" borderId="7" xfId="0" applyBorder="1"/>
    <xf numFmtId="2" fontId="0" fillId="0" borderId="2" xfId="0" applyNumberFormat="1" applyBorder="1"/>
    <xf numFmtId="2" fontId="0" fillId="0" borderId="8" xfId="0" applyNumberFormat="1" applyBorder="1"/>
    <xf numFmtId="0" fontId="2" fillId="2" borderId="1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2" borderId="0" xfId="0" applyFont="1" applyFill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1</xdr:row>
      <xdr:rowOff>95250</xdr:rowOff>
    </xdr:from>
    <xdr:to>
      <xdr:col>9</xdr:col>
      <xdr:colOff>279400</xdr:colOff>
      <xdr:row>12</xdr:row>
      <xdr:rowOff>120650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E210427-E39E-DE62-9BCF-9737D4710097}"/>
            </a:ext>
          </a:extLst>
        </xdr:cNvPr>
        <xdr:cNvSpPr txBox="1"/>
      </xdr:nvSpPr>
      <xdr:spPr>
        <a:xfrm>
          <a:off x="88900" y="279400"/>
          <a:ext cx="5988050" cy="205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pages contain the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original study VSL estimates and weights for the weighted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VSL estimates and standard errors used in the meta-analysis. 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 described in EPA 2016, some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VSL estimates and standard errors from the original study were weighted to create estimates that are more comparable and more broadly representative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the population. </a:t>
          </a:r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/>
            <a:t>In all cases,</a:t>
          </a:r>
          <a:r>
            <a:rPr lang="en-US" sz="1100" baseline="0"/>
            <a:t> details about the source of the weights and their rationale are provided in EPA 2016. </a:t>
          </a:r>
        </a:p>
        <a:p>
          <a:endParaRPr lang="en-US" sz="1100" baseline="0"/>
        </a:p>
        <a:p>
          <a:r>
            <a:rPr lang="en-US" sz="1100" baseline="0"/>
            <a:t>The sheet "VSL Estimates" contains VSL estimates and standard errors used in the meta-analysis. These are in the original dollar year reported in the study. They weights and adjustments applied to any weighted original estimates are shown in the following sheets by study name. 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E83B-A11D-4348-B213-D5671CF0C85D}">
  <dimension ref="A1"/>
  <sheetViews>
    <sheetView tabSelected="1" workbookViewId="0">
      <selection activeCell="K8" sqref="K8"/>
    </sheetView>
  </sheetViews>
  <sheetFormatPr defaultRowHeight="14.5" x14ac:dyDescent="0.35"/>
  <cols>
    <col min="1" max="1" width="13.1796875" style="35" customWidth="1"/>
    <col min="2" max="16384" width="8.7265625" style="35"/>
  </cols>
  <sheetData>
    <row r="1" spans="1:1" x14ac:dyDescent="0.35">
      <c r="A1" s="35" t="s">
        <v>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04F3C-A578-43AA-B0FA-E04539AA0C83}">
  <dimension ref="A1:H89"/>
  <sheetViews>
    <sheetView zoomScale="120" zoomScaleNormal="120" workbookViewId="0">
      <pane xSplit="1" ySplit="1" topLeftCell="C2" activePane="bottomRight" state="frozen"/>
      <selection pane="topRight" activeCell="B1" sqref="B1"/>
      <selection pane="bottomLeft" activeCell="A4" sqref="A4"/>
      <selection pane="bottomRight" activeCell="H2" sqref="H2"/>
    </sheetView>
  </sheetViews>
  <sheetFormatPr defaultRowHeight="14.5" x14ac:dyDescent="0.35"/>
  <cols>
    <col min="1" max="1" width="36" customWidth="1"/>
    <col min="2" max="4" width="10.26953125" customWidth="1"/>
    <col min="5" max="5" width="8.7265625" style="34"/>
  </cols>
  <sheetData>
    <row r="1" spans="1:8" ht="29.5" thickBot="1" x14ac:dyDescent="0.4">
      <c r="A1" s="27" t="s">
        <v>61</v>
      </c>
      <c r="B1" s="1" t="s">
        <v>2</v>
      </c>
      <c r="C1" s="1" t="s">
        <v>1</v>
      </c>
      <c r="D1" s="1" t="s">
        <v>23</v>
      </c>
      <c r="E1" s="28" t="s">
        <v>69</v>
      </c>
      <c r="F1" s="28" t="s">
        <v>24</v>
      </c>
      <c r="G1" s="28" t="s">
        <v>25</v>
      </c>
      <c r="H1" s="28" t="s">
        <v>70</v>
      </c>
    </row>
    <row r="2" spans="1:8" x14ac:dyDescent="0.35">
      <c r="A2" s="71" t="s">
        <v>3</v>
      </c>
      <c r="B2" s="2" t="s">
        <v>4</v>
      </c>
      <c r="C2" s="31">
        <v>2.08</v>
      </c>
      <c r="D2" s="31">
        <v>0.2298</v>
      </c>
      <c r="E2" s="32"/>
      <c r="F2" s="3">
        <v>1996</v>
      </c>
      <c r="G2" s="3">
        <v>1998</v>
      </c>
      <c r="H2" s="3">
        <v>992</v>
      </c>
    </row>
    <row r="3" spans="1:8" x14ac:dyDescent="0.35">
      <c r="A3" s="72"/>
      <c r="B3" s="4" t="s">
        <v>4</v>
      </c>
      <c r="C3" s="29">
        <v>1.25</v>
      </c>
      <c r="D3" s="29">
        <v>0.13980000000000001</v>
      </c>
      <c r="E3" s="33"/>
      <c r="F3" s="5">
        <v>1996</v>
      </c>
      <c r="G3" s="5">
        <v>1998</v>
      </c>
      <c r="H3" s="5">
        <v>992</v>
      </c>
    </row>
    <row r="4" spans="1:8" x14ac:dyDescent="0.35">
      <c r="A4" s="72"/>
      <c r="B4" s="4" t="s">
        <v>4</v>
      </c>
      <c r="C4" s="29">
        <v>4.7</v>
      </c>
      <c r="D4" s="29">
        <v>0.23013529276903252</v>
      </c>
      <c r="E4" s="5">
        <v>1</v>
      </c>
      <c r="F4" s="5">
        <v>1996</v>
      </c>
      <c r="G4" s="5">
        <v>1998</v>
      </c>
      <c r="H4" s="5">
        <v>992</v>
      </c>
    </row>
    <row r="5" spans="1:8" x14ac:dyDescent="0.35">
      <c r="A5" s="72"/>
      <c r="B5" s="4" t="s">
        <v>4</v>
      </c>
      <c r="C5" s="29">
        <v>2.82</v>
      </c>
      <c r="D5" s="29">
        <v>0.14000397706314513</v>
      </c>
      <c r="E5" s="5">
        <v>1</v>
      </c>
      <c r="F5" s="5">
        <v>1996</v>
      </c>
      <c r="G5" s="5">
        <v>1998</v>
      </c>
      <c r="H5" s="5">
        <v>992</v>
      </c>
    </row>
    <row r="6" spans="1:8" x14ac:dyDescent="0.35">
      <c r="A6" s="72" t="s">
        <v>5</v>
      </c>
      <c r="B6" s="4" t="s">
        <v>4</v>
      </c>
      <c r="C6" s="29">
        <v>3.7</v>
      </c>
      <c r="D6" s="29">
        <v>0.49489795918367346</v>
      </c>
      <c r="E6" s="33"/>
      <c r="F6" s="5">
        <v>1998</v>
      </c>
      <c r="G6" s="5">
        <v>2000</v>
      </c>
      <c r="H6" s="5">
        <v>288</v>
      </c>
    </row>
    <row r="7" spans="1:8" x14ac:dyDescent="0.35">
      <c r="A7" s="72"/>
      <c r="B7" s="4" t="s">
        <v>4</v>
      </c>
      <c r="C7" s="29">
        <v>5.7</v>
      </c>
      <c r="D7" s="29">
        <v>1.0357142857142858</v>
      </c>
      <c r="E7" s="33"/>
      <c r="F7" s="5">
        <v>1998</v>
      </c>
      <c r="G7" s="5">
        <v>2000</v>
      </c>
      <c r="H7" s="5">
        <v>288</v>
      </c>
    </row>
    <row r="8" spans="1:8" x14ac:dyDescent="0.35">
      <c r="A8" s="72"/>
      <c r="B8" s="4" t="s">
        <v>4</v>
      </c>
      <c r="C8" s="29">
        <v>10.109401718171696</v>
      </c>
      <c r="D8" s="29">
        <v>2.1</v>
      </c>
      <c r="E8" s="5">
        <v>1</v>
      </c>
      <c r="F8" s="5">
        <v>1998</v>
      </c>
      <c r="G8" s="5">
        <v>2000</v>
      </c>
      <c r="H8" s="5">
        <v>288</v>
      </c>
    </row>
    <row r="9" spans="1:8" x14ac:dyDescent="0.35">
      <c r="A9" s="72"/>
      <c r="B9" s="4" t="s">
        <v>4</v>
      </c>
      <c r="C9" s="29">
        <v>15.573943187453693</v>
      </c>
      <c r="D9" s="29">
        <v>3.8</v>
      </c>
      <c r="E9" s="5">
        <v>1</v>
      </c>
      <c r="F9" s="5">
        <v>1998</v>
      </c>
      <c r="G9" s="5">
        <v>2000</v>
      </c>
      <c r="H9" s="5">
        <v>288</v>
      </c>
    </row>
    <row r="10" spans="1:8" x14ac:dyDescent="0.35">
      <c r="A10" s="72"/>
      <c r="B10" s="4" t="s">
        <v>4</v>
      </c>
      <c r="C10" s="29">
        <v>3.2</v>
      </c>
      <c r="D10" s="29">
        <v>0.47</v>
      </c>
      <c r="E10" s="33"/>
      <c r="F10" s="5">
        <v>1998</v>
      </c>
      <c r="G10" s="5">
        <v>2000</v>
      </c>
      <c r="H10" s="5">
        <v>263</v>
      </c>
    </row>
    <row r="11" spans="1:8" x14ac:dyDescent="0.35">
      <c r="A11" s="72"/>
      <c r="B11" s="4" t="s">
        <v>4</v>
      </c>
      <c r="C11" s="29">
        <v>7.78</v>
      </c>
      <c r="D11" s="29">
        <v>1.5</v>
      </c>
      <c r="E11" s="5">
        <v>1</v>
      </c>
      <c r="F11" s="5">
        <v>1998</v>
      </c>
      <c r="G11" s="5">
        <v>2000</v>
      </c>
      <c r="H11" s="5">
        <v>263</v>
      </c>
    </row>
    <row r="12" spans="1:8" x14ac:dyDescent="0.35">
      <c r="A12" s="72"/>
      <c r="B12" s="4" t="s">
        <v>4</v>
      </c>
      <c r="C12" s="29">
        <v>4.2</v>
      </c>
      <c r="D12" s="29">
        <v>0.66</v>
      </c>
      <c r="E12" s="33"/>
      <c r="F12" s="5">
        <v>1998</v>
      </c>
      <c r="G12" s="5">
        <v>2000</v>
      </c>
      <c r="H12" s="5">
        <v>263</v>
      </c>
    </row>
    <row r="13" spans="1:8" x14ac:dyDescent="0.35">
      <c r="A13" s="72"/>
      <c r="B13" s="4" t="s">
        <v>4</v>
      </c>
      <c r="C13" s="29">
        <v>10.210000000000001</v>
      </c>
      <c r="D13" s="29">
        <v>2.1</v>
      </c>
      <c r="E13" s="5">
        <v>1</v>
      </c>
      <c r="F13" s="5">
        <v>1998</v>
      </c>
      <c r="G13" s="5">
        <v>2000</v>
      </c>
      <c r="H13" s="5">
        <v>263</v>
      </c>
    </row>
    <row r="14" spans="1:8" x14ac:dyDescent="0.35">
      <c r="A14" s="72"/>
      <c r="B14" s="4" t="s">
        <v>4</v>
      </c>
      <c r="C14" s="29">
        <v>3</v>
      </c>
      <c r="D14" s="29">
        <v>0.41</v>
      </c>
      <c r="E14" s="33"/>
      <c r="F14" s="5">
        <v>1998</v>
      </c>
      <c r="G14" s="5">
        <v>2000</v>
      </c>
      <c r="H14" s="5">
        <v>275</v>
      </c>
    </row>
    <row r="15" spans="1:8" x14ac:dyDescent="0.35">
      <c r="A15" s="72"/>
      <c r="B15" s="4" t="s">
        <v>4</v>
      </c>
      <c r="C15" s="29">
        <v>8.59</v>
      </c>
      <c r="D15" s="29">
        <v>1.9</v>
      </c>
      <c r="E15" s="5">
        <v>1</v>
      </c>
      <c r="F15" s="5">
        <v>1998</v>
      </c>
      <c r="G15" s="5">
        <v>2000</v>
      </c>
      <c r="H15" s="5">
        <v>275</v>
      </c>
    </row>
    <row r="16" spans="1:8" x14ac:dyDescent="0.35">
      <c r="A16" s="72"/>
      <c r="B16" s="4" t="s">
        <v>4</v>
      </c>
      <c r="C16" s="29">
        <v>3.3</v>
      </c>
      <c r="D16" s="29">
        <v>0.53</v>
      </c>
      <c r="E16" s="33"/>
      <c r="F16" s="5">
        <v>1998</v>
      </c>
      <c r="G16" s="5">
        <v>2000</v>
      </c>
      <c r="H16" s="5">
        <v>275</v>
      </c>
    </row>
    <row r="17" spans="1:8" x14ac:dyDescent="0.35">
      <c r="A17" s="72"/>
      <c r="B17" s="4" t="s">
        <v>4</v>
      </c>
      <c r="C17" s="29">
        <v>9.4499999999999993</v>
      </c>
      <c r="D17" s="29">
        <v>2.2000000000000002</v>
      </c>
      <c r="E17" s="5">
        <v>1</v>
      </c>
      <c r="F17" s="5">
        <v>1998</v>
      </c>
      <c r="G17" s="5">
        <v>2000</v>
      </c>
      <c r="H17" s="5">
        <v>275</v>
      </c>
    </row>
    <row r="18" spans="1:8" x14ac:dyDescent="0.35">
      <c r="A18" s="72" t="s">
        <v>6</v>
      </c>
      <c r="B18" s="4" t="s">
        <v>4</v>
      </c>
      <c r="C18" s="29">
        <v>0.7</v>
      </c>
      <c r="D18" s="29">
        <v>5.74E-2</v>
      </c>
      <c r="E18" s="33"/>
      <c r="F18" s="5">
        <v>2000</v>
      </c>
      <c r="G18" s="5">
        <v>1999</v>
      </c>
      <c r="H18" s="5">
        <v>556</v>
      </c>
    </row>
    <row r="19" spans="1:8" x14ac:dyDescent="0.35">
      <c r="A19" s="72"/>
      <c r="B19" s="4" t="s">
        <v>4</v>
      </c>
      <c r="C19" s="29">
        <v>1.54</v>
      </c>
      <c r="D19" s="29">
        <v>0.17380000000000001</v>
      </c>
      <c r="E19" s="5">
        <v>1</v>
      </c>
      <c r="F19" s="5">
        <v>2000</v>
      </c>
      <c r="G19" s="5">
        <v>1999</v>
      </c>
      <c r="H19" s="5">
        <v>556</v>
      </c>
    </row>
    <row r="20" spans="1:8" x14ac:dyDescent="0.35">
      <c r="A20" s="72"/>
      <c r="B20" s="4" t="s">
        <v>4</v>
      </c>
      <c r="C20" s="29">
        <v>1.1000000000000001</v>
      </c>
      <c r="D20" s="29">
        <v>0.14000000000000001</v>
      </c>
      <c r="E20" s="33"/>
      <c r="F20" s="5">
        <v>2000</v>
      </c>
      <c r="G20" s="5">
        <v>1999</v>
      </c>
      <c r="H20" s="5">
        <v>548</v>
      </c>
    </row>
    <row r="21" spans="1:8" x14ac:dyDescent="0.35">
      <c r="A21" s="72"/>
      <c r="B21" s="4" t="s">
        <v>4</v>
      </c>
      <c r="C21" s="29">
        <v>4.83</v>
      </c>
      <c r="D21" s="29">
        <v>0.74</v>
      </c>
      <c r="E21" s="5">
        <v>1</v>
      </c>
      <c r="F21" s="5">
        <v>2000</v>
      </c>
      <c r="G21" s="5">
        <v>1999</v>
      </c>
      <c r="H21" s="5">
        <v>548</v>
      </c>
    </row>
    <row r="22" spans="1:8" x14ac:dyDescent="0.35">
      <c r="A22" s="72" t="s">
        <v>7</v>
      </c>
      <c r="B22" s="4" t="s">
        <v>4</v>
      </c>
      <c r="C22" s="29">
        <v>6.5</v>
      </c>
      <c r="D22" s="29">
        <v>1.19</v>
      </c>
      <c r="E22" s="33"/>
      <c r="F22" s="5">
        <v>2007</v>
      </c>
      <c r="G22" s="5">
        <v>2007</v>
      </c>
      <c r="H22" s="5">
        <v>2018</v>
      </c>
    </row>
    <row r="23" spans="1:8" x14ac:dyDescent="0.35">
      <c r="A23" s="72"/>
      <c r="B23" s="4" t="s">
        <v>4</v>
      </c>
      <c r="C23" s="29">
        <v>6.6</v>
      </c>
      <c r="D23" s="29">
        <v>1.19</v>
      </c>
      <c r="E23" s="33"/>
      <c r="F23" s="5">
        <v>2007</v>
      </c>
      <c r="G23" s="5">
        <v>2007</v>
      </c>
      <c r="H23" s="5">
        <v>2018</v>
      </c>
    </row>
    <row r="24" spans="1:8" x14ac:dyDescent="0.35">
      <c r="A24" s="10" t="s">
        <v>8</v>
      </c>
      <c r="B24" s="4" t="s">
        <v>4</v>
      </c>
      <c r="C24" s="60">
        <v>6.03</v>
      </c>
      <c r="D24" s="60">
        <v>1.39</v>
      </c>
      <c r="E24" s="33"/>
      <c r="F24" s="5">
        <v>2002</v>
      </c>
      <c r="G24" s="5">
        <v>2003</v>
      </c>
      <c r="H24" s="5">
        <v>1801</v>
      </c>
    </row>
    <row r="25" spans="1:8" x14ac:dyDescent="0.35">
      <c r="A25" s="10" t="s">
        <v>9</v>
      </c>
      <c r="B25" s="4" t="s">
        <v>4</v>
      </c>
      <c r="C25" s="45">
        <v>6.7807119508587901</v>
      </c>
      <c r="D25" s="45">
        <v>0.82</v>
      </c>
      <c r="E25" s="33"/>
      <c r="F25" s="5">
        <v>2002</v>
      </c>
      <c r="G25" s="5">
        <v>2003</v>
      </c>
      <c r="H25" s="5">
        <v>1801</v>
      </c>
    </row>
    <row r="26" spans="1:8" x14ac:dyDescent="0.35">
      <c r="A26" s="72" t="s">
        <v>10</v>
      </c>
      <c r="B26" s="4" t="s">
        <v>4</v>
      </c>
      <c r="C26" s="29">
        <v>8.09</v>
      </c>
      <c r="D26" s="29">
        <v>0.63775510204081631</v>
      </c>
      <c r="E26" s="5">
        <v>1</v>
      </c>
      <c r="F26" s="5">
        <v>2002</v>
      </c>
      <c r="G26" s="5">
        <v>2002</v>
      </c>
      <c r="H26" s="5">
        <v>845</v>
      </c>
    </row>
    <row r="27" spans="1:8" x14ac:dyDescent="0.35">
      <c r="A27" s="72"/>
      <c r="B27" s="4" t="s">
        <v>4</v>
      </c>
      <c r="C27" s="29">
        <v>5.04</v>
      </c>
      <c r="D27" s="29">
        <v>0.33163265306122447</v>
      </c>
      <c r="E27" s="5">
        <v>1</v>
      </c>
      <c r="F27" s="5">
        <v>2002</v>
      </c>
      <c r="G27" s="5">
        <v>2002</v>
      </c>
      <c r="H27" s="5">
        <v>845</v>
      </c>
    </row>
    <row r="28" spans="1:8" x14ac:dyDescent="0.35">
      <c r="A28" s="72"/>
      <c r="B28" s="4" t="s">
        <v>4</v>
      </c>
      <c r="C28" s="29">
        <v>2.8</v>
      </c>
      <c r="D28" s="29">
        <v>0.17857142857142863</v>
      </c>
      <c r="E28" s="5">
        <v>1</v>
      </c>
      <c r="F28" s="5">
        <v>2002</v>
      </c>
      <c r="G28" s="5">
        <v>2002</v>
      </c>
      <c r="H28" s="5">
        <v>845</v>
      </c>
    </row>
    <row r="29" spans="1:8" x14ac:dyDescent="0.35">
      <c r="A29" s="72"/>
      <c r="B29" s="4" t="s">
        <v>4</v>
      </c>
      <c r="C29" s="29">
        <v>7.17</v>
      </c>
      <c r="D29" s="29">
        <v>0.71428571428571452</v>
      </c>
      <c r="E29" s="5">
        <v>1</v>
      </c>
      <c r="F29" s="5">
        <v>2002</v>
      </c>
      <c r="G29" s="5">
        <v>2002</v>
      </c>
      <c r="H29" s="5">
        <v>845</v>
      </c>
    </row>
    <row r="30" spans="1:8" x14ac:dyDescent="0.35">
      <c r="A30" s="72"/>
      <c r="B30" s="4" t="s">
        <v>4</v>
      </c>
      <c r="C30" s="29">
        <v>4.58</v>
      </c>
      <c r="D30" s="29">
        <v>0.40816326530612246</v>
      </c>
      <c r="E30" s="5">
        <v>1</v>
      </c>
      <c r="F30" s="5">
        <v>2002</v>
      </c>
      <c r="G30" s="5">
        <v>2002</v>
      </c>
      <c r="H30" s="5">
        <v>845</v>
      </c>
    </row>
    <row r="31" spans="1:8" x14ac:dyDescent="0.35">
      <c r="A31" s="72"/>
      <c r="B31" s="4" t="s">
        <v>4</v>
      </c>
      <c r="C31" s="29">
        <v>2.62</v>
      </c>
      <c r="D31" s="29">
        <v>0.25510204081632654</v>
      </c>
      <c r="E31" s="5">
        <v>1</v>
      </c>
      <c r="F31" s="5">
        <v>2002</v>
      </c>
      <c r="G31" s="5">
        <v>2002</v>
      </c>
      <c r="H31" s="5">
        <v>845</v>
      </c>
    </row>
    <row r="32" spans="1:8" x14ac:dyDescent="0.35">
      <c r="A32" s="72"/>
      <c r="B32" s="4" t="s">
        <v>4</v>
      </c>
      <c r="C32" s="29">
        <v>3.78</v>
      </c>
      <c r="D32" s="29">
        <v>0.3061224489795919</v>
      </c>
      <c r="E32" s="5">
        <v>1</v>
      </c>
      <c r="F32" s="5">
        <v>2002</v>
      </c>
      <c r="G32" s="5">
        <v>2002</v>
      </c>
      <c r="H32" s="5">
        <v>845</v>
      </c>
    </row>
    <row r="33" spans="1:8" x14ac:dyDescent="0.35">
      <c r="A33" s="72"/>
      <c r="B33" s="4" t="s">
        <v>4</v>
      </c>
      <c r="C33" s="29">
        <v>2.21</v>
      </c>
      <c r="D33" s="29">
        <v>0.15306122448979595</v>
      </c>
      <c r="E33" s="5">
        <v>1</v>
      </c>
      <c r="F33" s="5">
        <v>2002</v>
      </c>
      <c r="G33" s="5">
        <v>2002</v>
      </c>
      <c r="H33" s="5">
        <v>845</v>
      </c>
    </row>
    <row r="34" spans="1:8" x14ac:dyDescent="0.35">
      <c r="A34" s="72"/>
      <c r="B34" s="4" t="s">
        <v>4</v>
      </c>
      <c r="C34" s="29">
        <v>1.42</v>
      </c>
      <c r="D34" s="29">
        <v>0.15306122448979595</v>
      </c>
      <c r="E34" s="5">
        <v>1</v>
      </c>
      <c r="F34" s="5">
        <v>2002</v>
      </c>
      <c r="G34" s="5">
        <v>2002</v>
      </c>
      <c r="H34" s="5">
        <v>845</v>
      </c>
    </row>
    <row r="35" spans="1:8" x14ac:dyDescent="0.35">
      <c r="A35" s="72"/>
      <c r="B35" s="4" t="s">
        <v>4</v>
      </c>
      <c r="C35" s="29">
        <v>4.51</v>
      </c>
      <c r="D35" s="29">
        <v>0.43367346938775514</v>
      </c>
      <c r="E35" s="5">
        <v>1</v>
      </c>
      <c r="F35" s="5">
        <v>2002</v>
      </c>
      <c r="G35" s="5">
        <v>2002</v>
      </c>
      <c r="H35" s="5">
        <v>845</v>
      </c>
    </row>
    <row r="36" spans="1:8" x14ac:dyDescent="0.35">
      <c r="A36" s="72"/>
      <c r="B36" s="4" t="s">
        <v>4</v>
      </c>
      <c r="C36" s="29">
        <v>2.64</v>
      </c>
      <c r="D36" s="29">
        <v>0.28061224489795911</v>
      </c>
      <c r="E36" s="5">
        <v>1</v>
      </c>
      <c r="F36" s="5">
        <v>2002</v>
      </c>
      <c r="G36" s="5">
        <v>2002</v>
      </c>
      <c r="H36" s="5">
        <v>845</v>
      </c>
    </row>
    <row r="37" spans="1:8" x14ac:dyDescent="0.35">
      <c r="A37" s="72"/>
      <c r="B37" s="4" t="s">
        <v>4</v>
      </c>
      <c r="C37" s="29">
        <v>1.7</v>
      </c>
      <c r="D37" s="29">
        <v>0.30612244897959184</v>
      </c>
      <c r="E37" s="5">
        <v>1</v>
      </c>
      <c r="F37" s="5">
        <v>2002</v>
      </c>
      <c r="G37" s="5">
        <v>2002</v>
      </c>
      <c r="H37" s="5">
        <v>845</v>
      </c>
    </row>
    <row r="38" spans="1:8" x14ac:dyDescent="0.35">
      <c r="A38" s="72" t="s">
        <v>11</v>
      </c>
      <c r="B38" s="4" t="s">
        <v>4</v>
      </c>
      <c r="C38" s="29">
        <v>5.8867196870423353</v>
      </c>
      <c r="D38" s="29">
        <v>2.5448558567391304</v>
      </c>
      <c r="E38" s="5">
        <v>1</v>
      </c>
      <c r="F38" s="5">
        <v>2002</v>
      </c>
      <c r="G38" s="5">
        <v>2003</v>
      </c>
      <c r="H38" s="5">
        <v>1801</v>
      </c>
    </row>
    <row r="39" spans="1:8" x14ac:dyDescent="0.35">
      <c r="A39" s="72"/>
      <c r="B39" s="4" t="s">
        <v>4</v>
      </c>
      <c r="C39" s="29">
        <v>5.6240084591039192</v>
      </c>
      <c r="D39" s="29">
        <v>2.522256393419315</v>
      </c>
      <c r="E39" s="5">
        <v>1</v>
      </c>
      <c r="F39" s="5">
        <v>2002</v>
      </c>
      <c r="G39" s="5">
        <v>2003</v>
      </c>
      <c r="H39" s="5">
        <v>1801</v>
      </c>
    </row>
    <row r="40" spans="1:8" x14ac:dyDescent="0.35">
      <c r="A40" s="72"/>
      <c r="B40" s="4" t="s">
        <v>4</v>
      </c>
      <c r="C40" s="29">
        <v>5.4158222030017793</v>
      </c>
      <c r="D40" s="29">
        <v>2.5533934317710609</v>
      </c>
      <c r="E40" s="5">
        <v>1</v>
      </c>
      <c r="F40" s="5">
        <v>2002</v>
      </c>
      <c r="G40" s="5">
        <v>2003</v>
      </c>
      <c r="H40" s="5">
        <v>1801</v>
      </c>
    </row>
    <row r="41" spans="1:8" x14ac:dyDescent="0.35">
      <c r="A41" s="72"/>
      <c r="B41" s="4" t="s">
        <v>4</v>
      </c>
      <c r="C41" s="29">
        <v>5.6372266340945316</v>
      </c>
      <c r="D41" s="29">
        <v>2.6237028732104863</v>
      </c>
      <c r="E41" s="5">
        <v>1</v>
      </c>
      <c r="F41" s="5">
        <v>2002</v>
      </c>
      <c r="G41" s="5">
        <v>2003</v>
      </c>
      <c r="H41" s="5">
        <v>1801</v>
      </c>
    </row>
    <row r="42" spans="1:8" s="63" customFormat="1" x14ac:dyDescent="0.35">
      <c r="A42" s="74" t="s">
        <v>12</v>
      </c>
      <c r="B42" s="61" t="s">
        <v>4</v>
      </c>
      <c r="C42" s="45">
        <v>10.85</v>
      </c>
      <c r="D42" s="45">
        <v>8.5459183673469608E-2</v>
      </c>
      <c r="E42" s="62">
        <v>1</v>
      </c>
      <c r="F42" s="62">
        <v>2009</v>
      </c>
      <c r="G42" s="62">
        <v>2011</v>
      </c>
      <c r="H42" s="62">
        <v>3430</v>
      </c>
    </row>
    <row r="43" spans="1:8" s="63" customFormat="1" x14ac:dyDescent="0.35">
      <c r="A43" s="74"/>
      <c r="B43" s="61" t="s">
        <v>4</v>
      </c>
      <c r="C43" s="45">
        <v>15.96</v>
      </c>
      <c r="D43" s="45">
        <v>0.1256377551020412</v>
      </c>
      <c r="E43" s="62">
        <v>1</v>
      </c>
      <c r="F43" s="62">
        <v>2009</v>
      </c>
      <c r="G43" s="62">
        <v>2011</v>
      </c>
      <c r="H43" s="62">
        <v>3430</v>
      </c>
    </row>
    <row r="44" spans="1:8" x14ac:dyDescent="0.35">
      <c r="A44" s="72" t="s">
        <v>13</v>
      </c>
      <c r="B44" s="4" t="s">
        <v>14</v>
      </c>
      <c r="C44" s="29">
        <v>13.869</v>
      </c>
      <c r="D44" s="45">
        <v>6.55</v>
      </c>
      <c r="E44" s="5">
        <v>1</v>
      </c>
      <c r="F44" s="5">
        <v>1997</v>
      </c>
      <c r="G44" s="5">
        <v>2002</v>
      </c>
      <c r="H44" s="5">
        <v>93360</v>
      </c>
    </row>
    <row r="45" spans="1:8" x14ac:dyDescent="0.35">
      <c r="A45" s="72"/>
      <c r="B45" s="4" t="s">
        <v>14</v>
      </c>
      <c r="C45" s="29">
        <v>12.8055</v>
      </c>
      <c r="D45" s="45">
        <v>6.07</v>
      </c>
      <c r="E45" s="5">
        <v>1</v>
      </c>
      <c r="F45" s="5">
        <v>1997</v>
      </c>
      <c r="G45" s="5">
        <v>2002</v>
      </c>
      <c r="H45" s="5">
        <v>93360</v>
      </c>
    </row>
    <row r="46" spans="1:8" x14ac:dyDescent="0.35">
      <c r="A46" s="72" t="s">
        <v>15</v>
      </c>
      <c r="B46" s="4" t="s">
        <v>14</v>
      </c>
      <c r="C46" s="29">
        <v>4.2</v>
      </c>
      <c r="D46" s="29">
        <v>2.2400000000000002</v>
      </c>
      <c r="E46" s="5">
        <v>1</v>
      </c>
      <c r="F46" s="5">
        <v>1997</v>
      </c>
      <c r="G46" s="5">
        <v>1997</v>
      </c>
      <c r="H46" s="5">
        <v>99033</v>
      </c>
    </row>
    <row r="47" spans="1:8" x14ac:dyDescent="0.35">
      <c r="A47" s="72"/>
      <c r="B47" s="4" t="s">
        <v>14</v>
      </c>
      <c r="C47" s="29">
        <v>2.5</v>
      </c>
      <c r="D47" s="29">
        <v>1.9715447154471546</v>
      </c>
      <c r="E47" s="5">
        <v>1</v>
      </c>
      <c r="F47" s="5">
        <v>1997</v>
      </c>
      <c r="G47" s="5">
        <v>1997</v>
      </c>
      <c r="H47" s="5">
        <v>99033</v>
      </c>
    </row>
    <row r="48" spans="1:8" x14ac:dyDescent="0.35">
      <c r="A48" s="72"/>
      <c r="B48" s="4" t="s">
        <v>14</v>
      </c>
      <c r="C48" s="29">
        <v>4.7</v>
      </c>
      <c r="D48" s="29">
        <v>2.7647058823529416</v>
      </c>
      <c r="E48" s="5">
        <v>1</v>
      </c>
      <c r="F48" s="5">
        <v>1997</v>
      </c>
      <c r="G48" s="5">
        <v>1997</v>
      </c>
      <c r="H48" s="5">
        <v>99033</v>
      </c>
    </row>
    <row r="49" spans="1:8" x14ac:dyDescent="0.35">
      <c r="A49" s="72"/>
      <c r="B49" s="4" t="s">
        <v>14</v>
      </c>
      <c r="C49" s="29">
        <v>2.6</v>
      </c>
      <c r="D49" s="29">
        <v>2.3800000000000003</v>
      </c>
      <c r="E49" s="5">
        <v>1</v>
      </c>
      <c r="F49" s="5">
        <v>1997</v>
      </c>
      <c r="G49" s="5">
        <v>1997</v>
      </c>
      <c r="H49" s="5">
        <v>99033</v>
      </c>
    </row>
    <row r="50" spans="1:8" x14ac:dyDescent="0.35">
      <c r="A50" s="72" t="s">
        <v>16</v>
      </c>
      <c r="B50" s="4" t="s">
        <v>14</v>
      </c>
      <c r="C50" s="29">
        <v>3.46</v>
      </c>
      <c r="D50" s="29">
        <v>0.57666666666666677</v>
      </c>
      <c r="E50" s="5">
        <v>1</v>
      </c>
      <c r="F50" s="5">
        <v>1997</v>
      </c>
      <c r="G50" s="5">
        <v>1997</v>
      </c>
      <c r="H50" s="5">
        <v>99033</v>
      </c>
    </row>
    <row r="51" spans="1:8" x14ac:dyDescent="0.35">
      <c r="A51" s="72"/>
      <c r="B51" s="4" t="s">
        <v>14</v>
      </c>
      <c r="C51" s="29">
        <v>3.57</v>
      </c>
      <c r="D51" s="29">
        <v>0.5492307692307693</v>
      </c>
      <c r="E51" s="5">
        <v>1</v>
      </c>
      <c r="F51" s="5">
        <v>1997</v>
      </c>
      <c r="G51" s="5">
        <v>1997</v>
      </c>
      <c r="H51" s="5">
        <v>99033</v>
      </c>
    </row>
    <row r="52" spans="1:8" x14ac:dyDescent="0.35">
      <c r="A52" s="10" t="s">
        <v>17</v>
      </c>
      <c r="B52" s="6" t="s">
        <v>14</v>
      </c>
      <c r="C52" s="64">
        <v>6.37</v>
      </c>
      <c r="D52" s="64">
        <v>0.89</v>
      </c>
      <c r="E52" s="5">
        <v>1</v>
      </c>
      <c r="F52" s="7">
        <v>1998</v>
      </c>
      <c r="G52" s="7">
        <v>2000</v>
      </c>
      <c r="H52" s="5">
        <v>120008</v>
      </c>
    </row>
    <row r="53" spans="1:8" x14ac:dyDescent="0.35">
      <c r="A53" s="72" t="s">
        <v>18</v>
      </c>
      <c r="B53" s="4" t="s">
        <v>14</v>
      </c>
      <c r="C53" s="29">
        <v>5.2491833949477131</v>
      </c>
      <c r="D53" s="45">
        <v>0.85</v>
      </c>
      <c r="E53" s="5">
        <v>1</v>
      </c>
      <c r="F53" s="5">
        <v>1993</v>
      </c>
      <c r="G53" s="5">
        <v>2000</v>
      </c>
      <c r="H53" s="5">
        <v>123439</v>
      </c>
    </row>
    <row r="54" spans="1:8" x14ac:dyDescent="0.35">
      <c r="A54" s="72"/>
      <c r="B54" s="4" t="s">
        <v>14</v>
      </c>
      <c r="C54" s="29">
        <v>5.468695230576361</v>
      </c>
      <c r="D54" s="45">
        <v>0.88</v>
      </c>
      <c r="E54" s="5">
        <v>1</v>
      </c>
      <c r="F54" s="5">
        <v>1994</v>
      </c>
      <c r="G54" s="5">
        <v>2000</v>
      </c>
      <c r="H54" s="5">
        <v>123439</v>
      </c>
    </row>
    <row r="55" spans="1:8" x14ac:dyDescent="0.35">
      <c r="A55" s="72"/>
      <c r="B55" s="4" t="s">
        <v>14</v>
      </c>
      <c r="C55" s="29">
        <v>5.2546074307745343</v>
      </c>
      <c r="D55" s="45">
        <v>0.88</v>
      </c>
      <c r="E55" s="5">
        <v>1</v>
      </c>
      <c r="F55" s="5">
        <v>1995</v>
      </c>
      <c r="G55" s="5">
        <v>2000</v>
      </c>
      <c r="H55" s="5">
        <v>123439</v>
      </c>
    </row>
    <row r="56" spans="1:8" x14ac:dyDescent="0.35">
      <c r="A56" s="72"/>
      <c r="B56" s="4" t="s">
        <v>14</v>
      </c>
      <c r="C56" s="29">
        <v>5.5223689345233149</v>
      </c>
      <c r="D56" s="45">
        <v>0.89</v>
      </c>
      <c r="E56" s="5">
        <v>1</v>
      </c>
      <c r="F56" s="5">
        <v>1996</v>
      </c>
      <c r="G56" s="5">
        <v>2000</v>
      </c>
      <c r="H56" s="5">
        <v>123439</v>
      </c>
    </row>
    <row r="57" spans="1:8" x14ac:dyDescent="0.35">
      <c r="A57" s="72"/>
      <c r="B57" s="4" t="s">
        <v>14</v>
      </c>
      <c r="C57" s="29">
        <v>6.4190449969719214</v>
      </c>
      <c r="D57" s="45">
        <v>0.89</v>
      </c>
      <c r="E57" s="5">
        <v>1</v>
      </c>
      <c r="F57" s="5">
        <v>1997</v>
      </c>
      <c r="G57" s="5">
        <v>2000</v>
      </c>
      <c r="H57" s="5">
        <v>123439</v>
      </c>
    </row>
    <row r="58" spans="1:8" x14ac:dyDescent="0.35">
      <c r="A58" s="72"/>
      <c r="B58" s="4" t="s">
        <v>14</v>
      </c>
      <c r="C58" s="29">
        <v>6.3652343672809391</v>
      </c>
      <c r="D58" s="45">
        <v>0.88</v>
      </c>
      <c r="E58" s="5">
        <v>1</v>
      </c>
      <c r="F58" s="5">
        <v>1998</v>
      </c>
      <c r="G58" s="5">
        <v>2000</v>
      </c>
      <c r="H58" s="5">
        <v>123439</v>
      </c>
    </row>
    <row r="59" spans="1:8" x14ac:dyDescent="0.35">
      <c r="A59" s="72"/>
      <c r="B59" s="4" t="s">
        <v>14</v>
      </c>
      <c r="C59" s="29">
        <v>6.8714456959618824</v>
      </c>
      <c r="D59" s="45">
        <v>0.79</v>
      </c>
      <c r="E59" s="5">
        <v>1</v>
      </c>
      <c r="F59" s="5">
        <v>1999</v>
      </c>
      <c r="G59" s="5">
        <v>2000</v>
      </c>
      <c r="H59" s="5">
        <v>123439</v>
      </c>
    </row>
    <row r="60" spans="1:8" x14ac:dyDescent="0.35">
      <c r="A60" s="72"/>
      <c r="B60" s="4" t="s">
        <v>14</v>
      </c>
      <c r="C60" s="29">
        <v>7.3834112333315103</v>
      </c>
      <c r="D60" s="45">
        <v>0.94</v>
      </c>
      <c r="E60" s="5">
        <v>1</v>
      </c>
      <c r="F60" s="5">
        <v>2000</v>
      </c>
      <c r="G60" s="5">
        <v>2000</v>
      </c>
      <c r="H60" s="5">
        <v>123439</v>
      </c>
    </row>
    <row r="61" spans="1:8" x14ac:dyDescent="0.35">
      <c r="A61" s="10" t="s">
        <v>19</v>
      </c>
      <c r="B61" s="4" t="s">
        <v>14</v>
      </c>
      <c r="C61" s="29">
        <v>7.3735499999999998</v>
      </c>
      <c r="D61" s="45">
        <v>2.7</v>
      </c>
      <c r="E61" s="5">
        <v>1</v>
      </c>
      <c r="F61" s="5">
        <v>1999</v>
      </c>
      <c r="G61" s="5">
        <v>2000</v>
      </c>
      <c r="H61" s="5">
        <v>138175</v>
      </c>
    </row>
    <row r="62" spans="1:8" x14ac:dyDescent="0.35">
      <c r="A62" s="10" t="s">
        <v>20</v>
      </c>
      <c r="B62" s="4" t="s">
        <v>14</v>
      </c>
      <c r="C62" s="29">
        <v>7.95</v>
      </c>
      <c r="D62" s="29">
        <v>6.53</v>
      </c>
      <c r="E62" s="5">
        <v>1</v>
      </c>
      <c r="F62" s="5">
        <v>2003</v>
      </c>
      <c r="G62" s="5">
        <v>2003</v>
      </c>
      <c r="H62" s="5">
        <v>50673</v>
      </c>
    </row>
    <row r="63" spans="1:8" x14ac:dyDescent="0.35">
      <c r="A63" s="72" t="s">
        <v>21</v>
      </c>
      <c r="B63" s="4" t="s">
        <v>14</v>
      </c>
      <c r="C63" s="29">
        <v>8.6999999999999993</v>
      </c>
      <c r="D63" s="29">
        <v>2.88</v>
      </c>
      <c r="E63" s="5">
        <v>1</v>
      </c>
      <c r="F63" s="5">
        <v>1997</v>
      </c>
      <c r="G63" s="5">
        <v>1997</v>
      </c>
      <c r="H63" s="5">
        <v>43261</v>
      </c>
    </row>
    <row r="64" spans="1:8" x14ac:dyDescent="0.35">
      <c r="A64" s="72"/>
      <c r="B64" s="4" t="s">
        <v>14</v>
      </c>
      <c r="C64" s="29">
        <v>9.9</v>
      </c>
      <c r="D64" s="29">
        <v>2.58</v>
      </c>
      <c r="E64" s="5">
        <v>1</v>
      </c>
      <c r="F64" s="5">
        <v>1997</v>
      </c>
      <c r="G64" s="5">
        <v>1997</v>
      </c>
      <c r="H64" s="5">
        <v>43261</v>
      </c>
    </row>
    <row r="65" spans="1:8" x14ac:dyDescent="0.35">
      <c r="A65" s="72"/>
      <c r="B65" s="4" t="s">
        <v>14</v>
      </c>
      <c r="C65" s="29">
        <v>5.8</v>
      </c>
      <c r="D65" s="29">
        <v>1.78</v>
      </c>
      <c r="E65" s="5">
        <v>1</v>
      </c>
      <c r="F65" s="5">
        <v>1997</v>
      </c>
      <c r="G65" s="5">
        <v>1997</v>
      </c>
      <c r="H65" s="5">
        <v>43261</v>
      </c>
    </row>
    <row r="66" spans="1:8" x14ac:dyDescent="0.35">
      <c r="A66" s="72" t="s">
        <v>22</v>
      </c>
      <c r="B66" s="4" t="s">
        <v>14</v>
      </c>
      <c r="C66" s="29">
        <v>15.946999999999999</v>
      </c>
      <c r="D66" s="29">
        <v>3.8479999999999994</v>
      </c>
      <c r="E66" s="5">
        <v>1</v>
      </c>
      <c r="F66" s="5">
        <v>2006</v>
      </c>
      <c r="G66" s="5">
        <v>2006</v>
      </c>
      <c r="H66" s="5">
        <v>121608</v>
      </c>
    </row>
    <row r="67" spans="1:8" x14ac:dyDescent="0.35">
      <c r="A67" s="72"/>
      <c r="B67" s="4" t="s">
        <v>14</v>
      </c>
      <c r="C67" s="29">
        <v>18.167000000000002</v>
      </c>
      <c r="D67" s="29">
        <v>3.7</v>
      </c>
      <c r="E67" s="5">
        <v>1</v>
      </c>
      <c r="F67" s="5">
        <v>2006</v>
      </c>
      <c r="G67" s="5">
        <v>2006</v>
      </c>
      <c r="H67" s="5">
        <v>121608</v>
      </c>
    </row>
    <row r="68" spans="1:8" x14ac:dyDescent="0.35">
      <c r="A68" s="72"/>
      <c r="B68" s="4" t="s">
        <v>14</v>
      </c>
      <c r="C68" s="29">
        <v>13.468</v>
      </c>
      <c r="D68" s="29">
        <v>4.4770000000000003</v>
      </c>
      <c r="E68" s="5">
        <v>1</v>
      </c>
      <c r="F68" s="5">
        <v>2006</v>
      </c>
      <c r="G68" s="5">
        <v>2006</v>
      </c>
      <c r="H68" s="5">
        <v>121608</v>
      </c>
    </row>
    <row r="69" spans="1:8" x14ac:dyDescent="0.35">
      <c r="A69" s="72"/>
      <c r="B69" s="4" t="s">
        <v>14</v>
      </c>
      <c r="C69" s="29">
        <v>11.359</v>
      </c>
      <c r="D69" s="29">
        <v>3.0339999999999998</v>
      </c>
      <c r="E69" s="5">
        <v>1</v>
      </c>
      <c r="F69" s="5">
        <v>2006</v>
      </c>
      <c r="G69" s="5">
        <v>2006</v>
      </c>
      <c r="H69" s="5">
        <v>121608</v>
      </c>
    </row>
    <row r="70" spans="1:8" x14ac:dyDescent="0.35">
      <c r="A70" s="72"/>
      <c r="B70" s="4" t="s">
        <v>14</v>
      </c>
      <c r="C70" s="29">
        <v>12.875999999999999</v>
      </c>
      <c r="D70" s="29">
        <v>3.1819999999999999</v>
      </c>
      <c r="E70" s="5">
        <v>1</v>
      </c>
      <c r="F70" s="5">
        <v>2006</v>
      </c>
      <c r="G70" s="5">
        <v>2006</v>
      </c>
      <c r="H70" s="5">
        <v>121608</v>
      </c>
    </row>
    <row r="71" spans="1:8" x14ac:dyDescent="0.35">
      <c r="A71" s="72"/>
      <c r="B71" s="4" t="s">
        <v>14</v>
      </c>
      <c r="C71" s="29">
        <v>11.173999999999999</v>
      </c>
      <c r="D71" s="29">
        <v>2.923</v>
      </c>
      <c r="E71" s="5">
        <v>1</v>
      </c>
      <c r="F71" s="5">
        <v>2006</v>
      </c>
      <c r="G71" s="5">
        <v>2006</v>
      </c>
      <c r="H71" s="5">
        <v>121608</v>
      </c>
    </row>
    <row r="72" spans="1:8" x14ac:dyDescent="0.35">
      <c r="A72" s="72"/>
      <c r="B72" s="4" t="s">
        <v>14</v>
      </c>
      <c r="C72" s="29">
        <v>12.472</v>
      </c>
      <c r="D72" s="29">
        <v>4.1920000000000002</v>
      </c>
      <c r="E72" s="5">
        <v>1</v>
      </c>
      <c r="F72" s="5">
        <v>2006</v>
      </c>
      <c r="G72" s="5">
        <v>2006</v>
      </c>
      <c r="H72" s="5">
        <v>121608</v>
      </c>
    </row>
    <row r="73" spans="1:8" x14ac:dyDescent="0.35">
      <c r="A73" s="72"/>
      <c r="B73" s="4" t="s">
        <v>14</v>
      </c>
      <c r="C73" s="29">
        <v>14.763999999999999</v>
      </c>
      <c r="D73" s="29">
        <v>3.9140000000000006</v>
      </c>
      <c r="E73" s="5">
        <v>1</v>
      </c>
      <c r="F73" s="5">
        <v>2006</v>
      </c>
      <c r="G73" s="5">
        <v>2006</v>
      </c>
      <c r="H73" s="5">
        <v>121608</v>
      </c>
    </row>
    <row r="74" spans="1:8" x14ac:dyDescent="0.35">
      <c r="A74" s="72"/>
      <c r="B74" s="4" t="s">
        <v>14</v>
      </c>
      <c r="C74" s="29">
        <v>10.566000000000001</v>
      </c>
      <c r="D74" s="29">
        <v>4.7560000000000002</v>
      </c>
      <c r="E74" s="5">
        <v>1</v>
      </c>
      <c r="F74" s="5">
        <v>2006</v>
      </c>
      <c r="G74" s="5">
        <v>2006</v>
      </c>
      <c r="H74" s="5">
        <v>121608</v>
      </c>
    </row>
    <row r="75" spans="1:8" x14ac:dyDescent="0.35">
      <c r="A75" s="72"/>
      <c r="B75" s="4" t="s">
        <v>14</v>
      </c>
      <c r="C75" s="29">
        <v>8.1419999999999995</v>
      </c>
      <c r="D75" s="29">
        <v>3.3719999999999999</v>
      </c>
      <c r="E75" s="5">
        <v>1</v>
      </c>
      <c r="F75" s="5">
        <v>2006</v>
      </c>
      <c r="G75" s="5">
        <v>2006</v>
      </c>
      <c r="H75" s="5">
        <v>121608</v>
      </c>
    </row>
    <row r="76" spans="1:8" x14ac:dyDescent="0.35">
      <c r="A76" s="72"/>
      <c r="B76" s="4" t="s">
        <v>14</v>
      </c>
      <c r="C76" s="29">
        <v>9.6419999999999995</v>
      </c>
      <c r="D76" s="29">
        <v>3.55</v>
      </c>
      <c r="E76" s="5">
        <v>1</v>
      </c>
      <c r="F76" s="5">
        <v>2006</v>
      </c>
      <c r="G76" s="5">
        <v>2006</v>
      </c>
      <c r="H76" s="5">
        <v>121608</v>
      </c>
    </row>
    <row r="77" spans="1:8" x14ac:dyDescent="0.35">
      <c r="A77" s="72"/>
      <c r="B77" s="4" t="s">
        <v>14</v>
      </c>
      <c r="C77" s="29">
        <v>8.0939999999999994</v>
      </c>
      <c r="D77" s="29">
        <v>3.28</v>
      </c>
      <c r="E77" s="5">
        <v>1</v>
      </c>
      <c r="F77" s="5">
        <v>2006</v>
      </c>
      <c r="G77" s="5">
        <v>2006</v>
      </c>
      <c r="H77" s="5">
        <v>121608</v>
      </c>
    </row>
    <row r="78" spans="1:8" x14ac:dyDescent="0.35">
      <c r="A78" s="72"/>
      <c r="B78" s="4" t="s">
        <v>14</v>
      </c>
      <c r="C78" s="29">
        <v>14.706060000000001</v>
      </c>
      <c r="D78" s="29">
        <v>4.2284600000000001</v>
      </c>
      <c r="E78" s="5">
        <v>1</v>
      </c>
      <c r="F78" s="5">
        <v>2006</v>
      </c>
      <c r="G78" s="5">
        <v>2006</v>
      </c>
      <c r="H78" s="5">
        <v>84336</v>
      </c>
    </row>
    <row r="79" spans="1:8" x14ac:dyDescent="0.35">
      <c r="A79" s="72"/>
      <c r="B79" s="4" t="s">
        <v>14</v>
      </c>
      <c r="C79" s="29">
        <v>15.229940000000003</v>
      </c>
      <c r="D79" s="29">
        <v>2.9561800000000003</v>
      </c>
      <c r="E79" s="5">
        <v>1</v>
      </c>
      <c r="F79" s="5">
        <v>2006</v>
      </c>
      <c r="G79" s="5">
        <v>2006</v>
      </c>
      <c r="H79" s="5">
        <v>84336</v>
      </c>
    </row>
    <row r="80" spans="1:8" x14ac:dyDescent="0.35">
      <c r="A80" s="72"/>
      <c r="B80" s="4" t="s">
        <v>14</v>
      </c>
      <c r="C80" s="29">
        <v>16.577060000000003</v>
      </c>
      <c r="D80" s="29">
        <v>4.153620000000001</v>
      </c>
      <c r="E80" s="5">
        <v>1</v>
      </c>
      <c r="F80" s="5">
        <v>2006</v>
      </c>
      <c r="G80" s="5">
        <v>2006</v>
      </c>
      <c r="H80" s="5">
        <v>84336</v>
      </c>
    </row>
    <row r="81" spans="1:8" x14ac:dyDescent="0.35">
      <c r="A81" s="72"/>
      <c r="B81" s="4" t="s">
        <v>14</v>
      </c>
      <c r="C81" s="29">
        <v>17.06352</v>
      </c>
      <c r="D81" s="29">
        <v>2.9187600000000007</v>
      </c>
      <c r="E81" s="5">
        <v>1</v>
      </c>
      <c r="F81" s="5">
        <v>2006</v>
      </c>
      <c r="G81" s="5">
        <v>2006</v>
      </c>
      <c r="H81" s="5">
        <v>84336</v>
      </c>
    </row>
    <row r="82" spans="1:8" x14ac:dyDescent="0.35">
      <c r="A82" s="72"/>
      <c r="B82" s="4" t="s">
        <v>14</v>
      </c>
      <c r="C82" s="29">
        <v>12.573119999999999</v>
      </c>
      <c r="D82" s="29">
        <v>3.96652</v>
      </c>
      <c r="E82" s="5">
        <v>1</v>
      </c>
      <c r="F82" s="5">
        <v>2006</v>
      </c>
      <c r="G82" s="5">
        <v>2006</v>
      </c>
      <c r="H82" s="5">
        <v>84336</v>
      </c>
    </row>
    <row r="83" spans="1:8" x14ac:dyDescent="0.35">
      <c r="A83" s="72"/>
      <c r="B83" s="4" t="s">
        <v>14</v>
      </c>
      <c r="C83" s="29">
        <v>13.882820000000001</v>
      </c>
      <c r="D83" s="29">
        <v>2.4323000000000001</v>
      </c>
      <c r="E83" s="5">
        <v>1</v>
      </c>
      <c r="F83" s="5">
        <v>2006</v>
      </c>
      <c r="G83" s="5">
        <v>2006</v>
      </c>
      <c r="H83" s="5">
        <v>84336</v>
      </c>
    </row>
    <row r="84" spans="1:8" x14ac:dyDescent="0.35">
      <c r="A84" s="72"/>
      <c r="B84" s="4" t="s">
        <v>14</v>
      </c>
      <c r="C84" s="29">
        <v>5.5007399999999986</v>
      </c>
      <c r="D84" s="29">
        <v>2.9561800000000003</v>
      </c>
      <c r="E84" s="5">
        <v>1</v>
      </c>
      <c r="F84" s="5">
        <v>2006</v>
      </c>
      <c r="G84" s="5">
        <v>2006</v>
      </c>
      <c r="H84" s="5">
        <v>84336</v>
      </c>
    </row>
    <row r="85" spans="1:8" x14ac:dyDescent="0.35">
      <c r="A85" s="72"/>
      <c r="B85" s="4" t="s">
        <v>14</v>
      </c>
      <c r="C85" s="29">
        <v>6.0246200000000005</v>
      </c>
      <c r="D85" s="29">
        <v>2.9561800000000003</v>
      </c>
      <c r="E85" s="5">
        <v>1</v>
      </c>
      <c r="F85" s="5">
        <v>2006</v>
      </c>
      <c r="G85" s="5">
        <v>2006</v>
      </c>
      <c r="H85" s="5">
        <v>84336</v>
      </c>
    </row>
    <row r="86" spans="1:8" x14ac:dyDescent="0.35">
      <c r="A86" s="72"/>
      <c r="B86" s="4" t="s">
        <v>14</v>
      </c>
      <c r="C86" s="29">
        <v>7.8207799999999992</v>
      </c>
      <c r="D86" s="29">
        <v>2.3574600000000001</v>
      </c>
      <c r="E86" s="5">
        <v>1</v>
      </c>
      <c r="F86" s="5">
        <v>2006</v>
      </c>
      <c r="G86" s="5">
        <v>2006</v>
      </c>
      <c r="H86" s="5">
        <v>84336</v>
      </c>
    </row>
    <row r="87" spans="1:8" x14ac:dyDescent="0.35">
      <c r="A87" s="72"/>
      <c r="B87" s="4" t="s">
        <v>14</v>
      </c>
      <c r="C87" s="29">
        <v>6.5859200000000007</v>
      </c>
      <c r="D87" s="29">
        <v>2.5071400000000001</v>
      </c>
      <c r="E87" s="5">
        <v>1</v>
      </c>
      <c r="F87" s="5">
        <v>2006</v>
      </c>
      <c r="G87" s="5">
        <v>2006</v>
      </c>
      <c r="H87" s="5">
        <v>84336</v>
      </c>
    </row>
    <row r="88" spans="1:8" x14ac:dyDescent="0.35">
      <c r="A88" s="72"/>
      <c r="B88" s="4" t="s">
        <v>14</v>
      </c>
      <c r="C88" s="29">
        <v>7.55884</v>
      </c>
      <c r="D88" s="29">
        <v>2.5071400000000001</v>
      </c>
      <c r="E88" s="5">
        <v>1</v>
      </c>
      <c r="F88" s="5">
        <v>2006</v>
      </c>
      <c r="G88" s="5">
        <v>2006</v>
      </c>
      <c r="H88" s="5">
        <v>84336</v>
      </c>
    </row>
    <row r="89" spans="1:8" ht="15" thickBot="1" x14ac:dyDescent="0.4">
      <c r="A89" s="73"/>
      <c r="B89" s="8" t="s">
        <v>14</v>
      </c>
      <c r="C89" s="30">
        <v>8.1201399999999992</v>
      </c>
      <c r="D89" s="30">
        <v>1.83358</v>
      </c>
      <c r="E89" s="9">
        <v>1</v>
      </c>
      <c r="F89" s="9">
        <v>2006</v>
      </c>
      <c r="G89" s="9">
        <v>2006</v>
      </c>
      <c r="H89" s="9">
        <v>84336</v>
      </c>
    </row>
  </sheetData>
  <mergeCells count="13">
    <mergeCell ref="A2:A5"/>
    <mergeCell ref="A66:A89"/>
    <mergeCell ref="A6:A17"/>
    <mergeCell ref="A18:A21"/>
    <mergeCell ref="A22:A23"/>
    <mergeCell ref="A26:A37"/>
    <mergeCell ref="A38:A41"/>
    <mergeCell ref="A42:A43"/>
    <mergeCell ref="A44:A45"/>
    <mergeCell ref="A46:A49"/>
    <mergeCell ref="A50:A51"/>
    <mergeCell ref="A53:A60"/>
    <mergeCell ref="A63:A6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D8304-A287-4EFF-A83E-E6CDD0E59A60}">
  <dimension ref="A1:H41"/>
  <sheetViews>
    <sheetView topLeftCell="A3" workbookViewId="0">
      <selection activeCell="J5" sqref="J5:K12"/>
    </sheetView>
  </sheetViews>
  <sheetFormatPr defaultRowHeight="14.5" x14ac:dyDescent="0.35"/>
  <cols>
    <col min="1" max="1" width="22.36328125" customWidth="1"/>
    <col min="4" max="4" width="18.6328125" customWidth="1"/>
    <col min="5" max="5" width="9.81640625" style="11" customWidth="1"/>
    <col min="6" max="6" width="9.81640625" style="49" customWidth="1"/>
    <col min="7" max="7" width="3.6328125" customWidth="1"/>
  </cols>
  <sheetData>
    <row r="1" spans="1:8" s="43" customFormat="1" ht="57.5" customHeight="1" x14ac:dyDescent="0.35">
      <c r="B1" s="43" t="s">
        <v>1</v>
      </c>
      <c r="C1" s="43" t="s">
        <v>34</v>
      </c>
      <c r="D1" s="43" t="s">
        <v>64</v>
      </c>
      <c r="E1" s="55" t="s">
        <v>38</v>
      </c>
      <c r="F1" s="55" t="s">
        <v>39</v>
      </c>
    </row>
    <row r="2" spans="1:8" x14ac:dyDescent="0.35">
      <c r="A2" s="23" t="s">
        <v>42</v>
      </c>
      <c r="B2" s="24">
        <v>0.95</v>
      </c>
      <c r="C2" s="15">
        <v>0.86617647058823521</v>
      </c>
      <c r="D2" s="44">
        <v>0.12529931256670693</v>
      </c>
      <c r="E2" s="47">
        <v>5.2491833949477131</v>
      </c>
      <c r="F2" s="48">
        <v>0.85111405146750374</v>
      </c>
      <c r="G2" s="15"/>
      <c r="H2" t="s">
        <v>43</v>
      </c>
    </row>
    <row r="3" spans="1:8" x14ac:dyDescent="0.35">
      <c r="A3" s="25" t="s">
        <v>42</v>
      </c>
      <c r="B3" s="13">
        <v>9.9499999999999993</v>
      </c>
      <c r="C3" s="15">
        <v>1.6936170212765955</v>
      </c>
      <c r="D3" s="44">
        <v>0.23550314314225804</v>
      </c>
      <c r="E3" s="47"/>
      <c r="H3" t="s">
        <v>44</v>
      </c>
    </row>
    <row r="4" spans="1:8" x14ac:dyDescent="0.35">
      <c r="A4" s="25" t="s">
        <v>42</v>
      </c>
      <c r="B4" s="13">
        <v>8.2899999999999991</v>
      </c>
      <c r="C4" s="15">
        <v>2.1353030303030303</v>
      </c>
      <c r="D4" s="44">
        <v>0.22235564188212131</v>
      </c>
      <c r="E4" s="47"/>
    </row>
    <row r="5" spans="1:8" x14ac:dyDescent="0.35">
      <c r="A5" s="25" t="s">
        <v>42</v>
      </c>
      <c r="B5" s="13">
        <v>1.79</v>
      </c>
      <c r="C5" s="15">
        <v>1.764057971014493</v>
      </c>
      <c r="D5" s="44">
        <v>0.24057627988290234</v>
      </c>
      <c r="E5" s="47"/>
    </row>
    <row r="6" spans="1:8" x14ac:dyDescent="0.35">
      <c r="A6" s="25" t="s">
        <v>42</v>
      </c>
      <c r="B6" s="13">
        <v>2.91</v>
      </c>
      <c r="C6" s="15">
        <v>2.1825000000000006</v>
      </c>
      <c r="D6" s="44">
        <v>0.17626562252601138</v>
      </c>
      <c r="E6" s="47"/>
    </row>
    <row r="7" spans="1:8" x14ac:dyDescent="0.35">
      <c r="A7" s="25" t="s">
        <v>42</v>
      </c>
      <c r="B7" s="13">
        <v>4.54</v>
      </c>
      <c r="C7" s="15">
        <v>0.63559999999999994</v>
      </c>
      <c r="D7" s="44">
        <v>0.12529931256670693</v>
      </c>
      <c r="E7" s="47">
        <v>5.468695230576361</v>
      </c>
      <c r="F7" s="48">
        <v>0.87914334946855333</v>
      </c>
    </row>
    <row r="8" spans="1:8" x14ac:dyDescent="0.35">
      <c r="A8" s="25" t="s">
        <v>42</v>
      </c>
      <c r="B8" s="13">
        <v>7.42</v>
      </c>
      <c r="C8" s="15">
        <v>1.484</v>
      </c>
      <c r="D8" s="44">
        <v>0.23550314314225804</v>
      </c>
      <c r="E8" s="47"/>
    </row>
    <row r="9" spans="1:8" x14ac:dyDescent="0.35">
      <c r="A9" s="25" t="s">
        <v>42</v>
      </c>
      <c r="B9" s="13">
        <v>7.09</v>
      </c>
      <c r="C9" s="15">
        <v>2.0482222222222219</v>
      </c>
      <c r="D9" s="44">
        <v>0.22235564188212131</v>
      </c>
      <c r="E9" s="47"/>
    </row>
    <row r="10" spans="1:8" x14ac:dyDescent="0.35">
      <c r="A10" s="25" t="s">
        <v>42</v>
      </c>
      <c r="B10" s="13">
        <v>3.4</v>
      </c>
      <c r="C10" s="15">
        <v>2.2383333333333333</v>
      </c>
      <c r="D10" s="44">
        <v>0.24057627988290234</v>
      </c>
      <c r="E10" s="47"/>
    </row>
    <row r="11" spans="1:8" x14ac:dyDescent="0.35">
      <c r="A11" s="25" t="s">
        <v>42</v>
      </c>
      <c r="B11" s="13">
        <v>4.3</v>
      </c>
      <c r="C11" s="15">
        <v>2.1752941176470588</v>
      </c>
      <c r="D11" s="44">
        <v>0.17626562252601138</v>
      </c>
      <c r="E11" s="47"/>
    </row>
    <row r="12" spans="1:8" x14ac:dyDescent="0.35">
      <c r="A12" s="25" t="s">
        <v>42</v>
      </c>
      <c r="B12" s="13">
        <v>4.57</v>
      </c>
      <c r="C12" s="15">
        <v>1.0054000000000001</v>
      </c>
      <c r="D12" s="44">
        <v>0.12529931256670693</v>
      </c>
      <c r="E12" s="47">
        <v>5.2546074307745343</v>
      </c>
      <c r="F12" s="48">
        <v>0.88238817240083656</v>
      </c>
    </row>
    <row r="13" spans="1:8" x14ac:dyDescent="0.35">
      <c r="A13" s="25" t="s">
        <v>42</v>
      </c>
      <c r="B13" s="13">
        <v>6.98</v>
      </c>
      <c r="C13" s="15">
        <v>1.4860645161290325</v>
      </c>
      <c r="D13" s="44">
        <v>0.23550314314225804</v>
      </c>
      <c r="E13" s="47"/>
    </row>
    <row r="14" spans="1:8" x14ac:dyDescent="0.35">
      <c r="A14" s="25" t="s">
        <v>42</v>
      </c>
      <c r="B14" s="13">
        <v>5.68</v>
      </c>
      <c r="C14" s="15">
        <v>2.1170909090909089</v>
      </c>
      <c r="D14" s="44">
        <v>0.22235564188212131</v>
      </c>
      <c r="E14" s="47"/>
    </row>
    <row r="15" spans="1:8" x14ac:dyDescent="0.35">
      <c r="A15" s="25" t="s">
        <v>42</v>
      </c>
      <c r="B15" s="13">
        <v>4.6900000000000004</v>
      </c>
      <c r="C15" s="15">
        <v>2.1518823529411764</v>
      </c>
      <c r="D15" s="44">
        <v>0.24057627988290234</v>
      </c>
      <c r="E15" s="47"/>
    </row>
    <row r="16" spans="1:8" x14ac:dyDescent="0.35">
      <c r="A16" s="25" t="s">
        <v>42</v>
      </c>
      <c r="B16" s="13">
        <v>3.67</v>
      </c>
      <c r="C16" s="15">
        <v>2.2020000000000004</v>
      </c>
      <c r="D16" s="44">
        <v>0.17626562252601138</v>
      </c>
      <c r="E16" s="47"/>
    </row>
    <row r="17" spans="1:6" x14ac:dyDescent="0.35">
      <c r="A17" s="25" t="s">
        <v>42</v>
      </c>
      <c r="B17" s="13">
        <v>4.53</v>
      </c>
      <c r="C17" s="15">
        <v>1.4798</v>
      </c>
      <c r="D17" s="44">
        <v>0.12529931256670693</v>
      </c>
      <c r="E17" s="47">
        <v>5.5223689345233149</v>
      </c>
      <c r="F17" s="48">
        <v>0.88799500385563956</v>
      </c>
    </row>
    <row r="18" spans="1:6" x14ac:dyDescent="0.35">
      <c r="A18" s="25" t="s">
        <v>42</v>
      </c>
      <c r="B18" s="13">
        <v>7.36</v>
      </c>
      <c r="C18" s="15">
        <v>1.5140571428571432</v>
      </c>
      <c r="D18" s="44">
        <v>0.23550314314225804</v>
      </c>
      <c r="E18" s="47"/>
    </row>
    <row r="19" spans="1:6" x14ac:dyDescent="0.35">
      <c r="A19" s="25" t="s">
        <v>42</v>
      </c>
      <c r="B19" s="13">
        <v>8.0399999999999991</v>
      </c>
      <c r="C19" s="15">
        <v>2.3341935483870966</v>
      </c>
      <c r="D19" s="44">
        <v>0.22235564188212131</v>
      </c>
      <c r="E19" s="47"/>
    </row>
    <row r="20" spans="1:6" x14ac:dyDescent="0.35">
      <c r="A20" s="25" t="s">
        <v>42</v>
      </c>
      <c r="B20" s="13">
        <v>3.93</v>
      </c>
      <c r="C20" s="15">
        <v>2.0772857142857144</v>
      </c>
      <c r="D20" s="44">
        <v>0.24057627988290234</v>
      </c>
      <c r="E20" s="47"/>
    </row>
    <row r="21" spans="1:6" x14ac:dyDescent="0.35">
      <c r="A21" s="25" t="s">
        <v>42</v>
      </c>
      <c r="B21" s="13">
        <v>2.77</v>
      </c>
      <c r="C21" s="15">
        <v>1.8634545454545453</v>
      </c>
      <c r="D21" s="44">
        <v>0.17626562252601138</v>
      </c>
      <c r="E21" s="47"/>
    </row>
    <row r="22" spans="1:6" x14ac:dyDescent="0.35">
      <c r="A22" s="25" t="s">
        <v>42</v>
      </c>
      <c r="B22" s="13">
        <v>5.48</v>
      </c>
      <c r="C22" s="15">
        <v>1.3395555555555558</v>
      </c>
      <c r="D22" s="44">
        <v>0.12529931256670693</v>
      </c>
      <c r="E22" s="47">
        <v>6.4190449969719214</v>
      </c>
      <c r="F22" s="48">
        <v>0.8947378034198421</v>
      </c>
    </row>
    <row r="23" spans="1:6" x14ac:dyDescent="0.35">
      <c r="A23" s="25" t="s">
        <v>42</v>
      </c>
      <c r="B23" s="13">
        <v>7.52</v>
      </c>
      <c r="C23" s="15">
        <v>1.6588235294117648</v>
      </c>
      <c r="D23" s="44">
        <v>0.23550314314225804</v>
      </c>
      <c r="E23" s="47"/>
    </row>
    <row r="24" spans="1:6" x14ac:dyDescent="0.35">
      <c r="A24" s="25" t="s">
        <v>42</v>
      </c>
      <c r="B24" s="13">
        <v>8.6199999999999992</v>
      </c>
      <c r="C24" s="15">
        <v>2.0374545454545454</v>
      </c>
      <c r="D24" s="44">
        <v>0.22235564188212131</v>
      </c>
      <c r="E24" s="47"/>
    </row>
    <row r="25" spans="1:6" x14ac:dyDescent="0.35">
      <c r="A25" s="25" t="s">
        <v>42</v>
      </c>
      <c r="B25" s="13">
        <v>5.4</v>
      </c>
      <c r="C25" s="15">
        <v>2.0789999999999997</v>
      </c>
      <c r="D25" s="44">
        <v>0.24057627988290234</v>
      </c>
      <c r="E25" s="47"/>
    </row>
    <row r="26" spans="1:6" x14ac:dyDescent="0.35">
      <c r="A26" s="25" t="s">
        <v>42</v>
      </c>
      <c r="B26" s="13">
        <v>4.2300000000000004</v>
      </c>
      <c r="C26" s="15">
        <v>2.3000625000000001</v>
      </c>
      <c r="D26" s="44">
        <v>0.17626562252601138</v>
      </c>
      <c r="E26" s="47"/>
    </row>
    <row r="27" spans="1:6" x14ac:dyDescent="0.35">
      <c r="A27" s="25" t="s">
        <v>42</v>
      </c>
      <c r="B27" s="13">
        <v>6.45</v>
      </c>
      <c r="C27" s="15">
        <v>1.4630487804878047</v>
      </c>
      <c r="D27" s="44">
        <v>0.12529931256670693</v>
      </c>
      <c r="E27" s="47">
        <v>6.3652343672809391</v>
      </c>
      <c r="F27" s="48">
        <v>0.88069431219708072</v>
      </c>
    </row>
    <row r="28" spans="1:6" x14ac:dyDescent="0.35">
      <c r="A28" s="25" t="s">
        <v>42</v>
      </c>
      <c r="B28" s="13">
        <v>6.72</v>
      </c>
      <c r="C28" s="15">
        <v>1.6220689655172416</v>
      </c>
      <c r="D28" s="44">
        <v>0.23550314314225804</v>
      </c>
      <c r="E28" s="47"/>
    </row>
    <row r="29" spans="1:6" x14ac:dyDescent="0.35">
      <c r="A29" s="25" t="s">
        <v>42</v>
      </c>
      <c r="B29" s="13">
        <v>8.99</v>
      </c>
      <c r="C29" s="15">
        <v>2.0704242424242425</v>
      </c>
      <c r="D29" s="44">
        <v>0.22235564188212131</v>
      </c>
      <c r="E29" s="47"/>
    </row>
    <row r="30" spans="1:6" x14ac:dyDescent="0.35">
      <c r="A30" s="25" t="s">
        <v>42</v>
      </c>
      <c r="B30" s="13">
        <v>5.42</v>
      </c>
      <c r="C30" s="15">
        <v>2.0538947368421052</v>
      </c>
      <c r="D30" s="44">
        <v>0.24057627988290234</v>
      </c>
      <c r="E30" s="47"/>
    </row>
    <row r="31" spans="1:6" x14ac:dyDescent="0.35">
      <c r="A31" s="25" t="s">
        <v>42</v>
      </c>
      <c r="B31" s="13">
        <v>3.81</v>
      </c>
      <c r="C31" s="15">
        <v>2.1227142857142858</v>
      </c>
      <c r="D31" s="44">
        <v>0.17626562252601138</v>
      </c>
      <c r="E31" s="47"/>
    </row>
    <row r="32" spans="1:6" x14ac:dyDescent="0.35">
      <c r="A32" s="25" t="s">
        <v>42</v>
      </c>
      <c r="B32" s="13">
        <v>3.43</v>
      </c>
      <c r="C32" s="15">
        <v>0.81610344827586212</v>
      </c>
      <c r="D32" s="44">
        <v>0.12529931256670693</v>
      </c>
      <c r="E32" s="47">
        <v>6.8714456959618824</v>
      </c>
      <c r="F32" s="48">
        <v>0.79398250996737185</v>
      </c>
    </row>
    <row r="33" spans="1:6" x14ac:dyDescent="0.35">
      <c r="A33" s="25" t="s">
        <v>42</v>
      </c>
      <c r="B33" s="13">
        <v>7.45</v>
      </c>
      <c r="C33" s="15">
        <v>1.4536585365853658</v>
      </c>
      <c r="D33" s="44">
        <v>0.23550314314225804</v>
      </c>
      <c r="E33" s="47"/>
    </row>
    <row r="34" spans="1:6" x14ac:dyDescent="0.35">
      <c r="A34" s="25" t="s">
        <v>42</v>
      </c>
      <c r="B34" s="13">
        <v>9.1300000000000008</v>
      </c>
      <c r="C34" s="15">
        <v>2.0868571428571432</v>
      </c>
      <c r="D34" s="44">
        <v>0.22235564188212131</v>
      </c>
      <c r="E34" s="47"/>
    </row>
    <row r="35" spans="1:6" x14ac:dyDescent="0.35">
      <c r="A35" s="25" t="s">
        <v>42</v>
      </c>
      <c r="B35" s="13">
        <v>8.6999999999999993</v>
      </c>
      <c r="C35" s="15">
        <v>1.9460526315789473</v>
      </c>
      <c r="D35" s="44">
        <v>0.24057627988290234</v>
      </c>
      <c r="E35" s="47"/>
    </row>
    <row r="36" spans="1:6" x14ac:dyDescent="0.35">
      <c r="A36" s="25" t="s">
        <v>42</v>
      </c>
      <c r="B36" s="13">
        <v>3.2</v>
      </c>
      <c r="C36" s="15">
        <v>1.4821052631578948</v>
      </c>
      <c r="D36" s="44">
        <v>0.17626562252601138</v>
      </c>
      <c r="E36" s="47"/>
    </row>
    <row r="37" spans="1:6" x14ac:dyDescent="0.35">
      <c r="A37" s="25" t="s">
        <v>42</v>
      </c>
      <c r="B37" s="13">
        <v>3.74</v>
      </c>
      <c r="C37" s="15">
        <v>1.0685714285714287</v>
      </c>
      <c r="D37" s="44">
        <v>0.12529931256670693</v>
      </c>
      <c r="E37" s="47">
        <v>7.3834112333315103</v>
      </c>
      <c r="F37" s="48">
        <v>0.94128397385832918</v>
      </c>
    </row>
    <row r="38" spans="1:6" x14ac:dyDescent="0.35">
      <c r="A38" s="25" t="s">
        <v>42</v>
      </c>
      <c r="B38" s="13">
        <v>9.43</v>
      </c>
      <c r="C38" s="15">
        <v>1.6886279069767438</v>
      </c>
      <c r="D38" s="44">
        <v>0.23550314314225804</v>
      </c>
    </row>
    <row r="39" spans="1:6" x14ac:dyDescent="0.35">
      <c r="A39" s="25" t="s">
        <v>42</v>
      </c>
      <c r="B39" s="13">
        <v>9.66</v>
      </c>
      <c r="C39" s="15">
        <v>2.4418333333333333</v>
      </c>
      <c r="D39" s="44">
        <v>0.22235564188212131</v>
      </c>
    </row>
    <row r="40" spans="1:6" x14ac:dyDescent="0.35">
      <c r="A40" s="25" t="s">
        <v>42</v>
      </c>
      <c r="B40" s="13">
        <v>8.07</v>
      </c>
      <c r="C40" s="15">
        <v>2.1148965517241383</v>
      </c>
      <c r="D40" s="44">
        <v>0.24057627988290234</v>
      </c>
    </row>
    <row r="41" spans="1:6" x14ac:dyDescent="0.35">
      <c r="A41" s="25" t="s">
        <v>42</v>
      </c>
      <c r="B41" s="13">
        <v>3.43</v>
      </c>
      <c r="C41" s="15">
        <v>2.2426923076923075</v>
      </c>
      <c r="D41" s="44">
        <v>0.17626562252601138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5AAE-AF19-454D-AFF4-0CAD094EFD31}">
  <dimension ref="A1:H15"/>
  <sheetViews>
    <sheetView workbookViewId="0">
      <selection activeCell="D9" sqref="D9"/>
    </sheetView>
  </sheetViews>
  <sheetFormatPr defaultRowHeight="14.5" x14ac:dyDescent="0.35"/>
  <cols>
    <col min="1" max="1" width="25.54296875" customWidth="1"/>
    <col min="2" max="2" width="29.90625" customWidth="1"/>
    <col min="6" max="6" width="7.36328125" customWidth="1"/>
  </cols>
  <sheetData>
    <row r="1" spans="1:8" x14ac:dyDescent="0.35">
      <c r="C1" t="s">
        <v>1</v>
      </c>
      <c r="D1" t="s">
        <v>34</v>
      </c>
      <c r="E1" s="26" t="s">
        <v>48</v>
      </c>
      <c r="F1" s="26"/>
      <c r="G1" s="26"/>
      <c r="H1" s="26"/>
    </row>
    <row r="2" spans="1:8" x14ac:dyDescent="0.35">
      <c r="A2" t="s">
        <v>50</v>
      </c>
      <c r="B2" t="s">
        <v>51</v>
      </c>
      <c r="C2" s="12">
        <v>8.33</v>
      </c>
      <c r="D2" s="15">
        <v>2.4346504559270521</v>
      </c>
      <c r="E2" s="19">
        <v>0.16522718738265116</v>
      </c>
      <c r="F2" s="22">
        <v>0</v>
      </c>
      <c r="G2" s="22">
        <v>0</v>
      </c>
      <c r="H2" s="22">
        <v>0</v>
      </c>
    </row>
    <row r="3" spans="1:8" x14ac:dyDescent="0.35">
      <c r="A3" t="s">
        <v>50</v>
      </c>
      <c r="B3" t="s">
        <v>52</v>
      </c>
      <c r="C3" s="11">
        <v>6.74</v>
      </c>
      <c r="D3" s="15">
        <v>2.2978723404255317</v>
      </c>
      <c r="E3" s="22">
        <v>0</v>
      </c>
      <c r="F3" s="19">
        <v>0.16522718738265116</v>
      </c>
      <c r="G3" s="22">
        <v>0</v>
      </c>
      <c r="H3" s="22">
        <v>0</v>
      </c>
    </row>
    <row r="4" spans="1:8" x14ac:dyDescent="0.35">
      <c r="A4" t="s">
        <v>50</v>
      </c>
      <c r="B4" t="s">
        <v>53</v>
      </c>
      <c r="C4" s="11">
        <v>5.48</v>
      </c>
      <c r="D4" s="15">
        <v>2.4863221884498481</v>
      </c>
      <c r="E4" s="22">
        <v>0</v>
      </c>
      <c r="F4" s="22">
        <v>0</v>
      </c>
      <c r="G4" s="19">
        <v>0.16522718738265116</v>
      </c>
      <c r="H4" s="22">
        <v>0</v>
      </c>
    </row>
    <row r="5" spans="1:8" x14ac:dyDescent="0.35">
      <c r="A5" t="s">
        <v>50</v>
      </c>
      <c r="B5" t="s">
        <v>54</v>
      </c>
      <c r="C5" s="11">
        <v>6.82</v>
      </c>
      <c r="D5" s="15">
        <v>2.9118541033434644</v>
      </c>
      <c r="E5" s="22">
        <v>0</v>
      </c>
      <c r="F5" s="22">
        <v>0</v>
      </c>
      <c r="G5" s="22">
        <v>0</v>
      </c>
      <c r="H5" s="19">
        <v>0.16522718738265116</v>
      </c>
    </row>
    <row r="6" spans="1:8" x14ac:dyDescent="0.35">
      <c r="A6" t="s">
        <v>50</v>
      </c>
      <c r="B6" t="s">
        <v>55</v>
      </c>
      <c r="C6" s="11">
        <v>4.8099999999999996</v>
      </c>
      <c r="D6" s="15">
        <v>1.7234042553191489</v>
      </c>
      <c r="E6" s="19">
        <v>0.14824594492644286</v>
      </c>
      <c r="F6" s="19">
        <v>0.14824594492644286</v>
      </c>
      <c r="G6" s="19">
        <v>0.14824594492644286</v>
      </c>
      <c r="H6" s="19">
        <v>0.14824594492644286</v>
      </c>
    </row>
    <row r="7" spans="1:8" x14ac:dyDescent="0.35">
      <c r="A7" t="s">
        <v>50</v>
      </c>
      <c r="B7" t="s">
        <v>56</v>
      </c>
      <c r="C7" s="11">
        <v>9.26</v>
      </c>
      <c r="D7" s="15">
        <v>2.9878419452887544</v>
      </c>
      <c r="E7" s="19">
        <v>0.15503583553376085</v>
      </c>
      <c r="F7" s="19">
        <v>0.15503583553376085</v>
      </c>
      <c r="G7" s="19">
        <v>0.15503583553376085</v>
      </c>
      <c r="H7" s="19">
        <v>0.15503583553376085</v>
      </c>
    </row>
    <row r="8" spans="1:8" x14ac:dyDescent="0.35">
      <c r="A8" t="s">
        <v>50</v>
      </c>
      <c r="B8" t="s">
        <v>59</v>
      </c>
      <c r="C8" s="11">
        <v>6.73</v>
      </c>
      <c r="D8" s="15">
        <v>2.2340425531914891</v>
      </c>
      <c r="E8" s="19">
        <v>0.17540550735571483</v>
      </c>
      <c r="F8" s="19">
        <v>0.17540550735571483</v>
      </c>
      <c r="G8" s="19">
        <v>0.17540550735571483</v>
      </c>
      <c r="H8" s="19">
        <v>0.17540550735571483</v>
      </c>
    </row>
    <row r="9" spans="1:8" x14ac:dyDescent="0.35">
      <c r="A9" t="s">
        <v>50</v>
      </c>
      <c r="B9" t="s">
        <v>57</v>
      </c>
      <c r="C9" s="11">
        <v>0.72</v>
      </c>
      <c r="D9" s="15">
        <v>3.1063829787234041</v>
      </c>
      <c r="E9" s="19">
        <v>0.18219539796303283</v>
      </c>
      <c r="F9" s="19">
        <v>0.18219539796303283</v>
      </c>
      <c r="G9" s="19">
        <v>0.18219539796303283</v>
      </c>
      <c r="H9" s="19">
        <v>0.18219539796303283</v>
      </c>
    </row>
    <row r="10" spans="1:8" x14ac:dyDescent="0.35">
      <c r="A10" t="s">
        <v>50</v>
      </c>
      <c r="B10" t="s">
        <v>58</v>
      </c>
      <c r="C10" s="11">
        <v>5.91</v>
      </c>
      <c r="D10" s="15">
        <v>2.6231003039513676</v>
      </c>
      <c r="E10" s="19">
        <v>0.17766880422482081</v>
      </c>
      <c r="F10" s="19">
        <v>0.17766880422482081</v>
      </c>
      <c r="G10" s="19">
        <v>0.17766880422482081</v>
      </c>
      <c r="H10" s="19">
        <v>0.17766880422482081</v>
      </c>
    </row>
    <row r="11" spans="1:8" ht="15" thickBot="1" x14ac:dyDescent="0.4">
      <c r="E11" s="19"/>
      <c r="F11" s="19"/>
      <c r="G11" s="19"/>
      <c r="H11" s="19"/>
    </row>
    <row r="12" spans="1:8" x14ac:dyDescent="0.35">
      <c r="D12" s="65" t="s">
        <v>60</v>
      </c>
      <c r="E12" s="66">
        <v>5.8867196870423353</v>
      </c>
      <c r="F12" s="66">
        <v>5.6240084591039192</v>
      </c>
      <c r="G12" s="66">
        <v>5.4158222030017793</v>
      </c>
      <c r="H12" s="67">
        <v>5.6372266340945316</v>
      </c>
    </row>
    <row r="13" spans="1:8" ht="15" thickBot="1" x14ac:dyDescent="0.4">
      <c r="D13" s="68" t="s">
        <v>33</v>
      </c>
      <c r="E13" s="69">
        <v>2.5448558567391304</v>
      </c>
      <c r="F13" s="69">
        <v>2.522256393419315</v>
      </c>
      <c r="G13" s="69">
        <v>2.5533934317710609</v>
      </c>
      <c r="H13" s="70">
        <v>2.6237028732104863</v>
      </c>
    </row>
    <row r="15" spans="1:8" x14ac:dyDescent="0.35">
      <c r="A15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4AE1-369B-417F-ADEA-FE3AD9E5CB58}">
  <dimension ref="A1:L31"/>
  <sheetViews>
    <sheetView workbookViewId="0">
      <selection activeCell="K5" sqref="K5"/>
    </sheetView>
  </sheetViews>
  <sheetFormatPr defaultRowHeight="14.5" x14ac:dyDescent="0.35"/>
  <cols>
    <col min="1" max="1" width="26.453125" customWidth="1"/>
    <col min="5" max="5" width="8.7265625" customWidth="1"/>
    <col min="7" max="7" width="9.7265625" customWidth="1"/>
  </cols>
  <sheetData>
    <row r="1" spans="1:12" x14ac:dyDescent="0.35">
      <c r="B1" t="s">
        <v>1</v>
      </c>
      <c r="C1" t="s">
        <v>34</v>
      </c>
      <c r="F1" t="s">
        <v>31</v>
      </c>
      <c r="G1" t="s">
        <v>32</v>
      </c>
      <c r="H1" t="s">
        <v>33</v>
      </c>
    </row>
    <row r="2" spans="1:12" x14ac:dyDescent="0.35">
      <c r="A2" t="s">
        <v>49</v>
      </c>
      <c r="B2" s="12">
        <v>8.81</v>
      </c>
      <c r="C2" s="15">
        <v>1.9331306990881456</v>
      </c>
      <c r="D2" s="15">
        <v>0.26184248764893925</v>
      </c>
      <c r="E2">
        <f>$D$2/3</f>
        <v>8.7280829216313083E-2</v>
      </c>
      <c r="F2" s="19">
        <f>E2*0.495</f>
        <v>4.3204010462074977E-2</v>
      </c>
      <c r="G2" s="15">
        <v>6.03</v>
      </c>
      <c r="H2" s="15">
        <v>1.39</v>
      </c>
      <c r="K2" t="s">
        <v>45</v>
      </c>
    </row>
    <row r="3" spans="1:12" x14ac:dyDescent="0.35">
      <c r="A3" t="s">
        <v>49</v>
      </c>
      <c r="B3" s="11">
        <v>11.01</v>
      </c>
      <c r="C3" s="15">
        <v>2.4012158054711246</v>
      </c>
      <c r="D3" s="15"/>
      <c r="E3">
        <f t="shared" ref="E3:E4" si="0">$D$2/3</f>
        <v>8.7280829216313083E-2</v>
      </c>
      <c r="F3" s="19">
        <f t="shared" ref="F3:F15" si="1">E3*0.495</f>
        <v>4.3204010462074977E-2</v>
      </c>
      <c r="K3" t="s">
        <v>46</v>
      </c>
    </row>
    <row r="4" spans="1:12" x14ac:dyDescent="0.35">
      <c r="A4" t="s">
        <v>49</v>
      </c>
      <c r="B4" s="11">
        <v>13.16</v>
      </c>
      <c r="C4" s="15">
        <v>3.2462006079027352</v>
      </c>
      <c r="D4" s="15"/>
      <c r="E4">
        <f t="shared" si="0"/>
        <v>8.7280829216313083E-2</v>
      </c>
      <c r="F4" s="19">
        <f t="shared" si="1"/>
        <v>4.3204010462074977E-2</v>
      </c>
    </row>
    <row r="5" spans="1:12" x14ac:dyDescent="0.35">
      <c r="A5" t="s">
        <v>49</v>
      </c>
      <c r="B5" s="11">
        <v>6.56</v>
      </c>
      <c r="C5" s="15">
        <v>1.7446808510638296</v>
      </c>
      <c r="D5" s="15">
        <v>0.23137653782815074</v>
      </c>
      <c r="E5">
        <f>D$5/3</f>
        <v>7.7125512609383579E-2</v>
      </c>
      <c r="F5" s="19">
        <f t="shared" si="1"/>
        <v>3.8177128741644868E-2</v>
      </c>
      <c r="K5" s="14"/>
    </row>
    <row r="6" spans="1:12" x14ac:dyDescent="0.35">
      <c r="A6" t="s">
        <v>49</v>
      </c>
      <c r="B6" s="11">
        <v>8.74</v>
      </c>
      <c r="C6" s="15">
        <v>2.1641337386018238</v>
      </c>
      <c r="D6" s="15"/>
      <c r="E6">
        <f>D$5/3</f>
        <v>7.7125512609383579E-2</v>
      </c>
      <c r="F6" s="19">
        <f t="shared" si="1"/>
        <v>3.8177128741644868E-2</v>
      </c>
    </row>
    <row r="7" spans="1:12" x14ac:dyDescent="0.35">
      <c r="A7" t="s">
        <v>49</v>
      </c>
      <c r="B7" s="11">
        <v>10.91</v>
      </c>
      <c r="C7" s="15">
        <v>3.0395136778115499</v>
      </c>
      <c r="D7" s="15"/>
      <c r="E7">
        <f>D$5/3</f>
        <v>7.7125512609383579E-2</v>
      </c>
      <c r="F7" s="19">
        <f t="shared" si="1"/>
        <v>3.8177128741644868E-2</v>
      </c>
    </row>
    <row r="8" spans="1:12" x14ac:dyDescent="0.35">
      <c r="A8" t="s">
        <v>49</v>
      </c>
      <c r="B8" s="11">
        <v>3.59</v>
      </c>
      <c r="C8" s="15">
        <v>0.7386018237082066</v>
      </c>
      <c r="D8" s="15">
        <v>0.29318027705124478</v>
      </c>
      <c r="E8">
        <f>D$8/4</f>
        <v>7.3295069262811194E-2</v>
      </c>
      <c r="F8" s="19">
        <f t="shared" si="1"/>
        <v>3.6281059285091538E-2</v>
      </c>
    </row>
    <row r="9" spans="1:12" x14ac:dyDescent="0.35">
      <c r="A9" t="s">
        <v>49</v>
      </c>
      <c r="B9" s="11">
        <v>4.5</v>
      </c>
      <c r="C9" s="15">
        <v>0.88449848024316102</v>
      </c>
      <c r="D9" s="15"/>
      <c r="E9">
        <f>D$8/4</f>
        <v>7.3295069262811194E-2</v>
      </c>
      <c r="F9" s="19">
        <f t="shared" si="1"/>
        <v>3.6281059285091538E-2</v>
      </c>
    </row>
    <row r="10" spans="1:12" x14ac:dyDescent="0.35">
      <c r="A10" t="s">
        <v>49</v>
      </c>
      <c r="B10" s="11">
        <v>5.42</v>
      </c>
      <c r="C10" s="15">
        <v>1.2310030395136777</v>
      </c>
      <c r="D10" s="15"/>
      <c r="E10">
        <f>D$8/4</f>
        <v>7.3295069262811194E-2</v>
      </c>
      <c r="F10" s="19">
        <f t="shared" si="1"/>
        <v>3.6281059285091538E-2</v>
      </c>
    </row>
    <row r="11" spans="1:12" x14ac:dyDescent="0.35">
      <c r="A11" t="s">
        <v>49</v>
      </c>
      <c r="B11" s="11">
        <v>6.26</v>
      </c>
      <c r="C11" s="15">
        <v>1.4468085106382977</v>
      </c>
      <c r="D11" s="15"/>
      <c r="E11">
        <f>D$8/4</f>
        <v>7.3295069262811194E-2</v>
      </c>
      <c r="F11" s="19">
        <f t="shared" si="1"/>
        <v>3.6281059285091538E-2</v>
      </c>
    </row>
    <row r="12" spans="1:12" x14ac:dyDescent="0.35">
      <c r="A12" t="s">
        <v>49</v>
      </c>
      <c r="B12" s="11">
        <v>2.62</v>
      </c>
      <c r="C12" s="15">
        <v>0.69300911854103353</v>
      </c>
      <c r="D12" s="15">
        <v>0.21355226193935872</v>
      </c>
      <c r="E12">
        <f>D$12/4</f>
        <v>5.3388065484839681E-2</v>
      </c>
      <c r="F12" s="19">
        <f t="shared" si="1"/>
        <v>2.6427092414995641E-2</v>
      </c>
    </row>
    <row r="13" spans="1:12" x14ac:dyDescent="0.35">
      <c r="A13" t="s">
        <v>49</v>
      </c>
      <c r="B13" s="11">
        <v>3.55</v>
      </c>
      <c r="C13" s="15">
        <v>0.86018237082066862</v>
      </c>
      <c r="D13" s="15"/>
      <c r="E13">
        <f>D$12/4</f>
        <v>5.3388065484839681E-2</v>
      </c>
      <c r="F13" s="19">
        <f t="shared" si="1"/>
        <v>2.6427092414995641E-2</v>
      </c>
    </row>
    <row r="14" spans="1:12" x14ac:dyDescent="0.35">
      <c r="A14" t="s">
        <v>49</v>
      </c>
      <c r="B14" s="11">
        <v>4.45</v>
      </c>
      <c r="C14" s="15">
        <v>1.2188449848024316</v>
      </c>
      <c r="D14" s="15"/>
      <c r="E14">
        <f>D$12/4</f>
        <v>5.3388065484839681E-2</v>
      </c>
      <c r="F14" s="19">
        <f t="shared" si="1"/>
        <v>2.6427092414995641E-2</v>
      </c>
    </row>
    <row r="15" spans="1:12" x14ac:dyDescent="0.35">
      <c r="A15" t="s">
        <v>49</v>
      </c>
      <c r="B15" s="11">
        <v>5.14</v>
      </c>
      <c r="C15" s="15">
        <v>1.4650455927051673</v>
      </c>
      <c r="D15" s="15"/>
      <c r="E15">
        <f>D$12/4</f>
        <v>5.3388065484839681E-2</v>
      </c>
      <c r="F15" s="19">
        <f t="shared" si="1"/>
        <v>2.6427092414995641E-2</v>
      </c>
      <c r="G15" s="19">
        <f>SUM(F2:F15)</f>
        <v>0.49497602441150812</v>
      </c>
      <c r="K15" s="60"/>
      <c r="L15" s="60"/>
    </row>
    <row r="16" spans="1:12" x14ac:dyDescent="0.35">
      <c r="A16" t="s">
        <v>49</v>
      </c>
      <c r="B16" s="11">
        <v>9.56</v>
      </c>
      <c r="C16" s="15">
        <v>1.7446808510638296</v>
      </c>
      <c r="D16" s="15">
        <v>0.32301263177889639</v>
      </c>
      <c r="E16">
        <f>D$16/3</f>
        <v>0.10767087725963213</v>
      </c>
      <c r="F16" s="19">
        <f>E16*0.505</f>
        <v>5.4373793016114225E-2</v>
      </c>
    </row>
    <row r="17" spans="1:7" x14ac:dyDescent="0.35">
      <c r="A17" t="s">
        <v>49</v>
      </c>
      <c r="B17" s="11">
        <v>5.61</v>
      </c>
      <c r="C17" s="15">
        <v>1.0273556231003038</v>
      </c>
      <c r="D17" s="15"/>
      <c r="E17">
        <f>D$16/3</f>
        <v>0.10767087725963213</v>
      </c>
      <c r="F17" s="19">
        <f t="shared" ref="F17:F29" si="2">E17*0.505</f>
        <v>5.4373793016114225E-2</v>
      </c>
    </row>
    <row r="18" spans="1:7" x14ac:dyDescent="0.35">
      <c r="A18" t="s">
        <v>49</v>
      </c>
      <c r="B18" s="11">
        <v>3.57</v>
      </c>
      <c r="C18" s="15">
        <v>0.92401215805471126</v>
      </c>
      <c r="D18" s="15"/>
      <c r="E18">
        <f>D$16/3</f>
        <v>0.10767087725963213</v>
      </c>
      <c r="F18" s="19">
        <f t="shared" si="2"/>
        <v>5.4373793016114225E-2</v>
      </c>
    </row>
    <row r="19" spans="1:7" x14ac:dyDescent="0.35">
      <c r="A19" t="s">
        <v>49</v>
      </c>
      <c r="B19" s="11">
        <v>7.33</v>
      </c>
      <c r="C19" s="15">
        <v>1.5197568389057754</v>
      </c>
      <c r="D19" s="15">
        <v>0.1668724475258809</v>
      </c>
      <c r="E19">
        <f>D$19/3</f>
        <v>5.5624149175293632E-2</v>
      </c>
      <c r="F19" s="19">
        <f t="shared" si="2"/>
        <v>2.8090195333523284E-2</v>
      </c>
    </row>
    <row r="20" spans="1:7" x14ac:dyDescent="0.35">
      <c r="A20" t="s">
        <v>49</v>
      </c>
      <c r="B20" s="11">
        <v>4.09</v>
      </c>
      <c r="C20" s="15">
        <v>0.92401215805471126</v>
      </c>
      <c r="D20" s="15"/>
      <c r="E20">
        <f>D$19/3</f>
        <v>5.5624149175293632E-2</v>
      </c>
      <c r="F20" s="19">
        <f t="shared" si="2"/>
        <v>2.8090195333523284E-2</v>
      </c>
    </row>
    <row r="21" spans="1:7" x14ac:dyDescent="0.35">
      <c r="A21" t="s">
        <v>49</v>
      </c>
      <c r="B21" s="11">
        <v>2.42</v>
      </c>
      <c r="C21" s="15">
        <v>0.87841945288753798</v>
      </c>
      <c r="D21" s="15"/>
      <c r="E21">
        <f>D$19/3</f>
        <v>5.5624149175293632E-2</v>
      </c>
      <c r="F21" s="19">
        <f t="shared" si="2"/>
        <v>2.8090195333523284E-2</v>
      </c>
    </row>
    <row r="22" spans="1:7" x14ac:dyDescent="0.35">
      <c r="A22" t="s">
        <v>49</v>
      </c>
      <c r="B22" s="11">
        <v>3.96</v>
      </c>
      <c r="C22" s="15">
        <v>0.56534954407294846</v>
      </c>
      <c r="D22" s="15">
        <v>0.33521701965998668</v>
      </c>
      <c r="E22">
        <f>D$22/4</f>
        <v>8.380425491499667E-2</v>
      </c>
      <c r="F22" s="19">
        <f t="shared" si="2"/>
        <v>4.2321148732073322E-2</v>
      </c>
    </row>
    <row r="23" spans="1:7" x14ac:dyDescent="0.35">
      <c r="A23" t="s">
        <v>49</v>
      </c>
      <c r="B23" s="11">
        <v>2.83</v>
      </c>
      <c r="C23" s="15">
        <v>0.45288753799392101</v>
      </c>
      <c r="D23" s="15"/>
      <c r="E23">
        <f>D$22/4</f>
        <v>8.380425491499667E-2</v>
      </c>
      <c r="F23" s="19">
        <f t="shared" si="2"/>
        <v>4.2321148732073322E-2</v>
      </c>
    </row>
    <row r="24" spans="1:7" x14ac:dyDescent="0.35">
      <c r="A24" t="s">
        <v>49</v>
      </c>
      <c r="B24" s="11">
        <v>2.0099999999999998</v>
      </c>
      <c r="C24" s="15">
        <v>0.50455927051671734</v>
      </c>
      <c r="D24" s="15"/>
      <c r="E24">
        <f>D$22/4</f>
        <v>8.380425491499667E-2</v>
      </c>
      <c r="F24" s="19">
        <f t="shared" si="2"/>
        <v>4.2321148732073322E-2</v>
      </c>
    </row>
    <row r="25" spans="1:7" x14ac:dyDescent="0.35">
      <c r="A25" t="s">
        <v>49</v>
      </c>
      <c r="B25" s="11">
        <v>2.1800000000000002</v>
      </c>
      <c r="C25" s="15">
        <v>0.55623100303951367</v>
      </c>
      <c r="D25" s="15"/>
      <c r="E25">
        <f>D$22/4</f>
        <v>8.380425491499667E-2</v>
      </c>
      <c r="F25" s="19">
        <f t="shared" si="2"/>
        <v>4.2321148732073322E-2</v>
      </c>
    </row>
    <row r="26" spans="1:7" x14ac:dyDescent="0.35">
      <c r="A26" t="s">
        <v>49</v>
      </c>
      <c r="B26" s="11">
        <v>3.04</v>
      </c>
      <c r="C26" s="15">
        <v>0.51975683890577506</v>
      </c>
      <c r="D26" s="15">
        <v>0.17485041314464811</v>
      </c>
      <c r="E26">
        <f>D$26/4</f>
        <v>4.3712603286162027E-2</v>
      </c>
      <c r="F26" s="19">
        <f t="shared" si="2"/>
        <v>2.2074864659511823E-2</v>
      </c>
    </row>
    <row r="27" spans="1:7" x14ac:dyDescent="0.35">
      <c r="A27" t="s">
        <v>49</v>
      </c>
      <c r="B27" s="11">
        <v>2.06</v>
      </c>
      <c r="C27" s="15">
        <v>0.43161094224924007</v>
      </c>
      <c r="D27" s="15"/>
      <c r="E27">
        <f>D$26/4</f>
        <v>4.3712603286162027E-2</v>
      </c>
      <c r="F27" s="19">
        <f t="shared" si="2"/>
        <v>2.2074864659511823E-2</v>
      </c>
    </row>
    <row r="28" spans="1:7" x14ac:dyDescent="0.35">
      <c r="A28" t="s">
        <v>49</v>
      </c>
      <c r="B28" s="11">
        <v>1.34</v>
      </c>
      <c r="C28" s="15">
        <v>0.51367781155015191</v>
      </c>
      <c r="D28" s="15"/>
      <c r="E28">
        <f>D$26/4</f>
        <v>4.3712603286162027E-2</v>
      </c>
      <c r="F28" s="19">
        <f t="shared" si="2"/>
        <v>2.2074864659511823E-2</v>
      </c>
    </row>
    <row r="29" spans="1:7" x14ac:dyDescent="0.35">
      <c r="A29" t="s">
        <v>49</v>
      </c>
      <c r="B29" s="11">
        <v>1.42</v>
      </c>
      <c r="C29" s="15">
        <v>0.56838905775075987</v>
      </c>
      <c r="D29" s="15"/>
      <c r="E29">
        <f>D$26/4</f>
        <v>4.3712603286162027E-2</v>
      </c>
      <c r="F29" s="19">
        <f t="shared" si="2"/>
        <v>2.2074864659511823E-2</v>
      </c>
      <c r="G29" s="19">
        <f>SUM(F16:F29)</f>
        <v>0.5049760186152531</v>
      </c>
    </row>
    <row r="31" spans="1:7" x14ac:dyDescent="0.35">
      <c r="C31" s="36" t="s">
        <v>62</v>
      </c>
      <c r="D31" s="19">
        <f>SUM(D2:D29)</f>
        <v>1.9999040765771054</v>
      </c>
      <c r="E31" s="19">
        <f>SUM(E2:E29)</f>
        <v>1.9999040765771057</v>
      </c>
      <c r="F31" s="19">
        <f>SUM(F2:F29)</f>
        <v>0.99995204302676144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D2DA-83FE-42D9-BDA3-650BD984C241}">
  <dimension ref="A1:H10"/>
  <sheetViews>
    <sheetView workbookViewId="0">
      <selection activeCell="F2" sqref="F2"/>
    </sheetView>
  </sheetViews>
  <sheetFormatPr defaultRowHeight="14.5" x14ac:dyDescent="0.35"/>
  <cols>
    <col min="1" max="1" width="30.08984375" customWidth="1"/>
    <col min="7" max="7" width="12" customWidth="1"/>
    <col min="8" max="8" width="9.6328125" customWidth="1"/>
  </cols>
  <sheetData>
    <row r="1" spans="1:8" x14ac:dyDescent="0.35">
      <c r="B1" t="s">
        <v>1</v>
      </c>
      <c r="C1" t="s">
        <v>34</v>
      </c>
      <c r="D1" t="s">
        <v>48</v>
      </c>
      <c r="E1" s="46" t="s">
        <v>32</v>
      </c>
      <c r="F1" s="46" t="s">
        <v>33</v>
      </c>
    </row>
    <row r="2" spans="1:8" x14ac:dyDescent="0.35">
      <c r="A2" t="s">
        <v>47</v>
      </c>
      <c r="B2">
        <v>9.36</v>
      </c>
      <c r="C2" s="15">
        <v>3.0395136778115499</v>
      </c>
      <c r="D2" s="15">
        <v>0.19643935401208959</v>
      </c>
      <c r="E2" s="42">
        <v>6.7807119508587901</v>
      </c>
      <c r="F2" s="42">
        <v>0.81914471733800709</v>
      </c>
      <c r="G2" s="15"/>
      <c r="H2" s="15"/>
    </row>
    <row r="3" spans="1:8" x14ac:dyDescent="0.35">
      <c r="A3" t="s">
        <v>47</v>
      </c>
      <c r="B3">
        <v>10.46</v>
      </c>
      <c r="C3" s="15">
        <v>2.2249240121580547</v>
      </c>
      <c r="D3" s="15">
        <v>0.17538623566870817</v>
      </c>
      <c r="G3" s="15"/>
      <c r="H3" s="15"/>
    </row>
    <row r="4" spans="1:8" x14ac:dyDescent="0.35">
      <c r="A4" t="s">
        <v>47</v>
      </c>
      <c r="B4">
        <v>5.83</v>
      </c>
      <c r="C4" s="15">
        <v>1.5197568389057747</v>
      </c>
      <c r="D4" s="15">
        <v>0.12390853747225107</v>
      </c>
      <c r="G4" s="15"/>
      <c r="H4" s="15"/>
    </row>
    <row r="5" spans="1:8" x14ac:dyDescent="0.35">
      <c r="A5" t="s">
        <v>47</v>
      </c>
      <c r="B5">
        <v>5.01</v>
      </c>
      <c r="C5" s="15">
        <v>1.504559270516717</v>
      </c>
      <c r="D5" s="15">
        <v>0.19035325150599941</v>
      </c>
      <c r="G5" s="15"/>
      <c r="H5" s="15"/>
    </row>
    <row r="6" spans="1:8" x14ac:dyDescent="0.35">
      <c r="A6" t="s">
        <v>47</v>
      </c>
      <c r="B6">
        <v>5.72</v>
      </c>
      <c r="C6" s="15">
        <v>1.0060790273556233</v>
      </c>
      <c r="D6" s="15">
        <v>0.17598186930777754</v>
      </c>
      <c r="G6" s="15"/>
      <c r="H6" s="15"/>
    </row>
    <row r="7" spans="1:8" x14ac:dyDescent="0.35">
      <c r="A7" t="s">
        <v>47</v>
      </c>
      <c r="B7">
        <v>3.08</v>
      </c>
      <c r="C7" s="15">
        <v>0.83890577507598774</v>
      </c>
      <c r="D7" s="15">
        <v>0.13793075203317423</v>
      </c>
      <c r="G7" s="15"/>
      <c r="H7" s="15"/>
    </row>
    <row r="9" spans="1:8" x14ac:dyDescent="0.35">
      <c r="C9" t="s">
        <v>67</v>
      </c>
    </row>
    <row r="10" spans="1:8" x14ac:dyDescent="0.35">
      <c r="C10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2543-5E52-4528-90BB-7E1E1FD445E9}">
  <dimension ref="A1:G5"/>
  <sheetViews>
    <sheetView workbookViewId="0">
      <selection activeCell="F2" sqref="F2:G4"/>
    </sheetView>
  </sheetViews>
  <sheetFormatPr defaultRowHeight="14.5" x14ac:dyDescent="0.35"/>
  <cols>
    <col min="1" max="1" width="13.81640625" customWidth="1"/>
    <col min="5" max="5" width="15.7265625" style="11" customWidth="1"/>
    <col min="6" max="6" width="10.36328125" customWidth="1"/>
    <col min="7" max="7" width="15.54296875" customWidth="1"/>
    <col min="8" max="8" width="15.90625" customWidth="1"/>
  </cols>
  <sheetData>
    <row r="1" spans="1:7" s="56" customFormat="1" ht="43.5" x14ac:dyDescent="0.35">
      <c r="B1" s="56" t="s">
        <v>1</v>
      </c>
      <c r="C1" s="56" t="s">
        <v>34</v>
      </c>
      <c r="D1" s="56" t="s">
        <v>37</v>
      </c>
      <c r="E1" s="56" t="s">
        <v>63</v>
      </c>
      <c r="F1" s="56" t="s">
        <v>38</v>
      </c>
      <c r="G1" s="56" t="s">
        <v>39</v>
      </c>
    </row>
    <row r="2" spans="1:7" x14ac:dyDescent="0.35">
      <c r="A2" t="s">
        <v>13</v>
      </c>
      <c r="B2" s="13">
        <v>15</v>
      </c>
      <c r="C2" s="20">
        <v>7.6415094339622645</v>
      </c>
      <c r="D2" s="11" t="s">
        <v>35</v>
      </c>
      <c r="E2" s="54">
        <v>0.85499999999999998</v>
      </c>
      <c r="F2" s="15">
        <v>13.869</v>
      </c>
      <c r="G2" s="21">
        <v>6.5529906840880265</v>
      </c>
    </row>
    <row r="3" spans="1:7" x14ac:dyDescent="0.35">
      <c r="A3" t="s">
        <v>13</v>
      </c>
      <c r="B3" s="13">
        <v>7.2</v>
      </c>
      <c r="C3" s="20">
        <v>3.4838709677419355</v>
      </c>
      <c r="D3" s="11" t="s">
        <v>36</v>
      </c>
      <c r="E3" s="54">
        <v>0.14499999999999999</v>
      </c>
    </row>
    <row r="4" spans="1:7" x14ac:dyDescent="0.35">
      <c r="A4" s="16" t="s">
        <v>13</v>
      </c>
      <c r="B4" s="18">
        <v>13.4</v>
      </c>
      <c r="C4" s="20">
        <v>7.0610778443113782</v>
      </c>
      <c r="D4" s="17" t="s">
        <v>35</v>
      </c>
      <c r="E4" s="54">
        <v>0.85499999999999998</v>
      </c>
      <c r="F4" s="15">
        <v>12.8055</v>
      </c>
      <c r="G4" s="21">
        <v>6.0661383669457933</v>
      </c>
    </row>
    <row r="5" spans="1:7" x14ac:dyDescent="0.35">
      <c r="A5" s="16" t="s">
        <v>13</v>
      </c>
      <c r="B5" s="18">
        <v>9.3000000000000007</v>
      </c>
      <c r="C5" s="20">
        <v>4.080000000000001</v>
      </c>
      <c r="D5" s="17" t="s">
        <v>36</v>
      </c>
      <c r="E5" s="54">
        <v>0.14499999999999999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6EDD9-703C-4EE5-9E8F-FA33D3D4CE1A}">
  <dimension ref="A1:G3"/>
  <sheetViews>
    <sheetView workbookViewId="0">
      <selection activeCell="A3" sqref="A3"/>
    </sheetView>
  </sheetViews>
  <sheetFormatPr defaultRowHeight="14.5" x14ac:dyDescent="0.35"/>
  <cols>
    <col min="1" max="1" width="27.1796875" customWidth="1"/>
    <col min="2" max="2" width="10.1796875" customWidth="1"/>
    <col min="3" max="3" width="7.54296875" customWidth="1"/>
    <col min="4" max="4" width="15" customWidth="1"/>
    <col min="5" max="5" width="11.36328125" style="53" customWidth="1"/>
    <col min="6" max="7" width="10.08984375" customWidth="1"/>
  </cols>
  <sheetData>
    <row r="1" spans="1:7" s="56" customFormat="1" ht="43.5" x14ac:dyDescent="0.35">
      <c r="A1" s="56" t="s">
        <v>0</v>
      </c>
      <c r="B1" s="56" t="s">
        <v>26</v>
      </c>
      <c r="C1" s="56" t="s">
        <v>23</v>
      </c>
      <c r="D1" s="56" t="s">
        <v>27</v>
      </c>
      <c r="E1" s="56" t="s">
        <v>63</v>
      </c>
      <c r="F1" s="56" t="s">
        <v>38</v>
      </c>
      <c r="G1" s="56" t="s">
        <v>39</v>
      </c>
    </row>
    <row r="2" spans="1:7" x14ac:dyDescent="0.35">
      <c r="A2" t="s">
        <v>28</v>
      </c>
      <c r="B2" s="53">
        <v>7.39</v>
      </c>
      <c r="C2" s="53">
        <v>3.38</v>
      </c>
      <c r="D2" s="53" t="s">
        <v>29</v>
      </c>
      <c r="E2" s="57">
        <f>1-E3</f>
        <v>0.76500000000000001</v>
      </c>
      <c r="F2" s="51">
        <v>7.3735499999999998</v>
      </c>
      <c r="G2" s="52">
        <v>2.7035740511404525</v>
      </c>
    </row>
    <row r="3" spans="1:7" x14ac:dyDescent="0.35">
      <c r="B3" s="53">
        <v>7.32</v>
      </c>
      <c r="C3" s="53">
        <v>3.36</v>
      </c>
      <c r="D3" s="53" t="s">
        <v>30</v>
      </c>
      <c r="E3" s="57">
        <v>0.23499999999999999</v>
      </c>
      <c r="F3" s="53"/>
      <c r="G3" s="5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415A-9431-434F-B854-E70C9FE36219}">
  <dimension ref="A1:G11"/>
  <sheetViews>
    <sheetView workbookViewId="0">
      <selection activeCell="D11" sqref="D11"/>
    </sheetView>
  </sheetViews>
  <sheetFormatPr defaultRowHeight="14.5" x14ac:dyDescent="0.35"/>
  <cols>
    <col min="1" max="1" width="21.90625" customWidth="1"/>
    <col min="5" max="5" width="13.26953125" customWidth="1"/>
    <col min="6" max="6" width="15.81640625" customWidth="1"/>
  </cols>
  <sheetData>
    <row r="1" spans="1:7" s="59" customFormat="1" x14ac:dyDescent="0.35">
      <c r="B1" s="59" t="s">
        <v>1</v>
      </c>
      <c r="C1" s="59" t="s">
        <v>34</v>
      </c>
      <c r="D1" s="59" t="s">
        <v>31</v>
      </c>
      <c r="E1" s="59" t="s">
        <v>38</v>
      </c>
      <c r="F1" s="59" t="s">
        <v>39</v>
      </c>
    </row>
    <row r="2" spans="1:7" x14ac:dyDescent="0.35">
      <c r="A2" t="s">
        <v>17</v>
      </c>
      <c r="B2" s="50">
        <v>6.45</v>
      </c>
      <c r="C2" s="51">
        <v>1.4702205882352941</v>
      </c>
      <c r="D2" s="58">
        <v>0.12529931256670693</v>
      </c>
      <c r="E2" s="51">
        <v>6.3652343672809391</v>
      </c>
      <c r="F2" s="51">
        <v>0.88700475720136396</v>
      </c>
      <c r="G2" t="s">
        <v>40</v>
      </c>
    </row>
    <row r="3" spans="1:7" x14ac:dyDescent="0.35">
      <c r="A3" t="s">
        <v>17</v>
      </c>
      <c r="B3" s="50">
        <v>6.72</v>
      </c>
      <c r="C3" s="51">
        <v>1.6333333333333331</v>
      </c>
      <c r="D3" s="58">
        <v>0.23550314314225804</v>
      </c>
      <c r="E3" s="53"/>
      <c r="F3" s="53"/>
      <c r="G3" t="s">
        <v>41</v>
      </c>
    </row>
    <row r="4" spans="1:7" x14ac:dyDescent="0.35">
      <c r="A4" t="s">
        <v>17</v>
      </c>
      <c r="B4" s="50">
        <v>8.99</v>
      </c>
      <c r="C4" s="51">
        <v>2.0830487804878053</v>
      </c>
      <c r="D4" s="58">
        <v>0.22235564188212131</v>
      </c>
      <c r="E4" s="53"/>
      <c r="F4" s="53"/>
    </row>
    <row r="5" spans="1:7" x14ac:dyDescent="0.35">
      <c r="A5" t="s">
        <v>17</v>
      </c>
      <c r="B5" s="50">
        <v>5.42</v>
      </c>
      <c r="C5" s="51">
        <v>2.0538947368421052</v>
      </c>
      <c r="D5" s="58">
        <v>0.24057627988290234</v>
      </c>
      <c r="E5" s="53"/>
      <c r="F5" s="53"/>
    </row>
    <row r="6" spans="1:7" x14ac:dyDescent="0.35">
      <c r="A6" t="s">
        <v>17</v>
      </c>
      <c r="B6" s="50">
        <v>3.81</v>
      </c>
      <c r="C6" s="51">
        <v>2.1691970802919709</v>
      </c>
      <c r="D6" s="58">
        <v>0.17626562252601138</v>
      </c>
      <c r="E6" s="53"/>
      <c r="F6" s="53"/>
    </row>
    <row r="7" spans="1:7" x14ac:dyDescent="0.35">
      <c r="A7" s="37"/>
      <c r="B7" s="38"/>
      <c r="C7" s="39"/>
      <c r="D7" s="40"/>
      <c r="E7" s="41"/>
    </row>
    <row r="8" spans="1:7" x14ac:dyDescent="0.35">
      <c r="A8" s="37"/>
      <c r="B8" s="38"/>
      <c r="C8" s="39"/>
      <c r="D8" s="40"/>
    </row>
    <row r="9" spans="1:7" x14ac:dyDescent="0.35">
      <c r="A9" s="37"/>
      <c r="B9" s="38"/>
      <c r="C9" s="39"/>
      <c r="D9" s="40"/>
    </row>
    <row r="10" spans="1:7" x14ac:dyDescent="0.35">
      <c r="A10" s="37"/>
      <c r="B10" s="38"/>
      <c r="C10" s="39"/>
      <c r="D10" s="40"/>
    </row>
    <row r="11" spans="1:7" x14ac:dyDescent="0.35">
      <c r="A11" s="37"/>
      <c r="B11" s="38"/>
      <c r="C11" s="39"/>
      <c r="D11" s="4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15DF1901695B4A9A103DA7CD7B13CA" ma:contentTypeVersion="41" ma:contentTypeDescription="Create a new document." ma:contentTypeScope="" ma:versionID="5f37f94045186b271923483087d2753a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7dfa22f0-4379-4032-b3bf-366c095ccd6d" xmlns:ns7="dbfc490b-cb33-416a-a9b3-86be0ca52e0f" targetNamespace="http://schemas.microsoft.com/office/2006/metadata/properties" ma:root="true" ma:fieldsID="27b62aff3caa1fe641503cdfdba93989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7dfa22f0-4379-4032-b3bf-366c095ccd6d"/>
    <xsd:import namespace="dbfc490b-cb33-416a-a9b3-86be0ca52e0f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6:SharedWithDetails" minOccurs="0"/>
                <xsd:element ref="ns6:SharingHintHash" minOccurs="0"/>
                <xsd:element ref="ns7:MediaServiceMetadata" minOccurs="0"/>
                <xsd:element ref="ns7:MediaServiceFastMetadata" minOccurs="0"/>
                <xsd:element ref="ns6:Records_x0020_Status" minOccurs="0"/>
                <xsd:element ref="ns6:Records_x0020_Date" minOccurs="0"/>
                <xsd:element ref="ns7:MediaServiceAutoTags" minOccurs="0"/>
                <xsd:element ref="ns7:MediaServiceOCR" minOccurs="0"/>
                <xsd:element ref="ns7:MediaServiceDateTaken" minOccurs="0"/>
                <xsd:element ref="ns7:MediaServiceEventHashCode" minOccurs="0"/>
                <xsd:element ref="ns7:MediaServiceGenerationTime" minOccurs="0"/>
                <xsd:element ref="ns1:_ip_UnifiedCompliancePolicyProperties" minOccurs="0"/>
                <xsd:element ref="ns1:_ip_UnifiedCompliancePolicyUIAction" minOccurs="0"/>
                <xsd:element ref="ns7:MediaServiceAutoKeyPoints" minOccurs="0"/>
                <xsd:element ref="ns7:MediaServiceKeyPoints" minOccurs="0"/>
                <xsd:element ref="ns7:MediaServiceLocation" minOccurs="0"/>
                <xsd:element ref="ns7:_activity" minOccurs="0"/>
                <xsd:element ref="ns7:MediaLengthInSeconds" minOccurs="0"/>
                <xsd:element ref="ns7:MediaServiceObjectDetectorVersions" minOccurs="0"/>
                <xsd:element ref="ns7:MediaServiceSystemTags" minOccurs="0"/>
                <xsd:element ref="ns7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4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4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ece78cf8-3468-479c-bc30-4d88eab37f11}" ma:internalName="TaxCatchAllLabel" ma:readOnly="true" ma:showField="CatchAllDataLabel" ma:web="7dfa22f0-4379-4032-b3bf-366c095ccd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ece78cf8-3468-479c-bc30-4d88eab37f11}" ma:internalName="TaxCatchAll" ma:showField="CatchAllData" ma:web="7dfa22f0-4379-4032-b3bf-366c095ccd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fa22f0-4379-4032-b3bf-366c095ccd6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description="" ma:hidden="true" ma:internalName="SharingHintHash" ma:readOnly="true">
      <xsd:simpleType>
        <xsd:restriction base="dms:Text"/>
      </xsd:simpleType>
    </xsd:element>
    <xsd:element name="Records_x0020_Status" ma:index="33" nillable="true" ma:displayName="Records Status" ma:default="Pending" ma:internalName="Records_x0020_Status">
      <xsd:simpleType>
        <xsd:restriction base="dms:Text"/>
      </xsd:simpleType>
    </xsd:element>
    <xsd:element name="Records_x0020_Date" ma:index="34" nillable="true" ma:displayName="Records Date" ma:hidden="true" ma:internalName="Records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fc490b-cb33-416a-a9b3-86be0ca52e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35" nillable="true" ma:displayName="MediaServiceAutoTags" ma:internalName="MediaServiceAutoTags" ma:readOnly="true">
      <xsd:simpleType>
        <xsd:restriction base="dms:Text"/>
      </xsd:simpleType>
    </xsd:element>
    <xsd:element name="MediaServiceOCR" ma:index="3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7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4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44" nillable="true" ma:displayName="Location" ma:internalName="MediaServiceLocation" ma:readOnly="true">
      <xsd:simpleType>
        <xsd:restriction base="dms:Text"/>
      </xsd:simpleType>
    </xsd:element>
    <xsd:element name="_activity" ma:index="45" nillable="true" ma:displayName="_activity" ma:hidden="true" ma:internalName="_activity">
      <xsd:simpleType>
        <xsd:restriction base="dms:Note"/>
      </xsd:simpleType>
    </xsd:element>
    <xsd:element name="MediaLengthInSeconds" ma:index="4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4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4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4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_ip_UnifiedCompliancePolicyUIAction xmlns="http://schemas.microsoft.com/sharepoint/v3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Records_x0020_Status xmlns="7dfa22f0-4379-4032-b3bf-366c095ccd6d">Pending</Records_x0020_Status>
    <TaxKeywordTaxHTField xmlns="4ffa91fb-a0ff-4ac5-b2db-65c790d184a4">
      <Terms xmlns="http://schemas.microsoft.com/office/infopath/2007/PartnerControls"/>
    </TaxKeywordTaxHTField>
    <Record xmlns="4ffa91fb-a0ff-4ac5-b2db-65c790d184a4">Shared</Record>
    <_ip_UnifiedCompliancePolicyProperties xmlns="http://schemas.microsoft.com/sharepoint/v3" xsi:nil="true"/>
    <Rights xmlns="4ffa91fb-a0ff-4ac5-b2db-65c790d184a4" xsi:nil="true"/>
    <Document_x0020_Creation_x0020_Date xmlns="4ffa91fb-a0ff-4ac5-b2db-65c790d184a4">2024-03-13T20:02:31+00:00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Records_x0020_Date xmlns="7dfa22f0-4379-4032-b3bf-366c095ccd6d" xsi:nil="true"/>
    <Creator xmlns="4ffa91fb-a0ff-4ac5-b2db-65c790d184a4">
      <UserInfo>
        <DisplayName/>
        <AccountId xsi:nil="true"/>
        <AccountType/>
      </UserInfo>
    </Creator>
    <_activity xmlns="dbfc490b-cb33-416a-a9b3-86be0ca52e0f" xsi:nil="true"/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Props1.xml><?xml version="1.0" encoding="utf-8"?>
<ds:datastoreItem xmlns:ds="http://schemas.openxmlformats.org/officeDocument/2006/customXml" ds:itemID="{E432AA3B-9160-4473-9BF0-F887789EED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7dfa22f0-4379-4032-b3bf-366c095ccd6d"/>
    <ds:schemaRef ds:uri="dbfc490b-cb33-416a-a9b3-86be0ca52e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B9AD8D-5AAA-419F-991B-10E9CACFA47A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FCD8AD4C-B822-4E15-B7DD-F19E1577F3C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E06A70B-A602-4DD0-9660-8F59F490FF1B}">
  <ds:schemaRefs>
    <ds:schemaRef ds:uri="dbfc490b-cb33-416a-a9b3-86be0ca52e0f"/>
    <ds:schemaRef ds:uri="http://schemas.microsoft.com/sharepoint/v3"/>
    <ds:schemaRef ds:uri="http://purl.org/dc/dcmitype/"/>
    <ds:schemaRef ds:uri="http://www.w3.org/XML/1998/namespace"/>
    <ds:schemaRef ds:uri="http://schemas.microsoft.com/sharepoint/v3/field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7dfa22f0-4379-4032-b3bf-366c095ccd6d"/>
    <ds:schemaRef ds:uri="http://schemas.microsoft.com/office/2006/documentManagement/types"/>
    <ds:schemaRef ds:uri="4ffa91fb-a0ff-4ac5-b2db-65c790d184a4"/>
    <ds:schemaRef ds:uri="http://schemas.microsoft.com/sharepoint.v3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VSL Estimates</vt:lpstr>
      <vt:lpstr>Aldy &amp; Viscusi 2008</vt:lpstr>
      <vt:lpstr>Cameron &amp; DeShazo</vt:lpstr>
      <vt:lpstr>Cameron DeShazo Johnston 2010</vt:lpstr>
      <vt:lpstr>Cameron DeShazo Stiffler</vt:lpstr>
      <vt:lpstr>Viscusi 2003</vt:lpstr>
      <vt:lpstr>Viscusi &amp; Hersch</vt:lpstr>
      <vt:lpstr>Viscusi &amp; Aldy 2007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Simon, Nathalie</dc:creator>
  <cp:keywords/>
  <dc:description/>
  <cp:lastModifiedBy>Dockins, Chris</cp:lastModifiedBy>
  <cp:revision/>
  <dcterms:created xsi:type="dcterms:W3CDTF">2023-04-19T19:18:41Z</dcterms:created>
  <dcterms:modified xsi:type="dcterms:W3CDTF">2024-03-20T15:33:30Z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0x010100AF15DF1901695B4A9A103DA7CD7B13CA</vt:lpwstr>
  </property>
</Properties>
</file>