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isadmin 3\Desktop\"/>
    </mc:Choice>
  </mc:AlternateContent>
  <xr:revisionPtr revIDLastSave="0" documentId="8_{AE28D2EF-E35C-4BF1-9D60-093D7152B877}" xr6:coauthVersionLast="45" xr6:coauthVersionMax="45" xr10:uidLastSave="{00000000-0000-0000-0000-000000000000}"/>
  <bookViews>
    <workbookView xWindow="-108" yWindow="-108" windowWidth="23256" windowHeight="12456" xr2:uid="{72B7AB83-DF48-4A39-A3CA-BECF5621F40E}"/>
  </bookViews>
  <sheets>
    <sheet name="Лист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9" i="1" l="1"/>
  <c r="D20" i="1" s="1"/>
  <c r="D18" i="1"/>
  <c r="G15" i="1"/>
  <c r="G14" i="1"/>
  <c r="G13" i="1"/>
  <c r="G12" i="1"/>
  <c r="G11" i="1"/>
  <c r="G10" i="1"/>
  <c r="G9" i="1"/>
  <c r="G8" i="1"/>
  <c r="G7" i="1"/>
  <c r="G6" i="1"/>
  <c r="G5" i="1"/>
  <c r="F15" i="1"/>
  <c r="F14" i="1"/>
  <c r="F13" i="1"/>
  <c r="F12" i="1"/>
  <c r="F11" i="1"/>
  <c r="F10" i="1"/>
  <c r="F9" i="1"/>
  <c r="F8" i="1"/>
  <c r="F7" i="1"/>
  <c r="F6" i="1"/>
  <c r="F5" i="1"/>
  <c r="E15" i="1"/>
  <c r="E14" i="1"/>
  <c r="E13" i="1"/>
  <c r="E12" i="1"/>
  <c r="E11" i="1"/>
  <c r="E10" i="1"/>
  <c r="E9" i="1"/>
  <c r="E8" i="1"/>
  <c r="E7" i="1"/>
  <c r="E6" i="1"/>
  <c r="E5" i="1"/>
  <c r="D15" i="1"/>
  <c r="D14" i="1"/>
  <c r="D13" i="1"/>
  <c r="D12" i="1"/>
  <c r="D11" i="1"/>
  <c r="D10" i="1"/>
  <c r="D9" i="1"/>
  <c r="D8" i="1"/>
  <c r="D7" i="1"/>
  <c r="D6" i="1"/>
  <c r="D5" i="1"/>
</calcChain>
</file>

<file path=xl/sharedStrings.xml><?xml version="1.0" encoding="utf-8"?>
<sst xmlns="http://schemas.openxmlformats.org/spreadsheetml/2006/main" count="25" uniqueCount="25">
  <si>
    <t xml:space="preserve">ВЕДОМОСТЬ НАЧИСЛЕНИЯ ЗАРАБОТНОЙ ПЛАТЫ </t>
  </si>
  <si>
    <t xml:space="preserve">ЗА ЯНВАРЬ </t>
  </si>
  <si>
    <t>Табельный номер</t>
  </si>
  <si>
    <t>ФИО</t>
  </si>
  <si>
    <t>Оклад, р.</t>
  </si>
  <si>
    <t>Премия, р.</t>
  </si>
  <si>
    <t>Всего начислено, р.</t>
  </si>
  <si>
    <t>Удержания, р.</t>
  </si>
  <si>
    <t>К выдаче, р.</t>
  </si>
  <si>
    <t>Петров И.Л.</t>
  </si>
  <si>
    <t>Степанов А.Ш.</t>
  </si>
  <si>
    <t>Галкин В.Ж.</t>
  </si>
  <si>
    <t>Портнов М.Т.</t>
  </si>
  <si>
    <t>Степкина А.В.</t>
  </si>
  <si>
    <t>Жарова Г.А.</t>
  </si>
  <si>
    <t>Дрынкина С.С.</t>
  </si>
  <si>
    <t>Шашкин Р.Н.</t>
  </si>
  <si>
    <t>Стелков Р.Х.</t>
  </si>
  <si>
    <t>Иванов И.Г.</t>
  </si>
  <si>
    <t>Шорохов С.М.</t>
  </si>
  <si>
    <t>Всего:</t>
  </si>
  <si>
    <t>Максимальный доход</t>
  </si>
  <si>
    <t>Минимальный доход</t>
  </si>
  <si>
    <t>Средний доход</t>
  </si>
  <si>
    <t>255 138,38 р.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</si>
</sst>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9" fontId="0" fillId="0" borderId="0" xfId="0" applyNumberFormat="1"/>
    <xf numFmtId="4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ru-RU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Лист1!$B$5:$B$15</c:f>
              <c:strCache>
                <c:ptCount val="11"/>
                <c:pt idx="0">
                  <c:v>Галкин В.Ж.</c:v>
                </c:pt>
                <c:pt idx="1">
                  <c:v>Дрынкина С.С.</c:v>
                </c:pt>
                <c:pt idx="2">
                  <c:v>Жарова Г.А.</c:v>
                </c:pt>
                <c:pt idx="3">
                  <c:v>Иванов И.Г.</c:v>
                </c:pt>
                <c:pt idx="4">
                  <c:v>Петров И.Л.</c:v>
                </c:pt>
                <c:pt idx="5">
                  <c:v>Портнов М.Т.</c:v>
                </c:pt>
                <c:pt idx="6">
                  <c:v>Стелков Р.Х.</c:v>
                </c:pt>
                <c:pt idx="7">
                  <c:v>Степанов А.Ш.</c:v>
                </c:pt>
                <c:pt idx="8">
                  <c:v>Степкина А.В.</c:v>
                </c:pt>
                <c:pt idx="9">
                  <c:v>Шашкин Р.Н.</c:v>
                </c:pt>
                <c:pt idx="10">
                  <c:v>Шорохов С.М.</c:v>
                </c:pt>
              </c:strCache>
            </c:strRef>
          </c:cat>
          <c:val>
            <c:numRef>
              <c:f>Лист1!$C$5:$C$15</c:f>
              <c:numCache>
                <c:formatCode>#,##0.00</c:formatCode>
                <c:ptCount val="11"/>
                <c:pt idx="0">
                  <c:v>14500</c:v>
                </c:pt>
                <c:pt idx="1">
                  <c:v>15200</c:v>
                </c:pt>
                <c:pt idx="2">
                  <c:v>15900</c:v>
                </c:pt>
                <c:pt idx="3">
                  <c:v>16250</c:v>
                </c:pt>
                <c:pt idx="4">
                  <c:v>16950</c:v>
                </c:pt>
                <c:pt idx="5">
                  <c:v>17300</c:v>
                </c:pt>
                <c:pt idx="6">
                  <c:v>18000</c:v>
                </c:pt>
                <c:pt idx="7">
                  <c:v>18700</c:v>
                </c:pt>
                <c:pt idx="8">
                  <c:v>19050</c:v>
                </c:pt>
                <c:pt idx="9">
                  <c:v>24850</c:v>
                </c:pt>
                <c:pt idx="10">
                  <c:v>25550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B0A-4DE5-8261-A1BF5F75E160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Лист1!$B$5:$B$15</c:f>
              <c:strCache>
                <c:ptCount val="11"/>
                <c:pt idx="0">
                  <c:v>Галкин В.Ж.</c:v>
                </c:pt>
                <c:pt idx="1">
                  <c:v>Дрынкина С.С.</c:v>
                </c:pt>
                <c:pt idx="2">
                  <c:v>Жарова Г.А.</c:v>
                </c:pt>
                <c:pt idx="3">
                  <c:v>Иванов И.Г.</c:v>
                </c:pt>
                <c:pt idx="4">
                  <c:v>Петров И.Л.</c:v>
                </c:pt>
                <c:pt idx="5">
                  <c:v>Портнов М.Т.</c:v>
                </c:pt>
                <c:pt idx="6">
                  <c:v>Стелков Р.Х.</c:v>
                </c:pt>
                <c:pt idx="7">
                  <c:v>Степанов А.Ш.</c:v>
                </c:pt>
                <c:pt idx="8">
                  <c:v>Степкина А.В.</c:v>
                </c:pt>
                <c:pt idx="9">
                  <c:v>Шашкин Р.Н.</c:v>
                </c:pt>
                <c:pt idx="10">
                  <c:v>Шорохов С.М.</c:v>
                </c:pt>
              </c:strCache>
            </c:strRef>
          </c:cat>
          <c:val>
            <c:numRef>
              <c:f>Лист1!$D$5:$D$15</c:f>
              <c:numCache>
                <c:formatCode>General</c:formatCode>
                <c:ptCount val="11"/>
                <c:pt idx="0">
                  <c:v>6525</c:v>
                </c:pt>
                <c:pt idx="1">
                  <c:v>6840</c:v>
                </c:pt>
                <c:pt idx="2">
                  <c:v>7155</c:v>
                </c:pt>
                <c:pt idx="3">
                  <c:v>7312.5</c:v>
                </c:pt>
                <c:pt idx="4">
                  <c:v>7627.5</c:v>
                </c:pt>
                <c:pt idx="5">
                  <c:v>7785</c:v>
                </c:pt>
                <c:pt idx="6">
                  <c:v>8100</c:v>
                </c:pt>
                <c:pt idx="7">
                  <c:v>8415</c:v>
                </c:pt>
                <c:pt idx="8">
                  <c:v>8572.5</c:v>
                </c:pt>
                <c:pt idx="9">
                  <c:v>11182.5</c:v>
                </c:pt>
                <c:pt idx="10">
                  <c:v>11497.5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B0A-4DE5-8261-A1BF5F75E160}"/>
            </c:ext>
          </c:extLst>
        </c:ser>
        <c:ser>
          <c:idx val="2"/>
          <c:order val="2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Лист1!$B$5:$B$15</c:f>
              <c:strCache>
                <c:ptCount val="11"/>
                <c:pt idx="0">
                  <c:v>Галкин В.Ж.</c:v>
                </c:pt>
                <c:pt idx="1">
                  <c:v>Дрынкина С.С.</c:v>
                </c:pt>
                <c:pt idx="2">
                  <c:v>Жарова Г.А.</c:v>
                </c:pt>
                <c:pt idx="3">
                  <c:v>Иванов И.Г.</c:v>
                </c:pt>
                <c:pt idx="4">
                  <c:v>Петров И.Л.</c:v>
                </c:pt>
                <c:pt idx="5">
                  <c:v>Портнов М.Т.</c:v>
                </c:pt>
                <c:pt idx="6">
                  <c:v>Стелков Р.Х.</c:v>
                </c:pt>
                <c:pt idx="7">
                  <c:v>Степанов А.Ш.</c:v>
                </c:pt>
                <c:pt idx="8">
                  <c:v>Степкина А.В.</c:v>
                </c:pt>
                <c:pt idx="9">
                  <c:v>Шашкин Р.Н.</c:v>
                </c:pt>
                <c:pt idx="10">
                  <c:v>Шорохов С.М.</c:v>
                </c:pt>
              </c:strCache>
            </c:strRef>
          </c:cat>
          <c:val>
            <c:numRef>
              <c:f>Лист1!$E$5:$E$15</c:f>
              <c:numCache>
                <c:formatCode>#,##0.00</c:formatCode>
                <c:ptCount val="11"/>
                <c:pt idx="0">
                  <c:v>21025</c:v>
                </c:pt>
                <c:pt idx="1">
                  <c:v>22040</c:v>
                </c:pt>
                <c:pt idx="2">
                  <c:v>23055</c:v>
                </c:pt>
                <c:pt idx="3">
                  <c:v>23562.5</c:v>
                </c:pt>
                <c:pt idx="4">
                  <c:v>24577.5</c:v>
                </c:pt>
                <c:pt idx="5">
                  <c:v>25085</c:v>
                </c:pt>
                <c:pt idx="6">
                  <c:v>26100</c:v>
                </c:pt>
                <c:pt idx="7">
                  <c:v>27115</c:v>
                </c:pt>
                <c:pt idx="8">
                  <c:v>27622.5</c:v>
                </c:pt>
                <c:pt idx="9">
                  <c:v>36032.5</c:v>
                </c:pt>
                <c:pt idx="10">
                  <c:v>37047.5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B0A-4DE5-8261-A1BF5F75E160}"/>
            </c:ext>
          </c:extLst>
        </c:ser>
        <c:ser>
          <c:idx val="3"/>
          <c:order val="3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Лист1!$B$5:$B$15</c:f>
              <c:strCache>
                <c:ptCount val="11"/>
                <c:pt idx="0">
                  <c:v>Галкин В.Ж.</c:v>
                </c:pt>
                <c:pt idx="1">
                  <c:v>Дрынкина С.С.</c:v>
                </c:pt>
                <c:pt idx="2">
                  <c:v>Жарова Г.А.</c:v>
                </c:pt>
                <c:pt idx="3">
                  <c:v>Иванов И.Г.</c:v>
                </c:pt>
                <c:pt idx="4">
                  <c:v>Петров И.Л.</c:v>
                </c:pt>
                <c:pt idx="5">
                  <c:v>Портнов М.Т.</c:v>
                </c:pt>
                <c:pt idx="6">
                  <c:v>Стелков Р.Х.</c:v>
                </c:pt>
                <c:pt idx="7">
                  <c:v>Степанов А.Ш.</c:v>
                </c:pt>
                <c:pt idx="8">
                  <c:v>Степкина А.В.</c:v>
                </c:pt>
                <c:pt idx="9">
                  <c:v>Шашкин Р.Н.</c:v>
                </c:pt>
                <c:pt idx="10">
                  <c:v>Шорохов С.М.</c:v>
                </c:pt>
              </c:strCache>
            </c:strRef>
          </c:cat>
          <c:val>
            <c:numRef>
              <c:f>Лист1!$F$5:$F$15</c:f>
              <c:numCache>
                <c:formatCode>General</c:formatCode>
                <c:ptCount val="11"/>
                <c:pt idx="0">
                  <c:v>2733.25</c:v>
                </c:pt>
                <c:pt idx="1">
                  <c:v>2865.2000000000003</c:v>
                </c:pt>
                <c:pt idx="2">
                  <c:v>2997.15</c:v>
                </c:pt>
                <c:pt idx="3">
                  <c:v>3063.125</c:v>
                </c:pt>
                <c:pt idx="4">
                  <c:v>3195.0750000000003</c:v>
                </c:pt>
                <c:pt idx="5">
                  <c:v>3261.05</c:v>
                </c:pt>
                <c:pt idx="6">
                  <c:v>3393</c:v>
                </c:pt>
                <c:pt idx="7">
                  <c:v>3524.9500000000003</c:v>
                </c:pt>
                <c:pt idx="8">
                  <c:v>3590.9250000000002</c:v>
                </c:pt>
                <c:pt idx="9">
                  <c:v>4684.2250000000004</c:v>
                </c:pt>
                <c:pt idx="10">
                  <c:v>4816.1750000000002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B0A-4DE5-8261-A1BF5F75E160}"/>
            </c:ext>
          </c:extLst>
        </c:ser>
        <c:ser>
          <c:idx val="4"/>
          <c:order val="4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Лист1!$B$5:$B$15</c:f>
              <c:strCache>
                <c:ptCount val="11"/>
                <c:pt idx="0">
                  <c:v>Галкин В.Ж.</c:v>
                </c:pt>
                <c:pt idx="1">
                  <c:v>Дрынкина С.С.</c:v>
                </c:pt>
                <c:pt idx="2">
                  <c:v>Жарова Г.А.</c:v>
                </c:pt>
                <c:pt idx="3">
                  <c:v>Иванов И.Г.</c:v>
                </c:pt>
                <c:pt idx="4">
                  <c:v>Петров И.Л.</c:v>
                </c:pt>
                <c:pt idx="5">
                  <c:v>Портнов М.Т.</c:v>
                </c:pt>
                <c:pt idx="6">
                  <c:v>Стелков Р.Х.</c:v>
                </c:pt>
                <c:pt idx="7">
                  <c:v>Степанов А.Ш.</c:v>
                </c:pt>
                <c:pt idx="8">
                  <c:v>Степкина А.В.</c:v>
                </c:pt>
                <c:pt idx="9">
                  <c:v>Шашкин Р.Н.</c:v>
                </c:pt>
                <c:pt idx="10">
                  <c:v>Шорохов С.М.</c:v>
                </c:pt>
              </c:strCache>
            </c:strRef>
          </c:cat>
          <c:val>
            <c:numRef>
              <c:f>Лист1!$G$5:$G$15</c:f>
              <c:numCache>
                <c:formatCode>#,##0.00</c:formatCode>
                <c:ptCount val="11"/>
                <c:pt idx="0">
                  <c:v>18291.75</c:v>
                </c:pt>
                <c:pt idx="1">
                  <c:v>19174.8</c:v>
                </c:pt>
                <c:pt idx="2">
                  <c:v>20057.849999999999</c:v>
                </c:pt>
                <c:pt idx="3">
                  <c:v>20499.375</c:v>
                </c:pt>
                <c:pt idx="4">
                  <c:v>21382.424999999999</c:v>
                </c:pt>
                <c:pt idx="5">
                  <c:v>21823.95</c:v>
                </c:pt>
                <c:pt idx="6">
                  <c:v>22707</c:v>
                </c:pt>
                <c:pt idx="7">
                  <c:v>23590.05</c:v>
                </c:pt>
                <c:pt idx="8">
                  <c:v>24031.575000000001</c:v>
                </c:pt>
                <c:pt idx="9">
                  <c:v>31348.275000000001</c:v>
                </c:pt>
                <c:pt idx="10">
                  <c:v>32231.325000000001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0A-4DE5-8261-A1BF5F75E1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60960</xdr:colOff>
      <xdr:row>4</xdr:row>
      <xdr:rowOff>110490</xdr:rowOff>
    </xdr:from>
    <xdr:to>
      <xdr:col>15</xdr:col>
      <xdr:colOff>365760</xdr:colOff>
      <xdr:row>19</xdr:row>
      <xdr:rowOff>110490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A09A5BBF-9137-4FA5-8808-43BD194638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C15300-0883-43CB-8DBF-38827B1A8271}">
  <dimension ref="A1:G20"/>
  <sheetViews>
    <sheetView tabSelected="1" workbookViewId="0">
      <selection activeCell="G5" sqref="G5:G15"/>
    </sheetView>
  </sheetViews>
  <sheetFormatPr defaultRowHeight="14.4" x14ac:dyDescent="0.3"/>
  <cols>
    <col min="3" max="3" width="16.109375" customWidth="1"/>
    <col min="4" max="4" width="9.44140625" bestFit="1" customWidth="1"/>
    <col min="5" max="5" width="11.6640625" customWidth="1"/>
  </cols>
  <sheetData>
    <row r="1" spans="1:7" x14ac:dyDescent="0.3">
      <c r="A1" t="s">
        <v>0</v>
      </c>
    </row>
    <row r="2" spans="1:7" x14ac:dyDescent="0.3">
      <c r="A2" t="s">
        <v>1</v>
      </c>
    </row>
    <row r="3" spans="1:7" x14ac:dyDescent="0.3">
      <c r="A3" t="s">
        <v>2</v>
      </c>
      <c r="B3" t="s">
        <v>3</v>
      </c>
      <c r="C3" t="s">
        <v>4</v>
      </c>
      <c r="D3" t="s">
        <v>5</v>
      </c>
      <c r="E3" t="s">
        <v>6</v>
      </c>
      <c r="F3" t="s">
        <v>7</v>
      </c>
      <c r="G3" t="s">
        <v>8</v>
      </c>
    </row>
    <row r="4" spans="1:7" x14ac:dyDescent="0.3">
      <c r="D4" s="1">
        <v>0.45</v>
      </c>
      <c r="F4" s="1">
        <v>0.13</v>
      </c>
    </row>
    <row r="5" spans="1:7" x14ac:dyDescent="0.3">
      <c r="A5">
        <v>200</v>
      </c>
      <c r="B5" t="s">
        <v>11</v>
      </c>
      <c r="C5" s="2">
        <v>14500</v>
      </c>
      <c r="D5">
        <f>$D$4*C5</f>
        <v>6525</v>
      </c>
      <c r="E5" s="2">
        <f>C5+D5</f>
        <v>21025</v>
      </c>
      <c r="F5">
        <f>$F$4*E5</f>
        <v>2733.25</v>
      </c>
      <c r="G5" s="2">
        <f>E5-F5</f>
        <v>18291.75</v>
      </c>
    </row>
    <row r="6" spans="1:7" x14ac:dyDescent="0.3">
      <c r="A6">
        <v>201</v>
      </c>
      <c r="B6" t="s">
        <v>15</v>
      </c>
      <c r="C6" s="2">
        <v>15200</v>
      </c>
      <c r="D6">
        <f>$D$4*C6</f>
        <v>6840</v>
      </c>
      <c r="E6" s="2">
        <f>C6+D6</f>
        <v>22040</v>
      </c>
      <c r="F6">
        <f>$F$4*E6</f>
        <v>2865.2000000000003</v>
      </c>
      <c r="G6" s="2">
        <f>E6-F6</f>
        <v>19174.8</v>
      </c>
    </row>
    <row r="7" spans="1:7" x14ac:dyDescent="0.3">
      <c r="A7">
        <v>202</v>
      </c>
      <c r="B7" t="s">
        <v>14</v>
      </c>
      <c r="C7" s="2">
        <v>15900</v>
      </c>
      <c r="D7">
        <f>$D$4*C7</f>
        <v>7155</v>
      </c>
      <c r="E7" s="2">
        <f>C7+D7</f>
        <v>23055</v>
      </c>
      <c r="F7">
        <f>$F$4*E7</f>
        <v>2997.15</v>
      </c>
      <c r="G7" s="2">
        <f>E7-F7</f>
        <v>20057.849999999999</v>
      </c>
    </row>
    <row r="8" spans="1:7" x14ac:dyDescent="0.3">
      <c r="A8">
        <v>203</v>
      </c>
      <c r="B8" t="s">
        <v>18</v>
      </c>
      <c r="C8" s="2">
        <v>16250</v>
      </c>
      <c r="D8">
        <f>$D$4*C8</f>
        <v>7312.5</v>
      </c>
      <c r="E8" s="2">
        <f>C8+D8</f>
        <v>23562.5</v>
      </c>
      <c r="F8">
        <f>$F$4*E8</f>
        <v>3063.125</v>
      </c>
      <c r="G8" s="2">
        <f>E8-F8</f>
        <v>20499.375</v>
      </c>
    </row>
    <row r="9" spans="1:7" x14ac:dyDescent="0.3">
      <c r="A9">
        <v>204</v>
      </c>
      <c r="B9" t="s">
        <v>9</v>
      </c>
      <c r="C9" s="2">
        <v>16950</v>
      </c>
      <c r="D9">
        <f>$D$4*C9</f>
        <v>7627.5</v>
      </c>
      <c r="E9" s="2">
        <f>C9+D9</f>
        <v>24577.5</v>
      </c>
      <c r="F9">
        <f>$F$4*E9</f>
        <v>3195.0750000000003</v>
      </c>
      <c r="G9" s="2">
        <f>E9-F9</f>
        <v>21382.424999999999</v>
      </c>
    </row>
    <row r="10" spans="1:7" x14ac:dyDescent="0.3">
      <c r="A10">
        <v>205</v>
      </c>
      <c r="B10" t="s">
        <v>12</v>
      </c>
      <c r="C10" s="2">
        <v>17300</v>
      </c>
      <c r="D10">
        <f>$D$4*C10</f>
        <v>7785</v>
      </c>
      <c r="E10" s="2">
        <f>C10+D10</f>
        <v>25085</v>
      </c>
      <c r="F10">
        <f>$F$4*E10</f>
        <v>3261.05</v>
      </c>
      <c r="G10" s="2">
        <f>E10-F10</f>
        <v>21823.95</v>
      </c>
    </row>
    <row r="11" spans="1:7" x14ac:dyDescent="0.3">
      <c r="A11">
        <v>206</v>
      </c>
      <c r="B11" t="s">
        <v>17</v>
      </c>
      <c r="C11" s="2">
        <v>18000</v>
      </c>
      <c r="D11">
        <f>$D$4*C11</f>
        <v>8100</v>
      </c>
      <c r="E11" s="2">
        <f>C11+D11</f>
        <v>26100</v>
      </c>
      <c r="F11">
        <f>$F$4*E11</f>
        <v>3393</v>
      </c>
      <c r="G11" s="2">
        <f>E11-F11</f>
        <v>22707</v>
      </c>
    </row>
    <row r="12" spans="1:7" x14ac:dyDescent="0.3">
      <c r="A12">
        <v>207</v>
      </c>
      <c r="B12" t="s">
        <v>10</v>
      </c>
      <c r="C12" s="2">
        <v>18700</v>
      </c>
      <c r="D12">
        <f>$D$4*C12</f>
        <v>8415</v>
      </c>
      <c r="E12" s="2">
        <f>C12+D12</f>
        <v>27115</v>
      </c>
      <c r="F12">
        <f>$F$4*E12</f>
        <v>3524.9500000000003</v>
      </c>
      <c r="G12" s="2">
        <f>E12-F12</f>
        <v>23590.05</v>
      </c>
    </row>
    <row r="13" spans="1:7" x14ac:dyDescent="0.3">
      <c r="A13">
        <v>208</v>
      </c>
      <c r="B13" t="s">
        <v>13</v>
      </c>
      <c r="C13" s="2">
        <v>19050</v>
      </c>
      <c r="D13">
        <f>$D$4*C13</f>
        <v>8572.5</v>
      </c>
      <c r="E13" s="2">
        <f>C13+D13</f>
        <v>27622.5</v>
      </c>
      <c r="F13">
        <f>$F$4*E13</f>
        <v>3590.9250000000002</v>
      </c>
      <c r="G13" s="2">
        <f>E13-F13</f>
        <v>24031.575000000001</v>
      </c>
    </row>
    <row r="14" spans="1:7" x14ac:dyDescent="0.3">
      <c r="A14">
        <v>209</v>
      </c>
      <c r="B14" t="s">
        <v>16</v>
      </c>
      <c r="C14" s="2">
        <v>24850</v>
      </c>
      <c r="D14">
        <f>$D$4*C14</f>
        <v>11182.5</v>
      </c>
      <c r="E14" s="2">
        <f>C14+D14</f>
        <v>36032.5</v>
      </c>
      <c r="F14">
        <f>$F$4*E14</f>
        <v>4684.2250000000004</v>
      </c>
      <c r="G14" s="2">
        <f>E14-F14</f>
        <v>31348.275000000001</v>
      </c>
    </row>
    <row r="15" spans="1:7" x14ac:dyDescent="0.3">
      <c r="A15">
        <v>210</v>
      </c>
      <c r="B15" t="s">
        <v>19</v>
      </c>
      <c r="C15" s="2">
        <v>25550</v>
      </c>
      <c r="D15">
        <f>$D$4*C15</f>
        <v>11497.5</v>
      </c>
      <c r="E15" s="2">
        <f>C15+D15</f>
        <v>37047.5</v>
      </c>
      <c r="F15">
        <f>$F$4*E15</f>
        <v>4816.1750000000002</v>
      </c>
      <c r="G15" s="2">
        <f>E15-F15</f>
        <v>32231.325000000001</v>
      </c>
    </row>
    <row r="16" spans="1:7" x14ac:dyDescent="0.3">
      <c r="B16" t="s">
        <v>20</v>
      </c>
      <c r="C16" s="2">
        <v>202250</v>
      </c>
      <c r="G16" t="s">
        <v>24</v>
      </c>
    </row>
    <row r="18" spans="2:4" x14ac:dyDescent="0.3">
      <c r="B18" t="s">
        <v>21</v>
      </c>
      <c r="D18" s="1">
        <f>MAX(D4:D17)</f>
        <v>11497.5</v>
      </c>
    </row>
    <row r="19" spans="2:4" x14ac:dyDescent="0.3">
      <c r="B19" t="s">
        <v>22</v>
      </c>
      <c r="D19" s="1">
        <f>MIN(D4:D17)</f>
        <v>0.45</v>
      </c>
    </row>
    <row r="20" spans="2:4" x14ac:dyDescent="0.3">
      <c r="B20" t="s">
        <v>23</v>
      </c>
      <c r="D20" s="1">
        <f>AVERAGE(D18:D19)</f>
        <v>5748.9750000000004</v>
      </c>
    </row>
  </sheetData>
  <sortState xmlns:xlrd2="http://schemas.microsoft.com/office/spreadsheetml/2017/richdata2" ref="B5:B15">
    <sortCondition ref="B5:B15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Sisadmin 3</dc:creator>
  <cp:lastModifiedBy>Sisadmin 3</cp:lastModifiedBy>
  <dcterms:created xsi:type="dcterms:W3CDTF">2024-02-19T06:23:59Z</dcterms:created>
  <dcterms:modified xsi:type="dcterms:W3CDTF">2024-02-19T07:03:29Z</dcterms:modified>
</cp:coreProperties>
</file>