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John M.S. Experimental Psychology\Research and Articles\Evolutionary Psychology\SPA Meta-Analysis\Data analysis\data analysis round 3\"/>
    </mc:Choice>
  </mc:AlternateContent>
  <bookViews>
    <workbookView xWindow="0" yWindow="0" windowWidth="23040" windowHeight="9084" activeTab="4"/>
  </bookViews>
  <sheets>
    <sheet name="retained" sheetId="1" r:id="rId1"/>
    <sheet name="excuded" sheetId="2" r:id="rId2"/>
    <sheet name="TES" sheetId="3" r:id="rId3"/>
    <sheet name="Tables" sheetId="4" r:id="rId4"/>
    <sheet name="Non-Central CI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8" i="1" l="1"/>
  <c r="R89" i="1"/>
  <c r="R90" i="1"/>
  <c r="R91" i="1"/>
  <c r="Q88" i="1"/>
  <c r="Q89" i="1"/>
  <c r="Q90" i="1"/>
  <c r="Q91" i="1"/>
  <c r="P88" i="1"/>
  <c r="P89" i="1"/>
  <c r="P90" i="1"/>
  <c r="P91" i="1"/>
  <c r="O88" i="1"/>
  <c r="O89" i="1"/>
  <c r="O90" i="1"/>
  <c r="O91" i="1"/>
  <c r="R77" i="1" l="1"/>
  <c r="R78" i="1"/>
  <c r="R79" i="1"/>
  <c r="R80" i="1"/>
  <c r="R81" i="1"/>
  <c r="R82" i="1"/>
  <c r="R83" i="1"/>
  <c r="R84" i="1"/>
  <c r="R85" i="1"/>
  <c r="R86" i="1"/>
  <c r="R87" i="1"/>
  <c r="Q77" i="1"/>
  <c r="Q78" i="1"/>
  <c r="Q79" i="1"/>
  <c r="Q80" i="1"/>
  <c r="Q81" i="1"/>
  <c r="Q82" i="1"/>
  <c r="Q83" i="1"/>
  <c r="Q84" i="1"/>
  <c r="Q85" i="1"/>
  <c r="Q86" i="1"/>
  <c r="Q87" i="1"/>
  <c r="P78" i="1"/>
  <c r="P79" i="1"/>
  <c r="P80" i="1"/>
  <c r="P81" i="1"/>
  <c r="P82" i="1"/>
  <c r="P83" i="1"/>
  <c r="P84" i="1"/>
  <c r="P85" i="1"/>
  <c r="P86" i="1"/>
  <c r="P87" i="1"/>
  <c r="O78" i="1"/>
  <c r="O79" i="1"/>
  <c r="O80" i="1"/>
  <c r="O81" i="1"/>
  <c r="O82" i="1"/>
  <c r="O83" i="1"/>
  <c r="O84" i="1"/>
  <c r="O85" i="1"/>
  <c r="O86" i="1"/>
  <c r="O87" i="1"/>
  <c r="O77" i="1"/>
  <c r="P77" i="1"/>
  <c r="E32" i="3" l="1"/>
  <c r="E26" i="3"/>
  <c r="E20" i="3"/>
  <c r="E13" i="3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2" i="1"/>
  <c r="R2" i="1" s="1"/>
  <c r="O3" i="1"/>
  <c r="P3" i="1" s="1"/>
  <c r="O7" i="1"/>
  <c r="P7" i="1" s="1"/>
  <c r="O47" i="1"/>
  <c r="P47" i="1" s="1"/>
  <c r="O48" i="1"/>
  <c r="P48" i="1" s="1"/>
  <c r="O51" i="1"/>
  <c r="P51" i="1" s="1"/>
  <c r="O53" i="1"/>
  <c r="P53" i="1" s="1"/>
  <c r="O71" i="1"/>
  <c r="P71" i="1" s="1"/>
  <c r="O72" i="1"/>
  <c r="P72" i="1" s="1"/>
  <c r="N4" i="1"/>
  <c r="O4" i="1" s="1"/>
  <c r="P4" i="1" s="1"/>
  <c r="N5" i="1"/>
  <c r="O5" i="1" s="1"/>
  <c r="P5" i="1" s="1"/>
  <c r="N6" i="1"/>
  <c r="O6" i="1" s="1"/>
  <c r="P6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9" i="1"/>
  <c r="O49" i="1" s="1"/>
  <c r="P49" i="1" s="1"/>
  <c r="N50" i="1"/>
  <c r="O50" i="1" s="1"/>
  <c r="P50" i="1" s="1"/>
  <c r="N52" i="1"/>
  <c r="O52" i="1" s="1"/>
  <c r="P52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2" i="1"/>
  <c r="O2" i="1" s="1"/>
  <c r="P2" i="1" s="1"/>
</calcChain>
</file>

<file path=xl/sharedStrings.xml><?xml version="1.0" encoding="utf-8"?>
<sst xmlns="http://schemas.openxmlformats.org/spreadsheetml/2006/main" count="1122" uniqueCount="382">
  <si>
    <t>Abel et al. (2013) Exp. 1</t>
  </si>
  <si>
    <t>2x2 mixed ANOVA</t>
  </si>
  <si>
    <r>
      <rPr>
        <i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(1, 30) = 37.57, </t>
    </r>
    <r>
      <rPr>
        <i/>
        <sz val="10"/>
        <color theme="1"/>
        <rFont val="Arial"/>
        <family val="2"/>
      </rPr>
      <t>MSE</t>
    </r>
    <r>
      <rPr>
        <sz val="10"/>
        <color theme="1"/>
        <rFont val="Arial"/>
        <family val="2"/>
      </rPr>
      <t xml:space="preserve"> = 95.83, </t>
    </r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&lt; .001</t>
    </r>
  </si>
  <si>
    <t>partial eta squared</t>
  </si>
  <si>
    <t>Study</t>
  </si>
  <si>
    <t>Design</t>
  </si>
  <si>
    <t>Analysis</t>
  </si>
  <si>
    <t>N</t>
  </si>
  <si>
    <t>Within</t>
  </si>
  <si>
    <t>Abel et al. (2013) Exp. 2</t>
  </si>
  <si>
    <t>F(1, 30) = 17.42, MSE = 15.16, p &lt; .001</t>
  </si>
  <si>
    <t>Aslan et al. (2012) Exp. 1</t>
  </si>
  <si>
    <t>3x3 mixed ANOVA</t>
  </si>
  <si>
    <t>F(2, 138)= 76.5, p&lt;.001</t>
  </si>
  <si>
    <t>Aslan et al. (2012) Exp. 2</t>
  </si>
  <si>
    <t>F(2, 138)= 17.2, p&lt;.001</t>
  </si>
  <si>
    <t>Bell et al. (2013) Exp. 1</t>
  </si>
  <si>
    <t>1 way between anova</t>
  </si>
  <si>
    <t>Between</t>
  </si>
  <si>
    <t>Bell et al. (2013) Exp. 2</t>
  </si>
  <si>
    <t>3x3 within anova</t>
  </si>
  <si>
    <t>F(2, 112) = 22.95, p&lt;.01</t>
  </si>
  <si>
    <t>Bell et al. (2013) Exp. 3</t>
  </si>
  <si>
    <t>2x2 within anova</t>
  </si>
  <si>
    <t>F(1, 88) = 5.05, p = .03</t>
  </si>
  <si>
    <t>Broder et al. (2011) Exp. 1</t>
  </si>
  <si>
    <t>independent t test</t>
  </si>
  <si>
    <t>t(48) = -1.4, p = .16</t>
  </si>
  <si>
    <t>Broder et al. (2011) Exp. 2</t>
  </si>
  <si>
    <t>2x3 mixed anova</t>
  </si>
  <si>
    <t>F(1, 62)=0.21, p=.65</t>
  </si>
  <si>
    <t>Burns et al. (2011) Exp. 1</t>
  </si>
  <si>
    <t>1 way within ANOVA</t>
  </si>
  <si>
    <t>F(2, 58) = 3.17, MSE = 1315.54</t>
  </si>
  <si>
    <t>Burns et al. (2011) Exp. 2</t>
  </si>
  <si>
    <t>1 way Between ANOVA</t>
  </si>
  <si>
    <t>F(2, 57) = 6.64, MSE = 163.07</t>
  </si>
  <si>
    <t>Burns et al. (2011) Exp. 3</t>
  </si>
  <si>
    <t>F(2,70) = 11.69, MSE = 201.73</t>
  </si>
  <si>
    <t>Burns et al. (2011) Exp. 4</t>
  </si>
  <si>
    <t>F(2, 54) = 2.98, MSE = 140.43,p = .059</t>
  </si>
  <si>
    <t>Butler et al. (2009) Exp. 1</t>
  </si>
  <si>
    <t>within t-test</t>
  </si>
  <si>
    <t>t(38) = 2.30, SED = .03</t>
  </si>
  <si>
    <t>cohen's d</t>
  </si>
  <si>
    <t>Butler et al. (2009) Exp. 2</t>
  </si>
  <si>
    <t>3x2 mixed ANOVA</t>
  </si>
  <si>
    <t>F(2, 92) = 28.4, MSE = .016</t>
  </si>
  <si>
    <t>Butler et al. (2009) Exp. 3</t>
  </si>
  <si>
    <t>F(2, 96) = 19.9, MSE = .013</t>
  </si>
  <si>
    <t>Fiacconi et al. (2015)</t>
  </si>
  <si>
    <t>t(75)=4.66, p &lt; ..001</t>
  </si>
  <si>
    <t>Garner et al. (2014)</t>
  </si>
  <si>
    <t>F(1, 34) = 6.69, p &lt; .05</t>
  </si>
  <si>
    <t>Howe et al. (2010) Exp. 1</t>
  </si>
  <si>
    <t>3x2 mixed anova</t>
  </si>
  <si>
    <t>F(1,32)=4.26, p&lt;.05</t>
  </si>
  <si>
    <t>Kang et al. (2008) Exp. 1</t>
  </si>
  <si>
    <t>1 way within anova</t>
  </si>
  <si>
    <t>F(2,94) = 9.219, MSE = .022</t>
  </si>
  <si>
    <t>Kang et al. (2008) Exp. 2</t>
  </si>
  <si>
    <t>t(47) = 2.14</t>
  </si>
  <si>
    <t>Kang et al. (2008) Exp. 3</t>
  </si>
  <si>
    <t>F(2,94) = 6.433, MSE = .022</t>
  </si>
  <si>
    <t>Klein (2012) Exp. 1</t>
  </si>
  <si>
    <t>F(3,132) = 12.01, p&lt;.01, MSE = .008</t>
  </si>
  <si>
    <t>Klein (2012) Exp. 2</t>
  </si>
  <si>
    <t>1way between anova</t>
  </si>
  <si>
    <t>F(2,99) = 11.14, p&lt;.01, MSE = .005</t>
  </si>
  <si>
    <t>Klein (2013) Exp. 1</t>
  </si>
  <si>
    <t>F(3,103) = 8.92, p&lt;.001, MSE = 10.16</t>
  </si>
  <si>
    <t>2x1 mixed anova</t>
  </si>
  <si>
    <t>F(1,54) = 34.98, p&lt;.001, MSE = 5.14</t>
  </si>
  <si>
    <t>Kostic et al. (2012) Exp. 1</t>
  </si>
  <si>
    <t>F(2, 60) = 16.18, MSE = 0.03, p &lt; .001</t>
  </si>
  <si>
    <t>F (2, 104) = 4.55, MSE = 0.03, p &lt; .05</t>
  </si>
  <si>
    <t>Kostic et al. (2012) Exp. 1a</t>
  </si>
  <si>
    <t>1 way between ANOVA</t>
  </si>
  <si>
    <t>F(2, 146) = 11.50, MSE = 0.03, p &lt; .001</t>
  </si>
  <si>
    <t>Kostic et al. (2012) Exp. 2a</t>
  </si>
  <si>
    <t>F(2, 126) = 13.68, MSE = 0.04, p &lt; .001</t>
  </si>
  <si>
    <t>Kostic et al. (2012) Exp. 2b</t>
  </si>
  <si>
    <t>Kroneisen et al. (2011) Exp. 1</t>
  </si>
  <si>
    <t>2x2 mixed anova</t>
  </si>
  <si>
    <t>F(1, 79) = 11.85, p &lt; .05</t>
  </si>
  <si>
    <t>Kroneisen et al. (2011) Exp. 2</t>
  </si>
  <si>
    <t>F(2,78) = 3.76, p&lt; .05</t>
  </si>
  <si>
    <t>Kroneisen et al. (2011) Exp. 3</t>
  </si>
  <si>
    <t>2x2 between anova</t>
  </si>
  <si>
    <t>F(1,99)=4.35, p&lt;.05</t>
  </si>
  <si>
    <t>Kroneisen et al. (2013)</t>
  </si>
  <si>
    <t>F(1,66) = 4.03, p = .049</t>
  </si>
  <si>
    <t>Kroneisen et al (2014)</t>
  </si>
  <si>
    <t>F(1,165) = 13.15, p&lt;.001</t>
  </si>
  <si>
    <t>Nairne &amp; Pandeirada (2008) Exp. 1</t>
  </si>
  <si>
    <t>F(1, 78) = 3.70, MSE = .012, p&lt;.06</t>
  </si>
  <si>
    <t>Nairne &amp; Pandeirada (2008) Exp. 2</t>
  </si>
  <si>
    <t>F(1,31) = 4.48, MSE = 5.58, p&lt;.05</t>
  </si>
  <si>
    <t>F(1,118)=45.61, MSE = .010</t>
  </si>
  <si>
    <t>F(1,70) = 37.49, MSE= .015</t>
  </si>
  <si>
    <t>F(1,43) = 12.47, MSE = .012</t>
  </si>
  <si>
    <t>F(1,27)=7.36, MSE = .009</t>
  </si>
  <si>
    <t>F(1, 27)= 4.72, MSE = .008</t>
  </si>
  <si>
    <t>F(1, 108) = 11.68, MSE = .025</t>
  </si>
  <si>
    <t>F(1, 113) = 7.13, MSE = .015</t>
  </si>
  <si>
    <t>F(1, 170) = 10.59, MSE = .024</t>
  </si>
  <si>
    <t>Nairne &amp; Pandeirada  (2010) Exp. 2</t>
  </si>
  <si>
    <t>Nairne &amp; Pandeirada  (2010) Exp. 3</t>
  </si>
  <si>
    <t>Nairne &amp; Pandeirada  (2010) Exp. 4</t>
  </si>
  <si>
    <t>Nairne &amp; Pandeirada (2011) Exp. 1a</t>
  </si>
  <si>
    <t>Nairne &amp; Pandeirada(2011) Exp. 1b</t>
  </si>
  <si>
    <t>Nairne &amp; Pandeirada (2011) Exp. 2</t>
  </si>
  <si>
    <t>Nairne &amp; Pandeirada (2011) Exp. 3</t>
  </si>
  <si>
    <t>Nairne &amp; Pandeirada (2011) Exp. 4</t>
  </si>
  <si>
    <t>Nairne et al. (2007) Exp. 1</t>
  </si>
  <si>
    <t>F(2, 147) = 6.89, MSE = .014</t>
  </si>
  <si>
    <t>Nairne et al. (2007) Exp. 2</t>
  </si>
  <si>
    <t>F(1, 37) = 16.34, MSE = .01</t>
  </si>
  <si>
    <t>Nairne et al. (2007) Exp. 3</t>
  </si>
  <si>
    <t>F(1, 39) = 8.04, MSE = .002</t>
  </si>
  <si>
    <t>Nairne et al. (2007) Exp. 4</t>
  </si>
  <si>
    <t>F(1, 49) = 29.88, MSE = .021</t>
  </si>
  <si>
    <t>Nairne et al. (2008) Exp. 1</t>
  </si>
  <si>
    <t>F( 5, 294) = 4.41, MSE = 0.019</t>
  </si>
  <si>
    <t>Nairne et al. (2008) Exp. 2</t>
  </si>
  <si>
    <t>F(1, 23)= 5.70, MSE = 0.028</t>
  </si>
  <si>
    <t>Nairne et al. (2009) Exp. 1</t>
  </si>
  <si>
    <t>F(2,144) = 6.05, MSE = .017</t>
  </si>
  <si>
    <t>Nairne et al. (2009) Exp. 2</t>
  </si>
  <si>
    <t>F(1, 96) = 9.04, MSE = .014</t>
  </si>
  <si>
    <t>Nairne et al. (2012) Exp. 1</t>
  </si>
  <si>
    <t>F(1, 48) = 5.22, MSE = 10883.63</t>
  </si>
  <si>
    <t>Nairne et al. (2012) Exp. 2</t>
  </si>
  <si>
    <t>F(1,68) = 5.84, MSE = 6686.75</t>
  </si>
  <si>
    <t>Otgaar &amp; Smeets (2010) Exp. 1</t>
  </si>
  <si>
    <t>F(2, 66)= 7.51, p&lt;.001</t>
  </si>
  <si>
    <t>Otgaar &amp; Smeets (2010) Exp. 2</t>
  </si>
  <si>
    <t>2x3 between anova</t>
  </si>
  <si>
    <t>F(2, 95) = 45.44, p&lt;.01</t>
  </si>
  <si>
    <t>F(2,69) = 15.47, p&lt;.001</t>
  </si>
  <si>
    <t>Otgaar &amp; Smeets (2010) Exp. 3</t>
  </si>
  <si>
    <t>F(1, 37) = 9.17, p&lt;.01</t>
  </si>
  <si>
    <t>Otgaar et al. (2010) Exp. 1</t>
  </si>
  <si>
    <t>F(2, 72) = 9.57, p&lt;.001</t>
  </si>
  <si>
    <t>Otgaar et al. (2010) Exp. 2</t>
  </si>
  <si>
    <t>F(1, 58) = 17.97, p&lt; .001</t>
  </si>
  <si>
    <t>Raymaekers et al. (2014)</t>
  </si>
  <si>
    <t>F(1, 78) = 9.13, p = .003</t>
  </si>
  <si>
    <t>Roer et al. (2012) Exp. 1</t>
  </si>
  <si>
    <t>F(2, 215) = 4.26, p = .015</t>
  </si>
  <si>
    <t>Roer et al. (2012) Exp. 2</t>
  </si>
  <si>
    <t>F(2, 100) = 4.50, p = .013</t>
  </si>
  <si>
    <t>Roer et al. (2012) Exp. 3</t>
  </si>
  <si>
    <t>F(1, 98) = 0.13, p = .910</t>
  </si>
  <si>
    <t>Smeets et al. (2012)</t>
  </si>
  <si>
    <t>F(1,76) = 15.96, p&lt;.001</t>
  </si>
  <si>
    <t>F(1,70) = 2.83, p=.097</t>
  </si>
  <si>
    <t>3x2  between anova</t>
  </si>
  <si>
    <t>Stillman et al. (2014) Exp. 1</t>
  </si>
  <si>
    <t>Weinstein et al. (2008) Exp. 1</t>
  </si>
  <si>
    <t xml:space="preserve">F(2, 142) = 3.62, MSo = 223, p &lt; .05 </t>
  </si>
  <si>
    <t>Weinstein et al. (2008) Exp. 2</t>
  </si>
  <si>
    <t>F(1, 87) = 15.38, MSo = 128, p &lt; .001</t>
  </si>
  <si>
    <t>t(71) = 2.09</t>
  </si>
  <si>
    <t>between t-test</t>
  </si>
  <si>
    <t>Burns et al. (2013) Exp. 1</t>
  </si>
  <si>
    <t>Burns et al. (2013) Exp. 2</t>
  </si>
  <si>
    <t>t(27) = 2.51</t>
  </si>
  <si>
    <t>Burns et al. (2014) Exp. 3</t>
  </si>
  <si>
    <t>F(1, 80) = 8.32, MSE = 31.33</t>
  </si>
  <si>
    <t>t(29) = 1.71, SED = .05</t>
  </si>
  <si>
    <t>Palmore et al. (2012) Exp. 1a</t>
  </si>
  <si>
    <t>Palmore et al. (2012) Exp. 1b</t>
  </si>
  <si>
    <t>t(29) = 0.47, SED = .05</t>
  </si>
  <si>
    <t>Renkewitz &amp; Muller (2013)</t>
  </si>
  <si>
    <t>F(1,37) = 8.08, MSE = .021, p = .007</t>
  </si>
  <si>
    <t>F(3, 80) = 4.84, p&lt;.01</t>
  </si>
  <si>
    <t>Klein (2013) Exp. 1a</t>
  </si>
  <si>
    <t>Author</t>
  </si>
  <si>
    <t>TestStatistic</t>
  </si>
  <si>
    <t>ESTypye</t>
  </si>
  <si>
    <t>ES</t>
  </si>
  <si>
    <t>Eta</t>
  </si>
  <si>
    <t>NumGroup</t>
  </si>
  <si>
    <t>Recalculated Eta</t>
  </si>
  <si>
    <t>F</t>
  </si>
  <si>
    <t>df effect</t>
  </si>
  <si>
    <t>df error</t>
  </si>
  <si>
    <t>r</t>
  </si>
  <si>
    <t>Fisher's z</t>
  </si>
  <si>
    <t>Var of Z</t>
  </si>
  <si>
    <t>SE of Z</t>
  </si>
  <si>
    <t>CILoOfEtaNormal</t>
  </si>
  <si>
    <t>CIHiOfEtaNormal</t>
  </si>
  <si>
    <t>CILoOfEtaNC</t>
  </si>
  <si>
    <t>CIHiOfEtaNC</t>
  </si>
  <si>
    <t>F(2, 60) = 16.18</t>
  </si>
  <si>
    <t>F (2, 104) = 4.55</t>
  </si>
  <si>
    <t>F(2, 146) = 11.50</t>
  </si>
  <si>
    <t>F(2, 126) = 13.68</t>
  </si>
  <si>
    <t>F(1,27)=7.36</t>
  </si>
  <si>
    <t>F(1, 108) = 11.68</t>
  </si>
  <si>
    <t>F(1, 113) = 7.13</t>
  </si>
  <si>
    <t>F(1, 170) = 10.59</t>
  </si>
  <si>
    <t>F(1, 27)= 4.72</t>
  </si>
  <si>
    <t>F(2, 147) = 6.89</t>
  </si>
  <si>
    <t>F(1, 37) = 16.34</t>
  </si>
  <si>
    <t>F(1, 39) = 8.04</t>
  </si>
  <si>
    <t>F(1, 49) = 29.88</t>
  </si>
  <si>
    <t>F(2, 66)= 7.51</t>
  </si>
  <si>
    <t>F(2, 95) = 45.44</t>
  </si>
  <si>
    <t>F(2,69) = 15.47</t>
  </si>
  <si>
    <t>F(1, 37) = 9.17</t>
  </si>
  <si>
    <t>Power</t>
  </si>
  <si>
    <t>Probability</t>
  </si>
  <si>
    <t>BW</t>
  </si>
  <si>
    <t>WI</t>
  </si>
  <si>
    <t>Derived p-value</t>
  </si>
  <si>
    <t>Individual Power</t>
  </si>
  <si>
    <t>Main Effect</t>
  </si>
  <si>
    <t>Test Statistic</t>
  </si>
  <si>
    <t>Result</t>
  </si>
  <si>
    <t>Between-Subjects</t>
  </si>
  <si>
    <t>Within-Subjects</t>
  </si>
  <si>
    <t>Between-Subjects P-Curve Disclosure Table</t>
  </si>
  <si>
    <t>Within-Subjects P-Curve Disclosure Table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</si>
  <si>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 80) = 4.84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</si>
  <si>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(48) = -1.4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</si>
  <si>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62) = 0.21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</si>
  <si>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57) = 6.64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</si>
  <si>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54) = 2.98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</si>
  <si>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(71) = 2.09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</si>
  <si>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80) = 8.32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</si>
  <si>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34) = 6.69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</si>
  <si>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(1,32) = 4.26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</si>
  <si>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(3,132) = 12.01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</si>
  <si>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(2,99) = 11.14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</si>
  <si>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(3,103) = 8.92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</si>
  <si>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104) = 4.55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</si>
  <si>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(1,165) = 13.15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</si>
  <si>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(2,78) = 3.76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</si>
  <si>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(1,99) = 4.35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</si>
  <si>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(1,66) = 4.03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</si>
  <si>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78) = 3.70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</si>
  <si>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108) = 11.68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</si>
  <si>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170) = 10.59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</si>
  <si>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147) = 6.89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</si>
  <si>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( 5, 294) = 4.41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</si>
  <si>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(2,144) = 6.05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</si>
  <si>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96) = 9.04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</si>
  <si>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48) = 5.22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</si>
  <si>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(1,68) = 5.84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</si>
  <si>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66) = 7.51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</si>
  <si>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(2,69) = 15.47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</si>
  <si>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37) = 9.17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</si>
  <si>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72) = 9.57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</si>
  <si>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58) = 17.97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</si>
  <si>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215) = 4.26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</si>
  <si>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98) = 0.13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</si>
  <si>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(1,76) = 15.96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</si>
  <si>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(1,70) = 2.83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</si>
  <si>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87) = 15.38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</si>
  <si>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30) = 17.42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</si>
  <si>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138) = 17.2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</si>
  <si>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112) = 22.95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</si>
  <si>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88) = 5.05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</si>
  <si>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58) = 3.17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</si>
  <si>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(2,70) = 11.69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</si>
  <si>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(27) = 2.51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</si>
  <si>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(38) = 2.30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</si>
  <si>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92) = 28.4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</si>
  <si>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96) = 19.9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</si>
  <si>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(75) = 4.66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</si>
  <si>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(2,94) = 9.219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</si>
  <si>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(47) = 2.14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</si>
  <si>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(2,94) = 6.433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</si>
  <si>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(1,54) = 34.98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</si>
  <si>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60) = 16.18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</si>
  <si>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146) = 11.50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</si>
  <si>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126) = 13.68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</si>
  <si>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79) = 11.85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</si>
  <si>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(1,118) = 45.61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</si>
  <si>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(1,70) = 37.49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</si>
  <si>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(1,43) = 12.47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</si>
  <si>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(1,31) = 4.48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</si>
  <si>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(1,27) = 7.36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</si>
  <si>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113) = 7.13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</si>
  <si>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27) = 4.72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</si>
  <si>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37) = 16.34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</si>
  <si>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39) = 8.04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</si>
  <si>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49) = 29.88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</si>
  <si>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23) = 5.70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</si>
  <si>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(29) = 1.71</t>
    </r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</si>
  <si>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(29) = 0.47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</si>
  <si>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 78) = 9.13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</si>
  <si>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(1,37) = 8.08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</si>
  <si>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100) = 4.50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</si>
  <si>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(2, 142) = 3.62</t>
    </r>
  </si>
  <si>
    <t xml:space="preserve">Identified Outliers </t>
  </si>
  <si>
    <t>Research Design</t>
  </si>
  <si>
    <t>Sample Size</t>
  </si>
  <si>
    <t>Effect Size</t>
  </si>
  <si>
    <t>Study Characteristics</t>
  </si>
  <si>
    <t>Reason</t>
  </si>
  <si>
    <t>Insufficient quantitative information</t>
  </si>
  <si>
    <t>Not relevant enough to survival processing</t>
  </si>
  <si>
    <t>Not an experimental design</t>
  </si>
  <si>
    <t>Not relevant to the dependent measure of recall</t>
  </si>
  <si>
    <t xml:space="preserve">Nairne &amp; Pandeirada (2008) Exp. 3 </t>
  </si>
  <si>
    <t xml:space="preserve">Nairne &amp; Pandeirada  (2010) Exp. 1 </t>
  </si>
  <si>
    <t xml:space="preserve">Stillman et al. (2014) Exp. 2 and 3 </t>
  </si>
  <si>
    <t xml:space="preserve">Burns et al. (2014) Exp. 1  and 2 </t>
  </si>
  <si>
    <t xml:space="preserve">Falk and Balling (2010) </t>
  </si>
  <si>
    <t xml:space="preserve">Howe &amp; Otgaar (2013) </t>
  </si>
  <si>
    <t xml:space="preserve">Otgaar and Howe (2014) </t>
  </si>
  <si>
    <t xml:space="preserve">Palmore et al. (2012) Exp. 2  </t>
  </si>
  <si>
    <t xml:space="preserve">Soderstrom &amp; McCabe (2010) </t>
  </si>
  <si>
    <t xml:space="preserve">Mcbride et al. (2013)  Exp. 1 and 2 </t>
  </si>
  <si>
    <t xml:space="preserve">Reysen &amp; Adair (2008) Exp. 1,2,3 </t>
  </si>
  <si>
    <t xml:space="preserve">Tse &amp; Altarriba (2010) Exp. 1 and 2 </t>
  </si>
  <si>
    <t xml:space="preserve">Howe et al. (2010) Exp. 2 &amp; 3 </t>
  </si>
  <si>
    <t xml:space="preserve">Howe et al. (2010) Exp. 4 </t>
  </si>
  <si>
    <t>Excluded Experiments</t>
  </si>
  <si>
    <t>Author/Experiment</t>
  </si>
  <si>
    <t>Todorovic (2016)</t>
  </si>
  <si>
    <t>Kyle (2014)</t>
  </si>
  <si>
    <t>Processing Condition not main factor</t>
  </si>
  <si>
    <t>Colyn (2014) Exp. 1</t>
  </si>
  <si>
    <t>1 way ANOVA 4 levels</t>
  </si>
  <si>
    <t>F(3, 216) = 4.08, p = .01</t>
  </si>
  <si>
    <t>Colyn (2014) Exp. 2</t>
  </si>
  <si>
    <t>4x3 mixed anova</t>
  </si>
  <si>
    <t>F(3, 76) = 1.11, p = .22</t>
  </si>
  <si>
    <t>Caldwell (2010) Exp. 1</t>
  </si>
  <si>
    <t>1 way anova</t>
  </si>
  <si>
    <t>F(3, 116) = 1.27, p = .288</t>
  </si>
  <si>
    <t>Caldwell (2010) Exp. 2</t>
  </si>
  <si>
    <t>F(3, 116) = 7.80, p &lt; .001</t>
  </si>
  <si>
    <t>Giudice (2016) Exp. 1</t>
  </si>
  <si>
    <t>F(1, 50) = 8.48, p = .005</t>
  </si>
  <si>
    <t>Giudice (2016) Exp. 2</t>
  </si>
  <si>
    <t>3x2x2 mixed anova</t>
  </si>
  <si>
    <t>F(1, 62) = 4.47, p = .039</t>
  </si>
  <si>
    <t>Claxton (2015) Exp. 1</t>
  </si>
  <si>
    <t>2x4 mixed anova</t>
  </si>
  <si>
    <t>F(3,62) = 15.20, p &lt; .001</t>
  </si>
  <si>
    <t>Claxton (2015) Exp. 2</t>
  </si>
  <si>
    <t>F(1,125) = 5.85, p = .017</t>
  </si>
  <si>
    <t>Claxton (2015) Exp. 3</t>
  </si>
  <si>
    <t>F(1,40) = 0.21, p = .65</t>
  </si>
  <si>
    <t>Klein et al. (2011) Exp. 1</t>
  </si>
  <si>
    <t>F(2,159) = 3.52, p &lt; .05</t>
  </si>
  <si>
    <t>Klein et al. (2011) Exp. 2</t>
  </si>
  <si>
    <t>t test</t>
  </si>
  <si>
    <t>t(52) = 1.71, p &lt; .05</t>
  </si>
  <si>
    <t>Non-Central Confidence Intervals</t>
  </si>
  <si>
    <t>Effect</t>
  </si>
  <si>
    <t>CI Low</t>
  </si>
  <si>
    <t>CI High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</si>
  <si>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 216) = 4.08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</si>
  <si>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 76) = 1.11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</si>
  <si>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(3, 116) = 1.27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</si>
  <si>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(3, 116) = 7.80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</si>
  <si>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(1,125) = 5.85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</si>
  <si>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(1,40) = 0.21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</si>
  <si>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(2,159) = 3.52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</si>
  <si>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(52) = 1.71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</si>
  <si>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(1, 50) = 8.48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</si>
  <si>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(1, 62) = 4.47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</si>
  <si>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(3,62) = 15.20</t>
    </r>
  </si>
  <si>
    <t>Ceo (2008) Exp. 1</t>
  </si>
  <si>
    <t>F(4, 95) = 11.024</t>
  </si>
  <si>
    <t>F(2, 117) = 1.89</t>
  </si>
  <si>
    <t>Ceo (2008) Exp. 2</t>
  </si>
  <si>
    <t>Ceo (2008) Exp. 3</t>
  </si>
  <si>
    <t>F(2, 177) = 3.045</t>
  </si>
  <si>
    <t>Ceo (2008) Exp. 4</t>
  </si>
  <si>
    <t>F(4, 95) = 3.232</t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</si>
  <si>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(4, 95) = 11.024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</si>
  <si>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(2, 117) = 1.89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</si>
  <si>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(2, 177) = 3.045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</si>
  <si>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(4, 95) = 3.232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</si>
</sst>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Lucida Console"/>
      <family val="3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 applyAlignment="1">
      <alignment vertical="center" wrapText="1"/>
    </xf>
    <xf numFmtId="0" fontId="3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6" xfId="0" applyFont="1" applyBorder="1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0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5" fillId="0" borderId="10" xfId="0" applyFont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opLeftCell="D1" zoomScale="70" zoomScaleNormal="70" workbookViewId="0">
      <pane ySplit="1" topLeftCell="A59" activePane="bottomLeft" state="frozen"/>
      <selection pane="bottomLeft" activeCell="N88" sqref="N88:N91"/>
    </sheetView>
  </sheetViews>
  <sheetFormatPr defaultRowHeight="14.4" x14ac:dyDescent="0.3"/>
  <cols>
    <col min="2" max="2" width="36.44140625" customWidth="1"/>
    <col min="3" max="3" width="20.77734375" bestFit="1" customWidth="1"/>
    <col min="4" max="4" width="35.88671875" customWidth="1"/>
    <col min="5" max="5" width="16.33203125" bestFit="1" customWidth="1"/>
    <col min="6" max="6" width="13.88671875" bestFit="1" customWidth="1"/>
    <col min="10" max="10" width="10.5546875" bestFit="1" customWidth="1"/>
    <col min="11" max="11" width="16.33203125" customWidth="1"/>
    <col min="14" max="14" width="14.6640625" bestFit="1" customWidth="1"/>
    <col min="17" max="18" width="12.33203125" bestFit="1" customWidth="1"/>
    <col min="19" max="19" width="16" customWidth="1"/>
    <col min="20" max="20" width="15.44140625" bestFit="1" customWidth="1"/>
    <col min="21" max="21" width="11.77734375" bestFit="1" customWidth="1"/>
    <col min="22" max="22" width="11.5546875" bestFit="1" customWidth="1"/>
    <col min="23" max="23" width="14" bestFit="1" customWidth="1"/>
    <col min="24" max="24" width="15.109375" bestFit="1" customWidth="1"/>
    <col min="25" max="25" width="14.21875" bestFit="1" customWidth="1"/>
    <col min="26" max="26" width="14.6640625" bestFit="1" customWidth="1"/>
    <col min="27" max="27" width="17.21875" bestFit="1" customWidth="1"/>
    <col min="28" max="28" width="17.44140625" bestFit="1" customWidth="1"/>
  </cols>
  <sheetData>
    <row r="1" spans="1:30" x14ac:dyDescent="0.3">
      <c r="A1" s="2" t="s">
        <v>4</v>
      </c>
      <c r="B1" s="2" t="s">
        <v>178</v>
      </c>
      <c r="C1" s="2" t="s">
        <v>6</v>
      </c>
      <c r="D1" s="2" t="s">
        <v>179</v>
      </c>
      <c r="E1" s="2" t="s">
        <v>180</v>
      </c>
      <c r="F1" s="2" t="s">
        <v>181</v>
      </c>
      <c r="G1" s="2" t="s">
        <v>7</v>
      </c>
      <c r="H1" s="2" t="s">
        <v>5</v>
      </c>
      <c r="I1" s="2" t="s">
        <v>182</v>
      </c>
      <c r="J1" s="2" t="s">
        <v>183</v>
      </c>
      <c r="K1" s="6" t="s">
        <v>185</v>
      </c>
      <c r="L1" s="1" t="s">
        <v>186</v>
      </c>
      <c r="M1" s="1" t="s">
        <v>187</v>
      </c>
      <c r="N1" s="1" t="s">
        <v>184</v>
      </c>
      <c r="O1" s="6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217</v>
      </c>
      <c r="X1" s="1" t="s">
        <v>218</v>
      </c>
      <c r="Y1" s="1"/>
      <c r="Z1" s="1"/>
      <c r="AA1" s="1"/>
      <c r="AB1" s="1"/>
      <c r="AC1" s="1"/>
    </row>
    <row r="2" spans="1:30" ht="21.6" customHeight="1" x14ac:dyDescent="0.3">
      <c r="A2" s="2">
        <v>1</v>
      </c>
      <c r="B2" s="1" t="s">
        <v>16</v>
      </c>
      <c r="C2" s="1" t="s">
        <v>17</v>
      </c>
      <c r="D2" s="1" t="s">
        <v>176</v>
      </c>
      <c r="E2" s="1" t="s">
        <v>3</v>
      </c>
      <c r="F2" s="1">
        <v>0.15</v>
      </c>
      <c r="G2" s="2">
        <v>84</v>
      </c>
      <c r="H2" s="1" t="s">
        <v>18</v>
      </c>
      <c r="I2" s="1">
        <v>0.15</v>
      </c>
      <c r="J2" s="1">
        <v>4</v>
      </c>
      <c r="K2" s="1">
        <v>4.84</v>
      </c>
      <c r="L2" s="1">
        <v>3</v>
      </c>
      <c r="M2" s="1">
        <v>80</v>
      </c>
      <c r="N2">
        <f>(K2*L2)/((K2*L2)+M2)</f>
        <v>0.15361828184511214</v>
      </c>
      <c r="O2">
        <f t="shared" ref="O2:O33" si="0">SQRT(N2)</f>
        <v>0.39194168168888616</v>
      </c>
      <c r="P2">
        <f t="shared" ref="P2:P33" si="1">0.5*LN((1+O2)/(1-O2))</f>
        <v>0.4140920745185625</v>
      </c>
      <c r="Q2">
        <f t="shared" ref="Q2:Q33" si="2">1/(G2-3)</f>
        <v>1.2345679012345678E-2</v>
      </c>
      <c r="R2">
        <f t="shared" ref="R2:R33" si="3">SQRT(Q2)</f>
        <v>0.1111111111111111</v>
      </c>
      <c r="S2">
        <v>3.7571809678000001E-2</v>
      </c>
      <c r="T2">
        <v>0.31285637999999999</v>
      </c>
      <c r="U2">
        <v>0.02</v>
      </c>
      <c r="V2">
        <v>0.27400000000000002</v>
      </c>
      <c r="W2">
        <v>1.9390416284025501E-4</v>
      </c>
      <c r="X2">
        <v>0.84955130000000001</v>
      </c>
      <c r="AD2" s="36"/>
    </row>
    <row r="3" spans="1:30" x14ac:dyDescent="0.3">
      <c r="A3" s="2">
        <v>2</v>
      </c>
      <c r="B3" s="1" t="s">
        <v>25</v>
      </c>
      <c r="C3" s="1" t="s">
        <v>26</v>
      </c>
      <c r="D3" s="1" t="s">
        <v>27</v>
      </c>
      <c r="E3" s="1" t="s">
        <v>3</v>
      </c>
      <c r="F3" s="1">
        <v>0.04</v>
      </c>
      <c r="G3" s="2">
        <v>50</v>
      </c>
      <c r="H3" s="1" t="s">
        <v>18</v>
      </c>
      <c r="I3" s="1">
        <v>0.04</v>
      </c>
      <c r="J3" s="1">
        <v>2</v>
      </c>
      <c r="N3">
        <v>0.04</v>
      </c>
      <c r="O3">
        <f t="shared" si="0"/>
        <v>0.2</v>
      </c>
      <c r="P3">
        <f t="shared" si="1"/>
        <v>0.20273255405408211</v>
      </c>
      <c r="Q3">
        <f t="shared" si="2"/>
        <v>2.1276595744680851E-2</v>
      </c>
      <c r="R3">
        <f t="shared" si="3"/>
        <v>0.14586499149789456</v>
      </c>
      <c r="S3" s="3">
        <v>6.883426919E-3</v>
      </c>
      <c r="T3" s="3">
        <v>0.20532007999999999</v>
      </c>
      <c r="U3">
        <v>7.0000000000000001E-3</v>
      </c>
      <c r="V3">
        <v>0.185</v>
      </c>
      <c r="W3">
        <v>0.164570066488506</v>
      </c>
      <c r="X3">
        <v>0.50930569999999997</v>
      </c>
      <c r="AD3" s="36"/>
    </row>
    <row r="4" spans="1:30" x14ac:dyDescent="0.3">
      <c r="A4" s="2">
        <v>3</v>
      </c>
      <c r="B4" s="1" t="s">
        <v>28</v>
      </c>
      <c r="C4" s="1" t="s">
        <v>83</v>
      </c>
      <c r="D4" s="1" t="s">
        <v>30</v>
      </c>
      <c r="E4" s="1" t="s">
        <v>3</v>
      </c>
      <c r="F4" s="1">
        <v>3.0000000000000001E-3</v>
      </c>
      <c r="G4" s="2">
        <v>64</v>
      </c>
      <c r="H4" s="1" t="s">
        <v>18</v>
      </c>
      <c r="I4" s="1">
        <v>3.0000000000000001E-3</v>
      </c>
      <c r="J4" s="1">
        <v>2</v>
      </c>
      <c r="K4" s="1">
        <v>0.21</v>
      </c>
      <c r="L4" s="1">
        <v>1</v>
      </c>
      <c r="M4" s="1">
        <v>62</v>
      </c>
      <c r="N4">
        <f>(K4*L4)/((K4*L4)+M4)</f>
        <v>3.3756630766757756E-3</v>
      </c>
      <c r="O4">
        <f t="shared" si="0"/>
        <v>5.8100456768219781E-2</v>
      </c>
      <c r="P4">
        <f t="shared" si="1"/>
        <v>5.8165965355997981E-2</v>
      </c>
      <c r="Q4">
        <f t="shared" si="2"/>
        <v>1.6393442622950821E-2</v>
      </c>
      <c r="R4">
        <f t="shared" si="3"/>
        <v>0.12803687993289598</v>
      </c>
      <c r="S4" s="2">
        <v>3.6262996546000001E-2</v>
      </c>
      <c r="T4" s="2">
        <v>8.9778449999999996E-2</v>
      </c>
      <c r="U4">
        <v>0</v>
      </c>
      <c r="V4">
        <v>8.1000000000000003E-2</v>
      </c>
      <c r="W4">
        <v>0.64961960234656002</v>
      </c>
      <c r="X4">
        <v>7.4318720000000005E-2</v>
      </c>
      <c r="AD4" s="36"/>
    </row>
    <row r="5" spans="1:30" x14ac:dyDescent="0.3">
      <c r="A5" s="2">
        <v>4</v>
      </c>
      <c r="B5" s="2" t="s">
        <v>34</v>
      </c>
      <c r="C5" s="2" t="s">
        <v>35</v>
      </c>
      <c r="D5" s="2" t="s">
        <v>36</v>
      </c>
      <c r="E5" s="2" t="s">
        <v>3</v>
      </c>
      <c r="F5" s="2">
        <v>0.189</v>
      </c>
      <c r="G5" s="1">
        <v>60</v>
      </c>
      <c r="H5" s="1" t="s">
        <v>18</v>
      </c>
      <c r="I5" s="2">
        <v>0.189</v>
      </c>
      <c r="J5" s="1">
        <v>3</v>
      </c>
      <c r="K5" s="1">
        <v>6.64</v>
      </c>
      <c r="L5" s="1">
        <v>2</v>
      </c>
      <c r="M5" s="1">
        <v>57</v>
      </c>
      <c r="N5">
        <f>(K5*L5)/((K5*L5)+M5)</f>
        <v>0.18895845190665905</v>
      </c>
      <c r="O5">
        <f t="shared" si="0"/>
        <v>0.43469351491212638</v>
      </c>
      <c r="P5">
        <f t="shared" si="1"/>
        <v>0.46566924568418205</v>
      </c>
      <c r="Q5">
        <f t="shared" si="2"/>
        <v>1.7543859649122806E-2</v>
      </c>
      <c r="R5">
        <f t="shared" si="3"/>
        <v>0.13245323570650439</v>
      </c>
      <c r="S5" s="2">
        <v>4.1289285570000001E-2</v>
      </c>
      <c r="T5" s="2">
        <v>0.38460435999999998</v>
      </c>
      <c r="U5">
        <v>2.8000000000000001E-2</v>
      </c>
      <c r="V5">
        <v>0.34300000000000003</v>
      </c>
      <c r="W5">
        <v>4.3855382315515201E-4</v>
      </c>
      <c r="X5">
        <v>0.84400971999999996</v>
      </c>
      <c r="AD5" s="36"/>
    </row>
    <row r="6" spans="1:30" x14ac:dyDescent="0.3">
      <c r="A6" s="2">
        <v>5</v>
      </c>
      <c r="B6" s="2" t="s">
        <v>39</v>
      </c>
      <c r="C6" s="2" t="s">
        <v>35</v>
      </c>
      <c r="D6" s="2" t="s">
        <v>40</v>
      </c>
      <c r="E6" s="2" t="s">
        <v>3</v>
      </c>
      <c r="F6" s="2">
        <v>0.1</v>
      </c>
      <c r="G6" s="1">
        <v>57</v>
      </c>
      <c r="H6" s="1" t="s">
        <v>18</v>
      </c>
      <c r="I6" s="2">
        <v>0.1</v>
      </c>
      <c r="J6" s="1">
        <v>3</v>
      </c>
      <c r="K6" s="1">
        <v>2.98</v>
      </c>
      <c r="L6" s="1">
        <v>2</v>
      </c>
      <c r="M6" s="1">
        <v>54</v>
      </c>
      <c r="N6">
        <f>(K6*L6)/((K6*L6)+M6)</f>
        <v>9.939959973315543E-2</v>
      </c>
      <c r="O6">
        <f t="shared" si="0"/>
        <v>0.31527702062338042</v>
      </c>
      <c r="P6">
        <f t="shared" si="1"/>
        <v>0.32639411884966252</v>
      </c>
      <c r="Q6">
        <f t="shared" si="2"/>
        <v>1.8518518518518517E-2</v>
      </c>
      <c r="R6">
        <f t="shared" si="3"/>
        <v>0.13608276348795434</v>
      </c>
      <c r="S6" s="2">
        <v>3.5528827010000001E-3</v>
      </c>
      <c r="T6" s="2">
        <v>0.28316201000000002</v>
      </c>
      <c r="U6">
        <v>0</v>
      </c>
      <c r="V6">
        <v>0.24399999999999999</v>
      </c>
      <c r="W6">
        <v>1.64625046725526E-2</v>
      </c>
      <c r="X6">
        <v>0.53349318000000001</v>
      </c>
      <c r="AD6" s="36"/>
    </row>
    <row r="7" spans="1:30" x14ac:dyDescent="0.3">
      <c r="A7" s="2">
        <v>6</v>
      </c>
      <c r="B7" s="1" t="s">
        <v>165</v>
      </c>
      <c r="C7" s="1" t="s">
        <v>164</v>
      </c>
      <c r="D7" s="1" t="s">
        <v>163</v>
      </c>
      <c r="E7" s="1" t="s">
        <v>44</v>
      </c>
      <c r="F7" s="1">
        <v>0.49</v>
      </c>
      <c r="G7" s="1">
        <v>73</v>
      </c>
      <c r="H7" s="1" t="s">
        <v>18</v>
      </c>
      <c r="I7" s="2">
        <v>5.7000000000000002E-2</v>
      </c>
      <c r="J7" s="2">
        <v>2</v>
      </c>
      <c r="N7">
        <v>5.7000000000000002E-2</v>
      </c>
      <c r="O7">
        <f t="shared" si="0"/>
        <v>0.23874672772626646</v>
      </c>
      <c r="P7">
        <f t="shared" si="1"/>
        <v>0.24344466323958475</v>
      </c>
      <c r="Q7">
        <f t="shared" si="2"/>
        <v>1.4285714285714285E-2</v>
      </c>
      <c r="R7">
        <f t="shared" si="3"/>
        <v>0.11952286093343936</v>
      </c>
      <c r="S7" s="2">
        <v>8.4344054000000005E-5</v>
      </c>
      <c r="T7" s="2">
        <v>0.1974948</v>
      </c>
      <c r="U7">
        <v>0</v>
      </c>
      <c r="V7">
        <v>0.185</v>
      </c>
      <c r="W7">
        <v>4.1669669174887902E-2</v>
      </c>
      <c r="X7">
        <v>0.98500189999999999</v>
      </c>
      <c r="AD7" s="36"/>
    </row>
    <row r="8" spans="1:30" x14ac:dyDescent="0.3">
      <c r="A8" s="2">
        <v>7</v>
      </c>
      <c r="B8" s="1" t="s">
        <v>168</v>
      </c>
      <c r="C8" s="1" t="s">
        <v>88</v>
      </c>
      <c r="D8" s="1" t="s">
        <v>169</v>
      </c>
      <c r="E8" s="1" t="s">
        <v>3</v>
      </c>
      <c r="F8" s="1">
        <v>9.4E-2</v>
      </c>
      <c r="G8" s="1">
        <v>82</v>
      </c>
      <c r="H8" s="1" t="s">
        <v>18</v>
      </c>
      <c r="I8" s="1">
        <v>9.4E-2</v>
      </c>
      <c r="J8" s="1">
        <v>2</v>
      </c>
      <c r="K8" s="1">
        <v>8.32</v>
      </c>
      <c r="L8" s="1">
        <v>1</v>
      </c>
      <c r="M8" s="1">
        <v>80</v>
      </c>
      <c r="N8">
        <f t="shared" ref="N8:N46" si="4">(K8*L8)/((K8*L8)+M8)</f>
        <v>9.4202898550724654E-2</v>
      </c>
      <c r="O8">
        <f t="shared" si="0"/>
        <v>0.3069249070224257</v>
      </c>
      <c r="P8">
        <f t="shared" si="1"/>
        <v>0.31714695246022512</v>
      </c>
      <c r="Q8">
        <f t="shared" si="2"/>
        <v>1.2658227848101266E-2</v>
      </c>
      <c r="R8">
        <f t="shared" si="3"/>
        <v>0.1125087900926024</v>
      </c>
      <c r="S8" s="2">
        <v>9.2802594840000006E-3</v>
      </c>
      <c r="T8" s="2">
        <v>0.24129191</v>
      </c>
      <c r="U8">
        <v>8.9999999999999993E-3</v>
      </c>
      <c r="V8">
        <v>0.22500000000000001</v>
      </c>
      <c r="W8">
        <v>4.8193967366837401E-3</v>
      </c>
      <c r="X8">
        <v>0.78402415999999997</v>
      </c>
      <c r="AD8" s="36"/>
    </row>
    <row r="9" spans="1:30" x14ac:dyDescent="0.3">
      <c r="A9" s="2">
        <v>8</v>
      </c>
      <c r="B9" s="2" t="s">
        <v>52</v>
      </c>
      <c r="C9" s="2" t="s">
        <v>1</v>
      </c>
      <c r="D9" s="2" t="s">
        <v>53</v>
      </c>
      <c r="E9" s="2" t="s">
        <v>3</v>
      </c>
      <c r="F9" s="2">
        <v>0.13</v>
      </c>
      <c r="G9" s="1">
        <v>48</v>
      </c>
      <c r="H9" s="1" t="s">
        <v>18</v>
      </c>
      <c r="I9" s="2">
        <v>0.13</v>
      </c>
      <c r="J9" s="1">
        <v>2</v>
      </c>
      <c r="K9" s="1">
        <v>6.69</v>
      </c>
      <c r="L9" s="1">
        <v>1</v>
      </c>
      <c r="M9" s="1">
        <v>34</v>
      </c>
      <c r="N9">
        <f t="shared" si="4"/>
        <v>0.16441386089948393</v>
      </c>
      <c r="O9">
        <f t="shared" si="0"/>
        <v>0.40547979098776787</v>
      </c>
      <c r="P9">
        <f t="shared" si="1"/>
        <v>0.43018965143810844</v>
      </c>
      <c r="Q9">
        <f t="shared" si="2"/>
        <v>2.2222222222222223E-2</v>
      </c>
      <c r="R9">
        <f t="shared" si="3"/>
        <v>0.14907119849998599</v>
      </c>
      <c r="S9" s="2">
        <v>1.8808964688000002E-2</v>
      </c>
      <c r="T9" s="2">
        <v>0.38238316</v>
      </c>
      <c r="U9" s="1">
        <v>6.0000000000000001E-3</v>
      </c>
      <c r="V9" s="1">
        <v>0.372</v>
      </c>
      <c r="W9">
        <v>3.9042027307205299E-3</v>
      </c>
      <c r="X9">
        <v>0.65681617999999997</v>
      </c>
      <c r="AD9" s="36"/>
    </row>
    <row r="10" spans="1:30" x14ac:dyDescent="0.3">
      <c r="A10" s="2">
        <v>9</v>
      </c>
      <c r="B10" s="1" t="s">
        <v>54</v>
      </c>
      <c r="C10" s="1" t="s">
        <v>55</v>
      </c>
      <c r="D10" s="1" t="s">
        <v>56</v>
      </c>
      <c r="E10" s="1" t="s">
        <v>3</v>
      </c>
      <c r="F10" s="1">
        <v>0.11700000000000001</v>
      </c>
      <c r="G10" s="2">
        <v>34</v>
      </c>
      <c r="H10" s="1" t="s">
        <v>18</v>
      </c>
      <c r="I10" s="1">
        <v>0.11700000000000001</v>
      </c>
      <c r="J10" s="1">
        <v>2</v>
      </c>
      <c r="K10" s="1">
        <v>4.26</v>
      </c>
      <c r="L10" s="1">
        <v>1</v>
      </c>
      <c r="M10" s="1">
        <v>32</v>
      </c>
      <c r="N10">
        <f t="shared" si="4"/>
        <v>0.11748483177054606</v>
      </c>
      <c r="O10">
        <f t="shared" si="0"/>
        <v>0.34276060416936199</v>
      </c>
      <c r="P10">
        <f t="shared" si="1"/>
        <v>0.35721729838771021</v>
      </c>
      <c r="Q10">
        <f t="shared" si="2"/>
        <v>3.2258064516129031E-2</v>
      </c>
      <c r="R10">
        <f t="shared" si="3"/>
        <v>0.17960530202677491</v>
      </c>
      <c r="S10" s="2">
        <v>2.7012216999999998E-5</v>
      </c>
      <c r="T10" s="2">
        <v>0.37234194999999998</v>
      </c>
      <c r="U10" s="1">
        <v>0</v>
      </c>
      <c r="V10" s="1">
        <v>0.32800000000000001</v>
      </c>
      <c r="W10">
        <v>4.6712049479953298E-2</v>
      </c>
      <c r="X10">
        <v>0.49148770000000003</v>
      </c>
      <c r="AD10" s="36"/>
    </row>
    <row r="11" spans="1:30" x14ac:dyDescent="0.3">
      <c r="A11" s="2">
        <v>10</v>
      </c>
      <c r="B11" s="1" t="s">
        <v>64</v>
      </c>
      <c r="C11" s="1" t="s">
        <v>17</v>
      </c>
      <c r="D11" s="1" t="s">
        <v>65</v>
      </c>
      <c r="E11" s="1" t="s">
        <v>3</v>
      </c>
      <c r="F11" s="1">
        <v>0.22</v>
      </c>
      <c r="G11" s="1">
        <v>136</v>
      </c>
      <c r="H11" s="1" t="s">
        <v>18</v>
      </c>
      <c r="I11" s="1">
        <v>0.22</v>
      </c>
      <c r="J11" s="1">
        <v>4</v>
      </c>
      <c r="K11" s="1">
        <v>12.01</v>
      </c>
      <c r="L11" s="1">
        <v>3</v>
      </c>
      <c r="M11" s="1">
        <v>132</v>
      </c>
      <c r="N11">
        <f t="shared" si="4"/>
        <v>0.2144259953579718</v>
      </c>
      <c r="O11">
        <f t="shared" si="0"/>
        <v>0.46306154597199256</v>
      </c>
      <c r="P11">
        <f t="shared" si="1"/>
        <v>0.50120149563843575</v>
      </c>
      <c r="Q11">
        <f t="shared" si="2"/>
        <v>7.5187969924812026E-3</v>
      </c>
      <c r="R11">
        <f t="shared" si="3"/>
        <v>8.6710996952411995E-2</v>
      </c>
      <c r="S11" s="2">
        <v>0.102172584623</v>
      </c>
      <c r="T11" s="2">
        <v>0.34308796000000003</v>
      </c>
      <c r="U11">
        <v>9.0999999999999998E-2</v>
      </c>
      <c r="V11">
        <v>0.317</v>
      </c>
      <c r="W11">
        <v>7.4639543399059607E-9</v>
      </c>
      <c r="X11">
        <v>0.99730669000000005</v>
      </c>
      <c r="AD11" s="36"/>
    </row>
    <row r="12" spans="1:30" x14ac:dyDescent="0.3">
      <c r="A12" s="2">
        <v>11</v>
      </c>
      <c r="B12" s="1" t="s">
        <v>66</v>
      </c>
      <c r="C12" s="1" t="s">
        <v>67</v>
      </c>
      <c r="D12" s="1" t="s">
        <v>68</v>
      </c>
      <c r="E12" s="1" t="s">
        <v>3</v>
      </c>
      <c r="F12" s="1">
        <v>0.24</v>
      </c>
      <c r="G12" s="1">
        <v>102</v>
      </c>
      <c r="H12" s="1" t="s">
        <v>18</v>
      </c>
      <c r="I12" s="1">
        <v>0.24</v>
      </c>
      <c r="J12" s="1">
        <v>3</v>
      </c>
      <c r="K12" s="1">
        <v>11.14</v>
      </c>
      <c r="L12" s="1">
        <v>2</v>
      </c>
      <c r="M12" s="1">
        <v>99</v>
      </c>
      <c r="N12">
        <f t="shared" si="4"/>
        <v>0.18370712401055408</v>
      </c>
      <c r="O12">
        <f t="shared" si="0"/>
        <v>0.42861069049961187</v>
      </c>
      <c r="P12">
        <f t="shared" si="1"/>
        <v>0.45819346279053619</v>
      </c>
      <c r="Q12">
        <f t="shared" si="2"/>
        <v>1.0101010101010102E-2</v>
      </c>
      <c r="R12">
        <f t="shared" si="3"/>
        <v>0.10050378152592121</v>
      </c>
      <c r="S12" s="2">
        <v>6.5242762967000004E-2</v>
      </c>
      <c r="T12" s="2">
        <v>0.33079171000000002</v>
      </c>
      <c r="U12">
        <v>5.7000000000000002E-2</v>
      </c>
      <c r="V12">
        <v>0.30499999999999999</v>
      </c>
      <c r="W12">
        <v>5.1405755997502997E-6</v>
      </c>
      <c r="X12">
        <v>0.97563277000000004</v>
      </c>
      <c r="AD12" s="36"/>
    </row>
    <row r="13" spans="1:30" x14ac:dyDescent="0.3">
      <c r="A13" s="2">
        <v>12</v>
      </c>
      <c r="B13" s="1" t="s">
        <v>69</v>
      </c>
      <c r="C13" s="1" t="s">
        <v>67</v>
      </c>
      <c r="D13" s="1" t="s">
        <v>70</v>
      </c>
      <c r="E13" s="1" t="s">
        <v>3</v>
      </c>
      <c r="F13" s="1">
        <v>0.21099999999999999</v>
      </c>
      <c r="G13" s="1">
        <v>104</v>
      </c>
      <c r="H13" s="1" t="s">
        <v>18</v>
      </c>
      <c r="I13" s="1">
        <v>0.21099999999999999</v>
      </c>
      <c r="J13" s="1">
        <v>4</v>
      </c>
      <c r="K13" s="1">
        <v>8.92</v>
      </c>
      <c r="L13" s="1">
        <v>3</v>
      </c>
      <c r="M13" s="1">
        <v>103</v>
      </c>
      <c r="N13">
        <f t="shared" si="4"/>
        <v>0.2062268803945746</v>
      </c>
      <c r="O13">
        <f t="shared" si="0"/>
        <v>0.45412209855343377</v>
      </c>
      <c r="P13">
        <f t="shared" si="1"/>
        <v>0.48988115090024942</v>
      </c>
      <c r="Q13">
        <f t="shared" si="2"/>
        <v>9.9009900990099011E-3</v>
      </c>
      <c r="R13">
        <f t="shared" si="3"/>
        <v>9.9503719020998915E-2</v>
      </c>
      <c r="S13" s="3">
        <v>8.2139245595999999E-2</v>
      </c>
      <c r="T13" s="3">
        <v>0.35366668000000001</v>
      </c>
      <c r="U13">
        <v>6.9000000000000006E-2</v>
      </c>
      <c r="V13">
        <v>0.31900000000000001</v>
      </c>
      <c r="W13">
        <v>8.5120931221583395E-7</v>
      </c>
      <c r="X13">
        <v>0.98182181999999996</v>
      </c>
      <c r="AD13" s="36"/>
    </row>
    <row r="14" spans="1:30" x14ac:dyDescent="0.3">
      <c r="A14" s="2">
        <v>13</v>
      </c>
      <c r="B14" s="2" t="s">
        <v>76</v>
      </c>
      <c r="C14" s="2" t="s">
        <v>77</v>
      </c>
      <c r="D14" s="2" t="s">
        <v>75</v>
      </c>
      <c r="E14" s="2" t="s">
        <v>3</v>
      </c>
      <c r="F14" s="2">
        <v>0.08</v>
      </c>
      <c r="G14" s="1">
        <v>106</v>
      </c>
      <c r="H14" s="1" t="s">
        <v>18</v>
      </c>
      <c r="I14" s="2">
        <v>0.08</v>
      </c>
      <c r="J14" s="1">
        <v>3</v>
      </c>
      <c r="K14" s="1">
        <v>4.55</v>
      </c>
      <c r="L14" s="1">
        <v>2</v>
      </c>
      <c r="M14" s="1">
        <v>104</v>
      </c>
      <c r="N14">
        <f t="shared" si="4"/>
        <v>8.0459770114942528E-2</v>
      </c>
      <c r="O14">
        <f t="shared" si="0"/>
        <v>0.2836543144655877</v>
      </c>
      <c r="P14">
        <f t="shared" si="1"/>
        <v>0.29165168551634052</v>
      </c>
      <c r="Q14">
        <f t="shared" si="2"/>
        <v>9.7087378640776691E-3</v>
      </c>
      <c r="R14">
        <f t="shared" si="3"/>
        <v>9.8532927816429305E-2</v>
      </c>
      <c r="S14" s="2">
        <v>9.6458079200000008E-3</v>
      </c>
      <c r="T14" s="2">
        <v>0.20255197</v>
      </c>
      <c r="U14">
        <v>4.0000000000000001E-3</v>
      </c>
      <c r="V14">
        <v>0.182</v>
      </c>
      <c r="W14">
        <v>3.0769763363917499E-3</v>
      </c>
      <c r="X14">
        <v>0.73790005999999997</v>
      </c>
      <c r="AD14" s="36"/>
    </row>
    <row r="15" spans="1:30" x14ac:dyDescent="0.3">
      <c r="A15" s="2">
        <v>14</v>
      </c>
      <c r="B15" s="2" t="s">
        <v>92</v>
      </c>
      <c r="C15" s="2" t="s">
        <v>88</v>
      </c>
      <c r="D15" s="2" t="s">
        <v>93</v>
      </c>
      <c r="E15" s="2" t="s">
        <v>3</v>
      </c>
      <c r="F15" s="2">
        <v>7.0000000000000007E-2</v>
      </c>
      <c r="G15" s="1">
        <v>169</v>
      </c>
      <c r="H15" s="1" t="s">
        <v>18</v>
      </c>
      <c r="I15" s="2">
        <v>7.0000000000000007E-2</v>
      </c>
      <c r="J15" s="1">
        <v>2</v>
      </c>
      <c r="K15" s="1">
        <v>13.15</v>
      </c>
      <c r="L15" s="1">
        <v>1</v>
      </c>
      <c r="M15" s="1">
        <v>165</v>
      </c>
      <c r="N15">
        <f t="shared" si="4"/>
        <v>7.3814201515576758E-2</v>
      </c>
      <c r="O15">
        <f t="shared" si="0"/>
        <v>0.27168769113741015</v>
      </c>
      <c r="P15">
        <f t="shared" si="1"/>
        <v>0.2786851180117908</v>
      </c>
      <c r="Q15">
        <f t="shared" si="2"/>
        <v>6.024096385542169E-3</v>
      </c>
      <c r="R15">
        <f t="shared" si="3"/>
        <v>7.7615052570633294E-2</v>
      </c>
      <c r="S15" s="2">
        <v>1.5848531440999999E-2</v>
      </c>
      <c r="T15" s="2">
        <v>0.16483291</v>
      </c>
      <c r="U15">
        <v>1.6E-2</v>
      </c>
      <c r="V15">
        <v>0.159</v>
      </c>
      <c r="W15">
        <v>3.2990932410539598E-4</v>
      </c>
      <c r="X15">
        <v>0.93705435000000004</v>
      </c>
      <c r="AD15" s="36"/>
    </row>
    <row r="16" spans="1:30" x14ac:dyDescent="0.3">
      <c r="A16" s="2">
        <v>15</v>
      </c>
      <c r="B16" s="2" t="s">
        <v>85</v>
      </c>
      <c r="C16" s="2" t="s">
        <v>17</v>
      </c>
      <c r="D16" s="2" t="s">
        <v>86</v>
      </c>
      <c r="E16" s="2" t="s">
        <v>3</v>
      </c>
      <c r="F16" s="2">
        <v>0.05</v>
      </c>
      <c r="G16" s="1">
        <v>81</v>
      </c>
      <c r="H16" s="1" t="s">
        <v>18</v>
      </c>
      <c r="I16" s="2">
        <v>0.05</v>
      </c>
      <c r="J16" s="1">
        <v>3</v>
      </c>
      <c r="K16" s="1">
        <v>3.76</v>
      </c>
      <c r="L16" s="1">
        <v>2</v>
      </c>
      <c r="M16" s="1">
        <v>78</v>
      </c>
      <c r="N16">
        <f t="shared" si="4"/>
        <v>8.7932647333956962E-2</v>
      </c>
      <c r="O16">
        <f t="shared" si="0"/>
        <v>0.29653439485826422</v>
      </c>
      <c r="P16">
        <f t="shared" si="1"/>
        <v>0.30571557466582427</v>
      </c>
      <c r="Q16">
        <f t="shared" si="2"/>
        <v>1.282051282051282E-2</v>
      </c>
      <c r="R16">
        <f t="shared" si="3"/>
        <v>0.11322770341445958</v>
      </c>
      <c r="S16" s="2">
        <v>6.9885906269999999E-3</v>
      </c>
      <c r="T16" s="2">
        <v>0.23384316999999999</v>
      </c>
      <c r="U16">
        <v>0</v>
      </c>
      <c r="V16">
        <v>0.20699999999999999</v>
      </c>
      <c r="W16">
        <v>6.9338046031050104E-3</v>
      </c>
      <c r="X16">
        <v>0.64552883999999999</v>
      </c>
      <c r="AD16" s="36"/>
    </row>
    <row r="17" spans="1:30" x14ac:dyDescent="0.3">
      <c r="A17" s="2">
        <v>16</v>
      </c>
      <c r="B17" s="1" t="s">
        <v>87</v>
      </c>
      <c r="C17" s="1" t="s">
        <v>88</v>
      </c>
      <c r="D17" s="1" t="s">
        <v>89</v>
      </c>
      <c r="E17" s="1" t="s">
        <v>3</v>
      </c>
      <c r="F17" s="1">
        <v>0.04</v>
      </c>
      <c r="G17" s="1">
        <v>53</v>
      </c>
      <c r="H17" s="1" t="s">
        <v>18</v>
      </c>
      <c r="I17" s="1">
        <v>0.04</v>
      </c>
      <c r="J17" s="1">
        <v>2</v>
      </c>
      <c r="K17" s="1">
        <v>4.3499999999999996</v>
      </c>
      <c r="L17" s="1">
        <v>1</v>
      </c>
      <c r="M17" s="1">
        <v>99</v>
      </c>
      <c r="N17">
        <f t="shared" si="4"/>
        <v>4.2089985486211901E-2</v>
      </c>
      <c r="O17">
        <f t="shared" si="0"/>
        <v>0.20515843995851571</v>
      </c>
      <c r="P17">
        <f t="shared" si="1"/>
        <v>0.20811176173851048</v>
      </c>
      <c r="Q17">
        <f t="shared" si="2"/>
        <v>0.02</v>
      </c>
      <c r="R17">
        <f t="shared" si="3"/>
        <v>0.1414213562373095</v>
      </c>
      <c r="S17" s="2">
        <v>4.7553960529999996E-3</v>
      </c>
      <c r="T17" s="2">
        <v>0.2029252</v>
      </c>
      <c r="U17">
        <v>0</v>
      </c>
      <c r="V17">
        <v>0.14000000000000001</v>
      </c>
      <c r="W17">
        <v>0.141136387553495</v>
      </c>
      <c r="X17">
        <v>0.53264005000000003</v>
      </c>
      <c r="AD17" s="36"/>
    </row>
    <row r="18" spans="1:30" x14ac:dyDescent="0.3">
      <c r="A18" s="2">
        <v>17</v>
      </c>
      <c r="B18" s="2" t="s">
        <v>90</v>
      </c>
      <c r="C18" s="2" t="s">
        <v>88</v>
      </c>
      <c r="D18" s="2" t="s">
        <v>91</v>
      </c>
      <c r="E18" s="2" t="s">
        <v>3</v>
      </c>
      <c r="F18" s="2">
        <v>0.06</v>
      </c>
      <c r="G18" s="1">
        <v>70</v>
      </c>
      <c r="H18" s="1" t="s">
        <v>18</v>
      </c>
      <c r="I18" s="2">
        <v>0.06</v>
      </c>
      <c r="J18" s="1">
        <v>2</v>
      </c>
      <c r="K18" s="1">
        <v>4.03</v>
      </c>
      <c r="L18" s="1">
        <v>1</v>
      </c>
      <c r="M18" s="1">
        <v>66</v>
      </c>
      <c r="N18">
        <f t="shared" si="4"/>
        <v>5.7546765671854919E-2</v>
      </c>
      <c r="O18">
        <f t="shared" si="0"/>
        <v>0.23988906951308747</v>
      </c>
      <c r="P18">
        <f t="shared" si="1"/>
        <v>0.24465640536556446</v>
      </c>
      <c r="Q18">
        <f t="shared" si="2"/>
        <v>1.4925373134328358E-2</v>
      </c>
      <c r="R18">
        <f t="shared" si="3"/>
        <v>0.12216944435630522</v>
      </c>
      <c r="S18" s="2">
        <v>2.713001E-5</v>
      </c>
      <c r="T18" s="2">
        <v>0.20207222</v>
      </c>
      <c r="U18">
        <v>0</v>
      </c>
      <c r="V18">
        <v>0.19</v>
      </c>
      <c r="W18">
        <v>4.52203485192232E-2</v>
      </c>
      <c r="X18">
        <v>0.49581437</v>
      </c>
      <c r="AD18" s="36"/>
    </row>
    <row r="19" spans="1:30" x14ac:dyDescent="0.3">
      <c r="A19" s="2">
        <v>18</v>
      </c>
      <c r="B19" s="2" t="s">
        <v>94</v>
      </c>
      <c r="C19" s="2" t="s">
        <v>17</v>
      </c>
      <c r="D19" s="2" t="s">
        <v>95</v>
      </c>
      <c r="E19" s="2" t="s">
        <v>3</v>
      </c>
      <c r="F19" s="2">
        <v>0.05</v>
      </c>
      <c r="G19" s="1">
        <v>80</v>
      </c>
      <c r="H19" s="1" t="s">
        <v>18</v>
      </c>
      <c r="I19" s="2">
        <v>0.05</v>
      </c>
      <c r="J19" s="1">
        <v>2</v>
      </c>
      <c r="K19" s="1">
        <v>3.7</v>
      </c>
      <c r="L19" s="1">
        <v>1</v>
      </c>
      <c r="M19" s="1">
        <v>78</v>
      </c>
      <c r="N19">
        <f t="shared" si="4"/>
        <v>4.528763769889841E-2</v>
      </c>
      <c r="O19">
        <f t="shared" si="0"/>
        <v>0.21280892297762896</v>
      </c>
      <c r="P19">
        <f t="shared" si="1"/>
        <v>0.21611168080352333</v>
      </c>
      <c r="Q19">
        <f t="shared" si="2"/>
        <v>1.2987012987012988E-2</v>
      </c>
      <c r="R19">
        <f t="shared" si="3"/>
        <v>0.11396057645963795</v>
      </c>
      <c r="S19" s="2">
        <v>5.2516353000000002E-5</v>
      </c>
      <c r="T19" s="2">
        <v>0.17073861000000001</v>
      </c>
      <c r="U19">
        <v>0</v>
      </c>
      <c r="V19">
        <v>0.16</v>
      </c>
      <c r="W19">
        <v>5.7910830422709399E-2</v>
      </c>
      <c r="X19">
        <v>0.46818145999999999</v>
      </c>
      <c r="AD19" s="36"/>
    </row>
    <row r="20" spans="1:30" x14ac:dyDescent="0.3">
      <c r="A20" s="2">
        <v>19</v>
      </c>
      <c r="B20" s="1" t="s">
        <v>111</v>
      </c>
      <c r="C20" s="2" t="s">
        <v>83</v>
      </c>
      <c r="D20" s="1" t="s">
        <v>103</v>
      </c>
      <c r="E20" s="1" t="s">
        <v>3</v>
      </c>
      <c r="F20" s="1">
        <v>9.8000000000000004E-2</v>
      </c>
      <c r="G20" s="2">
        <v>110</v>
      </c>
      <c r="H20" s="1" t="s">
        <v>18</v>
      </c>
      <c r="I20" s="1">
        <v>9.8000000000000004E-2</v>
      </c>
      <c r="J20" s="1">
        <v>2</v>
      </c>
      <c r="K20" s="1">
        <v>11.68</v>
      </c>
      <c r="L20" s="1">
        <v>1</v>
      </c>
      <c r="M20" s="1">
        <v>108</v>
      </c>
      <c r="N20">
        <f t="shared" si="4"/>
        <v>9.7593582887700522E-2</v>
      </c>
      <c r="O20">
        <f t="shared" si="0"/>
        <v>0.31239971652948167</v>
      </c>
      <c r="P20">
        <f t="shared" si="1"/>
        <v>0.32320244966176537</v>
      </c>
      <c r="Q20">
        <f t="shared" si="2"/>
        <v>9.3457943925233638E-3</v>
      </c>
      <c r="R20">
        <f t="shared" si="3"/>
        <v>9.6673648904566353E-2</v>
      </c>
      <c r="S20" s="2">
        <v>1.7671481127E-2</v>
      </c>
      <c r="T20" s="2">
        <v>0.22281248000000001</v>
      </c>
      <c r="U20">
        <v>1.7000000000000001E-2</v>
      </c>
      <c r="V20">
        <v>0.21099999999999999</v>
      </c>
      <c r="W20">
        <v>8.2808596884441203E-4</v>
      </c>
      <c r="X20">
        <v>0.90099472999999997</v>
      </c>
      <c r="AD20" s="36"/>
    </row>
    <row r="21" spans="1:30" x14ac:dyDescent="0.3">
      <c r="A21" s="2">
        <v>20</v>
      </c>
      <c r="B21" s="1" t="s">
        <v>113</v>
      </c>
      <c r="C21" s="2" t="s">
        <v>83</v>
      </c>
      <c r="D21" s="1" t="s">
        <v>105</v>
      </c>
      <c r="E21" s="1" t="s">
        <v>3</v>
      </c>
      <c r="F21" s="1">
        <v>5.8999999999999997E-2</v>
      </c>
      <c r="G21" s="2">
        <v>172</v>
      </c>
      <c r="H21" s="1" t="s">
        <v>18</v>
      </c>
      <c r="I21" s="1">
        <v>5.8999999999999997E-2</v>
      </c>
      <c r="J21" s="1">
        <v>2</v>
      </c>
      <c r="K21" s="1">
        <v>10.59</v>
      </c>
      <c r="L21" s="1">
        <v>1</v>
      </c>
      <c r="M21" s="1">
        <v>170</v>
      </c>
      <c r="N21">
        <f t="shared" si="4"/>
        <v>5.8641120770806798E-2</v>
      </c>
      <c r="O21">
        <f t="shared" si="0"/>
        <v>0.2421592880126773</v>
      </c>
      <c r="P21">
        <f t="shared" si="1"/>
        <v>0.24706664221273433</v>
      </c>
      <c r="Q21">
        <f t="shared" si="2"/>
        <v>5.9171597633136093E-3</v>
      </c>
      <c r="R21">
        <f t="shared" si="3"/>
        <v>7.6923076923076927E-2</v>
      </c>
      <c r="S21">
        <v>9.2166901579999998E-3</v>
      </c>
      <c r="T21">
        <v>0.14295458999999999</v>
      </c>
      <c r="U21">
        <v>8.9999999999999993E-3</v>
      </c>
      <c r="V21">
        <v>0.13800000000000001</v>
      </c>
      <c r="W21">
        <v>1.3187571333465101E-3</v>
      </c>
      <c r="X21">
        <v>0.88452869999999995</v>
      </c>
      <c r="AD21" s="36"/>
    </row>
    <row r="22" spans="1:30" x14ac:dyDescent="0.3">
      <c r="A22" s="2">
        <v>21</v>
      </c>
      <c r="B22" s="2" t="s">
        <v>114</v>
      </c>
      <c r="C22" s="2" t="s">
        <v>17</v>
      </c>
      <c r="D22" s="2" t="s">
        <v>115</v>
      </c>
      <c r="E22" s="2" t="s">
        <v>3</v>
      </c>
      <c r="F22" s="2">
        <v>0.09</v>
      </c>
      <c r="G22" s="1">
        <v>150</v>
      </c>
      <c r="H22" s="1" t="s">
        <v>18</v>
      </c>
      <c r="I22" s="2">
        <v>0.09</v>
      </c>
      <c r="J22" s="1">
        <v>3</v>
      </c>
      <c r="K22" s="1">
        <v>6.89</v>
      </c>
      <c r="L22" s="1">
        <v>2</v>
      </c>
      <c r="M22" s="1">
        <v>147</v>
      </c>
      <c r="N22">
        <f t="shared" si="4"/>
        <v>8.5707177509640492E-2</v>
      </c>
      <c r="O22">
        <f t="shared" si="0"/>
        <v>0.29275788206236308</v>
      </c>
      <c r="P22">
        <f t="shared" si="1"/>
        <v>0.30158002146425478</v>
      </c>
      <c r="Q22">
        <f t="shared" si="2"/>
        <v>6.8027210884353739E-3</v>
      </c>
      <c r="R22">
        <f t="shared" si="3"/>
        <v>8.2478609884232251E-2</v>
      </c>
      <c r="S22">
        <v>1.9326231103E-2</v>
      </c>
      <c r="T22">
        <v>0.18724421999999999</v>
      </c>
      <c r="U22">
        <v>1.4E-2</v>
      </c>
      <c r="V22">
        <v>0.17299999999999999</v>
      </c>
      <c r="W22">
        <v>2.5571887569441899E-4</v>
      </c>
      <c r="X22">
        <v>0.89858815999999997</v>
      </c>
      <c r="AD22" s="36"/>
    </row>
    <row r="23" spans="1:30" x14ac:dyDescent="0.3">
      <c r="A23" s="2">
        <v>22</v>
      </c>
      <c r="B23" s="2" t="s">
        <v>122</v>
      </c>
      <c r="C23" s="2" t="s">
        <v>77</v>
      </c>
      <c r="D23" s="2" t="s">
        <v>123</v>
      </c>
      <c r="E23" s="2" t="s">
        <v>3</v>
      </c>
      <c r="F23" s="2">
        <v>7.0000000000000007E-2</v>
      </c>
      <c r="G23" s="1">
        <v>300</v>
      </c>
      <c r="H23" s="1" t="s">
        <v>18</v>
      </c>
      <c r="I23" s="2">
        <v>7.0000000000000007E-2</v>
      </c>
      <c r="J23" s="1">
        <v>6</v>
      </c>
      <c r="K23" s="1">
        <v>4.41</v>
      </c>
      <c r="L23" s="1">
        <v>5</v>
      </c>
      <c r="M23" s="1">
        <v>294</v>
      </c>
      <c r="N23">
        <f t="shared" si="4"/>
        <v>6.9767441860465115E-2</v>
      </c>
      <c r="O23">
        <f t="shared" si="0"/>
        <v>0.26413527189768715</v>
      </c>
      <c r="P23">
        <f t="shared" si="1"/>
        <v>0.27054863969476212</v>
      </c>
      <c r="Q23">
        <f t="shared" si="2"/>
        <v>3.3670033670033669E-3</v>
      </c>
      <c r="R23">
        <f t="shared" si="3"/>
        <v>5.8025885318565944E-2</v>
      </c>
      <c r="S23">
        <v>2.4194864201000001E-2</v>
      </c>
      <c r="T23">
        <v>0.13426088</v>
      </c>
      <c r="U23">
        <v>1.4E-2</v>
      </c>
      <c r="V23">
        <v>0.11799999999999999</v>
      </c>
      <c r="W23">
        <v>3.1231386871573301E-6</v>
      </c>
      <c r="X23">
        <v>0.95766854000000001</v>
      </c>
      <c r="AD23" s="36"/>
    </row>
    <row r="24" spans="1:30" x14ac:dyDescent="0.3">
      <c r="A24" s="2">
        <v>23</v>
      </c>
      <c r="B24" s="1" t="s">
        <v>126</v>
      </c>
      <c r="C24" s="2" t="s">
        <v>17</v>
      </c>
      <c r="D24" s="1" t="s">
        <v>127</v>
      </c>
      <c r="E24" s="1" t="s">
        <v>3</v>
      </c>
      <c r="F24" s="1">
        <v>0.08</v>
      </c>
      <c r="G24" s="2">
        <v>150</v>
      </c>
      <c r="H24" s="1" t="s">
        <v>18</v>
      </c>
      <c r="I24" s="1">
        <v>0.08</v>
      </c>
      <c r="J24" s="1">
        <v>3</v>
      </c>
      <c r="K24" s="1">
        <v>6.05</v>
      </c>
      <c r="L24" s="1">
        <v>2</v>
      </c>
      <c r="M24" s="1">
        <v>144</v>
      </c>
      <c r="N24">
        <f t="shared" si="4"/>
        <v>7.7514413837283788E-2</v>
      </c>
      <c r="O24">
        <f t="shared" si="0"/>
        <v>0.27841410495390456</v>
      </c>
      <c r="P24">
        <f t="shared" si="1"/>
        <v>0.28596209322854638</v>
      </c>
      <c r="Q24">
        <f t="shared" si="2"/>
        <v>6.8027210884353739E-3</v>
      </c>
      <c r="R24">
        <f t="shared" si="3"/>
        <v>8.2478609884232251E-2</v>
      </c>
      <c r="S24">
        <v>1.5294429050999999E-2</v>
      </c>
      <c r="T24">
        <v>0.17634823999999999</v>
      </c>
      <c r="U24">
        <v>0.01</v>
      </c>
      <c r="V24">
        <v>0.16300000000000001</v>
      </c>
      <c r="W24">
        <v>5.2609415792946698E-4</v>
      </c>
      <c r="X24">
        <v>0.85788693000000005</v>
      </c>
      <c r="AD24" s="36"/>
    </row>
    <row r="25" spans="1:30" x14ac:dyDescent="0.3">
      <c r="A25" s="2">
        <v>24</v>
      </c>
      <c r="B25" s="1" t="s">
        <v>128</v>
      </c>
      <c r="C25" s="2" t="s">
        <v>17</v>
      </c>
      <c r="D25" s="1" t="s">
        <v>129</v>
      </c>
      <c r="E25" s="1" t="s">
        <v>3</v>
      </c>
      <c r="F25" s="1">
        <v>0.09</v>
      </c>
      <c r="G25" s="2">
        <v>100</v>
      </c>
      <c r="H25" s="1" t="s">
        <v>18</v>
      </c>
      <c r="I25" s="1">
        <v>0.09</v>
      </c>
      <c r="J25" s="1">
        <v>2</v>
      </c>
      <c r="K25" s="1">
        <v>9.0399999999999991</v>
      </c>
      <c r="L25" s="1">
        <v>1</v>
      </c>
      <c r="M25" s="1">
        <v>96</v>
      </c>
      <c r="N25">
        <f t="shared" si="4"/>
        <v>8.6062452399086067E-2</v>
      </c>
      <c r="O25">
        <f t="shared" si="0"/>
        <v>0.29336402710469817</v>
      </c>
      <c r="P25">
        <f t="shared" si="1"/>
        <v>0.30224311624626521</v>
      </c>
      <c r="Q25">
        <f t="shared" si="2"/>
        <v>1.0309278350515464E-2</v>
      </c>
      <c r="R25">
        <f t="shared" si="3"/>
        <v>0.1015346165133619</v>
      </c>
      <c r="S25">
        <v>1.0582997643999999E-2</v>
      </c>
      <c r="T25">
        <v>0.21445933</v>
      </c>
      <c r="U25">
        <v>0.01</v>
      </c>
      <c r="V25">
        <v>0.20399999999999999</v>
      </c>
      <c r="W25">
        <v>2.91321973934756E-3</v>
      </c>
      <c r="X25">
        <v>0.81991077000000001</v>
      </c>
      <c r="AD25" s="36"/>
    </row>
    <row r="26" spans="1:30" x14ac:dyDescent="0.3">
      <c r="A26" s="2">
        <v>25</v>
      </c>
      <c r="B26" s="1" t="s">
        <v>130</v>
      </c>
      <c r="C26" s="2" t="s">
        <v>17</v>
      </c>
      <c r="D26" s="1" t="s">
        <v>131</v>
      </c>
      <c r="E26" s="1" t="s">
        <v>3</v>
      </c>
      <c r="F26" s="1">
        <v>9.8000000000000004E-2</v>
      </c>
      <c r="G26" s="2">
        <v>52</v>
      </c>
      <c r="H26" s="1" t="s">
        <v>18</v>
      </c>
      <c r="I26" s="1">
        <v>9.8000000000000004E-2</v>
      </c>
      <c r="J26" s="1">
        <v>2</v>
      </c>
      <c r="K26" s="1">
        <v>5.22</v>
      </c>
      <c r="L26" s="1">
        <v>1</v>
      </c>
      <c r="M26" s="1">
        <v>48</v>
      </c>
      <c r="N26">
        <f t="shared" si="4"/>
        <v>9.8083427282976324E-2</v>
      </c>
      <c r="O26">
        <f t="shared" si="0"/>
        <v>0.31318273784322204</v>
      </c>
      <c r="P26">
        <f t="shared" si="1"/>
        <v>0.32407038877100369</v>
      </c>
      <c r="Q26">
        <f t="shared" si="2"/>
        <v>2.0408163265306121E-2</v>
      </c>
      <c r="R26">
        <f t="shared" si="3"/>
        <v>0.14285714285714285</v>
      </c>
      <c r="S26">
        <v>1.9401395119999999E-3</v>
      </c>
      <c r="T26">
        <v>0.29153087</v>
      </c>
      <c r="U26">
        <v>0</v>
      </c>
      <c r="V26">
        <v>0.26900000000000002</v>
      </c>
      <c r="W26">
        <v>2.3299192180639999E-2</v>
      </c>
      <c r="X26">
        <v>0.58323312999999999</v>
      </c>
      <c r="AD26" s="36"/>
    </row>
    <row r="27" spans="1:30" x14ac:dyDescent="0.3">
      <c r="A27" s="2">
        <v>26</v>
      </c>
      <c r="B27" s="1" t="s">
        <v>132</v>
      </c>
      <c r="C27" s="2" t="s">
        <v>17</v>
      </c>
      <c r="D27" s="1" t="s">
        <v>133</v>
      </c>
      <c r="E27" s="1" t="s">
        <v>3</v>
      </c>
      <c r="F27" s="1">
        <v>7.9000000000000001E-2</v>
      </c>
      <c r="G27" s="2">
        <v>72</v>
      </c>
      <c r="H27" s="1" t="s">
        <v>18</v>
      </c>
      <c r="I27" s="1">
        <v>7.9000000000000001E-2</v>
      </c>
      <c r="J27" s="1">
        <v>2</v>
      </c>
      <c r="K27" s="1">
        <v>5.84</v>
      </c>
      <c r="L27" s="1">
        <v>1</v>
      </c>
      <c r="M27" s="1">
        <v>68</v>
      </c>
      <c r="N27">
        <f t="shared" si="4"/>
        <v>7.9089924160346686E-2</v>
      </c>
      <c r="O27">
        <f t="shared" si="0"/>
        <v>0.28122930885728586</v>
      </c>
      <c r="P27">
        <f t="shared" si="1"/>
        <v>0.28901645709886947</v>
      </c>
      <c r="Q27">
        <f t="shared" si="2"/>
        <v>1.4492753623188406E-2</v>
      </c>
      <c r="R27">
        <f t="shared" si="3"/>
        <v>0.1203858530857692</v>
      </c>
      <c r="S27">
        <v>2.8105658149999999E-3</v>
      </c>
      <c r="T27">
        <v>0.23186683</v>
      </c>
      <c r="U27">
        <v>2E-3</v>
      </c>
      <c r="V27">
        <v>0.217</v>
      </c>
      <c r="W27">
        <v>1.6361465553872401E-2</v>
      </c>
      <c r="X27">
        <v>0.64045112000000004</v>
      </c>
      <c r="AD27" s="36"/>
    </row>
    <row r="28" spans="1:30" x14ac:dyDescent="0.3">
      <c r="A28" s="2">
        <v>27</v>
      </c>
      <c r="B28" s="1" t="s">
        <v>134</v>
      </c>
      <c r="C28" s="2" t="s">
        <v>17</v>
      </c>
      <c r="D28" s="1" t="s">
        <v>135</v>
      </c>
      <c r="E28" s="1" t="s">
        <v>3</v>
      </c>
      <c r="F28" s="1">
        <v>0.19</v>
      </c>
      <c r="G28" s="2">
        <v>69</v>
      </c>
      <c r="H28" s="1" t="s">
        <v>18</v>
      </c>
      <c r="I28" s="1">
        <v>0.19</v>
      </c>
      <c r="J28" s="1">
        <v>3</v>
      </c>
      <c r="K28" s="1">
        <v>7.51</v>
      </c>
      <c r="L28" s="1">
        <v>2</v>
      </c>
      <c r="M28" s="1">
        <v>66</v>
      </c>
      <c r="N28">
        <f t="shared" si="4"/>
        <v>0.18538632436435448</v>
      </c>
      <c r="O28">
        <f t="shared" si="0"/>
        <v>0.43056512209461939</v>
      </c>
      <c r="P28">
        <f t="shared" si="1"/>
        <v>0.46059020435472281</v>
      </c>
      <c r="Q28">
        <f t="shared" si="2"/>
        <v>1.5151515151515152E-2</v>
      </c>
      <c r="R28">
        <f t="shared" si="3"/>
        <v>0.12309149097933274</v>
      </c>
      <c r="S28">
        <v>4.6606093905E-2</v>
      </c>
      <c r="T28">
        <v>0.36667581999999999</v>
      </c>
      <c r="U28">
        <v>3.5000000000000003E-2</v>
      </c>
      <c r="V28">
        <v>0.33</v>
      </c>
      <c r="W28">
        <v>1.8266872100789901E-4</v>
      </c>
      <c r="X28">
        <v>0.88904163000000003</v>
      </c>
      <c r="AD28" s="36"/>
    </row>
    <row r="29" spans="1:30" x14ac:dyDescent="0.3">
      <c r="A29" s="2">
        <v>28</v>
      </c>
      <c r="B29" s="1" t="s">
        <v>136</v>
      </c>
      <c r="C29" s="2" t="s">
        <v>137</v>
      </c>
      <c r="D29" s="1" t="s">
        <v>138</v>
      </c>
      <c r="E29" s="1" t="s">
        <v>3</v>
      </c>
      <c r="F29" s="1">
        <v>0.1</v>
      </c>
      <c r="G29" s="2">
        <v>98</v>
      </c>
      <c r="H29" s="1" t="s">
        <v>18</v>
      </c>
      <c r="I29" s="1">
        <v>0.1</v>
      </c>
      <c r="J29" s="1">
        <v>3</v>
      </c>
      <c r="K29" s="1">
        <v>45.44</v>
      </c>
      <c r="L29" s="1">
        <v>2</v>
      </c>
      <c r="M29" s="1">
        <v>95</v>
      </c>
      <c r="N29">
        <f t="shared" si="4"/>
        <v>0.48891758123520551</v>
      </c>
      <c r="O29">
        <f t="shared" si="0"/>
        <v>0.69922641628817594</v>
      </c>
      <c r="P29">
        <f t="shared" si="1"/>
        <v>0.86578530456171321</v>
      </c>
      <c r="Q29">
        <f t="shared" si="2"/>
        <v>1.0526315789473684E-2</v>
      </c>
      <c r="R29">
        <f t="shared" si="3"/>
        <v>0.10259783520851541</v>
      </c>
      <c r="S29">
        <v>0.33812005613899998</v>
      </c>
      <c r="T29">
        <v>0.62138590999999999</v>
      </c>
      <c r="U29">
        <v>0.33800000000000002</v>
      </c>
      <c r="V29">
        <v>0.58899999999999997</v>
      </c>
      <c r="W29">
        <v>3.2107506100000002E-17</v>
      </c>
      <c r="X29">
        <v>0.99999631</v>
      </c>
      <c r="AD29" s="36"/>
    </row>
    <row r="30" spans="1:30" x14ac:dyDescent="0.3">
      <c r="A30" s="2">
        <v>29</v>
      </c>
      <c r="B30" s="1" t="s">
        <v>136</v>
      </c>
      <c r="C30" s="2" t="s">
        <v>137</v>
      </c>
      <c r="D30" s="1" t="s">
        <v>139</v>
      </c>
      <c r="E30" s="1" t="s">
        <v>3</v>
      </c>
      <c r="F30" s="1">
        <v>0.31</v>
      </c>
      <c r="G30" s="1">
        <v>72</v>
      </c>
      <c r="H30" s="1" t="s">
        <v>18</v>
      </c>
      <c r="I30" s="1">
        <v>0.31</v>
      </c>
      <c r="J30" s="1">
        <v>3</v>
      </c>
      <c r="K30" s="1">
        <v>15.47</v>
      </c>
      <c r="L30" s="1">
        <v>2</v>
      </c>
      <c r="M30" s="1">
        <v>69</v>
      </c>
      <c r="N30">
        <f t="shared" si="4"/>
        <v>0.30958575145087053</v>
      </c>
      <c r="O30">
        <f t="shared" si="0"/>
        <v>0.5564043057443665</v>
      </c>
      <c r="P30">
        <f t="shared" si="1"/>
        <v>0.62760997926055417</v>
      </c>
      <c r="Q30">
        <f t="shared" si="2"/>
        <v>1.4492753623188406E-2</v>
      </c>
      <c r="R30">
        <f t="shared" si="3"/>
        <v>0.1203858530857692</v>
      </c>
      <c r="S30">
        <v>0.13897143855300001</v>
      </c>
      <c r="T30">
        <v>0.48732729000000002</v>
      </c>
      <c r="U30">
        <v>0.128</v>
      </c>
      <c r="V30">
        <v>0.44800000000000001</v>
      </c>
      <c r="W30">
        <v>1.8549048002711299E-7</v>
      </c>
      <c r="X30">
        <v>0.98980575999999998</v>
      </c>
      <c r="AD30" s="36"/>
    </row>
    <row r="31" spans="1:30" x14ac:dyDescent="0.3">
      <c r="A31" s="2">
        <v>30</v>
      </c>
      <c r="B31" s="1" t="s">
        <v>140</v>
      </c>
      <c r="C31" s="2" t="s">
        <v>17</v>
      </c>
      <c r="D31" s="1" t="s">
        <v>141</v>
      </c>
      <c r="E31" s="1" t="s">
        <v>3</v>
      </c>
      <c r="F31" s="1">
        <v>0.2</v>
      </c>
      <c r="G31" s="2">
        <v>39</v>
      </c>
      <c r="H31" s="1" t="s">
        <v>18</v>
      </c>
      <c r="I31" s="1">
        <v>0.2</v>
      </c>
      <c r="J31" s="1">
        <v>2</v>
      </c>
      <c r="K31" s="1">
        <v>9.17</v>
      </c>
      <c r="L31" s="1">
        <v>1</v>
      </c>
      <c r="M31" s="1">
        <v>37</v>
      </c>
      <c r="N31">
        <f t="shared" si="4"/>
        <v>0.19861381849685941</v>
      </c>
      <c r="O31">
        <f t="shared" si="0"/>
        <v>0.44566110274160053</v>
      </c>
      <c r="P31">
        <f t="shared" si="1"/>
        <v>0.47927288942351221</v>
      </c>
      <c r="Q31">
        <f t="shared" si="2"/>
        <v>2.7777777777777776E-2</v>
      </c>
      <c r="R31">
        <f t="shared" si="3"/>
        <v>0.16666666666666666</v>
      </c>
      <c r="S31">
        <v>2.2933575213999999E-2</v>
      </c>
      <c r="T31">
        <v>0.44534386999999998</v>
      </c>
      <c r="U31" s="7">
        <v>2.1999999999999999E-2</v>
      </c>
      <c r="V31" s="7">
        <v>0.39900000000000002</v>
      </c>
      <c r="W31">
        <v>4.0321270419075997E-3</v>
      </c>
      <c r="X31">
        <v>0.77346886999999998</v>
      </c>
      <c r="AD31" s="36"/>
    </row>
    <row r="32" spans="1:30" x14ac:dyDescent="0.3">
      <c r="A32" s="2">
        <v>31</v>
      </c>
      <c r="B32" s="1" t="s">
        <v>142</v>
      </c>
      <c r="C32" s="2" t="s">
        <v>17</v>
      </c>
      <c r="D32" s="1" t="s">
        <v>143</v>
      </c>
      <c r="E32" s="1" t="s">
        <v>3</v>
      </c>
      <c r="F32" s="1">
        <v>0.21</v>
      </c>
      <c r="G32" s="2">
        <v>75</v>
      </c>
      <c r="H32" s="1" t="s">
        <v>18</v>
      </c>
      <c r="I32" s="1">
        <v>0.21</v>
      </c>
      <c r="J32" s="1">
        <v>3</v>
      </c>
      <c r="K32" s="1">
        <v>9.57</v>
      </c>
      <c r="L32" s="1">
        <v>2</v>
      </c>
      <c r="M32" s="1">
        <v>72</v>
      </c>
      <c r="N32">
        <f t="shared" si="4"/>
        <v>0.21000658327847269</v>
      </c>
      <c r="O32">
        <f t="shared" si="0"/>
        <v>0.45826475238498615</v>
      </c>
      <c r="P32">
        <f t="shared" si="1"/>
        <v>0.49511253650949799</v>
      </c>
      <c r="Q32">
        <f t="shared" si="2"/>
        <v>1.3888888888888888E-2</v>
      </c>
      <c r="R32">
        <f t="shared" si="3"/>
        <v>0.11785113019775792</v>
      </c>
      <c r="S32">
        <v>6.6642996536000004E-2</v>
      </c>
      <c r="T32">
        <v>0.38523301999999998</v>
      </c>
      <c r="U32">
        <v>5.6000000000000001E-2</v>
      </c>
      <c r="V32">
        <v>0.35</v>
      </c>
      <c r="W32">
        <v>2.6554004001704401E-5</v>
      </c>
      <c r="X32">
        <v>0.94543509999999997</v>
      </c>
      <c r="AD32" s="36"/>
    </row>
    <row r="33" spans="1:30" x14ac:dyDescent="0.3">
      <c r="A33" s="2">
        <v>32</v>
      </c>
      <c r="B33" s="1" t="s">
        <v>144</v>
      </c>
      <c r="C33" s="2" t="s">
        <v>1</v>
      </c>
      <c r="D33" s="1" t="s">
        <v>145</v>
      </c>
      <c r="E33" s="1" t="s">
        <v>3</v>
      </c>
      <c r="F33" s="1">
        <v>0.24</v>
      </c>
      <c r="G33" s="2">
        <v>60</v>
      </c>
      <c r="H33" s="1" t="s">
        <v>18</v>
      </c>
      <c r="I33" s="1">
        <v>0.24</v>
      </c>
      <c r="J33" s="1">
        <v>2</v>
      </c>
      <c r="K33" s="1">
        <v>17.97</v>
      </c>
      <c r="L33" s="1">
        <v>1</v>
      </c>
      <c r="M33" s="1">
        <v>58</v>
      </c>
      <c r="N33">
        <f t="shared" si="4"/>
        <v>0.23654073976569698</v>
      </c>
      <c r="O33">
        <f t="shared" si="0"/>
        <v>0.48635454122039096</v>
      </c>
      <c r="P33">
        <f t="shared" si="1"/>
        <v>0.53127426295390801</v>
      </c>
      <c r="Q33">
        <f t="shared" si="2"/>
        <v>1.7543859649122806E-2</v>
      </c>
      <c r="R33">
        <f t="shared" si="3"/>
        <v>0.13245323570650439</v>
      </c>
      <c r="S33">
        <v>7.0319759204999999E-2</v>
      </c>
      <c r="T33">
        <v>0.43415716999999998</v>
      </c>
      <c r="U33">
        <v>7.0000000000000007E-2</v>
      </c>
      <c r="V33">
        <v>0.4</v>
      </c>
      <c r="W33">
        <v>6.0453731419520103E-5</v>
      </c>
      <c r="X33">
        <v>0.95944141999999999</v>
      </c>
      <c r="AD33" s="36"/>
    </row>
    <row r="34" spans="1:30" x14ac:dyDescent="0.3">
      <c r="A34" s="2">
        <v>33</v>
      </c>
      <c r="B34" s="2" t="s">
        <v>148</v>
      </c>
      <c r="C34" s="2" t="s">
        <v>17</v>
      </c>
      <c r="D34" s="2" t="s">
        <v>149</v>
      </c>
      <c r="E34" s="2" t="s">
        <v>3</v>
      </c>
      <c r="F34" s="2">
        <v>0.04</v>
      </c>
      <c r="G34" s="1">
        <v>218</v>
      </c>
      <c r="H34" s="1" t="s">
        <v>18</v>
      </c>
      <c r="I34" s="2">
        <v>0.04</v>
      </c>
      <c r="J34" s="1">
        <v>3</v>
      </c>
      <c r="K34" s="1">
        <v>4.26</v>
      </c>
      <c r="L34" s="1">
        <v>2</v>
      </c>
      <c r="M34" s="1">
        <v>215</v>
      </c>
      <c r="N34">
        <f t="shared" si="4"/>
        <v>3.8117394416607012E-2</v>
      </c>
      <c r="O34">
        <f t="shared" ref="O34:O65" si="5">SQRT(N34)</f>
        <v>0.19523676502289986</v>
      </c>
      <c r="P34">
        <f t="shared" ref="P34:P65" si="6">0.5*LN((1+O34)/(1-O34))</f>
        <v>0.19777572917514244</v>
      </c>
      <c r="Q34">
        <f t="shared" ref="Q34:Q65" si="7">1/(G34-3)</f>
        <v>4.6511627906976744E-3</v>
      </c>
      <c r="R34">
        <f t="shared" ref="R34:R65" si="8">SQRT(Q34)</f>
        <v>6.8199433947047347E-2</v>
      </c>
      <c r="S34">
        <v>4.0985113829999998E-3</v>
      </c>
      <c r="T34">
        <v>0.10228344</v>
      </c>
      <c r="U34">
        <v>1E-3</v>
      </c>
      <c r="V34">
        <v>9.4E-2</v>
      </c>
      <c r="W34">
        <v>3.7320856560265499E-3</v>
      </c>
      <c r="X34">
        <v>0.72857945999999996</v>
      </c>
      <c r="AD34" s="36"/>
    </row>
    <row r="35" spans="1:30" x14ac:dyDescent="0.3">
      <c r="A35" s="2">
        <v>34</v>
      </c>
      <c r="B35" s="2" t="s">
        <v>152</v>
      </c>
      <c r="C35" s="2" t="s">
        <v>29</v>
      </c>
      <c r="D35" s="2" t="s">
        <v>153</v>
      </c>
      <c r="E35" s="2" t="s">
        <v>3</v>
      </c>
      <c r="F35" s="2">
        <v>1E-3</v>
      </c>
      <c r="G35" s="1">
        <v>100</v>
      </c>
      <c r="H35" s="1" t="s">
        <v>18</v>
      </c>
      <c r="I35" s="2">
        <v>1E-3</v>
      </c>
      <c r="J35" s="1">
        <v>2</v>
      </c>
      <c r="K35" s="1">
        <v>0.13</v>
      </c>
      <c r="L35" s="1">
        <v>1</v>
      </c>
      <c r="M35" s="1">
        <v>98</v>
      </c>
      <c r="N35">
        <f t="shared" si="4"/>
        <v>1.324773259961276E-3</v>
      </c>
      <c r="O35">
        <f t="shared" si="5"/>
        <v>3.6397434799189846E-2</v>
      </c>
      <c r="P35">
        <f t="shared" si="6"/>
        <v>3.6413520369751547E-2</v>
      </c>
      <c r="Q35">
        <f t="shared" si="7"/>
        <v>1.0309278350515464E-2</v>
      </c>
      <c r="R35">
        <f t="shared" si="8"/>
        <v>0.1015346165133619</v>
      </c>
      <c r="S35">
        <v>2.5976712740000001E-2</v>
      </c>
      <c r="T35">
        <v>5.3436310000000001E-2</v>
      </c>
      <c r="U35">
        <v>0</v>
      </c>
      <c r="V35">
        <v>4.8000000000000001E-2</v>
      </c>
      <c r="W35">
        <v>0.71987071973000405</v>
      </c>
      <c r="X35">
        <v>6.5009999999999998E-2</v>
      </c>
      <c r="AD35" s="36"/>
    </row>
    <row r="36" spans="1:30" x14ac:dyDescent="0.3">
      <c r="A36" s="2">
        <v>35</v>
      </c>
      <c r="B36" s="1" t="s">
        <v>154</v>
      </c>
      <c r="C36" s="1" t="s">
        <v>88</v>
      </c>
      <c r="D36" s="1" t="s">
        <v>155</v>
      </c>
      <c r="E36" s="1" t="s">
        <v>3</v>
      </c>
      <c r="F36" s="1">
        <v>0.11</v>
      </c>
      <c r="G36" s="1">
        <v>80</v>
      </c>
      <c r="H36" s="1" t="s">
        <v>18</v>
      </c>
      <c r="I36" s="1">
        <v>0.11</v>
      </c>
      <c r="J36" s="1">
        <v>2</v>
      </c>
      <c r="K36" s="1">
        <v>15.96</v>
      </c>
      <c r="L36" s="1">
        <v>1</v>
      </c>
      <c r="M36" s="1">
        <v>76</v>
      </c>
      <c r="N36">
        <f t="shared" si="4"/>
        <v>0.17355371900826447</v>
      </c>
      <c r="O36">
        <f t="shared" si="5"/>
        <v>0.41659779045053091</v>
      </c>
      <c r="P36">
        <f t="shared" si="6"/>
        <v>0.44356825438511521</v>
      </c>
      <c r="Q36">
        <f t="shared" si="7"/>
        <v>1.2987012987012988E-2</v>
      </c>
      <c r="R36">
        <f t="shared" si="8"/>
        <v>0.11396057645963795</v>
      </c>
      <c r="S36">
        <v>4.6966628400000002E-2</v>
      </c>
      <c r="T36">
        <v>0.33983625000000001</v>
      </c>
      <c r="U36">
        <v>4.4999999999999998E-2</v>
      </c>
      <c r="V36">
        <v>0.31900000000000001</v>
      </c>
      <c r="W36">
        <v>9.9300131765329104E-5</v>
      </c>
      <c r="X36">
        <v>0.95278207999999998</v>
      </c>
      <c r="AD36" s="36"/>
    </row>
    <row r="37" spans="1:30" x14ac:dyDescent="0.3">
      <c r="A37" s="2">
        <v>36</v>
      </c>
      <c r="B37" s="1" t="s">
        <v>158</v>
      </c>
      <c r="C37" s="1" t="s">
        <v>157</v>
      </c>
      <c r="D37" s="1" t="s">
        <v>156</v>
      </c>
      <c r="E37" s="1" t="s">
        <v>3</v>
      </c>
      <c r="F37" s="1">
        <v>0.14000000000000001</v>
      </c>
      <c r="G37" s="1">
        <v>78</v>
      </c>
      <c r="H37" s="1" t="s">
        <v>18</v>
      </c>
      <c r="I37" s="1">
        <v>0.14000000000000001</v>
      </c>
      <c r="J37" s="1">
        <v>2</v>
      </c>
      <c r="K37" s="1">
        <v>2.83</v>
      </c>
      <c r="L37" s="1">
        <v>1</v>
      </c>
      <c r="M37" s="1">
        <v>70</v>
      </c>
      <c r="N37">
        <f t="shared" si="4"/>
        <v>3.8857613620760678E-2</v>
      </c>
      <c r="O37">
        <f t="shared" si="5"/>
        <v>0.19712334620932315</v>
      </c>
      <c r="P37">
        <f t="shared" si="6"/>
        <v>0.1997378254802584</v>
      </c>
      <c r="Q37">
        <f t="shared" si="7"/>
        <v>1.3333333333333334E-2</v>
      </c>
      <c r="R37">
        <f t="shared" si="8"/>
        <v>0.11547005383792516</v>
      </c>
      <c r="S37">
        <v>7.0612777400000002E-4</v>
      </c>
      <c r="T37">
        <v>0.16161938000000001</v>
      </c>
      <c r="U37">
        <v>0</v>
      </c>
      <c r="V37">
        <v>0.157</v>
      </c>
      <c r="W37">
        <v>8.3669534899099604E-2</v>
      </c>
      <c r="X37">
        <v>0.37833496</v>
      </c>
      <c r="AD37" s="36"/>
    </row>
    <row r="38" spans="1:30" x14ac:dyDescent="0.3">
      <c r="A38" s="2">
        <v>37</v>
      </c>
      <c r="B38" s="2" t="s">
        <v>161</v>
      </c>
      <c r="C38" s="2" t="s">
        <v>88</v>
      </c>
      <c r="D38" s="2" t="s">
        <v>162</v>
      </c>
      <c r="E38" s="2" t="s">
        <v>3</v>
      </c>
      <c r="F38" s="2">
        <v>0.15</v>
      </c>
      <c r="G38" s="1">
        <v>88</v>
      </c>
      <c r="H38" s="1" t="s">
        <v>18</v>
      </c>
      <c r="I38" s="2">
        <v>0.15</v>
      </c>
      <c r="J38" s="1">
        <v>2</v>
      </c>
      <c r="K38" s="1">
        <v>15.38</v>
      </c>
      <c r="L38" s="1">
        <v>1</v>
      </c>
      <c r="M38" s="1">
        <v>87</v>
      </c>
      <c r="N38">
        <f t="shared" si="4"/>
        <v>0.15022465325258841</v>
      </c>
      <c r="O38">
        <f t="shared" si="5"/>
        <v>0.38758825221178778</v>
      </c>
      <c r="P38">
        <f t="shared" si="6"/>
        <v>0.40895880100083926</v>
      </c>
      <c r="Q38">
        <f t="shared" si="7"/>
        <v>1.1764705882352941E-2</v>
      </c>
      <c r="R38">
        <f t="shared" si="8"/>
        <v>0.10846522890932808</v>
      </c>
      <c r="S38">
        <v>3.7591422146000003E-2</v>
      </c>
      <c r="T38">
        <v>0.30492930000000001</v>
      </c>
      <c r="U38">
        <v>3.7999999999999999E-2</v>
      </c>
      <c r="V38">
        <v>0.28499999999999998</v>
      </c>
      <c r="W38">
        <v>1.6297706077329999E-4</v>
      </c>
      <c r="X38">
        <v>0.95112721</v>
      </c>
      <c r="AD38" s="36"/>
    </row>
    <row r="39" spans="1:30" x14ac:dyDescent="0.3">
      <c r="A39" s="1">
        <v>1</v>
      </c>
      <c r="B39" s="2" t="s">
        <v>0</v>
      </c>
      <c r="C39" s="2" t="s">
        <v>1</v>
      </c>
      <c r="D39" s="4" t="s">
        <v>2</v>
      </c>
      <c r="E39" s="2" t="s">
        <v>3</v>
      </c>
      <c r="F39" s="2">
        <v>0.56999999999999995</v>
      </c>
      <c r="G39" s="1">
        <v>96</v>
      </c>
      <c r="H39" s="1" t="s">
        <v>8</v>
      </c>
      <c r="I39" s="2">
        <v>0.56999999999999995</v>
      </c>
      <c r="J39" s="1">
        <v>2</v>
      </c>
      <c r="K39" s="1">
        <v>37.57</v>
      </c>
      <c r="L39" s="1">
        <v>1</v>
      </c>
      <c r="M39" s="1">
        <v>30</v>
      </c>
      <c r="N39">
        <f t="shared" si="4"/>
        <v>0.55601598342459679</v>
      </c>
      <c r="O39">
        <f t="shared" si="5"/>
        <v>0.74566479293620724</v>
      </c>
      <c r="P39">
        <f t="shared" si="6"/>
        <v>0.96311881121866305</v>
      </c>
      <c r="Q39">
        <f t="shared" si="7"/>
        <v>1.0752688172043012E-2</v>
      </c>
      <c r="R39">
        <f t="shared" si="8"/>
        <v>0.10369516947304253</v>
      </c>
      <c r="S39">
        <v>0.41088905328800002</v>
      </c>
      <c r="T39">
        <v>0.67749524999999999</v>
      </c>
      <c r="U39">
        <v>0.28899999999999998</v>
      </c>
      <c r="V39">
        <v>0.69799999999999995</v>
      </c>
      <c r="W39">
        <v>1.572419E-20</v>
      </c>
      <c r="X39">
        <v>0.98298258999999999</v>
      </c>
      <c r="AD39" s="36"/>
    </row>
    <row r="40" spans="1:30" x14ac:dyDescent="0.3">
      <c r="A40" s="1">
        <v>2</v>
      </c>
      <c r="B40" s="2" t="s">
        <v>9</v>
      </c>
      <c r="C40" s="2" t="s">
        <v>1</v>
      </c>
      <c r="D40" s="5" t="s">
        <v>10</v>
      </c>
      <c r="E40" s="2" t="s">
        <v>3</v>
      </c>
      <c r="F40" s="2">
        <v>0.37</v>
      </c>
      <c r="G40" s="1">
        <v>96</v>
      </c>
      <c r="H40" s="1" t="s">
        <v>8</v>
      </c>
      <c r="I40" s="2">
        <v>0.37</v>
      </c>
      <c r="J40" s="1">
        <v>2</v>
      </c>
      <c r="K40" s="1">
        <v>17.420000000000002</v>
      </c>
      <c r="L40" s="1">
        <v>1</v>
      </c>
      <c r="M40" s="1">
        <v>30</v>
      </c>
      <c r="N40">
        <f t="shared" si="4"/>
        <v>0.36735554618304517</v>
      </c>
      <c r="O40">
        <f t="shared" si="5"/>
        <v>0.60609862743867449</v>
      </c>
      <c r="P40">
        <f t="shared" si="6"/>
        <v>0.70273137498120763</v>
      </c>
      <c r="Q40">
        <f t="shared" si="7"/>
        <v>1.0752688172043012E-2</v>
      </c>
      <c r="R40">
        <f t="shared" si="8"/>
        <v>0.10369516947304253</v>
      </c>
      <c r="S40">
        <v>0.21318351440700001</v>
      </c>
      <c r="T40">
        <v>0.51723775999999999</v>
      </c>
      <c r="U40">
        <v>0.104</v>
      </c>
      <c r="V40">
        <v>0.55900000000000005</v>
      </c>
      <c r="W40">
        <v>1.2278521341675399E-11</v>
      </c>
      <c r="X40">
        <v>0.91260702000000005</v>
      </c>
      <c r="AD40" s="36"/>
    </row>
    <row r="41" spans="1:30" x14ac:dyDescent="0.3">
      <c r="A41" s="1">
        <v>3</v>
      </c>
      <c r="B41" s="1" t="s">
        <v>11</v>
      </c>
      <c r="C41" s="1" t="s">
        <v>12</v>
      </c>
      <c r="D41" s="1" t="s">
        <v>13</v>
      </c>
      <c r="E41" s="1" t="s">
        <v>3</v>
      </c>
      <c r="F41" s="1">
        <v>0.53</v>
      </c>
      <c r="G41" s="2">
        <v>72</v>
      </c>
      <c r="H41" s="1" t="s">
        <v>8</v>
      </c>
      <c r="I41" s="1">
        <v>0.53</v>
      </c>
      <c r="J41" s="1">
        <v>3</v>
      </c>
      <c r="K41" s="1">
        <v>76.5</v>
      </c>
      <c r="L41" s="1">
        <v>2</v>
      </c>
      <c r="M41" s="1">
        <v>138</v>
      </c>
      <c r="N41">
        <f t="shared" si="4"/>
        <v>0.52577319587628868</v>
      </c>
      <c r="O41">
        <f t="shared" si="5"/>
        <v>0.72510219684971899</v>
      </c>
      <c r="P41">
        <f t="shared" si="6"/>
        <v>0.91832108428613957</v>
      </c>
      <c r="Q41">
        <f t="shared" si="7"/>
        <v>1.4492753623188406E-2</v>
      </c>
      <c r="R41">
        <f t="shared" si="8"/>
        <v>0.1203858530857692</v>
      </c>
      <c r="S41">
        <v>0.35171711713999998</v>
      </c>
      <c r="T41">
        <v>0.67103080000000004</v>
      </c>
      <c r="U41">
        <v>0.40799999999999997</v>
      </c>
      <c r="V41">
        <v>0.60699999999999998</v>
      </c>
      <c r="W41">
        <v>2.3815037516789999E-14</v>
      </c>
      <c r="X41">
        <v>1</v>
      </c>
      <c r="AD41" s="36"/>
    </row>
    <row r="42" spans="1:30" x14ac:dyDescent="0.3">
      <c r="A42" s="1">
        <v>4</v>
      </c>
      <c r="B42" s="1" t="s">
        <v>14</v>
      </c>
      <c r="C42" s="1" t="s">
        <v>12</v>
      </c>
      <c r="D42" s="1" t="s">
        <v>15</v>
      </c>
      <c r="E42" s="1" t="s">
        <v>3</v>
      </c>
      <c r="F42" s="1">
        <v>0.27</v>
      </c>
      <c r="G42" s="2">
        <v>72</v>
      </c>
      <c r="H42" s="1" t="s">
        <v>8</v>
      </c>
      <c r="I42" s="1">
        <v>0.27</v>
      </c>
      <c r="J42" s="1">
        <v>3</v>
      </c>
      <c r="K42" s="1">
        <v>17.2</v>
      </c>
      <c r="L42" s="1">
        <v>2</v>
      </c>
      <c r="M42" s="1">
        <v>138</v>
      </c>
      <c r="N42">
        <f t="shared" si="4"/>
        <v>0.19953596287703015</v>
      </c>
      <c r="O42">
        <f t="shared" si="5"/>
        <v>0.44669448494136366</v>
      </c>
      <c r="P42">
        <f t="shared" si="6"/>
        <v>0.48056312501765952</v>
      </c>
      <c r="Q42">
        <f t="shared" si="7"/>
        <v>1.4492753623188406E-2</v>
      </c>
      <c r="R42">
        <f t="shared" si="8"/>
        <v>0.1203858530857692</v>
      </c>
      <c r="S42">
        <v>5.7526321794000003E-2</v>
      </c>
      <c r="T42">
        <v>0.37791266000000001</v>
      </c>
      <c r="U42">
        <v>8.6999999999999994E-2</v>
      </c>
      <c r="V42">
        <v>0.30499999999999999</v>
      </c>
      <c r="W42">
        <v>6.55578684371194E-5</v>
      </c>
      <c r="X42">
        <v>0.99834195999999997</v>
      </c>
      <c r="AD42" s="36"/>
    </row>
    <row r="43" spans="1:30" x14ac:dyDescent="0.3">
      <c r="A43" s="1">
        <v>5</v>
      </c>
      <c r="B43" s="1" t="s">
        <v>19</v>
      </c>
      <c r="C43" s="1" t="s">
        <v>20</v>
      </c>
      <c r="D43" s="1" t="s">
        <v>21</v>
      </c>
      <c r="E43" s="1" t="s">
        <v>3</v>
      </c>
      <c r="F43" s="1">
        <v>0.28999999999999998</v>
      </c>
      <c r="G43" s="2">
        <v>114</v>
      </c>
      <c r="H43" s="1" t="s">
        <v>8</v>
      </c>
      <c r="I43" s="1">
        <v>0.28999999999999998</v>
      </c>
      <c r="J43" s="1">
        <v>3</v>
      </c>
      <c r="K43" s="1">
        <v>22.95</v>
      </c>
      <c r="L43" s="1">
        <v>2</v>
      </c>
      <c r="M43" s="1">
        <v>112</v>
      </c>
      <c r="N43">
        <f t="shared" si="4"/>
        <v>0.2906903103229892</v>
      </c>
      <c r="O43">
        <f t="shared" si="5"/>
        <v>0.53915703679261129</v>
      </c>
      <c r="P43">
        <f t="shared" si="6"/>
        <v>0.60296641283627661</v>
      </c>
      <c r="Q43">
        <f t="shared" si="7"/>
        <v>9.0090090090090089E-3</v>
      </c>
      <c r="R43">
        <f t="shared" si="8"/>
        <v>9.4915799575249898E-2</v>
      </c>
      <c r="S43">
        <v>0.15550804361600001</v>
      </c>
      <c r="T43">
        <v>0.43275479</v>
      </c>
      <c r="U43">
        <v>0.151</v>
      </c>
      <c r="V43">
        <v>0.40500000000000003</v>
      </c>
      <c r="W43">
        <v>2.1164332027783899E-10</v>
      </c>
      <c r="X43">
        <v>0.99964776</v>
      </c>
      <c r="AD43" s="36"/>
    </row>
    <row r="44" spans="1:30" x14ac:dyDescent="0.3">
      <c r="A44" s="1">
        <v>6</v>
      </c>
      <c r="B44" s="1" t="s">
        <v>22</v>
      </c>
      <c r="C44" s="1" t="s">
        <v>23</v>
      </c>
      <c r="D44" s="2" t="s">
        <v>24</v>
      </c>
      <c r="E44" s="1" t="s">
        <v>3</v>
      </c>
      <c r="F44" s="1">
        <v>0.05</v>
      </c>
      <c r="G44" s="2">
        <v>89</v>
      </c>
      <c r="H44" s="1" t="s">
        <v>8</v>
      </c>
      <c r="I44" s="1">
        <v>0.05</v>
      </c>
      <c r="J44" s="1">
        <v>2</v>
      </c>
      <c r="K44" s="1">
        <v>5.05</v>
      </c>
      <c r="L44" s="1">
        <v>1</v>
      </c>
      <c r="M44" s="1">
        <v>88</v>
      </c>
      <c r="N44">
        <f t="shared" si="4"/>
        <v>5.4271896829661471E-2</v>
      </c>
      <c r="O44">
        <f t="shared" si="5"/>
        <v>0.23296329502662319</v>
      </c>
      <c r="P44">
        <f t="shared" si="6"/>
        <v>0.23732053920927784</v>
      </c>
      <c r="Q44">
        <f t="shared" si="7"/>
        <v>1.1627906976744186E-2</v>
      </c>
      <c r="R44">
        <f t="shared" si="8"/>
        <v>0.10783277320343841</v>
      </c>
      <c r="S44">
        <v>6.7425129399999997E-4</v>
      </c>
      <c r="T44">
        <v>0.17707618999999999</v>
      </c>
      <c r="U44">
        <v>0</v>
      </c>
      <c r="V44">
        <v>0.16600000000000001</v>
      </c>
      <c r="W44">
        <v>2.7748758949459398E-2</v>
      </c>
      <c r="X44">
        <v>0.58939945000000005</v>
      </c>
      <c r="AD44" s="36"/>
    </row>
    <row r="45" spans="1:30" x14ac:dyDescent="0.3">
      <c r="A45" s="1">
        <v>7</v>
      </c>
      <c r="B45" s="2" t="s">
        <v>31</v>
      </c>
      <c r="C45" s="2" t="s">
        <v>32</v>
      </c>
      <c r="D45" s="2" t="s">
        <v>33</v>
      </c>
      <c r="E45" s="2" t="s">
        <v>3</v>
      </c>
      <c r="F45" s="2">
        <v>9.8000000000000004E-2</v>
      </c>
      <c r="G45" s="1">
        <v>30</v>
      </c>
      <c r="H45" s="1" t="s">
        <v>8</v>
      </c>
      <c r="I45" s="2">
        <v>9.8000000000000004E-2</v>
      </c>
      <c r="J45" s="1">
        <v>3</v>
      </c>
      <c r="K45" s="1">
        <v>3.17</v>
      </c>
      <c r="L45" s="1">
        <v>2</v>
      </c>
      <c r="M45" s="1">
        <v>58</v>
      </c>
      <c r="N45">
        <f t="shared" si="4"/>
        <v>9.8539011501398807E-2</v>
      </c>
      <c r="O45">
        <f t="shared" si="5"/>
        <v>0.31390924086652627</v>
      </c>
      <c r="P45">
        <f t="shared" si="6"/>
        <v>0.32487610243131243</v>
      </c>
      <c r="Q45">
        <f t="shared" si="7"/>
        <v>3.7037037037037035E-2</v>
      </c>
      <c r="R45">
        <f t="shared" si="8"/>
        <v>0.19245008972987526</v>
      </c>
      <c r="S45">
        <v>2.7323053040000001E-3</v>
      </c>
      <c r="T45">
        <v>0.36684935000000002</v>
      </c>
      <c r="U45" s="1">
        <v>0</v>
      </c>
      <c r="V45" s="1">
        <v>0.23899999999999999</v>
      </c>
      <c r="W45">
        <v>9.1390932396114302E-2</v>
      </c>
      <c r="X45">
        <v>0.56139510000000004</v>
      </c>
      <c r="AD45" s="36"/>
    </row>
    <row r="46" spans="1:30" x14ac:dyDescent="0.3">
      <c r="A46" s="1">
        <v>8</v>
      </c>
      <c r="B46" s="2" t="s">
        <v>37</v>
      </c>
      <c r="C46" s="2" t="s">
        <v>32</v>
      </c>
      <c r="D46" s="2" t="s">
        <v>38</v>
      </c>
      <c r="E46" s="2" t="s">
        <v>3</v>
      </c>
      <c r="F46" s="2">
        <v>0.25</v>
      </c>
      <c r="G46" s="1">
        <v>36</v>
      </c>
      <c r="H46" s="1" t="s">
        <v>8</v>
      </c>
      <c r="I46" s="2">
        <v>0.25</v>
      </c>
      <c r="J46" s="1">
        <v>3</v>
      </c>
      <c r="K46" s="1">
        <v>11.69</v>
      </c>
      <c r="L46" s="1">
        <v>2</v>
      </c>
      <c r="M46" s="1">
        <v>70</v>
      </c>
      <c r="N46">
        <f t="shared" si="4"/>
        <v>0.25037481259370314</v>
      </c>
      <c r="O46">
        <f t="shared" si="5"/>
        <v>0.50037467221443488</v>
      </c>
      <c r="P46">
        <f t="shared" si="6"/>
        <v>0.54980583214097112</v>
      </c>
      <c r="Q46">
        <f t="shared" si="7"/>
        <v>3.0303030303030304E-2</v>
      </c>
      <c r="R46">
        <f t="shared" si="8"/>
        <v>0.17407765595569785</v>
      </c>
      <c r="S46">
        <v>4.2289921884999998E-2</v>
      </c>
      <c r="T46">
        <v>0.50677775000000003</v>
      </c>
      <c r="U46" s="1">
        <v>8.2000000000000003E-2</v>
      </c>
      <c r="V46" s="1">
        <v>0.39100000000000001</v>
      </c>
      <c r="W46">
        <v>1.5864096590035299E-3</v>
      </c>
      <c r="X46">
        <v>0.97081587999999996</v>
      </c>
      <c r="AD46" s="36"/>
    </row>
    <row r="47" spans="1:30" x14ac:dyDescent="0.3">
      <c r="A47" s="1">
        <v>9</v>
      </c>
      <c r="B47" s="1" t="s">
        <v>166</v>
      </c>
      <c r="C47" s="1" t="s">
        <v>42</v>
      </c>
      <c r="D47" s="1" t="s">
        <v>167</v>
      </c>
      <c r="E47" s="1" t="s">
        <v>44</v>
      </c>
      <c r="F47" s="1">
        <v>0.51</v>
      </c>
      <c r="G47" s="1">
        <v>28</v>
      </c>
      <c r="H47" s="1" t="s">
        <v>8</v>
      </c>
      <c r="I47" s="2">
        <v>6.0999999999999999E-2</v>
      </c>
      <c r="J47" s="2">
        <v>2</v>
      </c>
      <c r="N47">
        <v>6.0999999999999999E-2</v>
      </c>
      <c r="O47">
        <f t="shared" si="5"/>
        <v>0.24698178070456939</v>
      </c>
      <c r="P47">
        <f t="shared" si="6"/>
        <v>0.25219595597655375</v>
      </c>
      <c r="Q47">
        <f t="shared" si="7"/>
        <v>0.04</v>
      </c>
      <c r="R47">
        <f t="shared" si="8"/>
        <v>0.2</v>
      </c>
      <c r="S47">
        <v>1.9291324788999999E-2</v>
      </c>
      <c r="T47">
        <v>0.32233424999999999</v>
      </c>
      <c r="U47" s="3">
        <v>2E-3</v>
      </c>
      <c r="V47" s="7">
        <v>0.157</v>
      </c>
      <c r="W47">
        <v>0.207316132262613</v>
      </c>
      <c r="X47">
        <v>0.73946730000000005</v>
      </c>
      <c r="AD47" s="36"/>
    </row>
    <row r="48" spans="1:30" x14ac:dyDescent="0.3">
      <c r="A48" s="1">
        <v>10</v>
      </c>
      <c r="B48" s="1" t="s">
        <v>41</v>
      </c>
      <c r="C48" s="1" t="s">
        <v>42</v>
      </c>
      <c r="D48" s="1" t="s">
        <v>43</v>
      </c>
      <c r="E48" s="1" t="s">
        <v>44</v>
      </c>
      <c r="F48" s="1">
        <v>0.66</v>
      </c>
      <c r="G48" s="1">
        <v>40</v>
      </c>
      <c r="H48" s="1" t="s">
        <v>8</v>
      </c>
      <c r="I48" s="2">
        <v>9.8000000000000004E-2</v>
      </c>
      <c r="J48" s="2">
        <v>2</v>
      </c>
      <c r="N48">
        <v>9.8000000000000004E-2</v>
      </c>
      <c r="O48">
        <f t="shared" si="5"/>
        <v>0.31304951684997057</v>
      </c>
      <c r="P48">
        <f t="shared" si="6"/>
        <v>0.32392268682633013</v>
      </c>
      <c r="Q48">
        <f t="shared" si="7"/>
        <v>2.7027027027027029E-2</v>
      </c>
      <c r="R48">
        <f t="shared" si="8"/>
        <v>0.16439898730535729</v>
      </c>
      <c r="S48">
        <v>2.9124549999999999E-6</v>
      </c>
      <c r="T48">
        <v>0.32383484000000001</v>
      </c>
      <c r="U48" s="7">
        <v>0</v>
      </c>
      <c r="V48" s="7">
        <v>0.104</v>
      </c>
      <c r="W48">
        <v>4.8798868791605797E-2</v>
      </c>
      <c r="X48">
        <v>0.98254609999999998</v>
      </c>
      <c r="AD48" s="36"/>
    </row>
    <row r="49" spans="1:30" x14ac:dyDescent="0.3">
      <c r="A49" s="1">
        <v>11</v>
      </c>
      <c r="B49" s="2" t="s">
        <v>45</v>
      </c>
      <c r="C49" s="2" t="s">
        <v>46</v>
      </c>
      <c r="D49" s="2" t="s">
        <v>47</v>
      </c>
      <c r="E49" s="2" t="s">
        <v>3</v>
      </c>
      <c r="F49" s="2">
        <v>0.38</v>
      </c>
      <c r="G49" s="1">
        <v>40</v>
      </c>
      <c r="H49" s="1" t="s">
        <v>8</v>
      </c>
      <c r="I49" s="2">
        <v>0.38</v>
      </c>
      <c r="J49" s="1">
        <v>2</v>
      </c>
      <c r="K49" s="1">
        <v>28.4</v>
      </c>
      <c r="L49" s="1">
        <v>2</v>
      </c>
      <c r="M49" s="1">
        <v>92</v>
      </c>
      <c r="N49">
        <f>(K49*L49)/((K49*L49)+M49)</f>
        <v>0.38172043010752682</v>
      </c>
      <c r="O49">
        <f t="shared" si="5"/>
        <v>0.61783527748707168</v>
      </c>
      <c r="P49">
        <f t="shared" si="6"/>
        <v>0.72149627987840281</v>
      </c>
      <c r="Q49">
        <f t="shared" si="7"/>
        <v>2.7027027027027029E-2</v>
      </c>
      <c r="R49">
        <f t="shared" si="8"/>
        <v>0.16439898730535729</v>
      </c>
      <c r="S49">
        <v>0.143893444033</v>
      </c>
      <c r="T49">
        <v>0.60738614000000002</v>
      </c>
      <c r="U49" s="1">
        <v>0.221</v>
      </c>
      <c r="V49" s="1">
        <v>0.498</v>
      </c>
      <c r="W49">
        <v>1.14035195979796E-5</v>
      </c>
      <c r="X49">
        <v>0.99984329000000005</v>
      </c>
      <c r="AD49" s="36"/>
    </row>
    <row r="50" spans="1:30" x14ac:dyDescent="0.3">
      <c r="A50" s="1">
        <v>12</v>
      </c>
      <c r="B50" s="2" t="s">
        <v>48</v>
      </c>
      <c r="C50" s="2" t="s">
        <v>46</v>
      </c>
      <c r="D50" s="2" t="s">
        <v>49</v>
      </c>
      <c r="E50" s="2" t="s">
        <v>3</v>
      </c>
      <c r="F50" s="2">
        <v>0.28999999999999998</v>
      </c>
      <c r="G50" s="1">
        <v>48</v>
      </c>
      <c r="H50" s="1" t="s">
        <v>8</v>
      </c>
      <c r="I50" s="2">
        <v>0.28999999999999998</v>
      </c>
      <c r="J50" s="1">
        <v>2</v>
      </c>
      <c r="K50" s="1">
        <v>19.899999999999999</v>
      </c>
      <c r="L50" s="1">
        <v>2</v>
      </c>
      <c r="M50" s="1">
        <v>96</v>
      </c>
      <c r="N50">
        <f>(K50*L50)/((K50*L50)+M50)</f>
        <v>0.29307805596465386</v>
      </c>
      <c r="O50">
        <f t="shared" si="5"/>
        <v>0.54136684047386374</v>
      </c>
      <c r="P50">
        <f t="shared" si="6"/>
        <v>0.60608709335581923</v>
      </c>
      <c r="Q50">
        <f t="shared" si="7"/>
        <v>2.2222222222222223E-2</v>
      </c>
      <c r="R50">
        <f t="shared" si="8"/>
        <v>0.14907119849998599</v>
      </c>
      <c r="S50">
        <v>9.2411515316000004E-2</v>
      </c>
      <c r="T50">
        <v>0.51186898999999997</v>
      </c>
      <c r="U50" s="1">
        <v>0.14199999999999999</v>
      </c>
      <c r="V50" s="1">
        <v>0.41499999999999998</v>
      </c>
      <c r="W50">
        <v>4.7877040962417902E-5</v>
      </c>
      <c r="X50">
        <v>0.99861204999999997</v>
      </c>
      <c r="AD50" s="36"/>
    </row>
    <row r="51" spans="1:30" x14ac:dyDescent="0.3">
      <c r="A51" s="1">
        <v>13</v>
      </c>
      <c r="B51" s="1" t="s">
        <v>50</v>
      </c>
      <c r="C51" s="1" t="s">
        <v>42</v>
      </c>
      <c r="D51" s="1" t="s">
        <v>51</v>
      </c>
      <c r="E51" s="1" t="s">
        <v>44</v>
      </c>
      <c r="F51" s="1">
        <v>0.55000000000000004</v>
      </c>
      <c r="G51" s="1">
        <v>90</v>
      </c>
      <c r="H51" s="1" t="s">
        <v>8</v>
      </c>
      <c r="I51" s="2">
        <v>7.0000000000000007E-2</v>
      </c>
      <c r="J51" s="2">
        <v>2</v>
      </c>
      <c r="N51">
        <v>7.0000000000000007E-2</v>
      </c>
      <c r="O51">
        <f t="shared" si="5"/>
        <v>0.26457513110645908</v>
      </c>
      <c r="P51">
        <f t="shared" si="6"/>
        <v>0.27102154744373086</v>
      </c>
      <c r="Q51">
        <f t="shared" si="7"/>
        <v>1.1494252873563218E-2</v>
      </c>
      <c r="R51">
        <f t="shared" si="8"/>
        <v>0.10721125348377948</v>
      </c>
      <c r="S51">
        <v>3.6986110399999999E-3</v>
      </c>
      <c r="T51">
        <v>0.19995700999999999</v>
      </c>
      <c r="U51">
        <v>1.7999999999999999E-2</v>
      </c>
      <c r="V51">
        <v>0.112</v>
      </c>
      <c r="W51">
        <v>1.1474026098350401E-2</v>
      </c>
      <c r="X51">
        <v>0.9993147</v>
      </c>
      <c r="AD51" s="36"/>
    </row>
    <row r="52" spans="1:30" x14ac:dyDescent="0.3">
      <c r="A52" s="1">
        <v>14</v>
      </c>
      <c r="B52" s="1" t="s">
        <v>57</v>
      </c>
      <c r="C52" s="1" t="s">
        <v>58</v>
      </c>
      <c r="D52" s="1" t="s">
        <v>59</v>
      </c>
      <c r="E52" s="1" t="s">
        <v>3</v>
      </c>
      <c r="F52" s="1">
        <v>0.16400000000000001</v>
      </c>
      <c r="G52" s="1">
        <v>48</v>
      </c>
      <c r="H52" s="1" t="s">
        <v>8</v>
      </c>
      <c r="I52" s="1">
        <v>0.16400000000000001</v>
      </c>
      <c r="J52" s="1">
        <v>3</v>
      </c>
      <c r="K52" s="1">
        <v>9.2189999999999994</v>
      </c>
      <c r="L52" s="1">
        <v>2</v>
      </c>
      <c r="M52" s="1">
        <v>94</v>
      </c>
      <c r="N52">
        <f>(K52*L52)/((K52*L52)+M52)</f>
        <v>0.16398370657606859</v>
      </c>
      <c r="O52">
        <f t="shared" si="5"/>
        <v>0.4049490172553436</v>
      </c>
      <c r="P52">
        <f t="shared" si="6"/>
        <v>0.42955460364923831</v>
      </c>
      <c r="Q52">
        <f t="shared" si="7"/>
        <v>2.2222222222222223E-2</v>
      </c>
      <c r="R52">
        <f t="shared" si="8"/>
        <v>0.14907119849998599</v>
      </c>
      <c r="S52">
        <v>1.8638426414000001E-2</v>
      </c>
      <c r="T52">
        <v>0.38189805999999998</v>
      </c>
      <c r="U52" s="1">
        <v>4.2000000000000003E-2</v>
      </c>
      <c r="V52" s="1">
        <v>0.28699999999999998</v>
      </c>
      <c r="W52">
        <v>3.9573713509113298E-3</v>
      </c>
      <c r="X52">
        <v>0.94948171999999997</v>
      </c>
      <c r="AD52" s="36"/>
    </row>
    <row r="53" spans="1:30" x14ac:dyDescent="0.3">
      <c r="A53" s="1">
        <v>15</v>
      </c>
      <c r="B53" s="1" t="s">
        <v>60</v>
      </c>
      <c r="C53" s="1" t="s">
        <v>42</v>
      </c>
      <c r="D53" s="1" t="s">
        <v>61</v>
      </c>
      <c r="E53" s="1" t="s">
        <v>44</v>
      </c>
      <c r="F53" s="1">
        <v>0.31</v>
      </c>
      <c r="G53" s="1">
        <v>48</v>
      </c>
      <c r="H53" s="1" t="s">
        <v>8</v>
      </c>
      <c r="I53" s="2">
        <v>2.4E-2</v>
      </c>
      <c r="J53" s="2">
        <v>2</v>
      </c>
      <c r="N53">
        <v>2.4E-2</v>
      </c>
      <c r="O53">
        <f t="shared" si="5"/>
        <v>0.15491933384829668</v>
      </c>
      <c r="P53">
        <f t="shared" si="6"/>
        <v>0.15617684699530962</v>
      </c>
      <c r="Q53">
        <f t="shared" si="7"/>
        <v>2.2222222222222223E-2</v>
      </c>
      <c r="R53">
        <f t="shared" si="8"/>
        <v>0.14907119849998599</v>
      </c>
      <c r="S53">
        <v>1.8269591545000002E-2</v>
      </c>
      <c r="T53">
        <v>0.17685608</v>
      </c>
      <c r="U53" s="1">
        <v>0</v>
      </c>
      <c r="V53" s="1">
        <v>8.2000000000000003E-2</v>
      </c>
      <c r="W53">
        <v>0.29479245181334701</v>
      </c>
      <c r="X53">
        <v>0.55718409999999996</v>
      </c>
      <c r="AD53" s="36"/>
    </row>
    <row r="54" spans="1:30" x14ac:dyDescent="0.3">
      <c r="A54" s="1">
        <v>16</v>
      </c>
      <c r="B54" s="1" t="s">
        <v>62</v>
      </c>
      <c r="C54" s="1" t="s">
        <v>58</v>
      </c>
      <c r="D54" s="1" t="s">
        <v>63</v>
      </c>
      <c r="E54" s="1" t="s">
        <v>3</v>
      </c>
      <c r="F54" s="1">
        <v>0.12</v>
      </c>
      <c r="G54" s="1">
        <v>48</v>
      </c>
      <c r="H54" s="1" t="s">
        <v>8</v>
      </c>
      <c r="I54" s="1">
        <v>0.12</v>
      </c>
      <c r="J54" s="1">
        <v>3</v>
      </c>
      <c r="K54" s="1">
        <v>6.4329999999999998</v>
      </c>
      <c r="L54" s="1">
        <v>2</v>
      </c>
      <c r="M54" s="1">
        <v>94</v>
      </c>
      <c r="N54">
        <f t="shared" ref="N54:N70" si="9">(K54*L54)/((K54*L54)+M54)</f>
        <v>0.12039376415323863</v>
      </c>
      <c r="O54">
        <f t="shared" si="5"/>
        <v>0.34697804563579904</v>
      </c>
      <c r="P54">
        <f t="shared" si="6"/>
        <v>0.36200406404139179</v>
      </c>
      <c r="Q54">
        <f t="shared" si="7"/>
        <v>2.2222222222222223E-2</v>
      </c>
      <c r="R54">
        <f t="shared" si="8"/>
        <v>0.14907119849998599</v>
      </c>
      <c r="S54">
        <v>4.860404865E-3</v>
      </c>
      <c r="T54">
        <v>0.33002269000000001</v>
      </c>
      <c r="U54">
        <v>1.7999999999999999E-2</v>
      </c>
      <c r="V54">
        <v>0.23699999999999999</v>
      </c>
      <c r="W54">
        <v>1.5165728252999999E-2</v>
      </c>
      <c r="X54">
        <v>0.86272959999999999</v>
      </c>
      <c r="AD54" s="36"/>
    </row>
    <row r="55" spans="1:30" x14ac:dyDescent="0.3">
      <c r="A55" s="1">
        <v>17</v>
      </c>
      <c r="B55" s="1" t="s">
        <v>177</v>
      </c>
      <c r="C55" s="1" t="s">
        <v>71</v>
      </c>
      <c r="D55" s="1" t="s">
        <v>72</v>
      </c>
      <c r="E55" s="1" t="s">
        <v>3</v>
      </c>
      <c r="F55" s="1">
        <v>0.55700000000000005</v>
      </c>
      <c r="G55" s="1">
        <v>56</v>
      </c>
      <c r="H55" s="1" t="s">
        <v>8</v>
      </c>
      <c r="I55" s="1">
        <v>0.55700000000000005</v>
      </c>
      <c r="J55" s="1">
        <v>3</v>
      </c>
      <c r="K55" s="1">
        <v>34.979999999999997</v>
      </c>
      <c r="L55" s="1">
        <v>1</v>
      </c>
      <c r="M55" s="1">
        <v>54</v>
      </c>
      <c r="N55">
        <f t="shared" si="9"/>
        <v>0.39312204989885369</v>
      </c>
      <c r="O55">
        <f t="shared" si="5"/>
        <v>0.62699445763009232</v>
      </c>
      <c r="P55">
        <f t="shared" si="6"/>
        <v>0.7364482111413464</v>
      </c>
      <c r="Q55">
        <f t="shared" si="7"/>
        <v>1.8867924528301886E-2</v>
      </c>
      <c r="R55">
        <f t="shared" si="8"/>
        <v>0.13736056394868904</v>
      </c>
      <c r="S55">
        <v>0.190057301845</v>
      </c>
      <c r="T55">
        <v>0.58364273</v>
      </c>
      <c r="U55">
        <v>0.191</v>
      </c>
      <c r="V55">
        <v>0.54200000000000004</v>
      </c>
      <c r="W55">
        <v>8.2568504920509195E-8</v>
      </c>
      <c r="X55">
        <v>0.99594101000000002</v>
      </c>
      <c r="AD55" s="36"/>
    </row>
    <row r="56" spans="1:30" x14ac:dyDescent="0.3">
      <c r="A56" s="1">
        <v>18</v>
      </c>
      <c r="B56" s="2" t="s">
        <v>73</v>
      </c>
      <c r="C56" s="2" t="s">
        <v>32</v>
      </c>
      <c r="D56" s="2" t="s">
        <v>74</v>
      </c>
      <c r="E56" s="2" t="s">
        <v>3</v>
      </c>
      <c r="F56" s="2">
        <v>0.35</v>
      </c>
      <c r="G56" s="1">
        <v>31</v>
      </c>
      <c r="H56" s="1" t="s">
        <v>8</v>
      </c>
      <c r="I56" s="2">
        <v>0.35</v>
      </c>
      <c r="J56" s="1">
        <v>3</v>
      </c>
      <c r="K56" s="1">
        <v>16.18</v>
      </c>
      <c r="L56" s="1">
        <v>2</v>
      </c>
      <c r="M56" s="1">
        <v>60</v>
      </c>
      <c r="N56">
        <f t="shared" si="9"/>
        <v>0.35036812472932005</v>
      </c>
      <c r="O56">
        <f t="shared" si="5"/>
        <v>0.5919190187258051</v>
      </c>
      <c r="P56">
        <f t="shared" si="6"/>
        <v>0.68061492962594172</v>
      </c>
      <c r="Q56">
        <f t="shared" si="7"/>
        <v>3.5714285714285712E-2</v>
      </c>
      <c r="R56">
        <f t="shared" si="8"/>
        <v>0.1889822365046136</v>
      </c>
      <c r="S56">
        <v>9.0380855827999998E-2</v>
      </c>
      <c r="T56">
        <v>0.61183684000000005</v>
      </c>
      <c r="U56" s="1">
        <v>0.151</v>
      </c>
      <c r="V56" s="1">
        <v>0.49199999999999999</v>
      </c>
      <c r="W56">
        <v>3.16416029861962E-4</v>
      </c>
      <c r="X56">
        <v>0.98875080999999998</v>
      </c>
      <c r="AD56" s="36"/>
    </row>
    <row r="57" spans="1:30" x14ac:dyDescent="0.3">
      <c r="A57" s="1">
        <v>19</v>
      </c>
      <c r="B57" s="2" t="s">
        <v>79</v>
      </c>
      <c r="C57" s="2" t="s">
        <v>32</v>
      </c>
      <c r="D57" s="2" t="s">
        <v>78</v>
      </c>
      <c r="E57" s="2" t="s">
        <v>3</v>
      </c>
      <c r="F57" s="2">
        <v>0.14000000000000001</v>
      </c>
      <c r="G57" s="1">
        <v>74</v>
      </c>
      <c r="H57" s="1" t="s">
        <v>8</v>
      </c>
      <c r="I57" s="2">
        <v>0.14000000000000001</v>
      </c>
      <c r="J57" s="1">
        <v>3</v>
      </c>
      <c r="K57" s="1">
        <v>11.5</v>
      </c>
      <c r="L57" s="1">
        <v>2</v>
      </c>
      <c r="M57" s="1">
        <v>146</v>
      </c>
      <c r="N57">
        <f t="shared" si="9"/>
        <v>0.13609467455621302</v>
      </c>
      <c r="O57">
        <f t="shared" si="5"/>
        <v>0.36891011717790151</v>
      </c>
      <c r="P57">
        <f t="shared" si="6"/>
        <v>0.3871609349349418</v>
      </c>
      <c r="Q57">
        <f t="shared" si="7"/>
        <v>1.4084507042253521E-2</v>
      </c>
      <c r="R57">
        <f t="shared" si="8"/>
        <v>0.11867816581938534</v>
      </c>
      <c r="S57">
        <v>2.3512234047000001E-2</v>
      </c>
      <c r="T57">
        <v>0.30356242</v>
      </c>
      <c r="U57">
        <v>4.3999999999999997E-2</v>
      </c>
      <c r="V57">
        <v>0.23300000000000001</v>
      </c>
      <c r="W57">
        <v>1.10521472725121E-3</v>
      </c>
      <c r="X57">
        <v>0.98464342000000005</v>
      </c>
      <c r="AD57" s="36"/>
    </row>
    <row r="58" spans="1:30" x14ac:dyDescent="0.3">
      <c r="A58" s="1">
        <v>20</v>
      </c>
      <c r="B58" s="2" t="s">
        <v>81</v>
      </c>
      <c r="C58" s="2" t="s">
        <v>32</v>
      </c>
      <c r="D58" s="2" t="s">
        <v>80</v>
      </c>
      <c r="E58" s="2" t="s">
        <v>3</v>
      </c>
      <c r="F58" s="2">
        <v>0.18</v>
      </c>
      <c r="G58" s="1">
        <v>65</v>
      </c>
      <c r="H58" s="1" t="s">
        <v>8</v>
      </c>
      <c r="I58" s="2">
        <v>0.18</v>
      </c>
      <c r="J58" s="1">
        <v>3</v>
      </c>
      <c r="K58" s="1">
        <v>13.68</v>
      </c>
      <c r="L58" s="1">
        <v>2</v>
      </c>
      <c r="M58" s="1">
        <v>126</v>
      </c>
      <c r="N58">
        <f t="shared" si="9"/>
        <v>0.17840375586854459</v>
      </c>
      <c r="O58">
        <f t="shared" si="5"/>
        <v>0.42237868775370829</v>
      </c>
      <c r="P58">
        <f t="shared" si="6"/>
        <v>0.45058369825794659</v>
      </c>
      <c r="Q58">
        <f t="shared" si="7"/>
        <v>1.6129032258064516E-2</v>
      </c>
      <c r="R58">
        <f t="shared" si="8"/>
        <v>0.1270001270001905</v>
      </c>
      <c r="S58">
        <v>3.9592178023000003E-2</v>
      </c>
      <c r="T58">
        <v>0.36487629999999999</v>
      </c>
      <c r="U58">
        <v>6.6000000000000003E-2</v>
      </c>
      <c r="V58">
        <v>0.28699999999999998</v>
      </c>
      <c r="W58">
        <v>3.8831623324602502E-4</v>
      </c>
      <c r="X58">
        <v>0.99263201000000001</v>
      </c>
      <c r="AD58" s="36"/>
    </row>
    <row r="59" spans="1:30" x14ac:dyDescent="0.3">
      <c r="A59" s="1">
        <v>21</v>
      </c>
      <c r="B59" s="2" t="s">
        <v>82</v>
      </c>
      <c r="C59" s="2" t="s">
        <v>83</v>
      </c>
      <c r="D59" s="2" t="s">
        <v>84</v>
      </c>
      <c r="E59" s="2" t="s">
        <v>3</v>
      </c>
      <c r="F59" s="2">
        <v>0.13</v>
      </c>
      <c r="G59" s="1">
        <v>81</v>
      </c>
      <c r="H59" s="1" t="s">
        <v>8</v>
      </c>
      <c r="I59" s="2">
        <v>0.13</v>
      </c>
      <c r="J59" s="1">
        <v>2</v>
      </c>
      <c r="K59" s="1">
        <v>11.85</v>
      </c>
      <c r="L59" s="1">
        <v>1</v>
      </c>
      <c r="M59" s="1">
        <v>79</v>
      </c>
      <c r="N59">
        <f t="shared" si="9"/>
        <v>0.13043478260869565</v>
      </c>
      <c r="O59">
        <f t="shared" si="5"/>
        <v>0.36115755925730758</v>
      </c>
      <c r="P59">
        <f t="shared" si="6"/>
        <v>0.3782164554284797</v>
      </c>
      <c r="Q59">
        <f t="shared" si="7"/>
        <v>1.282051282051282E-2</v>
      </c>
      <c r="R59">
        <f t="shared" si="8"/>
        <v>0.11322770341445958</v>
      </c>
      <c r="S59">
        <v>2.4035510932000001E-2</v>
      </c>
      <c r="T59">
        <v>0.28852823</v>
      </c>
      <c r="U59">
        <v>2.4E-2</v>
      </c>
      <c r="V59">
        <v>0.26900000000000002</v>
      </c>
      <c r="W59">
        <v>8.3682721117755196E-4</v>
      </c>
      <c r="X59">
        <v>0.89447690000000002</v>
      </c>
      <c r="AD59" s="36"/>
    </row>
    <row r="60" spans="1:30" x14ac:dyDescent="0.3">
      <c r="A60" s="1">
        <v>22</v>
      </c>
      <c r="B60" s="1" t="s">
        <v>106</v>
      </c>
      <c r="C60" s="1" t="s">
        <v>83</v>
      </c>
      <c r="D60" s="1" t="s">
        <v>98</v>
      </c>
      <c r="E60" s="1" t="s">
        <v>3</v>
      </c>
      <c r="F60" s="1">
        <v>0.27900000000000003</v>
      </c>
      <c r="G60" s="2">
        <v>120</v>
      </c>
      <c r="H60" s="1" t="s">
        <v>8</v>
      </c>
      <c r="I60" s="1">
        <v>0.27900000000000003</v>
      </c>
      <c r="J60" s="1">
        <v>2</v>
      </c>
      <c r="K60" s="1">
        <v>45.61</v>
      </c>
      <c r="L60" s="1">
        <v>1</v>
      </c>
      <c r="M60" s="1">
        <v>118</v>
      </c>
      <c r="N60">
        <f t="shared" si="9"/>
        <v>0.27877269115579728</v>
      </c>
      <c r="O60">
        <f t="shared" si="5"/>
        <v>0.52798929075862633</v>
      </c>
      <c r="P60">
        <f t="shared" si="6"/>
        <v>0.58735314331860766</v>
      </c>
      <c r="Q60">
        <f t="shared" si="7"/>
        <v>8.5470085470085479E-3</v>
      </c>
      <c r="R60">
        <f t="shared" si="8"/>
        <v>9.2450032704204863E-2</v>
      </c>
      <c r="S60">
        <v>0.14838101320300001</v>
      </c>
      <c r="T60">
        <v>0.41742790000000002</v>
      </c>
      <c r="U60">
        <v>0.15</v>
      </c>
      <c r="V60">
        <v>0.39700000000000002</v>
      </c>
      <c r="W60">
        <v>2.1088727668607801E-10</v>
      </c>
      <c r="X60">
        <v>0.99992040000000004</v>
      </c>
      <c r="AD60" s="36"/>
    </row>
    <row r="61" spans="1:30" x14ac:dyDescent="0.3">
      <c r="A61" s="1">
        <v>23</v>
      </c>
      <c r="B61" s="1" t="s">
        <v>107</v>
      </c>
      <c r="C61" s="1" t="s">
        <v>83</v>
      </c>
      <c r="D61" s="1" t="s">
        <v>99</v>
      </c>
      <c r="E61" s="1" t="s">
        <v>3</v>
      </c>
      <c r="F61" s="1">
        <v>0.34899999999999998</v>
      </c>
      <c r="G61" s="2">
        <v>72</v>
      </c>
      <c r="H61" s="1" t="s">
        <v>8</v>
      </c>
      <c r="I61" s="1">
        <v>0.34899999999999998</v>
      </c>
      <c r="J61" s="1">
        <v>2</v>
      </c>
      <c r="K61" s="1">
        <v>37.49</v>
      </c>
      <c r="L61" s="1">
        <v>1</v>
      </c>
      <c r="M61" s="1">
        <v>70</v>
      </c>
      <c r="N61">
        <f t="shared" si="9"/>
        <v>0.3487766303842218</v>
      </c>
      <c r="O61">
        <f t="shared" si="5"/>
        <v>0.59057313720166937</v>
      </c>
      <c r="P61">
        <f t="shared" si="6"/>
        <v>0.67854570389738234</v>
      </c>
      <c r="Q61">
        <f t="shared" si="7"/>
        <v>1.4492753623188406E-2</v>
      </c>
      <c r="R61">
        <f t="shared" si="8"/>
        <v>0.1203858530857692</v>
      </c>
      <c r="S61">
        <v>0.17288307280599999</v>
      </c>
      <c r="T61">
        <v>0.52313971999999997</v>
      </c>
      <c r="U61">
        <v>0.17399999999999999</v>
      </c>
      <c r="V61">
        <v>0.49</v>
      </c>
      <c r="W61">
        <v>1.7361766393094599E-8</v>
      </c>
      <c r="X61">
        <v>0.99856544999999997</v>
      </c>
      <c r="AD61" s="36"/>
    </row>
    <row r="62" spans="1:30" x14ac:dyDescent="0.3">
      <c r="A62" s="1">
        <v>24</v>
      </c>
      <c r="B62" s="1" t="s">
        <v>108</v>
      </c>
      <c r="C62" s="2" t="s">
        <v>32</v>
      </c>
      <c r="D62" s="1" t="s">
        <v>100</v>
      </c>
      <c r="E62" s="1" t="s">
        <v>3</v>
      </c>
      <c r="F62" s="1">
        <v>0.22500000000000001</v>
      </c>
      <c r="G62" s="2">
        <v>44</v>
      </c>
      <c r="H62" s="1" t="s">
        <v>8</v>
      </c>
      <c r="I62" s="1">
        <v>0.22500000000000001</v>
      </c>
      <c r="J62" s="1">
        <v>2</v>
      </c>
      <c r="K62" s="1">
        <v>12.47</v>
      </c>
      <c r="L62" s="1">
        <v>1</v>
      </c>
      <c r="M62" s="1">
        <v>43</v>
      </c>
      <c r="N62">
        <f t="shared" si="9"/>
        <v>0.22480620155038761</v>
      </c>
      <c r="O62">
        <f t="shared" si="5"/>
        <v>0.47413732351544274</v>
      </c>
      <c r="P62">
        <f t="shared" si="6"/>
        <v>0.51539406246482133</v>
      </c>
      <c r="Q62">
        <f t="shared" si="7"/>
        <v>2.4390243902439025E-2</v>
      </c>
      <c r="R62">
        <f t="shared" si="8"/>
        <v>0.15617376188860607</v>
      </c>
      <c r="S62">
        <v>4.2557849097999999E-2</v>
      </c>
      <c r="T62">
        <v>0.45681310000000003</v>
      </c>
      <c r="U62" s="1">
        <v>4.2999999999999997E-2</v>
      </c>
      <c r="V62" s="1">
        <v>0.41199999999999998</v>
      </c>
      <c r="W62">
        <v>9.6639290978158899E-4</v>
      </c>
      <c r="X62">
        <v>0.87469235000000001</v>
      </c>
      <c r="AD62" s="36"/>
    </row>
    <row r="63" spans="1:30" x14ac:dyDescent="0.3">
      <c r="A63" s="1">
        <v>25</v>
      </c>
      <c r="B63" s="2" t="s">
        <v>96</v>
      </c>
      <c r="C63" s="2" t="s">
        <v>32</v>
      </c>
      <c r="D63" s="2" t="s">
        <v>97</v>
      </c>
      <c r="E63" s="2" t="s">
        <v>3</v>
      </c>
      <c r="F63" s="2">
        <v>0.13</v>
      </c>
      <c r="G63" s="1">
        <v>32</v>
      </c>
      <c r="H63" s="1" t="s">
        <v>8</v>
      </c>
      <c r="I63" s="2">
        <v>0.13</v>
      </c>
      <c r="J63" s="1">
        <v>2</v>
      </c>
      <c r="K63" s="1">
        <v>4.4800000000000004</v>
      </c>
      <c r="L63" s="1">
        <v>1</v>
      </c>
      <c r="M63" s="1">
        <v>31</v>
      </c>
      <c r="N63">
        <f t="shared" si="9"/>
        <v>0.12626832018038331</v>
      </c>
      <c r="O63">
        <f t="shared" si="5"/>
        <v>0.35534253922150005</v>
      </c>
      <c r="P63">
        <f t="shared" si="6"/>
        <v>0.37154519533556785</v>
      </c>
      <c r="Q63">
        <f t="shared" si="7"/>
        <v>3.4482758620689655E-2</v>
      </c>
      <c r="R63">
        <f t="shared" si="8"/>
        <v>0.18569533817705186</v>
      </c>
      <c r="S63">
        <v>5.7591019999999999E-5</v>
      </c>
      <c r="T63">
        <v>0.39240139000000002</v>
      </c>
      <c r="U63" s="1">
        <v>0</v>
      </c>
      <c r="V63" s="1">
        <v>0.34100000000000003</v>
      </c>
      <c r="W63">
        <v>4.54104857560566E-2</v>
      </c>
      <c r="X63">
        <v>0.50718688999999995</v>
      </c>
      <c r="AD63" s="36"/>
    </row>
    <row r="64" spans="1:30" x14ac:dyDescent="0.3">
      <c r="A64" s="1">
        <v>26</v>
      </c>
      <c r="B64" s="1" t="s">
        <v>109</v>
      </c>
      <c r="C64" s="2" t="s">
        <v>58</v>
      </c>
      <c r="D64" s="1" t="s">
        <v>101</v>
      </c>
      <c r="E64" s="1" t="s">
        <v>3</v>
      </c>
      <c r="F64" s="1">
        <v>0.21</v>
      </c>
      <c r="G64" s="2">
        <v>28</v>
      </c>
      <c r="H64" s="1" t="s">
        <v>8</v>
      </c>
      <c r="I64" s="1">
        <v>0.21</v>
      </c>
      <c r="J64" s="1">
        <v>2</v>
      </c>
      <c r="K64" s="1">
        <v>7.36</v>
      </c>
      <c r="L64" s="1">
        <v>1</v>
      </c>
      <c r="M64" s="1">
        <v>27</v>
      </c>
      <c r="N64">
        <f t="shared" si="9"/>
        <v>0.2142025611175786</v>
      </c>
      <c r="O64">
        <f t="shared" si="5"/>
        <v>0.46282022548455959</v>
      </c>
      <c r="P64">
        <f t="shared" si="6"/>
        <v>0.50089434930830146</v>
      </c>
      <c r="Q64">
        <f t="shared" si="7"/>
        <v>0.04</v>
      </c>
      <c r="R64">
        <f t="shared" si="8"/>
        <v>0.2</v>
      </c>
      <c r="S64">
        <v>1.1766408403E-2</v>
      </c>
      <c r="T64">
        <v>0.50810781999999999</v>
      </c>
      <c r="U64" s="2">
        <v>1.2E-2</v>
      </c>
      <c r="V64" s="1">
        <v>0.441</v>
      </c>
      <c r="W64">
        <v>1.2263439995019301E-2</v>
      </c>
      <c r="X64">
        <v>0.67113133999999997</v>
      </c>
      <c r="AD64" s="36"/>
    </row>
    <row r="65" spans="1:30" x14ac:dyDescent="0.3">
      <c r="A65" s="1">
        <v>27</v>
      </c>
      <c r="B65" s="1" t="s">
        <v>112</v>
      </c>
      <c r="C65" s="2" t="s">
        <v>32</v>
      </c>
      <c r="D65" s="1" t="s">
        <v>104</v>
      </c>
      <c r="E65" s="1" t="s">
        <v>3</v>
      </c>
      <c r="F65" s="1">
        <v>5.8999999999999997E-2</v>
      </c>
      <c r="G65" s="2">
        <v>114</v>
      </c>
      <c r="H65" s="1" t="s">
        <v>8</v>
      </c>
      <c r="I65" s="1">
        <v>5.8999999999999997E-2</v>
      </c>
      <c r="J65" s="1">
        <v>2</v>
      </c>
      <c r="K65" s="1">
        <v>7.13</v>
      </c>
      <c r="L65" s="1">
        <v>1</v>
      </c>
      <c r="M65" s="1">
        <v>113</v>
      </c>
      <c r="N65">
        <f t="shared" si="9"/>
        <v>5.9352368267709982E-2</v>
      </c>
      <c r="O65">
        <f t="shared" si="5"/>
        <v>0.24362341485930694</v>
      </c>
      <c r="P65">
        <f t="shared" si="6"/>
        <v>0.24862256282396478</v>
      </c>
      <c r="Q65">
        <f t="shared" si="7"/>
        <v>9.0090090090090089E-3</v>
      </c>
      <c r="R65">
        <f t="shared" si="8"/>
        <v>9.4915799575249898E-2</v>
      </c>
      <c r="S65">
        <v>3.9074257219999997E-3</v>
      </c>
      <c r="T65">
        <v>0.16744748000000001</v>
      </c>
      <c r="U65">
        <v>4.0000000000000001E-3</v>
      </c>
      <c r="V65">
        <v>0.159</v>
      </c>
      <c r="W65">
        <v>8.8084277208939007E-3</v>
      </c>
      <c r="X65">
        <v>0.73576817999999999</v>
      </c>
      <c r="AD65" s="36"/>
    </row>
    <row r="66" spans="1:30" x14ac:dyDescent="0.3">
      <c r="A66" s="1">
        <v>28</v>
      </c>
      <c r="B66" s="1" t="s">
        <v>110</v>
      </c>
      <c r="C66" s="2" t="s">
        <v>58</v>
      </c>
      <c r="D66" s="1" t="s">
        <v>102</v>
      </c>
      <c r="E66" s="1" t="s">
        <v>3</v>
      </c>
      <c r="F66" s="1">
        <v>0.15</v>
      </c>
      <c r="G66" s="2">
        <v>28</v>
      </c>
      <c r="H66" s="1" t="s">
        <v>8</v>
      </c>
      <c r="I66" s="1">
        <v>0.15</v>
      </c>
      <c r="J66" s="1">
        <v>2</v>
      </c>
      <c r="K66" s="1">
        <v>4.72</v>
      </c>
      <c r="L66" s="1">
        <v>1</v>
      </c>
      <c r="M66" s="1">
        <v>27</v>
      </c>
      <c r="N66">
        <f t="shared" si="9"/>
        <v>0.14880201765447668</v>
      </c>
      <c r="O66">
        <f t="shared" ref="O66:O76" si="10">SQRT(N66)</f>
        <v>0.38574864569363904</v>
      </c>
      <c r="P66">
        <f t="shared" ref="P66:P91" si="11">0.5*LN((1+O66)/(1-O66))</f>
        <v>0.40679579738915961</v>
      </c>
      <c r="Q66">
        <f t="shared" ref="Q66:Q91" si="12">1/(G66-3)</f>
        <v>0.04</v>
      </c>
      <c r="R66">
        <f t="shared" ref="R66:R91" si="13">SQRT(Q66)</f>
        <v>0.2</v>
      </c>
      <c r="S66">
        <v>2.1909680399999999E-4</v>
      </c>
      <c r="T66">
        <v>0.44004514</v>
      </c>
      <c r="U66" s="2">
        <v>0</v>
      </c>
      <c r="V66" s="1">
        <v>0.378</v>
      </c>
      <c r="W66">
        <v>4.1953714334153701E-2</v>
      </c>
      <c r="X66">
        <v>0.51727327999999995</v>
      </c>
      <c r="AD66" s="36"/>
    </row>
    <row r="67" spans="1:30" x14ac:dyDescent="0.3">
      <c r="A67" s="1">
        <v>29</v>
      </c>
      <c r="B67" s="2" t="s">
        <v>116</v>
      </c>
      <c r="C67" s="2" t="s">
        <v>32</v>
      </c>
      <c r="D67" s="2" t="s">
        <v>117</v>
      </c>
      <c r="E67" s="2" t="s">
        <v>3</v>
      </c>
      <c r="F67" s="2">
        <v>0.31</v>
      </c>
      <c r="G67" s="1">
        <v>38</v>
      </c>
      <c r="H67" s="1" t="s">
        <v>8</v>
      </c>
      <c r="I67" s="2">
        <v>0.31</v>
      </c>
      <c r="J67" s="1">
        <v>2</v>
      </c>
      <c r="K67" s="1">
        <v>16.34</v>
      </c>
      <c r="L67" s="1">
        <v>1</v>
      </c>
      <c r="M67" s="1">
        <v>37</v>
      </c>
      <c r="N67">
        <f t="shared" si="9"/>
        <v>0.30633670791151102</v>
      </c>
      <c r="O67">
        <f t="shared" si="10"/>
        <v>0.55347692626839562</v>
      </c>
      <c r="P67">
        <f t="shared" si="11"/>
        <v>0.62337990005547461</v>
      </c>
      <c r="Q67">
        <f t="shared" si="12"/>
        <v>2.8571428571428571E-2</v>
      </c>
      <c r="R67">
        <f t="shared" si="13"/>
        <v>0.1690308509457033</v>
      </c>
      <c r="S67">
        <v>8.0686216680000006E-2</v>
      </c>
      <c r="T67">
        <v>0.55040356999999995</v>
      </c>
      <c r="U67" s="7">
        <v>8.1000000000000003E-2</v>
      </c>
      <c r="V67" s="7">
        <v>0.495</v>
      </c>
      <c r="W67">
        <v>2.2605453732997801E-4</v>
      </c>
      <c r="X67">
        <v>0.92006010999999999</v>
      </c>
      <c r="AD67" s="36"/>
    </row>
    <row r="68" spans="1:30" x14ac:dyDescent="0.3">
      <c r="A68" s="1">
        <v>30</v>
      </c>
      <c r="B68" s="2" t="s">
        <v>118</v>
      </c>
      <c r="C68" s="2" t="s">
        <v>32</v>
      </c>
      <c r="D68" s="2" t="s">
        <v>119</v>
      </c>
      <c r="E68" s="2" t="s">
        <v>3</v>
      </c>
      <c r="F68" s="2">
        <v>0.17</v>
      </c>
      <c r="G68" s="1">
        <v>40</v>
      </c>
      <c r="H68" s="1" t="s">
        <v>8</v>
      </c>
      <c r="I68" s="2">
        <v>0.17</v>
      </c>
      <c r="J68" s="1">
        <v>2</v>
      </c>
      <c r="K68" s="1">
        <v>8.0399999999999991</v>
      </c>
      <c r="L68" s="1">
        <v>1</v>
      </c>
      <c r="M68" s="1">
        <v>39</v>
      </c>
      <c r="N68">
        <f t="shared" si="9"/>
        <v>0.17091836734693877</v>
      </c>
      <c r="O68">
        <f t="shared" si="10"/>
        <v>0.41342274652822231</v>
      </c>
      <c r="P68">
        <f t="shared" si="11"/>
        <v>0.43973257135802091</v>
      </c>
      <c r="Q68">
        <f t="shared" si="12"/>
        <v>2.7027027027027029E-2</v>
      </c>
      <c r="R68">
        <f t="shared" si="13"/>
        <v>0.16439898730535729</v>
      </c>
      <c r="S68">
        <v>1.3683964038000001E-2</v>
      </c>
      <c r="T68">
        <v>0.41245081</v>
      </c>
      <c r="U68" s="1">
        <v>1.4E-2</v>
      </c>
      <c r="V68" s="1">
        <v>0.36699999999999999</v>
      </c>
      <c r="W68">
        <v>7.4776338094347597E-3</v>
      </c>
      <c r="X68">
        <v>0.73289123</v>
      </c>
      <c r="AD68" s="36"/>
    </row>
    <row r="69" spans="1:30" x14ac:dyDescent="0.3">
      <c r="A69" s="1">
        <v>31</v>
      </c>
      <c r="B69" s="2" t="s">
        <v>120</v>
      </c>
      <c r="C69" s="2" t="s">
        <v>32</v>
      </c>
      <c r="D69" s="2" t="s">
        <v>121</v>
      </c>
      <c r="E69" s="2" t="s">
        <v>3</v>
      </c>
      <c r="F69" s="2">
        <v>0.38</v>
      </c>
      <c r="G69" s="1">
        <v>50</v>
      </c>
      <c r="H69" s="1" t="s">
        <v>8</v>
      </c>
      <c r="I69" s="2">
        <v>0.38</v>
      </c>
      <c r="J69" s="1">
        <v>2</v>
      </c>
      <c r="K69" s="1">
        <v>29.88</v>
      </c>
      <c r="L69" s="1">
        <v>1</v>
      </c>
      <c r="M69" s="1">
        <v>49</v>
      </c>
      <c r="N69">
        <f t="shared" si="9"/>
        <v>0.3788032454361055</v>
      </c>
      <c r="O69">
        <f t="shared" si="10"/>
        <v>0.61546993869408884</v>
      </c>
      <c r="P69">
        <f t="shared" si="11"/>
        <v>0.7176796041504574</v>
      </c>
      <c r="Q69">
        <f t="shared" si="12"/>
        <v>2.1276595744680851E-2</v>
      </c>
      <c r="R69">
        <f t="shared" si="13"/>
        <v>0.14586499149789456</v>
      </c>
      <c r="S69">
        <v>0.165499024883</v>
      </c>
      <c r="T69">
        <v>0.58230525</v>
      </c>
      <c r="U69">
        <v>0.16800000000000001</v>
      </c>
      <c r="V69">
        <v>0.53600000000000003</v>
      </c>
      <c r="W69">
        <v>8.6471948967975297E-7</v>
      </c>
      <c r="X69">
        <v>0.99055594999999996</v>
      </c>
      <c r="AD69" s="36"/>
    </row>
    <row r="70" spans="1:30" x14ac:dyDescent="0.3">
      <c r="A70" s="1">
        <v>32</v>
      </c>
      <c r="B70" s="2" t="s">
        <v>124</v>
      </c>
      <c r="C70" s="2" t="s">
        <v>32</v>
      </c>
      <c r="D70" s="2" t="s">
        <v>125</v>
      </c>
      <c r="E70" s="2" t="s">
        <v>3</v>
      </c>
      <c r="F70" s="2">
        <v>0.2</v>
      </c>
      <c r="G70" s="1">
        <v>24</v>
      </c>
      <c r="H70" s="1" t="s">
        <v>8</v>
      </c>
      <c r="I70" s="2">
        <v>0.2</v>
      </c>
      <c r="J70" s="1">
        <v>2</v>
      </c>
      <c r="K70" s="1">
        <v>5.7</v>
      </c>
      <c r="L70" s="1">
        <v>1</v>
      </c>
      <c r="M70" s="1">
        <v>23</v>
      </c>
      <c r="N70">
        <f t="shared" si="9"/>
        <v>0.19860627177700349</v>
      </c>
      <c r="O70">
        <f t="shared" si="10"/>
        <v>0.44565263577926195</v>
      </c>
      <c r="P70">
        <f t="shared" si="11"/>
        <v>0.47926232407728209</v>
      </c>
      <c r="Q70">
        <f t="shared" si="12"/>
        <v>4.7619047619047616E-2</v>
      </c>
      <c r="R70">
        <f t="shared" si="13"/>
        <v>0.21821789023599236</v>
      </c>
      <c r="S70">
        <v>2.6540496599999999E-3</v>
      </c>
      <c r="T70">
        <v>0.51792590000000005</v>
      </c>
      <c r="U70">
        <v>0</v>
      </c>
      <c r="V70">
        <v>0.441</v>
      </c>
      <c r="W70">
        <v>2.8073633744986001E-2</v>
      </c>
      <c r="X70">
        <v>0.56937375999999995</v>
      </c>
      <c r="AD70" s="36"/>
    </row>
    <row r="71" spans="1:30" x14ac:dyDescent="0.3">
      <c r="A71" s="1">
        <v>33</v>
      </c>
      <c r="B71" s="1" t="s">
        <v>171</v>
      </c>
      <c r="C71" s="1" t="s">
        <v>42</v>
      </c>
      <c r="D71" s="1" t="s">
        <v>170</v>
      </c>
      <c r="E71" s="1" t="s">
        <v>44</v>
      </c>
      <c r="F71" s="1">
        <v>0.31</v>
      </c>
      <c r="G71" s="1">
        <v>30</v>
      </c>
      <c r="H71" s="1" t="s">
        <v>8</v>
      </c>
      <c r="I71" s="2">
        <v>2.4E-2</v>
      </c>
      <c r="J71" s="2">
        <v>2</v>
      </c>
      <c r="N71">
        <v>2.4E-2</v>
      </c>
      <c r="O71">
        <f t="shared" si="10"/>
        <v>0.15491933384829668</v>
      </c>
      <c r="P71">
        <f t="shared" si="11"/>
        <v>0.15617684699530962</v>
      </c>
      <c r="Q71">
        <f t="shared" si="12"/>
        <v>3.7037037037037035E-2</v>
      </c>
      <c r="R71">
        <f t="shared" si="13"/>
        <v>0.19245008972987526</v>
      </c>
      <c r="S71">
        <v>4.7301248855999997E-2</v>
      </c>
      <c r="T71">
        <v>0.23809960999999999</v>
      </c>
      <c r="U71" s="1">
        <v>1E-3</v>
      </c>
      <c r="V71" s="1">
        <v>0.10299999999999999</v>
      </c>
      <c r="W71">
        <v>0.41706785799777002</v>
      </c>
      <c r="X71">
        <v>0.37532280000000001</v>
      </c>
      <c r="AD71" s="36"/>
    </row>
    <row r="72" spans="1:30" x14ac:dyDescent="0.3">
      <c r="A72" s="1">
        <v>34</v>
      </c>
      <c r="B72" s="1" t="s">
        <v>172</v>
      </c>
      <c r="C72" s="1" t="s">
        <v>42</v>
      </c>
      <c r="D72" s="1" t="s">
        <v>173</v>
      </c>
      <c r="E72" s="1" t="s">
        <v>44</v>
      </c>
      <c r="F72" s="1">
        <v>0.12</v>
      </c>
      <c r="G72" s="1">
        <v>30</v>
      </c>
      <c r="H72" s="1" t="s">
        <v>8</v>
      </c>
      <c r="I72" s="2">
        <v>4.0000000000000001E-3</v>
      </c>
      <c r="J72" s="2">
        <v>2</v>
      </c>
      <c r="N72">
        <v>4.0000000000000001E-3</v>
      </c>
      <c r="O72">
        <f t="shared" si="10"/>
        <v>6.3245553203367583E-2</v>
      </c>
      <c r="P72">
        <f t="shared" si="11"/>
        <v>6.3330083573458928E-2</v>
      </c>
      <c r="Q72">
        <f t="shared" si="12"/>
        <v>3.7037037037037035E-2</v>
      </c>
      <c r="R72">
        <f t="shared" si="13"/>
        <v>0.19245008972987526</v>
      </c>
      <c r="S72">
        <v>9.2385166926000004E-2</v>
      </c>
      <c r="T72">
        <v>0.17146206999999999</v>
      </c>
      <c r="U72" s="1">
        <v>0</v>
      </c>
      <c r="V72" s="1">
        <v>3.2000000000000001E-2</v>
      </c>
      <c r="W72">
        <v>0.74210068625861503</v>
      </c>
      <c r="X72">
        <v>9.7434140000000002E-2</v>
      </c>
      <c r="AD72" s="36"/>
    </row>
    <row r="73" spans="1:30" x14ac:dyDescent="0.3">
      <c r="A73" s="1">
        <v>35</v>
      </c>
      <c r="B73" s="2" t="s">
        <v>146</v>
      </c>
      <c r="C73" s="2" t="s">
        <v>46</v>
      </c>
      <c r="D73" s="2" t="s">
        <v>147</v>
      </c>
      <c r="E73" s="2" t="s">
        <v>3</v>
      </c>
      <c r="F73" s="2">
        <v>0.11</v>
      </c>
      <c r="G73" s="1">
        <v>81</v>
      </c>
      <c r="H73" s="1" t="s">
        <v>8</v>
      </c>
      <c r="I73" s="2">
        <v>0.11</v>
      </c>
      <c r="J73" s="1">
        <v>2</v>
      </c>
      <c r="K73" s="1">
        <v>9.1300000000000008</v>
      </c>
      <c r="L73" s="1">
        <v>1</v>
      </c>
      <c r="M73" s="1">
        <v>78</v>
      </c>
      <c r="N73">
        <f>(K73*L73)/((K73*L73)+M73)</f>
        <v>0.10478595202570873</v>
      </c>
      <c r="O73">
        <f t="shared" si="10"/>
        <v>0.32370658322886908</v>
      </c>
      <c r="P73">
        <f t="shared" si="11"/>
        <v>0.33578203385615824</v>
      </c>
      <c r="Q73">
        <f t="shared" si="12"/>
        <v>1.282051282051282E-2</v>
      </c>
      <c r="R73">
        <f t="shared" si="13"/>
        <v>0.11322770341445958</v>
      </c>
      <c r="S73">
        <v>1.2852830328E-2</v>
      </c>
      <c r="T73">
        <v>0.25631144</v>
      </c>
      <c r="U73">
        <v>1.2E-2</v>
      </c>
      <c r="V73">
        <v>0.24</v>
      </c>
      <c r="W73">
        <v>3.0214552916203001E-3</v>
      </c>
      <c r="X73">
        <v>0.81581661000000005</v>
      </c>
      <c r="AD73" s="36"/>
    </row>
    <row r="74" spans="1:30" x14ac:dyDescent="0.3">
      <c r="A74" s="1">
        <v>36</v>
      </c>
      <c r="B74" s="1" t="s">
        <v>174</v>
      </c>
      <c r="C74" s="1" t="s">
        <v>32</v>
      </c>
      <c r="D74" s="1" t="s">
        <v>175</v>
      </c>
      <c r="E74" s="1" t="s">
        <v>3</v>
      </c>
      <c r="F74" s="1">
        <v>0.18</v>
      </c>
      <c r="G74" s="1">
        <v>38</v>
      </c>
      <c r="H74" s="1" t="s">
        <v>8</v>
      </c>
      <c r="I74" s="1">
        <v>0.18</v>
      </c>
      <c r="J74" s="1">
        <v>2</v>
      </c>
      <c r="K74" s="1">
        <v>8.08</v>
      </c>
      <c r="L74" s="1">
        <v>1</v>
      </c>
      <c r="M74" s="1">
        <v>37</v>
      </c>
      <c r="N74">
        <f>(K74*L74)/((K74*L74)+M74)</f>
        <v>0.17923691215616683</v>
      </c>
      <c r="O74">
        <f t="shared" si="10"/>
        <v>0.4233638059118503</v>
      </c>
      <c r="P74">
        <f t="shared" si="11"/>
        <v>0.45178333591267283</v>
      </c>
      <c r="Q74">
        <f t="shared" si="12"/>
        <v>2.8571428571428571E-2</v>
      </c>
      <c r="R74">
        <f t="shared" si="13"/>
        <v>0.1690308509457033</v>
      </c>
      <c r="S74">
        <v>1.4378228763E-2</v>
      </c>
      <c r="T74">
        <v>0.42833057000000002</v>
      </c>
      <c r="U74" s="7">
        <v>1.4E-2</v>
      </c>
      <c r="V74" s="7">
        <v>0.38</v>
      </c>
      <c r="W74">
        <v>7.5224163002130797E-3</v>
      </c>
      <c r="X74">
        <v>0.73065818999999999</v>
      </c>
      <c r="AD74" s="36"/>
    </row>
    <row r="75" spans="1:30" x14ac:dyDescent="0.3">
      <c r="A75" s="1">
        <v>37</v>
      </c>
      <c r="B75" s="2" t="s">
        <v>150</v>
      </c>
      <c r="C75" s="2" t="s">
        <v>32</v>
      </c>
      <c r="D75" s="2" t="s">
        <v>151</v>
      </c>
      <c r="E75" s="2" t="s">
        <v>3</v>
      </c>
      <c r="F75" s="2">
        <v>0.08</v>
      </c>
      <c r="G75" s="1">
        <v>102</v>
      </c>
      <c r="H75" s="1" t="s">
        <v>8</v>
      </c>
      <c r="I75" s="2">
        <v>0.08</v>
      </c>
      <c r="J75" s="1">
        <v>3</v>
      </c>
      <c r="K75" s="1">
        <v>4.5</v>
      </c>
      <c r="L75" s="1">
        <v>2</v>
      </c>
      <c r="M75" s="1">
        <v>100</v>
      </c>
      <c r="N75">
        <f>(K75*L75)/((K75*L75)+M75)</f>
        <v>8.2568807339449546E-2</v>
      </c>
      <c r="O75">
        <f t="shared" si="10"/>
        <v>0.28734788556634544</v>
      </c>
      <c r="P75">
        <f t="shared" si="11"/>
        <v>0.29567304756342244</v>
      </c>
      <c r="Q75">
        <f t="shared" si="12"/>
        <v>1.0101010101010102E-2</v>
      </c>
      <c r="R75">
        <f t="shared" si="13"/>
        <v>0.10050378152592121</v>
      </c>
      <c r="S75">
        <v>9.6766768379999996E-3</v>
      </c>
      <c r="T75">
        <v>0.20823030000000001</v>
      </c>
      <c r="U75">
        <v>4.0000000000000001E-3</v>
      </c>
      <c r="V75">
        <v>0.187</v>
      </c>
      <c r="W75">
        <v>3.2619506367049999E-3</v>
      </c>
      <c r="X75">
        <v>0.73180807000000003</v>
      </c>
      <c r="AD75" s="36"/>
    </row>
    <row r="76" spans="1:30" s="2" customFormat="1" x14ac:dyDescent="0.3">
      <c r="A76" s="23">
        <v>38</v>
      </c>
      <c r="B76" s="9" t="s">
        <v>159</v>
      </c>
      <c r="C76" s="9" t="s">
        <v>32</v>
      </c>
      <c r="D76" s="9" t="s">
        <v>160</v>
      </c>
      <c r="E76" s="9" t="s">
        <v>3</v>
      </c>
      <c r="F76" s="9">
        <v>0.05</v>
      </c>
      <c r="G76" s="23">
        <v>72</v>
      </c>
      <c r="H76" s="23" t="s">
        <v>8</v>
      </c>
      <c r="I76" s="9">
        <v>0.05</v>
      </c>
      <c r="J76" s="23">
        <v>3</v>
      </c>
      <c r="K76" s="23">
        <v>3.62</v>
      </c>
      <c r="L76" s="23">
        <v>2</v>
      </c>
      <c r="M76" s="23">
        <v>142</v>
      </c>
      <c r="N76" s="9">
        <f>(K76*L76)/((K76*L76)+M76)</f>
        <v>4.8512463146609487E-2</v>
      </c>
      <c r="O76" s="9">
        <f t="shared" si="10"/>
        <v>0.22025544975461897</v>
      </c>
      <c r="P76" s="9">
        <f t="shared" si="11"/>
        <v>0.22392456724779397</v>
      </c>
      <c r="Q76" s="9">
        <f t="shared" si="12"/>
        <v>1.4492753623188406E-2</v>
      </c>
      <c r="R76" s="9">
        <f t="shared" si="13"/>
        <v>0.1203858530857692</v>
      </c>
      <c r="S76" s="9">
        <v>1.4464365899999999E-4</v>
      </c>
      <c r="T76" s="9">
        <v>0.18488586000000001</v>
      </c>
      <c r="U76" s="9">
        <v>0</v>
      </c>
      <c r="V76" s="9">
        <v>0.124</v>
      </c>
      <c r="W76" s="9">
        <v>6.2877440331242901E-2</v>
      </c>
      <c r="X76" s="9">
        <v>0.64784372999999995</v>
      </c>
      <c r="AD76" s="37"/>
    </row>
    <row r="77" spans="1:30" x14ac:dyDescent="0.3">
      <c r="B77" t="s">
        <v>327</v>
      </c>
      <c r="C77" t="s">
        <v>328</v>
      </c>
      <c r="D77" t="s">
        <v>329</v>
      </c>
      <c r="E77" s="2" t="s">
        <v>3</v>
      </c>
      <c r="F77">
        <v>0.05</v>
      </c>
      <c r="G77">
        <v>231</v>
      </c>
      <c r="H77" t="s">
        <v>18</v>
      </c>
      <c r="I77">
        <v>0.05</v>
      </c>
      <c r="J77">
        <v>4</v>
      </c>
      <c r="K77">
        <v>4.08</v>
      </c>
      <c r="L77">
        <v>3</v>
      </c>
      <c r="M77">
        <v>216</v>
      </c>
      <c r="N77">
        <v>0.05</v>
      </c>
      <c r="O77" s="1">
        <f>SQRT(N77)</f>
        <v>0.22360679774997896</v>
      </c>
      <c r="P77" s="1">
        <f t="shared" si="11"/>
        <v>0.22744953600579138</v>
      </c>
      <c r="Q77" s="2">
        <f t="shared" si="12"/>
        <v>4.3859649122807015E-3</v>
      </c>
      <c r="R77" s="2">
        <f t="shared" si="13"/>
        <v>6.6226617853252193E-2</v>
      </c>
      <c r="S77" s="8">
        <v>9.4747970678999999E-3</v>
      </c>
      <c r="T77" s="8">
        <v>0.11750542</v>
      </c>
      <c r="U77" s="1">
        <v>4.0000000000000001E-3</v>
      </c>
      <c r="V77" s="1">
        <v>0.111</v>
      </c>
      <c r="W77" s="8">
        <v>8.0000000000000002E-3</v>
      </c>
      <c r="X77" s="8">
        <v>0.7959598</v>
      </c>
      <c r="AD77" s="36"/>
    </row>
    <row r="78" spans="1:30" x14ac:dyDescent="0.3">
      <c r="B78" t="s">
        <v>330</v>
      </c>
      <c r="C78" t="s">
        <v>331</v>
      </c>
      <c r="D78" t="s">
        <v>332</v>
      </c>
      <c r="E78" s="2" t="s">
        <v>3</v>
      </c>
      <c r="F78">
        <v>0.06</v>
      </c>
      <c r="G78">
        <v>155</v>
      </c>
      <c r="H78" t="s">
        <v>18</v>
      </c>
      <c r="I78">
        <v>0.06</v>
      </c>
      <c r="J78">
        <v>4</v>
      </c>
      <c r="K78">
        <v>1.1100000000000001</v>
      </c>
      <c r="L78">
        <v>3</v>
      </c>
      <c r="M78">
        <v>76</v>
      </c>
      <c r="N78">
        <v>0.06</v>
      </c>
      <c r="O78" s="1">
        <f t="shared" ref="O78:O91" si="14">SQRT(N78)</f>
        <v>0.2449489742783178</v>
      </c>
      <c r="P78" s="1">
        <f t="shared" si="11"/>
        <v>0.25003224642041899</v>
      </c>
      <c r="Q78" s="2">
        <f t="shared" si="12"/>
        <v>6.5789473684210523E-3</v>
      </c>
      <c r="R78" s="2">
        <f t="shared" si="13"/>
        <v>8.1110710565381272E-2</v>
      </c>
      <c r="S78" s="8">
        <v>8.2459717657999993E-3</v>
      </c>
      <c r="T78" s="8">
        <v>0.15025595999999999</v>
      </c>
      <c r="U78" s="1">
        <v>0</v>
      </c>
      <c r="V78" s="1">
        <v>0.126</v>
      </c>
      <c r="W78" s="8">
        <v>0.35</v>
      </c>
      <c r="X78" s="8">
        <v>0.40490350000000003</v>
      </c>
      <c r="AD78" s="36"/>
    </row>
    <row r="79" spans="1:30" x14ac:dyDescent="0.3">
      <c r="B79" t="s">
        <v>333</v>
      </c>
      <c r="C79" t="s">
        <v>334</v>
      </c>
      <c r="D79" t="s">
        <v>335</v>
      </c>
      <c r="E79" s="2" t="s">
        <v>3</v>
      </c>
      <c r="G79">
        <v>120</v>
      </c>
      <c r="H79" t="s">
        <v>18</v>
      </c>
      <c r="I79">
        <v>3.2000000000000001E-2</v>
      </c>
      <c r="J79">
        <v>4</v>
      </c>
      <c r="K79">
        <v>1.27</v>
      </c>
      <c r="L79">
        <v>3</v>
      </c>
      <c r="M79">
        <v>116</v>
      </c>
      <c r="N79">
        <v>3.2000000000000001E-2</v>
      </c>
      <c r="O79" s="1">
        <f t="shared" si="14"/>
        <v>0.17888543819998318</v>
      </c>
      <c r="P79" s="1">
        <f t="shared" si="11"/>
        <v>0.18083104406935124</v>
      </c>
      <c r="Q79" s="2">
        <f t="shared" si="12"/>
        <v>8.5470085470085479E-3</v>
      </c>
      <c r="R79" s="2">
        <f t="shared" si="13"/>
        <v>9.2450032704204863E-2</v>
      </c>
      <c r="S79" s="8">
        <v>1.3519670000000001E-7</v>
      </c>
      <c r="T79" s="8">
        <v>0.12040946</v>
      </c>
      <c r="U79" s="8">
        <v>0</v>
      </c>
      <c r="V79" s="8">
        <v>9.5000000000000001E-2</v>
      </c>
      <c r="W79" s="8">
        <v>0.28799999999999998</v>
      </c>
      <c r="X79" s="8">
        <v>0.3345457</v>
      </c>
      <c r="AD79" s="36"/>
    </row>
    <row r="80" spans="1:30" x14ac:dyDescent="0.3">
      <c r="B80" t="s">
        <v>336</v>
      </c>
      <c r="C80" t="s">
        <v>334</v>
      </c>
      <c r="D80" t="s">
        <v>337</v>
      </c>
      <c r="E80" s="2" t="s">
        <v>3</v>
      </c>
      <c r="G80">
        <v>120</v>
      </c>
      <c r="H80" t="s">
        <v>18</v>
      </c>
      <c r="I80">
        <v>0.16800000000000001</v>
      </c>
      <c r="J80">
        <v>4</v>
      </c>
      <c r="K80">
        <v>7.8</v>
      </c>
      <c r="L80">
        <v>3</v>
      </c>
      <c r="M80">
        <v>116</v>
      </c>
      <c r="N80">
        <v>0.16800000000000001</v>
      </c>
      <c r="O80" s="1">
        <f t="shared" si="14"/>
        <v>0.40987803063838396</v>
      </c>
      <c r="P80" s="1">
        <f t="shared" si="11"/>
        <v>0.43546461663558811</v>
      </c>
      <c r="Q80" s="2">
        <f t="shared" si="12"/>
        <v>8.5470085470085479E-3</v>
      </c>
      <c r="R80" s="2">
        <f t="shared" si="13"/>
        <v>9.2450032704204863E-2</v>
      </c>
      <c r="S80" s="8">
        <v>6.1963379449699998E-2</v>
      </c>
      <c r="T80" s="8">
        <v>0.30118209000000001</v>
      </c>
      <c r="U80" s="8">
        <v>4.9000000000000002E-2</v>
      </c>
      <c r="V80" s="8">
        <v>0.27300000000000002</v>
      </c>
      <c r="W80" s="8">
        <v>1E-4</v>
      </c>
      <c r="X80" s="8">
        <v>0.97165179999999995</v>
      </c>
      <c r="AD80" s="35"/>
    </row>
    <row r="81" spans="2:30" x14ac:dyDescent="0.3">
      <c r="B81" t="s">
        <v>338</v>
      </c>
      <c r="C81" t="s">
        <v>83</v>
      </c>
      <c r="D81" t="s">
        <v>339</v>
      </c>
      <c r="E81" s="2" t="s">
        <v>3</v>
      </c>
      <c r="F81">
        <v>0.14499999999999999</v>
      </c>
      <c r="G81">
        <v>55</v>
      </c>
      <c r="H81" t="s">
        <v>8</v>
      </c>
      <c r="I81">
        <v>0.14499999999999999</v>
      </c>
      <c r="J81">
        <v>2</v>
      </c>
      <c r="K81">
        <v>8.48</v>
      </c>
      <c r="L81">
        <v>1</v>
      </c>
      <c r="M81">
        <v>50</v>
      </c>
      <c r="N81">
        <v>0.14499999999999999</v>
      </c>
      <c r="O81" s="1">
        <f t="shared" si="14"/>
        <v>0.38078865529319539</v>
      </c>
      <c r="P81" s="1">
        <f t="shared" si="11"/>
        <v>0.40098173029685197</v>
      </c>
      <c r="Q81" s="2">
        <f t="shared" si="12"/>
        <v>1.9230769230769232E-2</v>
      </c>
      <c r="R81" s="2">
        <f t="shared" si="13"/>
        <v>0.13867504905630729</v>
      </c>
      <c r="S81" s="8">
        <v>1.6504481849699999E-2</v>
      </c>
      <c r="T81" s="8">
        <v>0.34434067000000002</v>
      </c>
      <c r="U81" s="8">
        <v>1.4E-2</v>
      </c>
      <c r="V81" s="8">
        <v>0.31900000000000001</v>
      </c>
      <c r="W81" s="8">
        <v>5.0000000000000001E-3</v>
      </c>
      <c r="X81" s="8">
        <v>0.76817999999999997</v>
      </c>
      <c r="AD81" s="35"/>
    </row>
    <row r="82" spans="2:30" x14ac:dyDescent="0.3">
      <c r="B82" t="s">
        <v>340</v>
      </c>
      <c r="C82" t="s">
        <v>341</v>
      </c>
      <c r="D82" t="s">
        <v>342</v>
      </c>
      <c r="E82" s="2" t="s">
        <v>3</v>
      </c>
      <c r="F82">
        <v>7.0000000000000007E-2</v>
      </c>
      <c r="G82">
        <v>68</v>
      </c>
      <c r="H82" t="s">
        <v>8</v>
      </c>
      <c r="I82">
        <v>7.0000000000000007E-2</v>
      </c>
      <c r="J82">
        <v>2</v>
      </c>
      <c r="K82">
        <v>4.47</v>
      </c>
      <c r="L82">
        <v>1</v>
      </c>
      <c r="M82">
        <v>62</v>
      </c>
      <c r="N82">
        <v>7.0000000000000007E-2</v>
      </c>
      <c r="O82" s="1">
        <f t="shared" si="14"/>
        <v>0.26457513110645908</v>
      </c>
      <c r="P82" s="1">
        <f t="shared" si="11"/>
        <v>0.27102154744373086</v>
      </c>
      <c r="Q82" s="2">
        <f t="shared" si="12"/>
        <v>1.5384615384615385E-2</v>
      </c>
      <c r="R82" s="2">
        <f t="shared" si="13"/>
        <v>0.12403473458920845</v>
      </c>
      <c r="S82" s="8">
        <v>7.7900620580000004E-4</v>
      </c>
      <c r="T82" s="8">
        <v>0.22387383999999999</v>
      </c>
      <c r="U82" s="8">
        <v>0</v>
      </c>
      <c r="V82" s="8">
        <v>0.20799999999999999</v>
      </c>
      <c r="W82" s="8">
        <v>3.9E-2</v>
      </c>
      <c r="X82" s="8">
        <v>0.54928370000000004</v>
      </c>
      <c r="AD82" s="35"/>
    </row>
    <row r="83" spans="2:30" x14ac:dyDescent="0.3">
      <c r="B83" t="s">
        <v>343</v>
      </c>
      <c r="C83" t="s">
        <v>344</v>
      </c>
      <c r="D83" t="s">
        <v>345</v>
      </c>
      <c r="E83" s="2" t="s">
        <v>3</v>
      </c>
      <c r="G83">
        <v>67</v>
      </c>
      <c r="H83" t="s">
        <v>8</v>
      </c>
      <c r="I83">
        <v>0.42399999999999999</v>
      </c>
      <c r="J83">
        <v>4</v>
      </c>
      <c r="K83">
        <v>15.2</v>
      </c>
      <c r="L83">
        <v>3</v>
      </c>
      <c r="M83">
        <v>62</v>
      </c>
      <c r="N83">
        <v>0.42399999999999999</v>
      </c>
      <c r="O83" s="1">
        <f t="shared" si="14"/>
        <v>0.6511528238439882</v>
      </c>
      <c r="P83" s="1">
        <f t="shared" si="11"/>
        <v>0.77729753420915748</v>
      </c>
      <c r="Q83" s="2">
        <f t="shared" si="12"/>
        <v>1.5625E-2</v>
      </c>
      <c r="R83" s="2">
        <f t="shared" si="13"/>
        <v>0.125</v>
      </c>
      <c r="S83" s="8">
        <v>0.2373042218792</v>
      </c>
      <c r="T83" s="8">
        <v>0.59413086999999998</v>
      </c>
      <c r="U83" s="8">
        <v>0.214</v>
      </c>
      <c r="V83" s="8">
        <v>0.54500000000000004</v>
      </c>
      <c r="W83" s="8">
        <v>9.9999999999999995E-7</v>
      </c>
      <c r="X83" s="8">
        <v>0.99522390000000005</v>
      </c>
      <c r="AD83" s="35"/>
    </row>
    <row r="84" spans="2:30" x14ac:dyDescent="0.3">
      <c r="B84" t="s">
        <v>346</v>
      </c>
      <c r="C84" t="s">
        <v>83</v>
      </c>
      <c r="D84" t="s">
        <v>347</v>
      </c>
      <c r="E84" s="2" t="s">
        <v>3</v>
      </c>
      <c r="G84">
        <v>128</v>
      </c>
      <c r="H84" t="s">
        <v>18</v>
      </c>
      <c r="I84">
        <v>4.4999999999999998E-2</v>
      </c>
      <c r="J84">
        <v>2</v>
      </c>
      <c r="K84">
        <v>5.85</v>
      </c>
      <c r="L84">
        <v>1</v>
      </c>
      <c r="M84">
        <v>125</v>
      </c>
      <c r="N84">
        <v>4.4999999999999998E-2</v>
      </c>
      <c r="O84" s="1">
        <f t="shared" si="14"/>
        <v>0.21213203435596426</v>
      </c>
      <c r="P84" s="1">
        <f t="shared" si="11"/>
        <v>0.21540279020197259</v>
      </c>
      <c r="Q84" s="2">
        <f t="shared" si="12"/>
        <v>8.0000000000000002E-3</v>
      </c>
      <c r="R84" s="2">
        <f t="shared" si="13"/>
        <v>8.9442719099991588E-2</v>
      </c>
      <c r="S84" s="8">
        <v>1.6061502927999999E-3</v>
      </c>
      <c r="T84" s="8">
        <v>0.13836155</v>
      </c>
      <c r="U84" s="8">
        <v>1E-3</v>
      </c>
      <c r="V84" s="8">
        <v>0.13200000000000001</v>
      </c>
      <c r="W84" s="8">
        <v>1.7000000000000001E-2</v>
      </c>
      <c r="X84" s="8">
        <v>0.65992680000000004</v>
      </c>
      <c r="AD84" s="36"/>
    </row>
    <row r="85" spans="2:30" x14ac:dyDescent="0.3">
      <c r="B85" t="s">
        <v>348</v>
      </c>
      <c r="C85" t="s">
        <v>83</v>
      </c>
      <c r="D85" t="s">
        <v>349</v>
      </c>
      <c r="E85" s="2" t="s">
        <v>3</v>
      </c>
      <c r="G85">
        <v>42</v>
      </c>
      <c r="H85" t="s">
        <v>18</v>
      </c>
      <c r="I85">
        <v>5.0000000000000001E-3</v>
      </c>
      <c r="J85">
        <v>2</v>
      </c>
      <c r="K85">
        <v>0.21</v>
      </c>
      <c r="L85">
        <v>1</v>
      </c>
      <c r="M85">
        <v>40</v>
      </c>
      <c r="N85">
        <v>5.0000000000000001E-3</v>
      </c>
      <c r="O85" s="1">
        <f t="shared" si="14"/>
        <v>7.0710678118654752E-2</v>
      </c>
      <c r="P85" s="1">
        <f t="shared" si="11"/>
        <v>7.0828884069864401E-2</v>
      </c>
      <c r="Q85" s="2">
        <f t="shared" si="12"/>
        <v>2.564102564102564E-2</v>
      </c>
      <c r="R85" s="2">
        <f t="shared" si="13"/>
        <v>0.16012815380508713</v>
      </c>
      <c r="S85" s="8">
        <v>5.6807365410199998E-2</v>
      </c>
      <c r="T85" s="8">
        <v>0.13451284999999999</v>
      </c>
      <c r="U85" s="8">
        <v>0</v>
      </c>
      <c r="V85" s="8">
        <v>0.11899999999999999</v>
      </c>
      <c r="W85" s="8">
        <v>0.64900000000000002</v>
      </c>
      <c r="X85" s="8">
        <v>7.3224259999999999E-2</v>
      </c>
      <c r="AD85" s="36"/>
    </row>
    <row r="86" spans="2:30" x14ac:dyDescent="0.3">
      <c r="B86" t="s">
        <v>350</v>
      </c>
      <c r="C86" t="s">
        <v>334</v>
      </c>
      <c r="D86" t="s">
        <v>351</v>
      </c>
      <c r="E86" s="2" t="s">
        <v>3</v>
      </c>
      <c r="G86">
        <v>162</v>
      </c>
      <c r="H86" t="s">
        <v>18</v>
      </c>
      <c r="I86">
        <v>4.2000000000000003E-2</v>
      </c>
      <c r="J86">
        <v>3</v>
      </c>
      <c r="K86">
        <v>3.52</v>
      </c>
      <c r="L86">
        <v>2</v>
      </c>
      <c r="M86">
        <v>159</v>
      </c>
      <c r="N86">
        <v>4.2000000000000003E-2</v>
      </c>
      <c r="O86" s="1">
        <f t="shared" si="14"/>
        <v>0.20493901531919198</v>
      </c>
      <c r="P86" s="1">
        <f t="shared" si="11"/>
        <v>0.20788270647392623</v>
      </c>
      <c r="Q86" s="2">
        <f t="shared" si="12"/>
        <v>6.2893081761006293E-3</v>
      </c>
      <c r="R86" s="2">
        <f t="shared" si="13"/>
        <v>7.9305158571814416E-2</v>
      </c>
      <c r="S86" s="8">
        <v>2.7456985608000002E-3</v>
      </c>
      <c r="T86" s="8">
        <v>0.12119675000000001</v>
      </c>
      <c r="U86" s="8">
        <v>0</v>
      </c>
      <c r="V86" s="8">
        <v>0.111</v>
      </c>
      <c r="W86" s="8">
        <v>3.2000000000000001E-2</v>
      </c>
      <c r="X86" s="8">
        <v>0.63337290000000002</v>
      </c>
      <c r="AD86" s="35"/>
    </row>
    <row r="87" spans="2:30" x14ac:dyDescent="0.3">
      <c r="B87" t="s">
        <v>352</v>
      </c>
      <c r="C87" t="s">
        <v>353</v>
      </c>
      <c r="D87" t="s">
        <v>354</v>
      </c>
      <c r="E87" s="2" t="s">
        <v>44</v>
      </c>
      <c r="F87">
        <v>0.46</v>
      </c>
      <c r="G87">
        <v>54</v>
      </c>
      <c r="H87" t="s">
        <v>18</v>
      </c>
      <c r="I87">
        <v>0.05</v>
      </c>
      <c r="J87">
        <v>2</v>
      </c>
      <c r="N87">
        <v>0.05</v>
      </c>
      <c r="O87" s="1">
        <f t="shared" si="14"/>
        <v>0.22360679774997896</v>
      </c>
      <c r="P87" s="1">
        <f t="shared" si="11"/>
        <v>0.22744953600579138</v>
      </c>
      <c r="Q87" s="2">
        <f t="shared" si="12"/>
        <v>1.9607843137254902E-2</v>
      </c>
      <c r="R87" s="2">
        <f t="shared" si="13"/>
        <v>0.14002800840280097</v>
      </c>
      <c r="S87" s="8">
        <v>2.2057806111000001E-3</v>
      </c>
      <c r="T87" s="8">
        <v>0.21493387999999999</v>
      </c>
      <c r="W87">
        <v>0.09</v>
      </c>
      <c r="X87" s="8">
        <v>0.38184659999999998</v>
      </c>
    </row>
    <row r="88" spans="2:30" x14ac:dyDescent="0.3">
      <c r="B88" s="1" t="s">
        <v>370</v>
      </c>
      <c r="C88" t="s">
        <v>334</v>
      </c>
      <c r="D88" t="s">
        <v>371</v>
      </c>
      <c r="E88" t="s">
        <v>3</v>
      </c>
      <c r="G88">
        <v>100</v>
      </c>
      <c r="H88" t="s">
        <v>18</v>
      </c>
      <c r="I88">
        <v>0.317</v>
      </c>
      <c r="J88">
        <v>5</v>
      </c>
      <c r="K88">
        <v>11.023999999999999</v>
      </c>
      <c r="L88">
        <v>4</v>
      </c>
      <c r="M88">
        <v>95</v>
      </c>
      <c r="N88">
        <v>0.317</v>
      </c>
      <c r="O88" s="1">
        <f t="shared" si="14"/>
        <v>0.5630275304103699</v>
      </c>
      <c r="P88" s="1">
        <f t="shared" si="11"/>
        <v>0.63725487481610377</v>
      </c>
      <c r="Q88" s="2">
        <f t="shared" si="12"/>
        <v>1.0309278350515464E-2</v>
      </c>
      <c r="R88" s="2">
        <f t="shared" si="13"/>
        <v>0.1015346165133619</v>
      </c>
      <c r="U88" s="8">
        <v>0.14699999999999999</v>
      </c>
      <c r="V88" s="8">
        <v>0.42599999999999999</v>
      </c>
      <c r="W88" s="8">
        <v>1.0000000000000001E-5</v>
      </c>
      <c r="X88" s="8">
        <v>0.99723249999999997</v>
      </c>
    </row>
    <row r="89" spans="2:30" x14ac:dyDescent="0.3">
      <c r="B89" s="1" t="s">
        <v>373</v>
      </c>
      <c r="C89" t="s">
        <v>334</v>
      </c>
      <c r="D89" t="s">
        <v>372</v>
      </c>
      <c r="E89" t="s">
        <v>3</v>
      </c>
      <c r="G89">
        <v>120</v>
      </c>
      <c r="H89" t="s">
        <v>18</v>
      </c>
      <c r="I89">
        <v>3.1E-2</v>
      </c>
      <c r="J89">
        <v>3</v>
      </c>
      <c r="K89">
        <v>1.89</v>
      </c>
      <c r="L89">
        <v>2</v>
      </c>
      <c r="M89">
        <v>117</v>
      </c>
      <c r="N89">
        <v>3.1E-2</v>
      </c>
      <c r="O89" s="1">
        <f t="shared" si="14"/>
        <v>0.17606816861659008</v>
      </c>
      <c r="P89" s="1">
        <f t="shared" si="11"/>
        <v>0.17792214785283325</v>
      </c>
      <c r="Q89" s="2">
        <f t="shared" si="12"/>
        <v>8.5470085470085479E-3</v>
      </c>
      <c r="R89" s="2">
        <f t="shared" si="13"/>
        <v>9.2450032704204863E-2</v>
      </c>
      <c r="U89" s="8">
        <v>0</v>
      </c>
      <c r="V89" s="8">
        <v>0.104</v>
      </c>
      <c r="W89" s="8">
        <v>0.156</v>
      </c>
      <c r="X89" s="8">
        <v>0.38080380000000003</v>
      </c>
    </row>
    <row r="90" spans="2:30" x14ac:dyDescent="0.3">
      <c r="B90" s="1" t="s">
        <v>374</v>
      </c>
      <c r="C90" t="s">
        <v>334</v>
      </c>
      <c r="D90" t="s">
        <v>375</v>
      </c>
      <c r="E90" t="s">
        <v>3</v>
      </c>
      <c r="G90">
        <v>180</v>
      </c>
      <c r="H90" t="s">
        <v>18</v>
      </c>
      <c r="I90">
        <v>3.3000000000000002E-2</v>
      </c>
      <c r="J90">
        <v>3</v>
      </c>
      <c r="K90">
        <v>3.0449999999999999</v>
      </c>
      <c r="L90">
        <v>2</v>
      </c>
      <c r="M90">
        <v>177</v>
      </c>
      <c r="N90">
        <v>3.3000000000000002E-2</v>
      </c>
      <c r="O90" s="1">
        <f t="shared" si="14"/>
        <v>0.18165902124584951</v>
      </c>
      <c r="P90" s="1">
        <f t="shared" si="11"/>
        <v>0.18369779302775063</v>
      </c>
      <c r="Q90" s="2">
        <f t="shared" si="12"/>
        <v>5.6497175141242938E-3</v>
      </c>
      <c r="R90" s="2">
        <f t="shared" si="13"/>
        <v>7.5164602800282879E-2</v>
      </c>
      <c r="U90" s="8">
        <v>0</v>
      </c>
      <c r="V90" s="8">
        <v>9.2999999999999999E-2</v>
      </c>
      <c r="W90" s="8">
        <v>0.05</v>
      </c>
      <c r="X90" s="8">
        <v>0.57177900000000004</v>
      </c>
    </row>
    <row r="91" spans="2:30" x14ac:dyDescent="0.3">
      <c r="B91" s="1" t="s">
        <v>376</v>
      </c>
      <c r="C91" t="s">
        <v>334</v>
      </c>
      <c r="D91" t="s">
        <v>377</v>
      </c>
      <c r="E91" t="s">
        <v>3</v>
      </c>
      <c r="G91">
        <v>100</v>
      </c>
      <c r="H91" t="s">
        <v>18</v>
      </c>
      <c r="I91">
        <v>0.12</v>
      </c>
      <c r="J91">
        <v>5</v>
      </c>
      <c r="K91">
        <v>3.2320000000000002</v>
      </c>
      <c r="L91">
        <v>4</v>
      </c>
      <c r="M91">
        <v>95</v>
      </c>
      <c r="N91">
        <v>0.12</v>
      </c>
      <c r="O91" s="1">
        <f t="shared" si="14"/>
        <v>0.34641016151377546</v>
      </c>
      <c r="P91" s="1">
        <f t="shared" si="11"/>
        <v>0.36135859679395771</v>
      </c>
      <c r="Q91" s="2">
        <f t="shared" si="12"/>
        <v>1.0309278350515464E-2</v>
      </c>
      <c r="R91" s="2">
        <f t="shared" si="13"/>
        <v>0.1015346165133619</v>
      </c>
      <c r="U91" s="8">
        <v>4.0000000000000001E-3</v>
      </c>
      <c r="V91" s="8">
        <v>0.217</v>
      </c>
      <c r="W91" s="8">
        <v>1.6E-2</v>
      </c>
      <c r="X91" s="8">
        <v>0.77970479999999998</v>
      </c>
    </row>
  </sheetData>
  <sortState ref="A2:W76">
    <sortCondition ref="H2:H76"/>
    <sortCondition ref="B2:B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zoomScale="90" zoomScaleNormal="90" workbookViewId="0">
      <selection activeCell="B24" sqref="B24"/>
    </sheetView>
  </sheetViews>
  <sheetFormatPr defaultRowHeight="14.4" x14ac:dyDescent="0.3"/>
  <cols>
    <col min="1" max="1" width="66.77734375" bestFit="1" customWidth="1"/>
    <col min="2" max="2" width="43.33203125" bestFit="1" customWidth="1"/>
  </cols>
  <sheetData>
    <row r="1" spans="1:2" ht="15.6" x14ac:dyDescent="0.3">
      <c r="A1" s="32" t="s">
        <v>322</v>
      </c>
      <c r="B1" s="9"/>
    </row>
    <row r="2" spans="1:2" ht="15.6" x14ac:dyDescent="0.3">
      <c r="A2" s="27" t="s">
        <v>323</v>
      </c>
      <c r="B2" s="27" t="s">
        <v>303</v>
      </c>
    </row>
    <row r="3" spans="1:2" ht="15.6" x14ac:dyDescent="0.3">
      <c r="A3" s="26" t="s">
        <v>320</v>
      </c>
      <c r="B3" s="26" t="s">
        <v>304</v>
      </c>
    </row>
    <row r="4" spans="1:2" ht="15.6" x14ac:dyDescent="0.3">
      <c r="A4" s="26" t="s">
        <v>321</v>
      </c>
      <c r="B4" s="26" t="s">
        <v>305</v>
      </c>
    </row>
    <row r="5" spans="1:2" ht="15.6" x14ac:dyDescent="0.3">
      <c r="A5" s="30" t="s">
        <v>308</v>
      </c>
      <c r="B5" s="26" t="s">
        <v>305</v>
      </c>
    </row>
    <row r="6" spans="1:2" ht="15.6" x14ac:dyDescent="0.3">
      <c r="A6" s="29" t="s">
        <v>309</v>
      </c>
      <c r="B6" s="26" t="s">
        <v>304</v>
      </c>
    </row>
    <row r="7" spans="1:2" ht="15.6" x14ac:dyDescent="0.3">
      <c r="A7" s="29" t="s">
        <v>316</v>
      </c>
      <c r="B7" s="26" t="s">
        <v>304</v>
      </c>
    </row>
    <row r="8" spans="1:2" ht="15.6" x14ac:dyDescent="0.3">
      <c r="A8" s="29" t="s">
        <v>310</v>
      </c>
      <c r="B8" s="26" t="s">
        <v>304</v>
      </c>
    </row>
    <row r="9" spans="1:2" ht="15.6" x14ac:dyDescent="0.3">
      <c r="A9" s="29" t="s">
        <v>311</v>
      </c>
      <c r="B9" s="26" t="s">
        <v>305</v>
      </c>
    </row>
    <row r="10" spans="1:2" ht="15.6" x14ac:dyDescent="0.3">
      <c r="A10" s="29" t="s">
        <v>312</v>
      </c>
      <c r="B10" s="26" t="s">
        <v>305</v>
      </c>
    </row>
    <row r="11" spans="1:2" ht="15.6" x14ac:dyDescent="0.3">
      <c r="A11" s="29" t="s">
        <v>313</v>
      </c>
      <c r="B11" s="26" t="s">
        <v>306</v>
      </c>
    </row>
    <row r="12" spans="1:2" ht="15.6" x14ac:dyDescent="0.3">
      <c r="A12" s="29" t="s">
        <v>317</v>
      </c>
      <c r="B12" s="26" t="s">
        <v>307</v>
      </c>
    </row>
    <row r="13" spans="1:2" ht="15.6" x14ac:dyDescent="0.3">
      <c r="A13" s="29" t="s">
        <v>314</v>
      </c>
      <c r="B13" s="26" t="s">
        <v>306</v>
      </c>
    </row>
    <row r="14" spans="1:2" ht="15.6" x14ac:dyDescent="0.3">
      <c r="A14" s="29" t="s">
        <v>315</v>
      </c>
      <c r="B14" s="26" t="s">
        <v>304</v>
      </c>
    </row>
    <row r="15" spans="1:2" ht="15.6" x14ac:dyDescent="0.3">
      <c r="A15" s="29" t="s">
        <v>318</v>
      </c>
      <c r="B15" s="26" t="s">
        <v>305</v>
      </c>
    </row>
    <row r="16" spans="1:2" ht="15.6" x14ac:dyDescent="0.3">
      <c r="A16" s="29" t="s">
        <v>319</v>
      </c>
      <c r="B16" s="30" t="s">
        <v>307</v>
      </c>
    </row>
    <row r="17" spans="1:2" ht="15.6" x14ac:dyDescent="0.3">
      <c r="A17" s="29" t="s">
        <v>324</v>
      </c>
      <c r="B17" s="29" t="s">
        <v>307</v>
      </c>
    </row>
    <row r="18" spans="1:2" ht="15.6" x14ac:dyDescent="0.3">
      <c r="A18" s="31" t="s">
        <v>325</v>
      </c>
      <c r="B18" s="31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="80" zoomScaleNormal="80" workbookViewId="0">
      <selection activeCell="I9" sqref="I9"/>
    </sheetView>
  </sheetViews>
  <sheetFormatPr defaultRowHeight="14.4" x14ac:dyDescent="0.3"/>
  <cols>
    <col min="2" max="2" width="31.33203125" bestFit="1" customWidth="1"/>
    <col min="3" max="3" width="6.5546875" bestFit="1" customWidth="1"/>
    <col min="4" max="4" width="15.6640625" bestFit="1" customWidth="1"/>
    <col min="5" max="6" width="10" bestFit="1" customWidth="1"/>
  </cols>
  <sheetData>
    <row r="1" spans="2:22" x14ac:dyDescent="0.3">
      <c r="B1" s="9" t="s">
        <v>178</v>
      </c>
      <c r="C1" s="9" t="s">
        <v>5</v>
      </c>
      <c r="D1" s="9" t="s">
        <v>179</v>
      </c>
      <c r="E1" s="9" t="s">
        <v>213</v>
      </c>
      <c r="F1" s="2"/>
      <c r="G1" s="2"/>
      <c r="H1" s="2"/>
      <c r="I1" s="2"/>
      <c r="J1" s="2"/>
      <c r="K1" s="6"/>
      <c r="L1" s="1"/>
      <c r="M1" s="1"/>
      <c r="N1" s="1"/>
      <c r="O1" s="6"/>
      <c r="P1" s="1"/>
      <c r="Q1" s="1"/>
      <c r="R1" s="1"/>
      <c r="S1" s="1"/>
      <c r="T1" s="1"/>
      <c r="U1" s="1"/>
      <c r="V1" s="1"/>
    </row>
    <row r="2" spans="2:22" x14ac:dyDescent="0.3">
      <c r="G2" s="1"/>
      <c r="H2" s="1"/>
      <c r="I2" s="2"/>
      <c r="J2" s="1"/>
      <c r="K2" s="1"/>
      <c r="L2" s="1"/>
      <c r="M2" s="1"/>
      <c r="U2" s="1"/>
      <c r="V2" s="1"/>
    </row>
    <row r="3" spans="2:22" x14ac:dyDescent="0.3">
      <c r="B3" s="2"/>
      <c r="C3" s="2"/>
      <c r="D3" s="2"/>
      <c r="E3" s="2"/>
      <c r="F3" s="2"/>
      <c r="G3" s="1"/>
      <c r="H3" s="1"/>
      <c r="I3" s="2"/>
      <c r="J3" s="1"/>
      <c r="K3" s="1"/>
      <c r="L3" s="1"/>
      <c r="M3" s="1"/>
      <c r="S3" s="2"/>
      <c r="T3" s="2"/>
    </row>
    <row r="4" spans="2:22" x14ac:dyDescent="0.3">
      <c r="B4" s="2"/>
      <c r="C4" s="2"/>
      <c r="D4" s="2"/>
      <c r="E4" s="2"/>
      <c r="F4" s="2"/>
      <c r="G4" s="1"/>
      <c r="H4" s="1"/>
      <c r="I4" s="8"/>
      <c r="J4" s="1"/>
      <c r="K4" s="1"/>
      <c r="L4" s="1"/>
      <c r="M4" s="1"/>
      <c r="U4" s="1"/>
      <c r="V4" s="1"/>
    </row>
    <row r="5" spans="2:22" x14ac:dyDescent="0.3">
      <c r="B5" s="2"/>
      <c r="C5" s="2"/>
      <c r="D5" s="2"/>
      <c r="E5" s="2"/>
      <c r="F5" s="2"/>
      <c r="G5" s="1"/>
      <c r="H5" s="8"/>
      <c r="I5" s="2"/>
      <c r="J5" s="1"/>
      <c r="K5" s="1"/>
      <c r="L5" s="1"/>
      <c r="M5" s="1"/>
      <c r="S5" s="2"/>
      <c r="T5" s="2"/>
    </row>
    <row r="6" spans="2:22" x14ac:dyDescent="0.3">
      <c r="B6" s="2"/>
      <c r="C6" s="2"/>
      <c r="D6" s="2"/>
      <c r="E6" s="2"/>
      <c r="F6" s="2"/>
    </row>
    <row r="7" spans="2:22" x14ac:dyDescent="0.3">
      <c r="B7" s="2"/>
      <c r="C7" s="2"/>
      <c r="D7" s="2"/>
      <c r="E7" s="2"/>
      <c r="F7" s="2"/>
      <c r="G7" s="1"/>
      <c r="H7" s="1"/>
      <c r="I7" s="2"/>
      <c r="J7" s="8"/>
      <c r="K7" s="1"/>
      <c r="L7" s="1"/>
      <c r="M7" s="1"/>
      <c r="U7" s="1"/>
      <c r="V7" s="1"/>
    </row>
    <row r="8" spans="2:22" x14ac:dyDescent="0.3">
      <c r="F8" s="2"/>
      <c r="G8" s="1"/>
      <c r="H8" s="1"/>
      <c r="I8" s="2"/>
      <c r="J8" s="1"/>
      <c r="K8" s="1"/>
      <c r="L8" s="1"/>
      <c r="M8" s="1"/>
      <c r="S8" s="2"/>
      <c r="T8" s="2"/>
    </row>
    <row r="9" spans="2:22" x14ac:dyDescent="0.3">
      <c r="B9" s="10" t="s">
        <v>73</v>
      </c>
      <c r="C9" s="11" t="s">
        <v>216</v>
      </c>
      <c r="D9" s="11" t="s">
        <v>196</v>
      </c>
      <c r="E9" s="12">
        <v>0.82513780000000003</v>
      </c>
      <c r="F9" s="2"/>
      <c r="G9" s="1"/>
      <c r="H9" s="1"/>
      <c r="I9" s="2"/>
      <c r="J9" s="1"/>
      <c r="K9" s="1"/>
      <c r="L9" s="1"/>
      <c r="M9" s="1"/>
    </row>
    <row r="10" spans="2:22" x14ac:dyDescent="0.3">
      <c r="B10" s="13" t="s">
        <v>76</v>
      </c>
      <c r="C10" s="2" t="s">
        <v>215</v>
      </c>
      <c r="D10" s="2" t="s">
        <v>197</v>
      </c>
      <c r="E10" s="18">
        <v>0.81025570000000002</v>
      </c>
      <c r="F10" s="2"/>
      <c r="G10" s="1"/>
      <c r="H10" s="1"/>
      <c r="I10" s="2"/>
      <c r="J10" s="1"/>
      <c r="K10" s="1"/>
      <c r="L10" s="1"/>
      <c r="M10" s="1"/>
    </row>
    <row r="11" spans="2:22" x14ac:dyDescent="0.3">
      <c r="B11" s="13" t="s">
        <v>79</v>
      </c>
      <c r="C11" s="2" t="s">
        <v>216</v>
      </c>
      <c r="D11" s="2" t="s">
        <v>198</v>
      </c>
      <c r="E11" s="14">
        <v>0.99642839999999999</v>
      </c>
      <c r="F11" s="2"/>
    </row>
    <row r="12" spans="2:22" x14ac:dyDescent="0.3">
      <c r="B12" s="15" t="s">
        <v>81</v>
      </c>
      <c r="C12" s="9" t="s">
        <v>216</v>
      </c>
      <c r="D12" s="9" t="s">
        <v>199</v>
      </c>
      <c r="E12" s="14">
        <v>0.99038910000000002</v>
      </c>
      <c r="G12" s="2"/>
      <c r="H12" s="1"/>
      <c r="I12" s="1"/>
      <c r="J12" s="1"/>
      <c r="K12" s="1"/>
      <c r="L12" s="1"/>
      <c r="M12" s="1"/>
      <c r="U12" s="2"/>
      <c r="V12" s="1"/>
    </row>
    <row r="13" spans="2:22" x14ac:dyDescent="0.3">
      <c r="E13" s="16">
        <f>PRODUCT(E9:E12)</f>
        <v>0.65978209697779699</v>
      </c>
      <c r="F13" s="17" t="s">
        <v>214</v>
      </c>
      <c r="G13" s="2"/>
      <c r="H13" s="1"/>
      <c r="I13" s="1"/>
      <c r="J13" s="1"/>
      <c r="K13" s="1"/>
      <c r="L13" s="1"/>
      <c r="M13" s="1"/>
      <c r="S13" s="2"/>
      <c r="T13" s="2"/>
    </row>
    <row r="14" spans="2:22" x14ac:dyDescent="0.3">
      <c r="F14" s="1"/>
      <c r="G14" s="2"/>
      <c r="H14" s="1"/>
      <c r="I14" s="1"/>
      <c r="J14" s="1"/>
      <c r="K14" s="1"/>
      <c r="L14" s="1"/>
      <c r="M14" s="1"/>
    </row>
    <row r="15" spans="2:22" x14ac:dyDescent="0.3">
      <c r="B15" s="19" t="s">
        <v>109</v>
      </c>
      <c r="C15" s="11" t="s">
        <v>216</v>
      </c>
      <c r="D15" s="20" t="s">
        <v>200</v>
      </c>
      <c r="E15" s="12">
        <v>0.57430899999999996</v>
      </c>
      <c r="F15" s="1"/>
      <c r="G15" s="2"/>
      <c r="H15" s="1"/>
      <c r="I15" s="1"/>
      <c r="J15" s="1"/>
      <c r="K15" s="8"/>
      <c r="L15" s="1"/>
      <c r="M15" s="1"/>
    </row>
    <row r="16" spans="2:22" x14ac:dyDescent="0.3">
      <c r="B16" s="21" t="s">
        <v>111</v>
      </c>
      <c r="C16" s="2" t="s">
        <v>215</v>
      </c>
      <c r="D16" s="1" t="s">
        <v>201</v>
      </c>
      <c r="E16" s="14">
        <v>0.89321450000000002</v>
      </c>
      <c r="F16" s="1"/>
      <c r="G16" s="2"/>
      <c r="H16" s="1"/>
      <c r="I16" s="1"/>
      <c r="J16" s="1"/>
      <c r="K16" s="1"/>
      <c r="L16" s="1"/>
      <c r="M16" s="1"/>
      <c r="U16" s="2"/>
      <c r="V16" s="1"/>
    </row>
    <row r="17" spans="2:22" x14ac:dyDescent="0.3">
      <c r="B17" s="21" t="s">
        <v>112</v>
      </c>
      <c r="C17" s="2" t="s">
        <v>216</v>
      </c>
      <c r="D17" s="1" t="s">
        <v>202</v>
      </c>
      <c r="E17" s="14">
        <v>0.99258650000000004</v>
      </c>
      <c r="F17" s="1"/>
      <c r="J17" s="8"/>
    </row>
    <row r="18" spans="2:22" x14ac:dyDescent="0.3">
      <c r="B18" s="21" t="s">
        <v>113</v>
      </c>
      <c r="C18" s="2" t="s">
        <v>215</v>
      </c>
      <c r="D18" s="1" t="s">
        <v>203</v>
      </c>
      <c r="E18" s="14">
        <v>0.9802708</v>
      </c>
      <c r="G18" s="1"/>
      <c r="H18" s="1"/>
      <c r="I18" s="2"/>
      <c r="J18" s="1"/>
      <c r="K18" s="1"/>
      <c r="L18" s="1"/>
      <c r="M18" s="1"/>
    </row>
    <row r="19" spans="2:22" x14ac:dyDescent="0.3">
      <c r="B19" s="22" t="s">
        <v>110</v>
      </c>
      <c r="C19" s="9" t="s">
        <v>216</v>
      </c>
      <c r="D19" s="23" t="s">
        <v>204</v>
      </c>
      <c r="E19" s="14">
        <v>0.57430899999999996</v>
      </c>
      <c r="F19" s="2"/>
      <c r="G19" s="1"/>
      <c r="H19" s="1"/>
      <c r="I19" s="2"/>
      <c r="J19" s="1"/>
      <c r="K19" s="1"/>
      <c r="L19" s="1"/>
      <c r="M19" s="1"/>
      <c r="U19" s="7"/>
      <c r="V19" s="7"/>
    </row>
    <row r="20" spans="2:22" x14ac:dyDescent="0.3">
      <c r="E20" s="16">
        <f>PRODUCT(E15:E19)</f>
        <v>0.28665626588104109</v>
      </c>
      <c r="F20" s="17" t="s">
        <v>214</v>
      </c>
      <c r="G20" s="1"/>
      <c r="H20" s="1"/>
      <c r="I20" s="2"/>
      <c r="J20" s="1"/>
      <c r="K20" s="1"/>
      <c r="L20" s="1"/>
      <c r="M20" s="1"/>
      <c r="U20" s="1"/>
      <c r="V20" s="1"/>
    </row>
    <row r="21" spans="2:22" x14ac:dyDescent="0.3">
      <c r="F21" s="2"/>
      <c r="G21" s="1"/>
      <c r="H21" s="1"/>
      <c r="I21" s="2"/>
      <c r="J21" s="1"/>
      <c r="K21" s="1"/>
      <c r="L21" s="1"/>
      <c r="M21" s="1"/>
    </row>
    <row r="22" spans="2:22" x14ac:dyDescent="0.3">
      <c r="B22" s="10" t="s">
        <v>114</v>
      </c>
      <c r="C22" s="11" t="s">
        <v>215</v>
      </c>
      <c r="D22" s="11" t="s">
        <v>205</v>
      </c>
      <c r="E22" s="24">
        <v>0.92732369999999997</v>
      </c>
      <c r="F22" s="2"/>
      <c r="I22" s="8"/>
    </row>
    <row r="23" spans="2:22" x14ac:dyDescent="0.3">
      <c r="B23" s="13" t="s">
        <v>116</v>
      </c>
      <c r="C23" s="2" t="s">
        <v>216</v>
      </c>
      <c r="D23" s="2" t="s">
        <v>206</v>
      </c>
      <c r="E23" s="14">
        <v>0.71054740000000005</v>
      </c>
      <c r="G23" s="2"/>
      <c r="H23" s="1"/>
      <c r="I23" s="1"/>
      <c r="J23" s="1"/>
      <c r="K23" s="1"/>
      <c r="L23" s="1"/>
      <c r="M23" s="1"/>
    </row>
    <row r="24" spans="2:22" x14ac:dyDescent="0.3">
      <c r="B24" s="13" t="s">
        <v>118</v>
      </c>
      <c r="C24" s="2" t="s">
        <v>216</v>
      </c>
      <c r="D24" s="2" t="s">
        <v>207</v>
      </c>
      <c r="E24" s="14">
        <v>0.73309380000000002</v>
      </c>
      <c r="F24" s="1"/>
      <c r="G24" s="2"/>
      <c r="H24" s="1"/>
      <c r="I24" s="1"/>
      <c r="J24" s="1"/>
      <c r="K24" s="1"/>
      <c r="L24" s="1"/>
      <c r="M24" s="1"/>
    </row>
    <row r="25" spans="2:22" x14ac:dyDescent="0.3">
      <c r="B25" s="15" t="s">
        <v>120</v>
      </c>
      <c r="C25" s="9" t="s">
        <v>216</v>
      </c>
      <c r="D25" s="9" t="s">
        <v>208</v>
      </c>
      <c r="E25" s="14">
        <v>0.8250632</v>
      </c>
      <c r="F25" s="1"/>
      <c r="G25" s="1"/>
      <c r="H25" s="1"/>
      <c r="I25" s="1"/>
      <c r="J25" s="1"/>
      <c r="K25" s="1"/>
      <c r="L25" s="1"/>
      <c r="M25" s="1"/>
    </row>
    <row r="26" spans="2:22" x14ac:dyDescent="0.3">
      <c r="E26" s="16">
        <f>PRODUCT(E22:E25)</f>
        <v>0.39853932181024643</v>
      </c>
      <c r="F26" s="17" t="s">
        <v>214</v>
      </c>
      <c r="G26" s="2"/>
      <c r="H26" s="1"/>
      <c r="I26" s="1"/>
      <c r="J26" s="1"/>
      <c r="K26" s="1"/>
      <c r="L26" s="1"/>
      <c r="M26" s="1"/>
      <c r="U26" s="7"/>
      <c r="V26" s="7"/>
    </row>
    <row r="27" spans="2:22" x14ac:dyDescent="0.3">
      <c r="F27" s="1"/>
    </row>
    <row r="28" spans="2:22" x14ac:dyDescent="0.3">
      <c r="B28" s="19" t="s">
        <v>134</v>
      </c>
      <c r="C28" s="11" t="s">
        <v>215</v>
      </c>
      <c r="D28" s="20" t="s">
        <v>209</v>
      </c>
      <c r="E28" s="12">
        <v>0.60370460000000004</v>
      </c>
      <c r="I28" s="8"/>
    </row>
    <row r="29" spans="2:22" x14ac:dyDescent="0.3">
      <c r="B29" s="21" t="s">
        <v>136</v>
      </c>
      <c r="C29" s="2" t="s">
        <v>215</v>
      </c>
      <c r="D29" s="1" t="s">
        <v>210</v>
      </c>
      <c r="E29" s="18">
        <v>0.77163530000000002</v>
      </c>
    </row>
    <row r="30" spans="2:22" x14ac:dyDescent="0.3">
      <c r="B30" s="21" t="s">
        <v>136</v>
      </c>
      <c r="C30" s="2" t="s">
        <v>215</v>
      </c>
      <c r="D30" s="1" t="s">
        <v>211</v>
      </c>
      <c r="E30" s="14">
        <v>0.62432149999999997</v>
      </c>
    </row>
    <row r="31" spans="2:22" x14ac:dyDescent="0.3">
      <c r="B31" s="22" t="s">
        <v>140</v>
      </c>
      <c r="C31" s="9" t="s">
        <v>215</v>
      </c>
      <c r="D31" s="23" t="s">
        <v>212</v>
      </c>
      <c r="E31" s="14">
        <v>0.4661304</v>
      </c>
    </row>
    <row r="32" spans="2:22" x14ac:dyDescent="0.3">
      <c r="E32" s="16">
        <f>PRODUCT(E28:E31)</f>
        <v>0.13556647100228772</v>
      </c>
      <c r="F32" s="17" t="s">
        <v>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96"/>
  <sheetViews>
    <sheetView showGridLines="0" topLeftCell="A49" zoomScale="50" zoomScaleNormal="50" workbookViewId="0">
      <selection activeCell="T76" sqref="T76"/>
    </sheetView>
  </sheetViews>
  <sheetFormatPr defaultRowHeight="14.4" x14ac:dyDescent="0.3"/>
  <cols>
    <col min="2" max="2" width="34.109375" bestFit="1" customWidth="1"/>
    <col min="6" max="6" width="33" bestFit="1" customWidth="1"/>
    <col min="8" max="9" width="15.88671875" bestFit="1" customWidth="1"/>
    <col min="10" max="11" width="15.44140625" bestFit="1" customWidth="1"/>
    <col min="12" max="12" width="19.21875" bestFit="1" customWidth="1"/>
    <col min="13" max="13" width="12.77734375" bestFit="1" customWidth="1"/>
    <col min="17" max="17" width="19.33203125" customWidth="1"/>
    <col min="18" max="18" width="17.6640625" bestFit="1" customWidth="1"/>
    <col min="19" max="19" width="11.6640625" bestFit="1" customWidth="1"/>
    <col min="22" max="22" width="35.44140625" bestFit="1" customWidth="1"/>
    <col min="23" max="23" width="17.88671875" bestFit="1" customWidth="1"/>
    <col min="24" max="25" width="13.44140625" bestFit="1" customWidth="1"/>
  </cols>
  <sheetData>
    <row r="4" spans="2:25" ht="15.6" x14ac:dyDescent="0.3">
      <c r="B4" s="30"/>
      <c r="C4" s="2"/>
      <c r="D4" s="2"/>
      <c r="E4" s="2"/>
    </row>
    <row r="5" spans="2:25" ht="15.6" x14ac:dyDescent="0.3">
      <c r="B5" s="42"/>
      <c r="C5" s="2"/>
      <c r="D5" s="2"/>
      <c r="E5" s="2"/>
      <c r="Q5" s="44" t="s">
        <v>224</v>
      </c>
      <c r="R5" s="44"/>
      <c r="S5" s="44"/>
      <c r="V5" s="32" t="s">
        <v>302</v>
      </c>
      <c r="W5" s="28"/>
      <c r="X5" s="28"/>
      <c r="Y5" s="28"/>
    </row>
    <row r="6" spans="2:25" ht="15.6" x14ac:dyDescent="0.3">
      <c r="B6" s="38"/>
      <c r="C6" s="38"/>
      <c r="D6" s="38"/>
      <c r="E6" s="38"/>
      <c r="K6" s="44" t="s">
        <v>225</v>
      </c>
      <c r="L6" s="44"/>
      <c r="M6" s="44"/>
      <c r="Q6" s="27" t="s">
        <v>5</v>
      </c>
      <c r="R6" s="27" t="s">
        <v>220</v>
      </c>
      <c r="S6" s="27" t="s">
        <v>221</v>
      </c>
      <c r="V6" s="27" t="s">
        <v>178</v>
      </c>
      <c r="W6" s="27" t="s">
        <v>299</v>
      </c>
      <c r="X6" s="27" t="s">
        <v>300</v>
      </c>
      <c r="Y6" s="27" t="s">
        <v>301</v>
      </c>
    </row>
    <row r="7" spans="2:25" ht="15.6" x14ac:dyDescent="0.3">
      <c r="B7" s="33"/>
      <c r="C7" s="38"/>
      <c r="D7" s="38"/>
      <c r="E7" s="38"/>
      <c r="K7" s="27" t="s">
        <v>5</v>
      </c>
      <c r="L7" s="27" t="s">
        <v>220</v>
      </c>
      <c r="M7" s="27" t="s">
        <v>221</v>
      </c>
      <c r="Q7" s="26" t="s">
        <v>222</v>
      </c>
      <c r="R7" s="26" t="s">
        <v>226</v>
      </c>
      <c r="S7" s="26" t="s">
        <v>219</v>
      </c>
      <c r="V7" s="29" t="s">
        <v>16</v>
      </c>
      <c r="W7" s="29" t="s">
        <v>18</v>
      </c>
      <c r="X7" s="33">
        <v>84</v>
      </c>
      <c r="Y7" s="25">
        <v>0.15361828184511214</v>
      </c>
    </row>
    <row r="8" spans="2:25" ht="15.6" x14ac:dyDescent="0.3">
      <c r="B8" s="33"/>
      <c r="C8" s="38"/>
      <c r="D8" s="38"/>
      <c r="E8" s="38"/>
      <c r="H8" s="30"/>
      <c r="I8" s="2"/>
      <c r="J8" s="2"/>
      <c r="K8" s="26" t="s">
        <v>223</v>
      </c>
      <c r="L8" s="26" t="s">
        <v>262</v>
      </c>
      <c r="M8" s="26" t="s">
        <v>219</v>
      </c>
      <c r="N8" s="2"/>
      <c r="Q8" s="26" t="s">
        <v>222</v>
      </c>
      <c r="R8" s="26" t="s">
        <v>227</v>
      </c>
      <c r="S8" s="26" t="s">
        <v>219</v>
      </c>
      <c r="V8" s="29" t="s">
        <v>25</v>
      </c>
      <c r="W8" s="29" t="s">
        <v>18</v>
      </c>
      <c r="X8" s="33">
        <v>50</v>
      </c>
      <c r="Y8" s="25">
        <v>0.04</v>
      </c>
    </row>
    <row r="9" spans="2:25" ht="15.6" x14ac:dyDescent="0.3">
      <c r="B9" s="33"/>
      <c r="C9" s="38"/>
      <c r="D9" s="38"/>
      <c r="E9" s="38"/>
      <c r="H9" s="30"/>
      <c r="I9" s="2"/>
      <c r="J9" s="2"/>
      <c r="K9" s="26" t="s">
        <v>223</v>
      </c>
      <c r="L9" s="26" t="s">
        <v>263</v>
      </c>
      <c r="M9" s="26" t="s">
        <v>219</v>
      </c>
      <c r="N9" s="2"/>
      <c r="Q9" s="26" t="s">
        <v>222</v>
      </c>
      <c r="R9" s="26" t="s">
        <v>228</v>
      </c>
      <c r="S9" s="26" t="s">
        <v>219</v>
      </c>
      <c r="V9" s="29" t="s">
        <v>28</v>
      </c>
      <c r="W9" s="29" t="s">
        <v>18</v>
      </c>
      <c r="X9" s="33">
        <v>64</v>
      </c>
      <c r="Y9" s="25">
        <v>3.3756630766757756E-3</v>
      </c>
    </row>
    <row r="10" spans="2:25" ht="15.6" x14ac:dyDescent="0.3">
      <c r="B10" s="33"/>
      <c r="C10" s="38"/>
      <c r="D10" s="38"/>
      <c r="E10" s="38"/>
      <c r="H10" s="38"/>
      <c r="I10" s="46"/>
      <c r="J10" s="46"/>
      <c r="K10" s="26" t="s">
        <v>223</v>
      </c>
      <c r="L10" s="26" t="s">
        <v>264</v>
      </c>
      <c r="M10" s="26" t="s">
        <v>219</v>
      </c>
      <c r="N10" s="2"/>
      <c r="Q10" s="26" t="s">
        <v>222</v>
      </c>
      <c r="R10" s="26" t="s">
        <v>229</v>
      </c>
      <c r="S10" s="26" t="s">
        <v>219</v>
      </c>
      <c r="V10" s="30" t="s">
        <v>34</v>
      </c>
      <c r="W10" s="29" t="s">
        <v>18</v>
      </c>
      <c r="X10" s="34">
        <v>60</v>
      </c>
      <c r="Y10" s="25">
        <v>0.18895845190665905</v>
      </c>
    </row>
    <row r="11" spans="2:25" ht="15.6" x14ac:dyDescent="0.3">
      <c r="B11" s="33"/>
      <c r="C11" s="38"/>
      <c r="D11" s="38"/>
      <c r="E11" s="43"/>
      <c r="H11" s="38"/>
      <c r="I11" s="38"/>
      <c r="J11" s="38"/>
      <c r="K11" s="26" t="s">
        <v>223</v>
      </c>
      <c r="L11" s="26" t="s">
        <v>265</v>
      </c>
      <c r="M11" s="26" t="s">
        <v>219</v>
      </c>
      <c r="N11" s="2"/>
      <c r="Q11" s="26" t="s">
        <v>222</v>
      </c>
      <c r="R11" s="26" t="s">
        <v>230</v>
      </c>
      <c r="S11" s="26" t="s">
        <v>219</v>
      </c>
      <c r="V11" s="30" t="s">
        <v>39</v>
      </c>
      <c r="W11" s="29" t="s">
        <v>18</v>
      </c>
      <c r="X11" s="34">
        <v>57</v>
      </c>
      <c r="Y11" s="25">
        <v>9.939959973315543E-2</v>
      </c>
    </row>
    <row r="12" spans="2:25" ht="15.6" x14ac:dyDescent="0.3">
      <c r="B12" s="33"/>
      <c r="C12" s="38"/>
      <c r="D12" s="38"/>
      <c r="E12" s="38"/>
      <c r="H12" s="38"/>
      <c r="I12" s="38"/>
      <c r="J12" s="38"/>
      <c r="K12" s="26" t="s">
        <v>223</v>
      </c>
      <c r="L12" s="26" t="s">
        <v>266</v>
      </c>
      <c r="M12" s="26" t="s">
        <v>219</v>
      </c>
      <c r="N12" s="2"/>
      <c r="Q12" s="26" t="s">
        <v>222</v>
      </c>
      <c r="R12" s="26" t="s">
        <v>231</v>
      </c>
      <c r="S12" s="26" t="s">
        <v>219</v>
      </c>
      <c r="V12" s="29" t="s">
        <v>165</v>
      </c>
      <c r="W12" s="29" t="s">
        <v>18</v>
      </c>
      <c r="X12" s="34">
        <v>73</v>
      </c>
      <c r="Y12" s="25">
        <v>5.7000000000000002E-2</v>
      </c>
    </row>
    <row r="13" spans="2:25" ht="15.6" x14ac:dyDescent="0.3">
      <c r="B13" s="33"/>
      <c r="C13" s="38"/>
      <c r="D13" s="38"/>
      <c r="E13" s="38"/>
      <c r="F13" s="28" t="s">
        <v>298</v>
      </c>
      <c r="H13" s="38"/>
      <c r="I13" s="38"/>
      <c r="J13" s="38"/>
      <c r="K13" s="26" t="s">
        <v>223</v>
      </c>
      <c r="L13" s="26" t="s">
        <v>267</v>
      </c>
      <c r="M13" s="26" t="s">
        <v>219</v>
      </c>
      <c r="N13" s="38"/>
      <c r="Q13" s="26" t="s">
        <v>222</v>
      </c>
      <c r="R13" s="26" t="s">
        <v>232</v>
      </c>
      <c r="S13" s="26" t="s">
        <v>219</v>
      </c>
      <c r="V13" s="29" t="s">
        <v>168</v>
      </c>
      <c r="W13" s="29" t="s">
        <v>18</v>
      </c>
      <c r="X13" s="34">
        <v>82</v>
      </c>
      <c r="Y13" s="25">
        <v>9.4202898550724654E-2</v>
      </c>
    </row>
    <row r="14" spans="2:25" ht="15.6" x14ac:dyDescent="0.3">
      <c r="B14" s="33"/>
      <c r="C14" s="38"/>
      <c r="D14" s="38"/>
      <c r="E14" s="38"/>
      <c r="F14" s="29" t="s">
        <v>136</v>
      </c>
      <c r="H14" s="38"/>
      <c r="I14" s="38"/>
      <c r="J14" s="38"/>
      <c r="K14" s="26" t="s">
        <v>223</v>
      </c>
      <c r="L14" s="26" t="s">
        <v>268</v>
      </c>
      <c r="M14" s="26" t="s">
        <v>219</v>
      </c>
      <c r="N14" s="2"/>
      <c r="Q14" s="26" t="s">
        <v>222</v>
      </c>
      <c r="R14" s="26" t="s">
        <v>233</v>
      </c>
      <c r="S14" s="26" t="s">
        <v>219</v>
      </c>
      <c r="V14" s="30" t="s">
        <v>52</v>
      </c>
      <c r="W14" s="29" t="s">
        <v>18</v>
      </c>
      <c r="X14" s="34">
        <v>48</v>
      </c>
      <c r="Y14" s="25">
        <v>0.16441386089948393</v>
      </c>
    </row>
    <row r="15" spans="2:25" ht="15.6" x14ac:dyDescent="0.3">
      <c r="B15" s="33"/>
      <c r="C15" s="38"/>
      <c r="D15" s="38"/>
      <c r="E15" s="38"/>
      <c r="F15" s="30" t="s">
        <v>0</v>
      </c>
      <c r="H15" s="38"/>
      <c r="I15" s="38"/>
      <c r="J15" s="38"/>
      <c r="K15" s="26" t="s">
        <v>223</v>
      </c>
      <c r="L15" s="26" t="s">
        <v>269</v>
      </c>
      <c r="M15" s="26" t="s">
        <v>219</v>
      </c>
      <c r="N15" s="2"/>
      <c r="Q15" s="26" t="s">
        <v>222</v>
      </c>
      <c r="R15" s="26" t="s">
        <v>234</v>
      </c>
      <c r="S15" s="26" t="s">
        <v>219</v>
      </c>
      <c r="V15" s="29" t="s">
        <v>54</v>
      </c>
      <c r="W15" s="29" t="s">
        <v>18</v>
      </c>
      <c r="X15" s="33">
        <v>34</v>
      </c>
      <c r="Y15" s="25">
        <v>0.11748483177054606</v>
      </c>
    </row>
    <row r="16" spans="2:25" ht="15.6" x14ac:dyDescent="0.3">
      <c r="B16" s="33"/>
      <c r="C16" s="38"/>
      <c r="D16" s="38"/>
      <c r="E16" s="43"/>
      <c r="F16" s="31" t="s">
        <v>11</v>
      </c>
      <c r="H16" s="38"/>
      <c r="I16" s="38"/>
      <c r="J16" s="38"/>
      <c r="K16" s="26" t="s">
        <v>223</v>
      </c>
      <c r="L16" s="26" t="s">
        <v>270</v>
      </c>
      <c r="M16" s="26" t="s">
        <v>219</v>
      </c>
      <c r="N16" s="2"/>
      <c r="Q16" s="26" t="s">
        <v>222</v>
      </c>
      <c r="R16" s="26" t="s">
        <v>235</v>
      </c>
      <c r="S16" s="26" t="s">
        <v>219</v>
      </c>
      <c r="V16" s="29" t="s">
        <v>64</v>
      </c>
      <c r="W16" s="29" t="s">
        <v>18</v>
      </c>
      <c r="X16" s="34">
        <v>136</v>
      </c>
      <c r="Y16" s="25">
        <v>0.2144259953579718</v>
      </c>
    </row>
    <row r="17" spans="2:25" ht="15.6" x14ac:dyDescent="0.3">
      <c r="B17" s="33"/>
      <c r="C17" s="38"/>
      <c r="D17" s="38"/>
      <c r="E17" s="38"/>
      <c r="H17" s="2"/>
      <c r="I17" s="2"/>
      <c r="J17" s="2"/>
      <c r="K17" s="26" t="s">
        <v>223</v>
      </c>
      <c r="L17" s="26" t="s">
        <v>271</v>
      </c>
      <c r="M17" s="26" t="s">
        <v>219</v>
      </c>
      <c r="N17" s="2"/>
      <c r="Q17" s="26" t="s">
        <v>222</v>
      </c>
      <c r="R17" s="26" t="s">
        <v>236</v>
      </c>
      <c r="S17" s="26" t="s">
        <v>219</v>
      </c>
      <c r="V17" s="29" t="s">
        <v>66</v>
      </c>
      <c r="W17" s="29" t="s">
        <v>18</v>
      </c>
      <c r="X17" s="34">
        <v>102</v>
      </c>
      <c r="Y17" s="25">
        <v>0.18370712401055408</v>
      </c>
    </row>
    <row r="18" spans="2:25" ht="15.6" x14ac:dyDescent="0.3">
      <c r="B18" s="33"/>
      <c r="C18" s="38"/>
      <c r="D18" s="38"/>
      <c r="E18" s="38"/>
      <c r="H18" s="2"/>
      <c r="I18" s="2"/>
      <c r="J18" s="2"/>
      <c r="K18" s="26" t="s">
        <v>223</v>
      </c>
      <c r="L18" s="26" t="s">
        <v>272</v>
      </c>
      <c r="M18" s="26" t="s">
        <v>219</v>
      </c>
      <c r="N18" s="2"/>
      <c r="Q18" s="26" t="s">
        <v>222</v>
      </c>
      <c r="R18" s="26" t="s">
        <v>237</v>
      </c>
      <c r="S18" s="26" t="s">
        <v>219</v>
      </c>
      <c r="V18" s="29" t="s">
        <v>69</v>
      </c>
      <c r="W18" s="29" t="s">
        <v>18</v>
      </c>
      <c r="X18" s="34">
        <v>104</v>
      </c>
      <c r="Y18" s="25">
        <v>0.2062268803945746</v>
      </c>
    </row>
    <row r="19" spans="2:25" ht="15.6" x14ac:dyDescent="0.3">
      <c r="B19" s="33"/>
      <c r="C19" s="38"/>
      <c r="D19" s="38"/>
      <c r="E19" s="38"/>
      <c r="H19" s="2"/>
      <c r="I19" s="2"/>
      <c r="J19" s="2"/>
      <c r="K19" s="26" t="s">
        <v>223</v>
      </c>
      <c r="L19" s="26" t="s">
        <v>273</v>
      </c>
      <c r="M19" s="26" t="s">
        <v>219</v>
      </c>
      <c r="N19" s="2"/>
      <c r="Q19" s="26" t="s">
        <v>222</v>
      </c>
      <c r="R19" s="26" t="s">
        <v>238</v>
      </c>
      <c r="S19" s="26" t="s">
        <v>219</v>
      </c>
      <c r="V19" s="30" t="s">
        <v>76</v>
      </c>
      <c r="W19" s="29" t="s">
        <v>18</v>
      </c>
      <c r="X19" s="34">
        <v>106</v>
      </c>
      <c r="Y19" s="25">
        <v>8.0459770114942528E-2</v>
      </c>
    </row>
    <row r="20" spans="2:25" ht="15.6" x14ac:dyDescent="0.3">
      <c r="B20" s="33"/>
      <c r="C20" s="38"/>
      <c r="D20" s="38"/>
      <c r="E20" s="38"/>
      <c r="H20" s="30"/>
      <c r="I20" s="2"/>
      <c r="J20" s="2"/>
      <c r="K20" s="26" t="s">
        <v>223</v>
      </c>
      <c r="L20" s="26" t="s">
        <v>274</v>
      </c>
      <c r="M20" s="26" t="s">
        <v>219</v>
      </c>
      <c r="N20" s="2"/>
      <c r="Q20" s="26" t="s">
        <v>222</v>
      </c>
      <c r="R20" s="26" t="s">
        <v>239</v>
      </c>
      <c r="S20" s="26" t="s">
        <v>219</v>
      </c>
      <c r="V20" s="30" t="s">
        <v>92</v>
      </c>
      <c r="W20" s="29" t="s">
        <v>18</v>
      </c>
      <c r="X20" s="34">
        <v>169</v>
      </c>
      <c r="Y20" s="25">
        <v>7.3814201515576758E-2</v>
      </c>
    </row>
    <row r="21" spans="2:25" ht="15.6" x14ac:dyDescent="0.3">
      <c r="B21" s="33"/>
      <c r="C21" s="38"/>
      <c r="D21" s="38"/>
      <c r="E21" s="38"/>
      <c r="H21" s="30"/>
      <c r="I21" s="2"/>
      <c r="J21" s="2"/>
      <c r="K21" s="26" t="s">
        <v>223</v>
      </c>
      <c r="L21" s="26" t="s">
        <v>275</v>
      </c>
      <c r="M21" s="26" t="s">
        <v>219</v>
      </c>
      <c r="N21" s="2"/>
      <c r="Q21" s="26" t="s">
        <v>222</v>
      </c>
      <c r="R21" s="26" t="s">
        <v>240</v>
      </c>
      <c r="S21" s="26" t="s">
        <v>219</v>
      </c>
      <c r="V21" s="30" t="s">
        <v>85</v>
      </c>
      <c r="W21" s="29" t="s">
        <v>18</v>
      </c>
      <c r="X21" s="34">
        <v>81</v>
      </c>
      <c r="Y21" s="25">
        <v>8.7932647333956962E-2</v>
      </c>
    </row>
    <row r="22" spans="2:25" ht="15.6" x14ac:dyDescent="0.3">
      <c r="B22" s="33"/>
      <c r="C22" s="38"/>
      <c r="D22" s="38"/>
      <c r="E22" s="43"/>
      <c r="H22" s="38"/>
      <c r="I22" s="46"/>
      <c r="J22" s="46"/>
      <c r="K22" s="26" t="s">
        <v>223</v>
      </c>
      <c r="L22" s="26" t="s">
        <v>276</v>
      </c>
      <c r="M22" s="26" t="s">
        <v>219</v>
      </c>
      <c r="N22" s="2"/>
      <c r="Q22" s="26" t="s">
        <v>222</v>
      </c>
      <c r="R22" s="26" t="s">
        <v>241</v>
      </c>
      <c r="S22" s="26" t="s">
        <v>219</v>
      </c>
      <c r="V22" s="29" t="s">
        <v>87</v>
      </c>
      <c r="W22" s="29" t="s">
        <v>18</v>
      </c>
      <c r="X22" s="34">
        <v>53</v>
      </c>
      <c r="Y22" s="25">
        <v>4.2089985486211901E-2</v>
      </c>
    </row>
    <row r="23" spans="2:25" ht="15.6" x14ac:dyDescent="0.3">
      <c r="B23" s="33"/>
      <c r="C23" s="38"/>
      <c r="D23" s="38"/>
      <c r="E23" s="38"/>
      <c r="H23" s="38"/>
      <c r="I23" s="38"/>
      <c r="J23" s="38"/>
      <c r="K23" s="26" t="s">
        <v>223</v>
      </c>
      <c r="L23" s="26" t="s">
        <v>277</v>
      </c>
      <c r="M23" s="26" t="s">
        <v>219</v>
      </c>
      <c r="N23" s="2"/>
      <c r="Q23" s="26" t="s">
        <v>222</v>
      </c>
      <c r="R23" s="26" t="s">
        <v>242</v>
      </c>
      <c r="S23" s="26" t="s">
        <v>219</v>
      </c>
      <c r="V23" s="30" t="s">
        <v>90</v>
      </c>
      <c r="W23" s="29" t="s">
        <v>18</v>
      </c>
      <c r="X23" s="34">
        <v>70</v>
      </c>
      <c r="Y23" s="25">
        <v>5.7546765671854919E-2</v>
      </c>
    </row>
    <row r="24" spans="2:25" ht="15.6" x14ac:dyDescent="0.3">
      <c r="B24" s="33"/>
      <c r="C24" s="38"/>
      <c r="D24" s="38"/>
      <c r="E24" s="38"/>
      <c r="H24" s="38"/>
      <c r="I24" s="38"/>
      <c r="J24" s="38"/>
      <c r="K24" s="26" t="s">
        <v>223</v>
      </c>
      <c r="L24" s="26" t="s">
        <v>278</v>
      </c>
      <c r="M24" s="26" t="s">
        <v>219</v>
      </c>
      <c r="N24" s="2"/>
      <c r="Q24" s="26" t="s">
        <v>222</v>
      </c>
      <c r="R24" s="26" t="s">
        <v>243</v>
      </c>
      <c r="S24" s="26" t="s">
        <v>219</v>
      </c>
      <c r="V24" s="30" t="s">
        <v>94</v>
      </c>
      <c r="W24" s="29" t="s">
        <v>18</v>
      </c>
      <c r="X24" s="34">
        <v>80</v>
      </c>
      <c r="Y24" s="25">
        <v>4.528763769889841E-2</v>
      </c>
    </row>
    <row r="25" spans="2:25" ht="15.6" x14ac:dyDescent="0.3">
      <c r="B25" s="33"/>
      <c r="C25" s="38"/>
      <c r="D25" s="38"/>
      <c r="E25" s="38"/>
      <c r="H25" s="38"/>
      <c r="I25" s="38"/>
      <c r="J25" s="38"/>
      <c r="K25" s="26" t="s">
        <v>223</v>
      </c>
      <c r="L25" s="26" t="s">
        <v>279</v>
      </c>
      <c r="M25" s="26" t="s">
        <v>219</v>
      </c>
      <c r="N25" s="2"/>
      <c r="Q25" s="26" t="s">
        <v>222</v>
      </c>
      <c r="R25" s="26" t="s">
        <v>244</v>
      </c>
      <c r="S25" s="26" t="s">
        <v>219</v>
      </c>
      <c r="V25" s="29" t="s">
        <v>111</v>
      </c>
      <c r="W25" s="29" t="s">
        <v>18</v>
      </c>
      <c r="X25" s="33">
        <v>110</v>
      </c>
      <c r="Y25" s="25">
        <v>9.7593582887700522E-2</v>
      </c>
    </row>
    <row r="26" spans="2:25" ht="15.6" x14ac:dyDescent="0.3">
      <c r="B26" s="33"/>
      <c r="C26" s="38"/>
      <c r="D26" s="38"/>
      <c r="E26" s="38"/>
      <c r="H26" s="38"/>
      <c r="I26" s="38"/>
      <c r="J26" s="38"/>
      <c r="K26" s="26" t="s">
        <v>223</v>
      </c>
      <c r="L26" s="26" t="s">
        <v>280</v>
      </c>
      <c r="M26" s="26" t="s">
        <v>219</v>
      </c>
      <c r="N26" s="38"/>
      <c r="Q26" s="26" t="s">
        <v>222</v>
      </c>
      <c r="R26" s="26" t="s">
        <v>245</v>
      </c>
      <c r="S26" s="26" t="s">
        <v>219</v>
      </c>
      <c r="V26" s="29" t="s">
        <v>113</v>
      </c>
      <c r="W26" s="29" t="s">
        <v>18</v>
      </c>
      <c r="X26" s="33">
        <v>172</v>
      </c>
      <c r="Y26" s="25">
        <v>5.8641120770806798E-2</v>
      </c>
    </row>
    <row r="27" spans="2:25" ht="15.6" x14ac:dyDescent="0.3">
      <c r="B27" s="33"/>
      <c r="C27" s="38"/>
      <c r="D27" s="38"/>
      <c r="E27" s="43"/>
      <c r="H27" s="38"/>
      <c r="I27" s="38"/>
      <c r="J27" s="38"/>
      <c r="K27" s="26" t="s">
        <v>223</v>
      </c>
      <c r="L27" s="26" t="s">
        <v>281</v>
      </c>
      <c r="M27" s="26" t="s">
        <v>219</v>
      </c>
      <c r="N27" s="2"/>
      <c r="Q27" s="26" t="s">
        <v>222</v>
      </c>
      <c r="R27" s="26" t="s">
        <v>246</v>
      </c>
      <c r="S27" s="26" t="s">
        <v>219</v>
      </c>
      <c r="V27" s="30" t="s">
        <v>114</v>
      </c>
      <c r="W27" s="29" t="s">
        <v>18</v>
      </c>
      <c r="X27" s="34">
        <v>150</v>
      </c>
      <c r="Y27" s="25">
        <v>8.5707177509640492E-2</v>
      </c>
    </row>
    <row r="28" spans="2:25" ht="15.6" x14ac:dyDescent="0.3">
      <c r="B28" s="33"/>
      <c r="C28" s="38"/>
      <c r="D28" s="38"/>
      <c r="E28" s="38"/>
      <c r="H28" s="38"/>
      <c r="I28" s="38"/>
      <c r="J28" s="38"/>
      <c r="K28" s="26" t="s">
        <v>223</v>
      </c>
      <c r="L28" s="26" t="s">
        <v>282</v>
      </c>
      <c r="M28" s="26" t="s">
        <v>219</v>
      </c>
      <c r="N28" s="2"/>
      <c r="Q28" s="26" t="s">
        <v>222</v>
      </c>
      <c r="R28" s="26" t="s">
        <v>247</v>
      </c>
      <c r="S28" s="26" t="s">
        <v>219</v>
      </c>
      <c r="V28" s="30" t="s">
        <v>122</v>
      </c>
      <c r="W28" s="29" t="s">
        <v>18</v>
      </c>
      <c r="X28" s="34">
        <v>300</v>
      </c>
      <c r="Y28" s="25">
        <v>6.9767441860465115E-2</v>
      </c>
    </row>
    <row r="29" spans="2:25" ht="15.6" x14ac:dyDescent="0.3">
      <c r="B29" s="33"/>
      <c r="C29" s="38"/>
      <c r="D29" s="38"/>
      <c r="E29" s="38"/>
      <c r="H29" s="2"/>
      <c r="I29" s="2"/>
      <c r="J29" s="2"/>
      <c r="K29" s="26" t="s">
        <v>223</v>
      </c>
      <c r="L29" s="26" t="s">
        <v>283</v>
      </c>
      <c r="M29" s="26" t="s">
        <v>219</v>
      </c>
      <c r="N29" s="2"/>
      <c r="Q29" s="26" t="s">
        <v>222</v>
      </c>
      <c r="R29" s="26" t="s">
        <v>248</v>
      </c>
      <c r="S29" s="26" t="s">
        <v>219</v>
      </c>
      <c r="V29" s="29" t="s">
        <v>126</v>
      </c>
      <c r="W29" s="29" t="s">
        <v>18</v>
      </c>
      <c r="X29" s="33">
        <v>150</v>
      </c>
      <c r="Y29" s="25">
        <v>7.7514413837283788E-2</v>
      </c>
    </row>
    <row r="30" spans="2:25" ht="15.6" x14ac:dyDescent="0.3">
      <c r="B30" s="33"/>
      <c r="C30" s="38"/>
      <c r="D30" s="38"/>
      <c r="E30" s="38"/>
      <c r="H30" s="2"/>
      <c r="I30" s="2"/>
      <c r="J30" s="2"/>
      <c r="K30" s="26" t="s">
        <v>223</v>
      </c>
      <c r="L30" s="26" t="s">
        <v>284</v>
      </c>
      <c r="M30" s="26" t="s">
        <v>219</v>
      </c>
      <c r="N30" s="2"/>
      <c r="Q30" s="26" t="s">
        <v>222</v>
      </c>
      <c r="R30" s="26" t="s">
        <v>249</v>
      </c>
      <c r="S30" s="26" t="s">
        <v>219</v>
      </c>
      <c r="V30" s="29" t="s">
        <v>128</v>
      </c>
      <c r="W30" s="29" t="s">
        <v>18</v>
      </c>
      <c r="X30" s="33">
        <v>100</v>
      </c>
      <c r="Y30" s="25">
        <v>8.6062452399086067E-2</v>
      </c>
    </row>
    <row r="31" spans="2:25" ht="15.6" x14ac:dyDescent="0.3">
      <c r="B31" s="33"/>
      <c r="C31" s="38"/>
      <c r="D31" s="38"/>
      <c r="E31" s="38"/>
      <c r="H31" s="2"/>
      <c r="I31" s="2"/>
      <c r="J31" s="2"/>
      <c r="K31" s="26" t="s">
        <v>223</v>
      </c>
      <c r="L31" s="26" t="s">
        <v>285</v>
      </c>
      <c r="M31" s="26" t="s">
        <v>219</v>
      </c>
      <c r="N31" s="2"/>
      <c r="Q31" s="26" t="s">
        <v>222</v>
      </c>
      <c r="R31" s="26" t="s">
        <v>250</v>
      </c>
      <c r="S31" s="26" t="s">
        <v>219</v>
      </c>
      <c r="V31" s="29" t="s">
        <v>130</v>
      </c>
      <c r="W31" s="29" t="s">
        <v>18</v>
      </c>
      <c r="X31" s="33">
        <v>52</v>
      </c>
      <c r="Y31" s="25">
        <v>9.8083427282976324E-2</v>
      </c>
    </row>
    <row r="32" spans="2:25" ht="15.6" x14ac:dyDescent="0.3">
      <c r="B32" s="38"/>
      <c r="C32" s="38"/>
      <c r="D32" s="38"/>
      <c r="E32" s="43"/>
      <c r="H32" s="2"/>
      <c r="I32" s="2"/>
      <c r="J32" s="2"/>
      <c r="K32" s="26" t="s">
        <v>223</v>
      </c>
      <c r="L32" s="26" t="s">
        <v>286</v>
      </c>
      <c r="M32" s="26" t="s">
        <v>219</v>
      </c>
      <c r="N32" s="2"/>
      <c r="Q32" s="26" t="s">
        <v>222</v>
      </c>
      <c r="R32" s="26" t="s">
        <v>251</v>
      </c>
      <c r="S32" s="26" t="s">
        <v>219</v>
      </c>
      <c r="V32" s="29" t="s">
        <v>132</v>
      </c>
      <c r="W32" s="29" t="s">
        <v>18</v>
      </c>
      <c r="X32" s="33">
        <v>72</v>
      </c>
      <c r="Y32" s="25">
        <v>7.9089924160346686E-2</v>
      </c>
    </row>
    <row r="33" spans="2:25" ht="15.6" x14ac:dyDescent="0.3">
      <c r="H33" s="30"/>
      <c r="I33" s="2"/>
      <c r="J33" s="2"/>
      <c r="K33" s="26" t="s">
        <v>223</v>
      </c>
      <c r="L33" s="26" t="s">
        <v>287</v>
      </c>
      <c r="M33" s="26" t="s">
        <v>219</v>
      </c>
      <c r="N33" s="2"/>
      <c r="Q33" s="26" t="s">
        <v>222</v>
      </c>
      <c r="R33" s="26" t="s">
        <v>252</v>
      </c>
      <c r="S33" s="26" t="s">
        <v>219</v>
      </c>
      <c r="V33" s="29" t="s">
        <v>134</v>
      </c>
      <c r="W33" s="29" t="s">
        <v>18</v>
      </c>
      <c r="X33" s="33">
        <v>69</v>
      </c>
      <c r="Y33" s="25">
        <v>0.18538632436435448</v>
      </c>
    </row>
    <row r="34" spans="2:25" ht="15.6" x14ac:dyDescent="0.3">
      <c r="H34" s="30"/>
      <c r="I34" s="2"/>
      <c r="J34" s="2"/>
      <c r="K34" s="26" t="s">
        <v>223</v>
      </c>
      <c r="L34" s="26" t="s">
        <v>288</v>
      </c>
      <c r="M34" s="26" t="s">
        <v>219</v>
      </c>
      <c r="N34" s="2"/>
      <c r="Q34" s="26" t="s">
        <v>222</v>
      </c>
      <c r="R34" s="26" t="s">
        <v>253</v>
      </c>
      <c r="S34" s="26" t="s">
        <v>219</v>
      </c>
      <c r="V34" s="29" t="s">
        <v>136</v>
      </c>
      <c r="W34" s="29" t="s">
        <v>18</v>
      </c>
      <c r="X34" s="33">
        <v>98</v>
      </c>
      <c r="Y34" s="25">
        <v>0.48891758123520551</v>
      </c>
    </row>
    <row r="35" spans="2:25" ht="15.6" x14ac:dyDescent="0.3">
      <c r="H35" s="38"/>
      <c r="I35" s="46"/>
      <c r="J35" s="46"/>
      <c r="K35" s="26" t="s">
        <v>223</v>
      </c>
      <c r="L35" s="26" t="s">
        <v>289</v>
      </c>
      <c r="M35" s="26" t="s">
        <v>219</v>
      </c>
      <c r="N35" s="2"/>
      <c r="Q35" s="26" t="s">
        <v>222</v>
      </c>
      <c r="R35" s="26" t="s">
        <v>254</v>
      </c>
      <c r="S35" s="26" t="s">
        <v>219</v>
      </c>
      <c r="V35" s="29" t="s">
        <v>136</v>
      </c>
      <c r="W35" s="29" t="s">
        <v>18</v>
      </c>
      <c r="X35" s="34">
        <v>72</v>
      </c>
      <c r="Y35" s="25">
        <v>0.30958575145087053</v>
      </c>
    </row>
    <row r="36" spans="2:25" ht="15.6" x14ac:dyDescent="0.3">
      <c r="H36" s="38"/>
      <c r="I36" s="38"/>
      <c r="J36" s="38"/>
      <c r="K36" s="26" t="s">
        <v>223</v>
      </c>
      <c r="L36" s="26" t="s">
        <v>290</v>
      </c>
      <c r="M36" s="26" t="s">
        <v>219</v>
      </c>
      <c r="N36" s="2"/>
      <c r="Q36" s="26" t="s">
        <v>222</v>
      </c>
      <c r="R36" s="26" t="s">
        <v>255</v>
      </c>
      <c r="S36" s="26" t="s">
        <v>219</v>
      </c>
      <c r="V36" s="29" t="s">
        <v>140</v>
      </c>
      <c r="W36" s="29" t="s">
        <v>18</v>
      </c>
      <c r="X36" s="33">
        <v>39</v>
      </c>
      <c r="Y36" s="25">
        <v>0.19861381849685941</v>
      </c>
    </row>
    <row r="37" spans="2:25" ht="15.6" x14ac:dyDescent="0.3">
      <c r="H37" s="38"/>
      <c r="I37" s="38"/>
      <c r="J37" s="38"/>
      <c r="K37" s="26" t="s">
        <v>223</v>
      </c>
      <c r="L37" s="26" t="s">
        <v>291</v>
      </c>
      <c r="M37" s="26" t="s">
        <v>219</v>
      </c>
      <c r="N37" s="2"/>
      <c r="Q37" s="26" t="s">
        <v>222</v>
      </c>
      <c r="R37" s="26" t="s">
        <v>256</v>
      </c>
      <c r="S37" s="26" t="s">
        <v>219</v>
      </c>
      <c r="V37" s="29" t="s">
        <v>142</v>
      </c>
      <c r="W37" s="29" t="s">
        <v>18</v>
      </c>
      <c r="X37" s="33">
        <v>75</v>
      </c>
      <c r="Y37" s="25">
        <v>0.21000658327847269</v>
      </c>
    </row>
    <row r="38" spans="2:25" ht="15.6" x14ac:dyDescent="0.3">
      <c r="H38" s="38"/>
      <c r="I38" s="38"/>
      <c r="J38" s="38"/>
      <c r="K38" s="26" t="s">
        <v>223</v>
      </c>
      <c r="L38" s="26" t="s">
        <v>292</v>
      </c>
      <c r="M38" s="26" t="s">
        <v>219</v>
      </c>
      <c r="N38" s="38"/>
      <c r="Q38" s="26" t="s">
        <v>222</v>
      </c>
      <c r="R38" s="26" t="s">
        <v>257</v>
      </c>
      <c r="S38" s="26" t="s">
        <v>219</v>
      </c>
      <c r="V38" s="29" t="s">
        <v>144</v>
      </c>
      <c r="W38" s="29" t="s">
        <v>18</v>
      </c>
      <c r="X38" s="33">
        <v>60</v>
      </c>
      <c r="Y38" s="25">
        <v>0.23654073976569698</v>
      </c>
    </row>
    <row r="39" spans="2:25" ht="15.6" x14ac:dyDescent="0.3">
      <c r="H39" s="38"/>
      <c r="I39" s="38"/>
      <c r="J39" s="38"/>
      <c r="K39" s="26" t="s">
        <v>223</v>
      </c>
      <c r="L39" s="26" t="s">
        <v>293</v>
      </c>
      <c r="M39" s="26" t="s">
        <v>219</v>
      </c>
      <c r="N39" s="2"/>
      <c r="Q39" s="26" t="s">
        <v>222</v>
      </c>
      <c r="R39" s="26" t="s">
        <v>258</v>
      </c>
      <c r="S39" s="26" t="s">
        <v>219</v>
      </c>
      <c r="V39" s="30" t="s">
        <v>148</v>
      </c>
      <c r="W39" s="29" t="s">
        <v>18</v>
      </c>
      <c r="X39" s="34">
        <v>218</v>
      </c>
      <c r="Y39" s="25">
        <v>3.8117394416607012E-2</v>
      </c>
    </row>
    <row r="40" spans="2:25" ht="15.6" x14ac:dyDescent="0.3">
      <c r="B40" s="45"/>
      <c r="C40" s="45"/>
      <c r="D40" s="45"/>
      <c r="H40" s="38"/>
      <c r="I40" s="38"/>
      <c r="J40" s="38"/>
      <c r="K40" s="26" t="s">
        <v>223</v>
      </c>
      <c r="L40" s="26" t="s">
        <v>294</v>
      </c>
      <c r="M40" s="26" t="s">
        <v>219</v>
      </c>
      <c r="N40" s="2"/>
      <c r="Q40" s="26" t="s">
        <v>222</v>
      </c>
      <c r="R40" s="26" t="s">
        <v>259</v>
      </c>
      <c r="S40" s="26" t="s">
        <v>219</v>
      </c>
      <c r="V40" s="30" t="s">
        <v>152</v>
      </c>
      <c r="W40" s="29" t="s">
        <v>18</v>
      </c>
      <c r="X40" s="34">
        <v>100</v>
      </c>
      <c r="Y40" s="25">
        <v>1.324773259961276E-3</v>
      </c>
    </row>
    <row r="41" spans="2:25" ht="15.6" x14ac:dyDescent="0.3">
      <c r="B41" s="41"/>
      <c r="C41" s="38"/>
      <c r="D41" s="38"/>
      <c r="H41" s="38"/>
      <c r="I41" s="38"/>
      <c r="J41" s="38"/>
      <c r="K41" s="26" t="s">
        <v>223</v>
      </c>
      <c r="L41" s="26" t="s">
        <v>295</v>
      </c>
      <c r="M41" s="26" t="s">
        <v>219</v>
      </c>
      <c r="N41" s="2"/>
      <c r="Q41" s="26" t="s">
        <v>222</v>
      </c>
      <c r="R41" s="26" t="s">
        <v>260</v>
      </c>
      <c r="S41" s="26" t="s">
        <v>219</v>
      </c>
      <c r="V41" s="29" t="s">
        <v>154</v>
      </c>
      <c r="W41" s="29" t="s">
        <v>18</v>
      </c>
      <c r="X41" s="34">
        <v>80</v>
      </c>
      <c r="Y41" s="25">
        <v>0.17355371900826447</v>
      </c>
    </row>
    <row r="42" spans="2:25" ht="15.6" x14ac:dyDescent="0.3">
      <c r="B42" s="29"/>
      <c r="C42" s="30"/>
      <c r="D42" s="30"/>
      <c r="H42" s="2"/>
      <c r="I42" s="2"/>
      <c r="J42" s="2"/>
      <c r="K42" s="26" t="s">
        <v>223</v>
      </c>
      <c r="L42" s="26" t="s">
        <v>296</v>
      </c>
      <c r="M42" s="26" t="s">
        <v>219</v>
      </c>
      <c r="N42" s="2"/>
      <c r="Q42" s="30" t="s">
        <v>222</v>
      </c>
      <c r="R42" s="30" t="s">
        <v>261</v>
      </c>
      <c r="S42" s="30" t="s">
        <v>219</v>
      </c>
      <c r="V42" s="29" t="s">
        <v>158</v>
      </c>
      <c r="W42" s="29" t="s">
        <v>18</v>
      </c>
      <c r="X42" s="34">
        <v>78</v>
      </c>
      <c r="Y42" s="25">
        <v>3.8857613620760678E-2</v>
      </c>
    </row>
    <row r="43" spans="2:25" ht="15.6" x14ac:dyDescent="0.3">
      <c r="B43" s="30"/>
      <c r="C43" s="30"/>
      <c r="D43" s="30"/>
      <c r="K43" s="30" t="s">
        <v>223</v>
      </c>
      <c r="L43" s="30" t="s">
        <v>297</v>
      </c>
      <c r="M43" s="30" t="s">
        <v>219</v>
      </c>
      <c r="Q43" s="30" t="s">
        <v>222</v>
      </c>
      <c r="R43" s="26" t="s">
        <v>359</v>
      </c>
      <c r="S43" s="30" t="s">
        <v>219</v>
      </c>
      <c r="V43" s="30" t="s">
        <v>161</v>
      </c>
      <c r="W43" s="29" t="s">
        <v>18</v>
      </c>
      <c r="X43" s="34">
        <v>88</v>
      </c>
      <c r="Y43" s="25">
        <v>0.15022465325258841</v>
      </c>
    </row>
    <row r="44" spans="2:25" ht="15.6" x14ac:dyDescent="0.3">
      <c r="B44" s="29"/>
      <c r="C44" s="30"/>
      <c r="D44" s="30"/>
      <c r="K44" s="30" t="s">
        <v>223</v>
      </c>
      <c r="L44" t="s">
        <v>367</v>
      </c>
      <c r="M44" s="30" t="s">
        <v>219</v>
      </c>
      <c r="Q44" s="30" t="s">
        <v>222</v>
      </c>
      <c r="R44" s="26" t="s">
        <v>360</v>
      </c>
      <c r="S44" s="30" t="s">
        <v>219</v>
      </c>
      <c r="V44" s="30" t="s">
        <v>0</v>
      </c>
      <c r="W44" s="29" t="s">
        <v>8</v>
      </c>
      <c r="X44" s="34">
        <v>96</v>
      </c>
      <c r="Y44" s="25">
        <v>0.55601598342459679</v>
      </c>
    </row>
    <row r="45" spans="2:25" ht="15.6" x14ac:dyDescent="0.3">
      <c r="B45" s="30"/>
      <c r="C45" s="30"/>
      <c r="D45" s="30"/>
      <c r="K45" s="30" t="s">
        <v>223</v>
      </c>
      <c r="L45" t="s">
        <v>368</v>
      </c>
      <c r="M45" s="30" t="s">
        <v>219</v>
      </c>
      <c r="Q45" s="30" t="s">
        <v>222</v>
      </c>
      <c r="R45" s="26" t="s">
        <v>361</v>
      </c>
      <c r="S45" s="30" t="s">
        <v>219</v>
      </c>
      <c r="V45" s="30" t="s">
        <v>9</v>
      </c>
      <c r="W45" s="29" t="s">
        <v>8</v>
      </c>
      <c r="X45" s="34">
        <v>96</v>
      </c>
      <c r="Y45" s="25">
        <v>0.36735554618304517</v>
      </c>
    </row>
    <row r="46" spans="2:25" ht="15.6" x14ac:dyDescent="0.3">
      <c r="B46" s="29"/>
      <c r="C46" s="30"/>
      <c r="D46" s="30"/>
      <c r="K46" s="28" t="s">
        <v>223</v>
      </c>
      <c r="L46" s="9" t="s">
        <v>369</v>
      </c>
      <c r="M46" s="28" t="s">
        <v>219</v>
      </c>
      <c r="Q46" s="30" t="s">
        <v>222</v>
      </c>
      <c r="R46" t="s">
        <v>362</v>
      </c>
      <c r="S46" s="30" t="s">
        <v>219</v>
      </c>
      <c r="V46" s="29" t="s">
        <v>11</v>
      </c>
      <c r="W46" s="29" t="s">
        <v>8</v>
      </c>
      <c r="X46" s="33">
        <v>72</v>
      </c>
      <c r="Y46" s="25">
        <v>0.52577319587628868</v>
      </c>
    </row>
    <row r="47" spans="2:25" ht="15.6" x14ac:dyDescent="0.3">
      <c r="B47" s="30"/>
      <c r="C47" s="30"/>
      <c r="D47" s="30"/>
      <c r="Q47" s="30" t="s">
        <v>222</v>
      </c>
      <c r="R47" t="s">
        <v>363</v>
      </c>
      <c r="S47" s="30" t="s">
        <v>219</v>
      </c>
      <c r="V47" s="29" t="s">
        <v>14</v>
      </c>
      <c r="W47" s="29" t="s">
        <v>8</v>
      </c>
      <c r="X47" s="33">
        <v>72</v>
      </c>
      <c r="Y47" s="25">
        <v>0.19953596287703015</v>
      </c>
    </row>
    <row r="48" spans="2:25" ht="15.6" x14ac:dyDescent="0.3">
      <c r="B48" s="2"/>
      <c r="C48" s="2"/>
      <c r="D48" s="2"/>
      <c r="Q48" s="30" t="s">
        <v>222</v>
      </c>
      <c r="R48" t="s">
        <v>364</v>
      </c>
      <c r="S48" s="30" t="s">
        <v>219</v>
      </c>
      <c r="V48" s="29" t="s">
        <v>19</v>
      </c>
      <c r="W48" s="29" t="s">
        <v>8</v>
      </c>
      <c r="X48" s="33">
        <v>114</v>
      </c>
      <c r="Y48" s="25">
        <v>0.2906903103229892</v>
      </c>
    </row>
    <row r="49" spans="17:25" ht="15.6" x14ac:dyDescent="0.3">
      <c r="Q49" s="30" t="s">
        <v>222</v>
      </c>
      <c r="R49" t="s">
        <v>365</v>
      </c>
      <c r="S49" s="30" t="s">
        <v>219</v>
      </c>
      <c r="V49" s="29" t="s">
        <v>22</v>
      </c>
      <c r="W49" s="29" t="s">
        <v>8</v>
      </c>
      <c r="X49" s="33">
        <v>89</v>
      </c>
      <c r="Y49" s="25">
        <v>5.4271896829661471E-2</v>
      </c>
    </row>
    <row r="50" spans="17:25" ht="15.6" x14ac:dyDescent="0.3">
      <c r="Q50" s="30" t="s">
        <v>222</v>
      </c>
      <c r="R50" s="2" t="s">
        <v>366</v>
      </c>
      <c r="S50" s="30" t="s">
        <v>219</v>
      </c>
      <c r="V50" s="30" t="s">
        <v>31</v>
      </c>
      <c r="W50" s="29" t="s">
        <v>8</v>
      </c>
      <c r="X50" s="34">
        <v>30</v>
      </c>
      <c r="Y50" s="25">
        <v>9.8539011501398807E-2</v>
      </c>
    </row>
    <row r="51" spans="17:25" ht="15.6" x14ac:dyDescent="0.3">
      <c r="Q51" s="30" t="s">
        <v>222</v>
      </c>
      <c r="R51" t="s">
        <v>378</v>
      </c>
      <c r="S51" s="30" t="s">
        <v>219</v>
      </c>
      <c r="V51" s="30" t="s">
        <v>37</v>
      </c>
      <c r="W51" s="29" t="s">
        <v>8</v>
      </c>
      <c r="X51" s="34">
        <v>36</v>
      </c>
      <c r="Y51" s="25">
        <v>0.25037481259370314</v>
      </c>
    </row>
    <row r="52" spans="17:25" ht="15.6" x14ac:dyDescent="0.3">
      <c r="Q52" s="30" t="s">
        <v>222</v>
      </c>
      <c r="R52" t="s">
        <v>379</v>
      </c>
      <c r="S52" s="30" t="s">
        <v>219</v>
      </c>
      <c r="V52" s="29" t="s">
        <v>166</v>
      </c>
      <c r="W52" s="29" t="s">
        <v>8</v>
      </c>
      <c r="X52" s="34">
        <v>28</v>
      </c>
      <c r="Y52" s="25">
        <v>6.0999999999999999E-2</v>
      </c>
    </row>
    <row r="53" spans="17:25" ht="15.6" x14ac:dyDescent="0.3">
      <c r="Q53" s="30" t="s">
        <v>222</v>
      </c>
      <c r="R53" t="s">
        <v>380</v>
      </c>
      <c r="S53" s="30" t="s">
        <v>219</v>
      </c>
      <c r="V53" s="29" t="s">
        <v>41</v>
      </c>
      <c r="W53" s="29" t="s">
        <v>8</v>
      </c>
      <c r="X53" s="34">
        <v>40</v>
      </c>
      <c r="Y53" s="25">
        <v>9.8000000000000004E-2</v>
      </c>
    </row>
    <row r="54" spans="17:25" ht="15.6" x14ac:dyDescent="0.3">
      <c r="Q54" s="28" t="s">
        <v>222</v>
      </c>
      <c r="R54" s="9" t="s">
        <v>381</v>
      </c>
      <c r="S54" s="28" t="s">
        <v>219</v>
      </c>
      <c r="V54" s="30" t="s">
        <v>45</v>
      </c>
      <c r="W54" s="29" t="s">
        <v>8</v>
      </c>
      <c r="X54" s="34">
        <v>40</v>
      </c>
      <c r="Y54" s="25">
        <v>0.38172043010752682</v>
      </c>
    </row>
    <row r="55" spans="17:25" ht="15.6" x14ac:dyDescent="0.3">
      <c r="V55" s="30" t="s">
        <v>48</v>
      </c>
      <c r="W55" s="29" t="s">
        <v>8</v>
      </c>
      <c r="X55" s="34">
        <v>48</v>
      </c>
      <c r="Y55" s="25">
        <v>0.29307805596465386</v>
      </c>
    </row>
    <row r="56" spans="17:25" ht="15.6" x14ac:dyDescent="0.3">
      <c r="V56" s="29" t="s">
        <v>50</v>
      </c>
      <c r="W56" s="29" t="s">
        <v>8</v>
      </c>
      <c r="X56" s="34">
        <v>90</v>
      </c>
      <c r="Y56" s="25">
        <v>7.0000000000000007E-2</v>
      </c>
    </row>
    <row r="57" spans="17:25" ht="15.6" x14ac:dyDescent="0.3">
      <c r="V57" s="29" t="s">
        <v>57</v>
      </c>
      <c r="W57" s="29" t="s">
        <v>8</v>
      </c>
      <c r="X57" s="34">
        <v>48</v>
      </c>
      <c r="Y57" s="25">
        <v>0.16398370657606859</v>
      </c>
    </row>
    <row r="58" spans="17:25" ht="15.6" x14ac:dyDescent="0.3">
      <c r="V58" s="29" t="s">
        <v>60</v>
      </c>
      <c r="W58" s="29" t="s">
        <v>8</v>
      </c>
      <c r="X58" s="34">
        <v>48</v>
      </c>
      <c r="Y58" s="25">
        <v>2.4E-2</v>
      </c>
    </row>
    <row r="59" spans="17:25" ht="15.6" x14ac:dyDescent="0.3">
      <c r="V59" s="29" t="s">
        <v>62</v>
      </c>
      <c r="W59" s="29" t="s">
        <v>8</v>
      </c>
      <c r="X59" s="34">
        <v>48</v>
      </c>
      <c r="Y59" s="25">
        <v>0.12039376415323863</v>
      </c>
    </row>
    <row r="60" spans="17:25" ht="15.6" x14ac:dyDescent="0.3">
      <c r="V60" s="29" t="s">
        <v>177</v>
      </c>
      <c r="W60" s="29" t="s">
        <v>8</v>
      </c>
      <c r="X60" s="34">
        <v>56</v>
      </c>
      <c r="Y60" s="25">
        <v>0.39312204989885369</v>
      </c>
    </row>
    <row r="61" spans="17:25" ht="15.6" x14ac:dyDescent="0.3">
      <c r="V61" s="30" t="s">
        <v>73</v>
      </c>
      <c r="W61" s="29" t="s">
        <v>8</v>
      </c>
      <c r="X61" s="34">
        <v>31</v>
      </c>
      <c r="Y61" s="25">
        <v>0.35036812472932005</v>
      </c>
    </row>
    <row r="62" spans="17:25" ht="15.6" x14ac:dyDescent="0.3">
      <c r="V62" s="30" t="s">
        <v>79</v>
      </c>
      <c r="W62" s="29" t="s">
        <v>8</v>
      </c>
      <c r="X62" s="34">
        <v>74</v>
      </c>
      <c r="Y62" s="25">
        <v>0.13609467455621302</v>
      </c>
    </row>
    <row r="63" spans="17:25" ht="15.6" x14ac:dyDescent="0.3">
      <c r="V63" s="30" t="s">
        <v>81</v>
      </c>
      <c r="W63" s="29" t="s">
        <v>8</v>
      </c>
      <c r="X63" s="34">
        <v>65</v>
      </c>
      <c r="Y63" s="25">
        <v>0.17840375586854459</v>
      </c>
    </row>
    <row r="64" spans="17:25" ht="15.6" x14ac:dyDescent="0.3">
      <c r="V64" s="30" t="s">
        <v>82</v>
      </c>
      <c r="W64" s="29" t="s">
        <v>8</v>
      </c>
      <c r="X64" s="34">
        <v>81</v>
      </c>
      <c r="Y64" s="25">
        <v>0.13043478260869565</v>
      </c>
    </row>
    <row r="65" spans="22:25" ht="15.6" x14ac:dyDescent="0.3">
      <c r="V65" s="29" t="s">
        <v>106</v>
      </c>
      <c r="W65" s="29" t="s">
        <v>8</v>
      </c>
      <c r="X65" s="33">
        <v>120</v>
      </c>
      <c r="Y65" s="25">
        <v>0.27877269115579728</v>
      </c>
    </row>
    <row r="66" spans="22:25" ht="15.6" x14ac:dyDescent="0.3">
      <c r="V66" s="29" t="s">
        <v>107</v>
      </c>
      <c r="W66" s="29" t="s">
        <v>8</v>
      </c>
      <c r="X66" s="33">
        <v>72</v>
      </c>
      <c r="Y66" s="25">
        <v>0.3487766303842218</v>
      </c>
    </row>
    <row r="67" spans="22:25" ht="15.6" x14ac:dyDescent="0.3">
      <c r="V67" s="29" t="s">
        <v>108</v>
      </c>
      <c r="W67" s="29" t="s">
        <v>8</v>
      </c>
      <c r="X67" s="33">
        <v>44</v>
      </c>
      <c r="Y67" s="25">
        <v>0.22480620155038761</v>
      </c>
    </row>
    <row r="68" spans="22:25" ht="15.6" x14ac:dyDescent="0.3">
      <c r="V68" s="30" t="s">
        <v>96</v>
      </c>
      <c r="W68" s="29" t="s">
        <v>8</v>
      </c>
      <c r="X68" s="34">
        <v>32</v>
      </c>
      <c r="Y68" s="25">
        <v>0.12626832018038331</v>
      </c>
    </row>
    <row r="69" spans="22:25" ht="15.6" x14ac:dyDescent="0.3">
      <c r="V69" s="29" t="s">
        <v>109</v>
      </c>
      <c r="W69" s="29" t="s">
        <v>8</v>
      </c>
      <c r="X69" s="33">
        <v>28</v>
      </c>
      <c r="Y69" s="25">
        <v>0.2142025611175786</v>
      </c>
    </row>
    <row r="70" spans="22:25" ht="15.6" x14ac:dyDescent="0.3">
      <c r="V70" s="29" t="s">
        <v>112</v>
      </c>
      <c r="W70" s="29" t="s">
        <v>8</v>
      </c>
      <c r="X70" s="33">
        <v>114</v>
      </c>
      <c r="Y70" s="25">
        <v>5.9352368267709982E-2</v>
      </c>
    </row>
    <row r="71" spans="22:25" ht="15.6" x14ac:dyDescent="0.3">
      <c r="V71" s="29" t="s">
        <v>110</v>
      </c>
      <c r="W71" s="29" t="s">
        <v>8</v>
      </c>
      <c r="X71" s="33">
        <v>28</v>
      </c>
      <c r="Y71" s="25">
        <v>0.14880201765447668</v>
      </c>
    </row>
    <row r="72" spans="22:25" ht="15.6" x14ac:dyDescent="0.3">
      <c r="V72" s="30" t="s">
        <v>116</v>
      </c>
      <c r="W72" s="29" t="s">
        <v>8</v>
      </c>
      <c r="X72" s="34">
        <v>38</v>
      </c>
      <c r="Y72" s="25">
        <v>0.30633670791151102</v>
      </c>
    </row>
    <row r="73" spans="22:25" ht="15.6" x14ac:dyDescent="0.3">
      <c r="V73" s="30" t="s">
        <v>118</v>
      </c>
      <c r="W73" s="29" t="s">
        <v>8</v>
      </c>
      <c r="X73" s="34">
        <v>40</v>
      </c>
      <c r="Y73" s="25">
        <v>0.17091836734693877</v>
      </c>
    </row>
    <row r="74" spans="22:25" ht="15.6" x14ac:dyDescent="0.3">
      <c r="V74" s="30" t="s">
        <v>120</v>
      </c>
      <c r="W74" s="29" t="s">
        <v>8</v>
      </c>
      <c r="X74" s="34">
        <v>50</v>
      </c>
      <c r="Y74" s="25">
        <v>0.3788032454361055</v>
      </c>
    </row>
    <row r="75" spans="22:25" ht="15.6" x14ac:dyDescent="0.3">
      <c r="V75" s="30" t="s">
        <v>124</v>
      </c>
      <c r="W75" s="29" t="s">
        <v>8</v>
      </c>
      <c r="X75" s="34">
        <v>24</v>
      </c>
      <c r="Y75" s="25">
        <v>0.19860627177700349</v>
      </c>
    </row>
    <row r="76" spans="22:25" ht="15.6" x14ac:dyDescent="0.3">
      <c r="V76" s="29" t="s">
        <v>171</v>
      </c>
      <c r="W76" s="29" t="s">
        <v>8</v>
      </c>
      <c r="X76" s="34">
        <v>30</v>
      </c>
      <c r="Y76" s="25">
        <v>2.4E-2</v>
      </c>
    </row>
    <row r="77" spans="22:25" ht="15.6" x14ac:dyDescent="0.3">
      <c r="V77" s="29" t="s">
        <v>172</v>
      </c>
      <c r="W77" s="29" t="s">
        <v>8</v>
      </c>
      <c r="X77" s="34">
        <v>30</v>
      </c>
      <c r="Y77" s="25">
        <v>4.0000000000000001E-3</v>
      </c>
    </row>
    <row r="78" spans="22:25" ht="15.6" x14ac:dyDescent="0.3">
      <c r="V78" s="30" t="s">
        <v>146</v>
      </c>
      <c r="W78" s="29" t="s">
        <v>8</v>
      </c>
      <c r="X78" s="34">
        <v>81</v>
      </c>
      <c r="Y78" s="25">
        <v>0.10478595202570873</v>
      </c>
    </row>
    <row r="79" spans="22:25" ht="15.6" x14ac:dyDescent="0.3">
      <c r="V79" s="29" t="s">
        <v>174</v>
      </c>
      <c r="W79" s="29" t="s">
        <v>8</v>
      </c>
      <c r="X79" s="34">
        <v>38</v>
      </c>
      <c r="Y79" s="25">
        <v>0.17923691215616683</v>
      </c>
    </row>
    <row r="80" spans="22:25" ht="15.6" x14ac:dyDescent="0.3">
      <c r="V80" s="30" t="s">
        <v>150</v>
      </c>
      <c r="W80" s="29" t="s">
        <v>8</v>
      </c>
      <c r="X80" s="34">
        <v>102</v>
      </c>
      <c r="Y80" s="25">
        <v>8.2568807339449546E-2</v>
      </c>
    </row>
    <row r="81" spans="22:25" ht="15.6" x14ac:dyDescent="0.3">
      <c r="V81" s="30" t="s">
        <v>159</v>
      </c>
      <c r="W81" s="29" t="s">
        <v>8</v>
      </c>
      <c r="X81" s="34">
        <v>72</v>
      </c>
      <c r="Y81" s="33">
        <v>4.8512463146609487E-2</v>
      </c>
    </row>
    <row r="82" spans="22:25" x14ac:dyDescent="0.3">
      <c r="V82" t="s">
        <v>327</v>
      </c>
      <c r="W82" t="s">
        <v>18</v>
      </c>
      <c r="X82" s="47">
        <v>231</v>
      </c>
      <c r="Y82" s="47">
        <v>0.05</v>
      </c>
    </row>
    <row r="83" spans="22:25" x14ac:dyDescent="0.3">
      <c r="V83" t="s">
        <v>330</v>
      </c>
      <c r="W83" t="s">
        <v>18</v>
      </c>
      <c r="X83" s="47">
        <v>155</v>
      </c>
      <c r="Y83" s="47">
        <v>0.06</v>
      </c>
    </row>
    <row r="84" spans="22:25" x14ac:dyDescent="0.3">
      <c r="V84" t="s">
        <v>333</v>
      </c>
      <c r="W84" t="s">
        <v>18</v>
      </c>
      <c r="X84" s="47">
        <v>120</v>
      </c>
      <c r="Y84" s="47">
        <v>3.2000000000000001E-2</v>
      </c>
    </row>
    <row r="85" spans="22:25" x14ac:dyDescent="0.3">
      <c r="V85" t="s">
        <v>336</v>
      </c>
      <c r="W85" t="s">
        <v>18</v>
      </c>
      <c r="X85" s="47">
        <v>120</v>
      </c>
      <c r="Y85" s="47">
        <v>0.16800000000000001</v>
      </c>
    </row>
    <row r="86" spans="22:25" x14ac:dyDescent="0.3">
      <c r="V86" t="s">
        <v>338</v>
      </c>
      <c r="W86" t="s">
        <v>8</v>
      </c>
      <c r="X86" s="47">
        <v>55</v>
      </c>
      <c r="Y86" s="47">
        <v>0.14499999999999999</v>
      </c>
    </row>
    <row r="87" spans="22:25" x14ac:dyDescent="0.3">
      <c r="V87" t="s">
        <v>340</v>
      </c>
      <c r="W87" t="s">
        <v>8</v>
      </c>
      <c r="X87" s="47">
        <v>68</v>
      </c>
      <c r="Y87" s="47">
        <v>7.0000000000000007E-2</v>
      </c>
    </row>
    <row r="88" spans="22:25" x14ac:dyDescent="0.3">
      <c r="V88" t="s">
        <v>343</v>
      </c>
      <c r="W88" t="s">
        <v>8</v>
      </c>
      <c r="X88" s="47">
        <v>67</v>
      </c>
      <c r="Y88" s="47">
        <v>0.42399999999999999</v>
      </c>
    </row>
    <row r="89" spans="22:25" x14ac:dyDescent="0.3">
      <c r="V89" t="s">
        <v>346</v>
      </c>
      <c r="W89" t="s">
        <v>18</v>
      </c>
      <c r="X89" s="47">
        <v>128</v>
      </c>
      <c r="Y89" s="47">
        <v>4.4999999999999998E-2</v>
      </c>
    </row>
    <row r="90" spans="22:25" x14ac:dyDescent="0.3">
      <c r="V90" t="s">
        <v>348</v>
      </c>
      <c r="W90" t="s">
        <v>18</v>
      </c>
      <c r="X90" s="47">
        <v>42</v>
      </c>
      <c r="Y90" s="47">
        <v>5.0000000000000001E-3</v>
      </c>
    </row>
    <row r="91" spans="22:25" x14ac:dyDescent="0.3">
      <c r="V91" s="1" t="s">
        <v>370</v>
      </c>
      <c r="W91" t="s">
        <v>18</v>
      </c>
      <c r="X91" s="47">
        <v>100</v>
      </c>
      <c r="Y91" s="47">
        <v>0.317</v>
      </c>
    </row>
    <row r="92" spans="22:25" x14ac:dyDescent="0.3">
      <c r="V92" s="1" t="s">
        <v>373</v>
      </c>
      <c r="W92" t="s">
        <v>18</v>
      </c>
      <c r="X92" s="47">
        <v>120</v>
      </c>
      <c r="Y92" s="47">
        <v>3.1E-2</v>
      </c>
    </row>
    <row r="93" spans="22:25" x14ac:dyDescent="0.3">
      <c r="V93" s="1" t="s">
        <v>374</v>
      </c>
      <c r="W93" t="s">
        <v>18</v>
      </c>
      <c r="X93" s="47">
        <v>180</v>
      </c>
      <c r="Y93" s="47">
        <v>3.3000000000000002E-2</v>
      </c>
    </row>
    <row r="94" spans="22:25" x14ac:dyDescent="0.3">
      <c r="V94" s="1" t="s">
        <v>376</v>
      </c>
      <c r="W94" t="s">
        <v>18</v>
      </c>
      <c r="X94" s="47">
        <v>100</v>
      </c>
      <c r="Y94" s="47">
        <v>0.12</v>
      </c>
    </row>
    <row r="95" spans="22:25" x14ac:dyDescent="0.3">
      <c r="V95" t="s">
        <v>350</v>
      </c>
      <c r="W95" t="s">
        <v>18</v>
      </c>
      <c r="X95" s="47">
        <v>162</v>
      </c>
      <c r="Y95" s="47">
        <v>4.2000000000000003E-2</v>
      </c>
    </row>
    <row r="96" spans="22:25" x14ac:dyDescent="0.3">
      <c r="V96" s="9" t="s">
        <v>352</v>
      </c>
      <c r="W96" s="9" t="s">
        <v>18</v>
      </c>
      <c r="X96" s="48">
        <v>54</v>
      </c>
      <c r="Y96" s="48">
        <v>0.05</v>
      </c>
    </row>
  </sheetData>
  <mergeCells count="6">
    <mergeCell ref="K6:M6"/>
    <mergeCell ref="B40:D40"/>
    <mergeCell ref="Q5:S5"/>
    <mergeCell ref="I10:J10"/>
    <mergeCell ref="I22:J22"/>
    <mergeCell ref="I35:J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64" zoomScale="70" zoomScaleNormal="70" workbookViewId="0">
      <selection activeCell="G85" sqref="G85"/>
    </sheetView>
  </sheetViews>
  <sheetFormatPr defaultRowHeight="14.4" x14ac:dyDescent="0.3"/>
  <cols>
    <col min="2" max="2" width="34.5546875" bestFit="1" customWidth="1"/>
    <col min="3" max="3" width="15.6640625" bestFit="1" customWidth="1"/>
    <col min="4" max="5" width="11.88671875" bestFit="1" customWidth="1"/>
  </cols>
  <sheetData>
    <row r="1" spans="1:5" ht="15.6" x14ac:dyDescent="0.3">
      <c r="A1" s="32" t="s">
        <v>355</v>
      </c>
      <c r="B1" s="28"/>
      <c r="C1" s="28"/>
      <c r="D1" s="28"/>
      <c r="E1" s="28"/>
    </row>
    <row r="2" spans="1:5" ht="15.6" x14ac:dyDescent="0.3">
      <c r="A2" s="40" t="s">
        <v>4</v>
      </c>
      <c r="B2" s="40" t="s">
        <v>178</v>
      </c>
      <c r="C2" s="40" t="s">
        <v>356</v>
      </c>
      <c r="D2" s="40" t="s">
        <v>357</v>
      </c>
      <c r="E2" s="40" t="s">
        <v>358</v>
      </c>
    </row>
    <row r="3" spans="1:5" ht="15.6" x14ac:dyDescent="0.3">
      <c r="A3" s="30">
        <v>1</v>
      </c>
      <c r="B3" s="29" t="s">
        <v>16</v>
      </c>
      <c r="C3" s="26">
        <v>0.15361828184511214</v>
      </c>
      <c r="D3" s="26">
        <v>0.02</v>
      </c>
      <c r="E3" s="26">
        <v>0.27400000000000002</v>
      </c>
    </row>
    <row r="4" spans="1:5" ht="15.6" x14ac:dyDescent="0.3">
      <c r="A4" s="30">
        <v>2</v>
      </c>
      <c r="B4" s="29" t="s">
        <v>25</v>
      </c>
      <c r="C4" s="26">
        <v>0.04</v>
      </c>
      <c r="D4" s="26">
        <v>7.0000000000000001E-3</v>
      </c>
      <c r="E4" s="26">
        <v>0.185</v>
      </c>
    </row>
    <row r="5" spans="1:5" ht="15.6" x14ac:dyDescent="0.3">
      <c r="A5" s="30">
        <v>3</v>
      </c>
      <c r="B5" s="29" t="s">
        <v>28</v>
      </c>
      <c r="C5" s="26">
        <v>3.3756630766757756E-3</v>
      </c>
      <c r="D5" s="26">
        <v>0</v>
      </c>
      <c r="E5" s="26">
        <v>8.1000000000000003E-2</v>
      </c>
    </row>
    <row r="6" spans="1:5" ht="15.6" x14ac:dyDescent="0.3">
      <c r="A6" s="30">
        <v>4</v>
      </c>
      <c r="B6" s="30" t="s">
        <v>34</v>
      </c>
      <c r="C6" s="26">
        <v>0.18895845190665905</v>
      </c>
      <c r="D6" s="26">
        <v>2.8000000000000001E-2</v>
      </c>
      <c r="E6" s="26">
        <v>0.34300000000000003</v>
      </c>
    </row>
    <row r="7" spans="1:5" ht="15.6" x14ac:dyDescent="0.3">
      <c r="A7" s="30">
        <v>5</v>
      </c>
      <c r="B7" s="30" t="s">
        <v>39</v>
      </c>
      <c r="C7" s="26">
        <v>9.939959973315543E-2</v>
      </c>
      <c r="D7" s="26">
        <v>0</v>
      </c>
      <c r="E7" s="26">
        <v>0.24399999999999999</v>
      </c>
    </row>
    <row r="8" spans="1:5" ht="15.6" x14ac:dyDescent="0.3">
      <c r="A8" s="30">
        <v>6</v>
      </c>
      <c r="B8" s="29" t="s">
        <v>165</v>
      </c>
      <c r="C8" s="26">
        <v>5.7000000000000002E-2</v>
      </c>
      <c r="D8" s="26">
        <v>0</v>
      </c>
      <c r="E8" s="26">
        <v>0.185</v>
      </c>
    </row>
    <row r="9" spans="1:5" ht="15.6" x14ac:dyDescent="0.3">
      <c r="A9" s="30">
        <v>7</v>
      </c>
      <c r="B9" s="29" t="s">
        <v>168</v>
      </c>
      <c r="C9" s="26">
        <v>9.4202898550724654E-2</v>
      </c>
      <c r="D9" s="26">
        <v>8.9999999999999993E-3</v>
      </c>
      <c r="E9" s="26">
        <v>0.22500000000000001</v>
      </c>
    </row>
    <row r="10" spans="1:5" ht="15.6" x14ac:dyDescent="0.3">
      <c r="A10" s="30">
        <v>8</v>
      </c>
      <c r="B10" s="30" t="s">
        <v>52</v>
      </c>
      <c r="C10" s="26">
        <v>0.16441386089948393</v>
      </c>
      <c r="D10" s="26">
        <v>6.0000000000000001E-3</v>
      </c>
      <c r="E10" s="26">
        <v>0.372</v>
      </c>
    </row>
    <row r="11" spans="1:5" ht="15.6" x14ac:dyDescent="0.3">
      <c r="A11" s="30">
        <v>9</v>
      </c>
      <c r="B11" s="29" t="s">
        <v>54</v>
      </c>
      <c r="C11" s="26">
        <v>0.11748483177054606</v>
      </c>
      <c r="D11" s="26">
        <v>0</v>
      </c>
      <c r="E11" s="26">
        <v>0.32800000000000001</v>
      </c>
    </row>
    <row r="12" spans="1:5" ht="15.6" x14ac:dyDescent="0.3">
      <c r="A12" s="30">
        <v>10</v>
      </c>
      <c r="B12" s="29" t="s">
        <v>64</v>
      </c>
      <c r="C12" s="26">
        <v>0.2144259953579718</v>
      </c>
      <c r="D12" s="26">
        <v>9.0999999999999998E-2</v>
      </c>
      <c r="E12" s="26">
        <v>0.317</v>
      </c>
    </row>
    <row r="13" spans="1:5" ht="15.6" x14ac:dyDescent="0.3">
      <c r="A13" s="30">
        <v>11</v>
      </c>
      <c r="B13" s="29" t="s">
        <v>66</v>
      </c>
      <c r="C13" s="26">
        <v>0.18370712401055408</v>
      </c>
      <c r="D13" s="26">
        <v>5.7000000000000002E-2</v>
      </c>
      <c r="E13" s="26">
        <v>0.30499999999999999</v>
      </c>
    </row>
    <row r="14" spans="1:5" ht="15.6" x14ac:dyDescent="0.3">
      <c r="A14" s="30">
        <v>12</v>
      </c>
      <c r="B14" s="29" t="s">
        <v>69</v>
      </c>
      <c r="C14" s="26">
        <v>0.2062268803945746</v>
      </c>
      <c r="D14" s="26">
        <v>6.9000000000000006E-2</v>
      </c>
      <c r="E14" s="26">
        <v>0.31900000000000001</v>
      </c>
    </row>
    <row r="15" spans="1:5" ht="15.6" x14ac:dyDescent="0.3">
      <c r="A15" s="30">
        <v>13</v>
      </c>
      <c r="B15" s="30" t="s">
        <v>76</v>
      </c>
      <c r="C15" s="26">
        <v>8.0459770114942528E-2</v>
      </c>
      <c r="D15" s="26">
        <v>4.0000000000000001E-3</v>
      </c>
      <c r="E15" s="26">
        <v>0.182</v>
      </c>
    </row>
    <row r="16" spans="1:5" ht="15.6" x14ac:dyDescent="0.3">
      <c r="A16" s="30">
        <v>14</v>
      </c>
      <c r="B16" s="30" t="s">
        <v>92</v>
      </c>
      <c r="C16" s="26">
        <v>7.3814201515576758E-2</v>
      </c>
      <c r="D16" s="26">
        <v>1.6E-2</v>
      </c>
      <c r="E16" s="26">
        <v>0.159</v>
      </c>
    </row>
    <row r="17" spans="1:5" ht="15.6" x14ac:dyDescent="0.3">
      <c r="A17" s="30">
        <v>15</v>
      </c>
      <c r="B17" s="30" t="s">
        <v>85</v>
      </c>
      <c r="C17" s="26">
        <v>8.7932647333956962E-2</v>
      </c>
      <c r="D17" s="26">
        <v>0</v>
      </c>
      <c r="E17" s="26">
        <v>0.20699999999999999</v>
      </c>
    </row>
    <row r="18" spans="1:5" ht="15.6" x14ac:dyDescent="0.3">
      <c r="A18" s="30">
        <v>16</v>
      </c>
      <c r="B18" s="29" t="s">
        <v>87</v>
      </c>
      <c r="C18" s="26">
        <v>4.2089985486211901E-2</v>
      </c>
      <c r="D18" s="26">
        <v>0</v>
      </c>
      <c r="E18" s="26">
        <v>0.14000000000000001</v>
      </c>
    </row>
    <row r="19" spans="1:5" ht="15.6" x14ac:dyDescent="0.3">
      <c r="A19" s="30">
        <v>17</v>
      </c>
      <c r="B19" s="30" t="s">
        <v>90</v>
      </c>
      <c r="C19" s="26">
        <v>5.7546765671854919E-2</v>
      </c>
      <c r="D19" s="26">
        <v>0</v>
      </c>
      <c r="E19" s="26">
        <v>0.19</v>
      </c>
    </row>
    <row r="20" spans="1:5" ht="15.6" x14ac:dyDescent="0.3">
      <c r="A20" s="30">
        <v>18</v>
      </c>
      <c r="B20" s="30" t="s">
        <v>94</v>
      </c>
      <c r="C20" s="26">
        <v>4.528763769889841E-2</v>
      </c>
      <c r="D20" s="26">
        <v>0</v>
      </c>
      <c r="E20" s="26">
        <v>0.16</v>
      </c>
    </row>
    <row r="21" spans="1:5" ht="15.6" x14ac:dyDescent="0.3">
      <c r="A21" s="30">
        <v>19</v>
      </c>
      <c r="B21" s="29" t="s">
        <v>111</v>
      </c>
      <c r="C21" s="26">
        <v>9.7593582887700522E-2</v>
      </c>
      <c r="D21" s="26">
        <v>1.7000000000000001E-2</v>
      </c>
      <c r="E21" s="26">
        <v>0.21099999999999999</v>
      </c>
    </row>
    <row r="22" spans="1:5" ht="15.6" x14ac:dyDescent="0.3">
      <c r="A22" s="30">
        <v>20</v>
      </c>
      <c r="B22" s="29" t="s">
        <v>113</v>
      </c>
      <c r="C22" s="26">
        <v>5.8641120770806798E-2</v>
      </c>
      <c r="D22" s="26">
        <v>8.9999999999999993E-3</v>
      </c>
      <c r="E22" s="26">
        <v>0.13800000000000001</v>
      </c>
    </row>
    <row r="23" spans="1:5" ht="15.6" x14ac:dyDescent="0.3">
      <c r="A23" s="30">
        <v>21</v>
      </c>
      <c r="B23" s="30" t="s">
        <v>114</v>
      </c>
      <c r="C23" s="26">
        <v>8.5707177509640492E-2</v>
      </c>
      <c r="D23" s="26">
        <v>1.4E-2</v>
      </c>
      <c r="E23" s="26">
        <v>0.17299999999999999</v>
      </c>
    </row>
    <row r="24" spans="1:5" ht="15.6" x14ac:dyDescent="0.3">
      <c r="A24" s="30">
        <v>22</v>
      </c>
      <c r="B24" s="30" t="s">
        <v>122</v>
      </c>
      <c r="C24" s="26">
        <v>6.9767441860465115E-2</v>
      </c>
      <c r="D24" s="26">
        <v>1.4E-2</v>
      </c>
      <c r="E24" s="26">
        <v>0.11799999999999999</v>
      </c>
    </row>
    <row r="25" spans="1:5" ht="15.6" x14ac:dyDescent="0.3">
      <c r="A25" s="30">
        <v>23</v>
      </c>
      <c r="B25" s="29" t="s">
        <v>126</v>
      </c>
      <c r="C25" s="26">
        <v>7.7514413837283788E-2</v>
      </c>
      <c r="D25" s="26">
        <v>0.01</v>
      </c>
      <c r="E25" s="26">
        <v>0.16300000000000001</v>
      </c>
    </row>
    <row r="26" spans="1:5" ht="15.6" x14ac:dyDescent="0.3">
      <c r="A26" s="30">
        <v>24</v>
      </c>
      <c r="B26" s="29" t="s">
        <v>128</v>
      </c>
      <c r="C26" s="26">
        <v>8.6062452399086067E-2</v>
      </c>
      <c r="D26" s="26">
        <v>0.01</v>
      </c>
      <c r="E26" s="26">
        <v>0.20399999999999999</v>
      </c>
    </row>
    <row r="27" spans="1:5" ht="15.6" x14ac:dyDescent="0.3">
      <c r="A27" s="30">
        <v>25</v>
      </c>
      <c r="B27" s="29" t="s">
        <v>130</v>
      </c>
      <c r="C27" s="26">
        <v>9.8083427282976324E-2</v>
      </c>
      <c r="D27" s="26">
        <v>0</v>
      </c>
      <c r="E27" s="26">
        <v>0.26900000000000002</v>
      </c>
    </row>
    <row r="28" spans="1:5" ht="15.6" x14ac:dyDescent="0.3">
      <c r="A28" s="30">
        <v>26</v>
      </c>
      <c r="B28" s="29" t="s">
        <v>132</v>
      </c>
      <c r="C28" s="26">
        <v>7.9089924160346686E-2</v>
      </c>
      <c r="D28" s="26">
        <v>2E-3</v>
      </c>
      <c r="E28" s="26">
        <v>0.217</v>
      </c>
    </row>
    <row r="29" spans="1:5" ht="15.6" x14ac:dyDescent="0.3">
      <c r="A29" s="30">
        <v>27</v>
      </c>
      <c r="B29" s="29" t="s">
        <v>134</v>
      </c>
      <c r="C29" s="26">
        <v>0.18538632436435448</v>
      </c>
      <c r="D29" s="26">
        <v>3.5000000000000003E-2</v>
      </c>
      <c r="E29" s="26">
        <v>0.33</v>
      </c>
    </row>
    <row r="30" spans="1:5" ht="15.6" x14ac:dyDescent="0.3">
      <c r="A30" s="30">
        <v>28</v>
      </c>
      <c r="B30" s="29" t="s">
        <v>136</v>
      </c>
      <c r="C30" s="26">
        <v>0.48891758123520551</v>
      </c>
      <c r="D30" s="26">
        <v>0.33800000000000002</v>
      </c>
      <c r="E30" s="26">
        <v>0.58899999999999997</v>
      </c>
    </row>
    <row r="31" spans="1:5" ht="15.6" x14ac:dyDescent="0.3">
      <c r="A31" s="30">
        <v>29</v>
      </c>
      <c r="B31" s="29" t="s">
        <v>136</v>
      </c>
      <c r="C31" s="26">
        <v>0.30958575145087053</v>
      </c>
      <c r="D31" s="26">
        <v>0.128</v>
      </c>
      <c r="E31" s="26">
        <v>0.44800000000000001</v>
      </c>
    </row>
    <row r="32" spans="1:5" ht="15.6" x14ac:dyDescent="0.3">
      <c r="A32" s="30">
        <v>30</v>
      </c>
      <c r="B32" s="29" t="s">
        <v>140</v>
      </c>
      <c r="C32" s="26">
        <v>0.19861381849685941</v>
      </c>
      <c r="D32" s="26">
        <v>2.1999999999999999E-2</v>
      </c>
      <c r="E32" s="26">
        <v>0.39900000000000002</v>
      </c>
    </row>
    <row r="33" spans="1:5" ht="15.6" x14ac:dyDescent="0.3">
      <c r="A33" s="30">
        <v>31</v>
      </c>
      <c r="B33" s="29" t="s">
        <v>142</v>
      </c>
      <c r="C33" s="26">
        <v>0.21000658327847269</v>
      </c>
      <c r="D33" s="26">
        <v>5.6000000000000001E-2</v>
      </c>
      <c r="E33" s="26">
        <v>0.35</v>
      </c>
    </row>
    <row r="34" spans="1:5" ht="15.6" x14ac:dyDescent="0.3">
      <c r="A34" s="30">
        <v>32</v>
      </c>
      <c r="B34" s="29" t="s">
        <v>144</v>
      </c>
      <c r="C34" s="26">
        <v>0.23654073976569698</v>
      </c>
      <c r="D34" s="26">
        <v>7.0000000000000007E-2</v>
      </c>
      <c r="E34" s="26">
        <v>0.4</v>
      </c>
    </row>
    <row r="35" spans="1:5" ht="15.6" x14ac:dyDescent="0.3">
      <c r="A35" s="30">
        <v>33</v>
      </c>
      <c r="B35" s="30" t="s">
        <v>148</v>
      </c>
      <c r="C35" s="26">
        <v>3.8117394416607012E-2</v>
      </c>
      <c r="D35" s="26">
        <v>1E-3</v>
      </c>
      <c r="E35" s="26">
        <v>9.4E-2</v>
      </c>
    </row>
    <row r="36" spans="1:5" ht="15.6" x14ac:dyDescent="0.3">
      <c r="A36" s="30">
        <v>34</v>
      </c>
      <c r="B36" s="30" t="s">
        <v>152</v>
      </c>
      <c r="C36" s="26">
        <v>1.324773259961276E-3</v>
      </c>
      <c r="D36" s="26">
        <v>0</v>
      </c>
      <c r="E36" s="26">
        <v>4.8000000000000001E-2</v>
      </c>
    </row>
    <row r="37" spans="1:5" ht="15.6" x14ac:dyDescent="0.3">
      <c r="A37" s="30">
        <v>35</v>
      </c>
      <c r="B37" s="29" t="s">
        <v>154</v>
      </c>
      <c r="C37" s="26">
        <v>0.17355371900826447</v>
      </c>
      <c r="D37" s="26">
        <v>4.4999999999999998E-2</v>
      </c>
      <c r="E37" s="26">
        <v>0.31900000000000001</v>
      </c>
    </row>
    <row r="38" spans="1:5" ht="15.6" x14ac:dyDescent="0.3">
      <c r="A38" s="30">
        <v>36</v>
      </c>
      <c r="B38" s="29" t="s">
        <v>158</v>
      </c>
      <c r="C38" s="26">
        <v>3.8857613620760678E-2</v>
      </c>
      <c r="D38" s="26">
        <v>0</v>
      </c>
      <c r="E38" s="26">
        <v>0.157</v>
      </c>
    </row>
    <row r="39" spans="1:5" ht="15.6" x14ac:dyDescent="0.3">
      <c r="A39" s="30">
        <v>37</v>
      </c>
      <c r="B39" s="30" t="s">
        <v>161</v>
      </c>
      <c r="C39" s="26">
        <v>0.15022465325258841</v>
      </c>
      <c r="D39" s="26">
        <v>3.7999999999999999E-2</v>
      </c>
      <c r="E39" s="26">
        <v>0.28499999999999998</v>
      </c>
    </row>
    <row r="40" spans="1:5" ht="15.6" x14ac:dyDescent="0.3">
      <c r="A40" s="29">
        <v>1</v>
      </c>
      <c r="B40" s="30" t="s">
        <v>0</v>
      </c>
      <c r="C40" s="26">
        <v>0.55601598342459679</v>
      </c>
      <c r="D40" s="26">
        <v>0.28899999999999998</v>
      </c>
      <c r="E40" s="26">
        <v>0.69799999999999995</v>
      </c>
    </row>
    <row r="41" spans="1:5" ht="15.6" x14ac:dyDescent="0.3">
      <c r="A41" s="29">
        <v>2</v>
      </c>
      <c r="B41" s="30" t="s">
        <v>9</v>
      </c>
      <c r="C41" s="26">
        <v>0.36735554618304517</v>
      </c>
      <c r="D41" s="26">
        <v>0.104</v>
      </c>
      <c r="E41" s="26">
        <v>0.55900000000000005</v>
      </c>
    </row>
    <row r="42" spans="1:5" ht="15.6" x14ac:dyDescent="0.3">
      <c r="A42" s="29">
        <v>3</v>
      </c>
      <c r="B42" s="29" t="s">
        <v>11</v>
      </c>
      <c r="C42" s="26">
        <v>0.52577319587628868</v>
      </c>
      <c r="D42" s="26">
        <v>0.40799999999999997</v>
      </c>
      <c r="E42" s="26">
        <v>0.60699999999999998</v>
      </c>
    </row>
    <row r="43" spans="1:5" ht="15.6" x14ac:dyDescent="0.3">
      <c r="A43" s="29">
        <v>4</v>
      </c>
      <c r="B43" s="29" t="s">
        <v>14</v>
      </c>
      <c r="C43" s="26">
        <v>0.19953596287703015</v>
      </c>
      <c r="D43" s="26">
        <v>8.6999999999999994E-2</v>
      </c>
      <c r="E43" s="26">
        <v>0.30499999999999999</v>
      </c>
    </row>
    <row r="44" spans="1:5" ht="15.6" x14ac:dyDescent="0.3">
      <c r="A44" s="29">
        <v>5</v>
      </c>
      <c r="B44" s="29" t="s">
        <v>19</v>
      </c>
      <c r="C44" s="26">
        <v>0.2906903103229892</v>
      </c>
      <c r="D44" s="26">
        <v>0.151</v>
      </c>
      <c r="E44" s="26">
        <v>0.40500000000000003</v>
      </c>
    </row>
    <row r="45" spans="1:5" ht="15.6" x14ac:dyDescent="0.3">
      <c r="A45" s="29">
        <v>6</v>
      </c>
      <c r="B45" s="29" t="s">
        <v>22</v>
      </c>
      <c r="C45" s="26">
        <v>5.4271896829661471E-2</v>
      </c>
      <c r="D45" s="26">
        <v>0</v>
      </c>
      <c r="E45" s="26">
        <v>0.16600000000000001</v>
      </c>
    </row>
    <row r="46" spans="1:5" ht="15.6" x14ac:dyDescent="0.3">
      <c r="A46" s="29">
        <v>7</v>
      </c>
      <c r="B46" s="30" t="s">
        <v>31</v>
      </c>
      <c r="C46" s="26">
        <v>9.8539011501398807E-2</v>
      </c>
      <c r="D46" s="26">
        <v>0</v>
      </c>
      <c r="E46" s="26">
        <v>0.23899999999999999</v>
      </c>
    </row>
    <row r="47" spans="1:5" ht="15.6" x14ac:dyDescent="0.3">
      <c r="A47" s="29">
        <v>8</v>
      </c>
      <c r="B47" s="30" t="s">
        <v>37</v>
      </c>
      <c r="C47" s="26">
        <v>0.25037481259370314</v>
      </c>
      <c r="D47" s="26">
        <v>8.2000000000000003E-2</v>
      </c>
      <c r="E47" s="26">
        <v>0.39100000000000001</v>
      </c>
    </row>
    <row r="48" spans="1:5" ht="15.6" x14ac:dyDescent="0.3">
      <c r="A48" s="29">
        <v>9</v>
      </c>
      <c r="B48" s="29" t="s">
        <v>166</v>
      </c>
      <c r="C48" s="26">
        <v>6.0999999999999999E-2</v>
      </c>
      <c r="D48" s="26">
        <v>2E-3</v>
      </c>
      <c r="E48" s="26">
        <v>0.157</v>
      </c>
    </row>
    <row r="49" spans="1:5" ht="15.6" x14ac:dyDescent="0.3">
      <c r="A49" s="29">
        <v>10</v>
      </c>
      <c r="B49" s="29" t="s">
        <v>41</v>
      </c>
      <c r="C49" s="26">
        <v>9.8000000000000004E-2</v>
      </c>
      <c r="D49" s="26">
        <v>0</v>
      </c>
      <c r="E49" s="26">
        <v>0.104</v>
      </c>
    </row>
    <row r="50" spans="1:5" ht="15.6" x14ac:dyDescent="0.3">
      <c r="A50" s="29">
        <v>11</v>
      </c>
      <c r="B50" s="30" t="s">
        <v>45</v>
      </c>
      <c r="C50" s="26">
        <v>0.38172043010752682</v>
      </c>
      <c r="D50" s="26">
        <v>0.221</v>
      </c>
      <c r="E50" s="26">
        <v>0.498</v>
      </c>
    </row>
    <row r="51" spans="1:5" ht="15.6" x14ac:dyDescent="0.3">
      <c r="A51" s="29">
        <v>12</v>
      </c>
      <c r="B51" s="30" t="s">
        <v>48</v>
      </c>
      <c r="C51" s="26">
        <v>0.29307805596465386</v>
      </c>
      <c r="D51" s="26">
        <v>0.14199999999999999</v>
      </c>
      <c r="E51" s="26">
        <v>0.41499999999999998</v>
      </c>
    </row>
    <row r="52" spans="1:5" ht="15.6" x14ac:dyDescent="0.3">
      <c r="A52" s="29">
        <v>13</v>
      </c>
      <c r="B52" s="29" t="s">
        <v>50</v>
      </c>
      <c r="C52" s="26">
        <v>7.0000000000000007E-2</v>
      </c>
      <c r="D52" s="26">
        <v>1.7999999999999999E-2</v>
      </c>
      <c r="E52" s="26">
        <v>0.112</v>
      </c>
    </row>
    <row r="53" spans="1:5" ht="15.6" x14ac:dyDescent="0.3">
      <c r="A53" s="29">
        <v>14</v>
      </c>
      <c r="B53" s="29" t="s">
        <v>57</v>
      </c>
      <c r="C53" s="26">
        <v>0.16398370657606859</v>
      </c>
      <c r="D53" s="26">
        <v>4.2000000000000003E-2</v>
      </c>
      <c r="E53" s="26">
        <v>0.28699999999999998</v>
      </c>
    </row>
    <row r="54" spans="1:5" ht="15.6" x14ac:dyDescent="0.3">
      <c r="A54" s="29">
        <v>15</v>
      </c>
      <c r="B54" s="29" t="s">
        <v>60</v>
      </c>
      <c r="C54" s="26">
        <v>2.4E-2</v>
      </c>
      <c r="D54" s="26">
        <v>0</v>
      </c>
      <c r="E54" s="26">
        <v>8.2000000000000003E-2</v>
      </c>
    </row>
    <row r="55" spans="1:5" ht="15.6" x14ac:dyDescent="0.3">
      <c r="A55" s="29">
        <v>16</v>
      </c>
      <c r="B55" s="29" t="s">
        <v>62</v>
      </c>
      <c r="C55" s="26">
        <v>0.12039376415323863</v>
      </c>
      <c r="D55" s="26">
        <v>1.7999999999999999E-2</v>
      </c>
      <c r="E55" s="26">
        <v>0.23699999999999999</v>
      </c>
    </row>
    <row r="56" spans="1:5" ht="15.6" x14ac:dyDescent="0.3">
      <c r="A56" s="29">
        <v>17</v>
      </c>
      <c r="B56" s="29" t="s">
        <v>177</v>
      </c>
      <c r="C56" s="26">
        <v>0.39312204989885369</v>
      </c>
      <c r="D56" s="26">
        <v>0.191</v>
      </c>
      <c r="E56" s="26">
        <v>0.54200000000000004</v>
      </c>
    </row>
    <row r="57" spans="1:5" ht="15.6" x14ac:dyDescent="0.3">
      <c r="A57" s="29">
        <v>18</v>
      </c>
      <c r="B57" s="30" t="s">
        <v>73</v>
      </c>
      <c r="C57" s="26">
        <v>0.35036812472932005</v>
      </c>
      <c r="D57" s="26">
        <v>0.151</v>
      </c>
      <c r="E57" s="26">
        <v>0.49199999999999999</v>
      </c>
    </row>
    <row r="58" spans="1:5" ht="15.6" x14ac:dyDescent="0.3">
      <c r="A58" s="29">
        <v>19</v>
      </c>
      <c r="B58" s="30" t="s">
        <v>79</v>
      </c>
      <c r="C58" s="26">
        <v>0.13609467455621302</v>
      </c>
      <c r="D58" s="26">
        <v>4.3999999999999997E-2</v>
      </c>
      <c r="E58" s="26">
        <v>0.23300000000000001</v>
      </c>
    </row>
    <row r="59" spans="1:5" ht="15.6" x14ac:dyDescent="0.3">
      <c r="A59" s="29">
        <v>20</v>
      </c>
      <c r="B59" s="30" t="s">
        <v>81</v>
      </c>
      <c r="C59" s="26">
        <v>0.17840375586854459</v>
      </c>
      <c r="D59" s="26">
        <v>6.6000000000000003E-2</v>
      </c>
      <c r="E59" s="26">
        <v>0.28699999999999998</v>
      </c>
    </row>
    <row r="60" spans="1:5" ht="15.6" x14ac:dyDescent="0.3">
      <c r="A60" s="29">
        <v>21</v>
      </c>
      <c r="B60" s="30" t="s">
        <v>82</v>
      </c>
      <c r="C60" s="26">
        <v>0.13043478260869565</v>
      </c>
      <c r="D60" s="26">
        <v>2.4E-2</v>
      </c>
      <c r="E60" s="26">
        <v>0.26900000000000002</v>
      </c>
    </row>
    <row r="61" spans="1:5" ht="15.6" x14ac:dyDescent="0.3">
      <c r="A61" s="29">
        <v>22</v>
      </c>
      <c r="B61" s="29" t="s">
        <v>106</v>
      </c>
      <c r="C61" s="26">
        <v>0.27877269115579728</v>
      </c>
      <c r="D61" s="26">
        <v>0.15</v>
      </c>
      <c r="E61" s="26">
        <v>0.39700000000000002</v>
      </c>
    </row>
    <row r="62" spans="1:5" ht="15.6" x14ac:dyDescent="0.3">
      <c r="A62" s="29">
        <v>23</v>
      </c>
      <c r="B62" s="29" t="s">
        <v>107</v>
      </c>
      <c r="C62" s="26">
        <v>0.3487766303842218</v>
      </c>
      <c r="D62" s="26">
        <v>0.17399999999999999</v>
      </c>
      <c r="E62" s="26">
        <v>0.49</v>
      </c>
    </row>
    <row r="63" spans="1:5" ht="15.6" x14ac:dyDescent="0.3">
      <c r="A63" s="29">
        <v>24</v>
      </c>
      <c r="B63" s="29" t="s">
        <v>108</v>
      </c>
      <c r="C63" s="26">
        <v>0.22480620155038761</v>
      </c>
      <c r="D63" s="26">
        <v>4.2999999999999997E-2</v>
      </c>
      <c r="E63" s="26">
        <v>0.41199999999999998</v>
      </c>
    </row>
    <row r="64" spans="1:5" ht="15.6" x14ac:dyDescent="0.3">
      <c r="A64" s="29">
        <v>25</v>
      </c>
      <c r="B64" s="30" t="s">
        <v>96</v>
      </c>
      <c r="C64" s="26">
        <v>0.12626832018038331</v>
      </c>
      <c r="D64" s="26">
        <v>0</v>
      </c>
      <c r="E64" s="26">
        <v>0.34100000000000003</v>
      </c>
    </row>
    <row r="65" spans="1:5" ht="15.6" x14ac:dyDescent="0.3">
      <c r="A65" s="29">
        <v>26</v>
      </c>
      <c r="B65" s="29" t="s">
        <v>109</v>
      </c>
      <c r="C65" s="26">
        <v>0.2142025611175786</v>
      </c>
      <c r="D65" s="26">
        <v>1.2E-2</v>
      </c>
      <c r="E65" s="26">
        <v>0.441</v>
      </c>
    </row>
    <row r="66" spans="1:5" ht="15.6" x14ac:dyDescent="0.3">
      <c r="A66" s="29">
        <v>27</v>
      </c>
      <c r="B66" s="29" t="s">
        <v>112</v>
      </c>
      <c r="C66" s="26">
        <v>5.9352368267709982E-2</v>
      </c>
      <c r="D66" s="26">
        <v>4.0000000000000001E-3</v>
      </c>
      <c r="E66" s="26">
        <v>0.159</v>
      </c>
    </row>
    <row r="67" spans="1:5" ht="15.6" x14ac:dyDescent="0.3">
      <c r="A67" s="29">
        <v>28</v>
      </c>
      <c r="B67" s="29" t="s">
        <v>110</v>
      </c>
      <c r="C67" s="26">
        <v>0.14880201765447668</v>
      </c>
      <c r="D67" s="26">
        <v>0</v>
      </c>
      <c r="E67" s="26">
        <v>0.378</v>
      </c>
    </row>
    <row r="68" spans="1:5" ht="15.6" x14ac:dyDescent="0.3">
      <c r="A68" s="29">
        <v>29</v>
      </c>
      <c r="B68" s="30" t="s">
        <v>116</v>
      </c>
      <c r="C68" s="26">
        <v>0.30633670791151102</v>
      </c>
      <c r="D68" s="26">
        <v>8.1000000000000003E-2</v>
      </c>
      <c r="E68" s="26">
        <v>0.495</v>
      </c>
    </row>
    <row r="69" spans="1:5" ht="15.6" x14ac:dyDescent="0.3">
      <c r="A69" s="29">
        <v>30</v>
      </c>
      <c r="B69" s="30" t="s">
        <v>118</v>
      </c>
      <c r="C69" s="26">
        <v>0.17091836734693877</v>
      </c>
      <c r="D69" s="26">
        <v>1.4E-2</v>
      </c>
      <c r="E69" s="26">
        <v>0.36699999999999999</v>
      </c>
    </row>
    <row r="70" spans="1:5" ht="15.6" x14ac:dyDescent="0.3">
      <c r="A70" s="29">
        <v>31</v>
      </c>
      <c r="B70" s="30" t="s">
        <v>120</v>
      </c>
      <c r="C70" s="26">
        <v>0.3788032454361055</v>
      </c>
      <c r="D70" s="26">
        <v>0.16800000000000001</v>
      </c>
      <c r="E70" s="26">
        <v>0.53600000000000003</v>
      </c>
    </row>
    <row r="71" spans="1:5" ht="15.6" x14ac:dyDescent="0.3">
      <c r="A71" s="29">
        <v>32</v>
      </c>
      <c r="B71" s="30" t="s">
        <v>124</v>
      </c>
      <c r="C71" s="26">
        <v>0.19860627177700349</v>
      </c>
      <c r="D71" s="26">
        <v>0</v>
      </c>
      <c r="E71" s="26">
        <v>0.441</v>
      </c>
    </row>
    <row r="72" spans="1:5" ht="15.6" x14ac:dyDescent="0.3">
      <c r="A72" s="29">
        <v>33</v>
      </c>
      <c r="B72" s="29" t="s">
        <v>171</v>
      </c>
      <c r="C72" s="26">
        <v>2.4E-2</v>
      </c>
      <c r="D72" s="26">
        <v>1E-3</v>
      </c>
      <c r="E72" s="26">
        <v>0.10299999999999999</v>
      </c>
    </row>
    <row r="73" spans="1:5" ht="15.6" x14ac:dyDescent="0.3">
      <c r="A73" s="29">
        <v>34</v>
      </c>
      <c r="B73" s="29" t="s">
        <v>172</v>
      </c>
      <c r="C73" s="26">
        <v>4.0000000000000001E-3</v>
      </c>
      <c r="D73" s="26">
        <v>0</v>
      </c>
      <c r="E73" s="26">
        <v>3.2000000000000001E-2</v>
      </c>
    </row>
    <row r="74" spans="1:5" ht="15.6" x14ac:dyDescent="0.3">
      <c r="A74" s="29">
        <v>35</v>
      </c>
      <c r="B74" s="30" t="s">
        <v>146</v>
      </c>
      <c r="C74" s="26">
        <v>0.10478595202570873</v>
      </c>
      <c r="D74" s="26">
        <v>1.2E-2</v>
      </c>
      <c r="E74" s="26">
        <v>0.24</v>
      </c>
    </row>
    <row r="75" spans="1:5" ht="15.6" x14ac:dyDescent="0.3">
      <c r="A75" s="29">
        <v>36</v>
      </c>
      <c r="B75" s="29" t="s">
        <v>174</v>
      </c>
      <c r="C75" s="26">
        <v>0.17923691215616683</v>
      </c>
      <c r="D75" s="26">
        <v>1.4E-2</v>
      </c>
      <c r="E75" s="26">
        <v>0.38</v>
      </c>
    </row>
    <row r="76" spans="1:5" ht="15.6" x14ac:dyDescent="0.3">
      <c r="A76" s="29">
        <v>37</v>
      </c>
      <c r="B76" s="30" t="s">
        <v>150</v>
      </c>
      <c r="C76" s="26">
        <v>8.2568807339449546E-2</v>
      </c>
      <c r="D76" s="26">
        <v>4.0000000000000001E-3</v>
      </c>
      <c r="E76" s="26">
        <v>0.187</v>
      </c>
    </row>
    <row r="77" spans="1:5" ht="15.6" x14ac:dyDescent="0.3">
      <c r="A77" s="29">
        <v>38</v>
      </c>
      <c r="B77" s="30" t="s">
        <v>159</v>
      </c>
      <c r="C77" s="26">
        <v>4.8512463146609487E-2</v>
      </c>
      <c r="D77" s="26">
        <v>0</v>
      </c>
      <c r="E77" s="26">
        <v>0.124</v>
      </c>
    </row>
    <row r="78" spans="1:5" ht="15.6" x14ac:dyDescent="0.3">
      <c r="A78" s="26"/>
      <c r="B78" s="26" t="s">
        <v>327</v>
      </c>
      <c r="C78" s="26">
        <v>0.05</v>
      </c>
      <c r="D78" s="29">
        <v>4.0000000000000001E-3</v>
      </c>
      <c r="E78" s="29">
        <v>0.111</v>
      </c>
    </row>
    <row r="79" spans="1:5" ht="15.6" x14ac:dyDescent="0.3">
      <c r="A79" s="26"/>
      <c r="B79" s="26" t="s">
        <v>330</v>
      </c>
      <c r="C79" s="26">
        <v>0.06</v>
      </c>
      <c r="D79" s="29">
        <v>0</v>
      </c>
      <c r="E79" s="29">
        <v>0.126</v>
      </c>
    </row>
    <row r="80" spans="1:5" ht="15.6" x14ac:dyDescent="0.3">
      <c r="A80" s="26"/>
      <c r="B80" s="26" t="s">
        <v>333</v>
      </c>
      <c r="C80" s="26">
        <v>3.2000000000000001E-2</v>
      </c>
      <c r="D80" s="39">
        <v>0</v>
      </c>
      <c r="E80" s="39">
        <v>9.5000000000000001E-2</v>
      </c>
    </row>
    <row r="81" spans="1:5" ht="15.6" x14ac:dyDescent="0.3">
      <c r="A81" s="26"/>
      <c r="B81" s="26" t="s">
        <v>336</v>
      </c>
      <c r="C81" s="26">
        <v>0.16800000000000001</v>
      </c>
      <c r="D81" s="39">
        <v>4.9000000000000002E-2</v>
      </c>
      <c r="E81" s="39">
        <v>0.27300000000000002</v>
      </c>
    </row>
    <row r="82" spans="1:5" ht="15.6" x14ac:dyDescent="0.3">
      <c r="A82" s="26"/>
      <c r="B82" s="26" t="s">
        <v>338</v>
      </c>
      <c r="C82" s="26">
        <v>0.14499999999999999</v>
      </c>
      <c r="D82" s="39">
        <v>1.4E-2</v>
      </c>
      <c r="E82" s="39">
        <v>0.31900000000000001</v>
      </c>
    </row>
    <row r="83" spans="1:5" ht="15.6" x14ac:dyDescent="0.3">
      <c r="A83" s="26"/>
      <c r="B83" s="26" t="s">
        <v>340</v>
      </c>
      <c r="C83" s="26">
        <v>7.0000000000000007E-2</v>
      </c>
      <c r="D83" s="39">
        <v>0</v>
      </c>
      <c r="E83" s="39">
        <v>0.20799999999999999</v>
      </c>
    </row>
    <row r="84" spans="1:5" ht="15.6" x14ac:dyDescent="0.3">
      <c r="A84" s="26"/>
      <c r="B84" s="26" t="s">
        <v>343</v>
      </c>
      <c r="C84" s="26">
        <v>0.42399999999999999</v>
      </c>
      <c r="D84" s="39">
        <v>0.214</v>
      </c>
      <c r="E84" s="39">
        <v>0.54500000000000004</v>
      </c>
    </row>
    <row r="85" spans="1:5" ht="15.6" x14ac:dyDescent="0.3">
      <c r="A85" s="26"/>
      <c r="B85" s="26" t="s">
        <v>346</v>
      </c>
      <c r="C85" s="26">
        <v>4.4999999999999998E-2</v>
      </c>
      <c r="D85" s="39">
        <v>1E-3</v>
      </c>
      <c r="E85" s="39">
        <v>0.13200000000000001</v>
      </c>
    </row>
    <row r="86" spans="1:5" ht="15.6" x14ac:dyDescent="0.3">
      <c r="A86" s="26"/>
      <c r="B86" s="26" t="s">
        <v>348</v>
      </c>
      <c r="C86" s="26">
        <v>5.0000000000000001E-3</v>
      </c>
      <c r="D86" s="39">
        <v>0</v>
      </c>
      <c r="E86" s="39">
        <v>0.11899999999999999</v>
      </c>
    </row>
    <row r="87" spans="1:5" x14ac:dyDescent="0.3">
      <c r="B87" s="1" t="s">
        <v>370</v>
      </c>
      <c r="C87">
        <v>0.317</v>
      </c>
      <c r="D87" s="8">
        <v>0.14699999999999999</v>
      </c>
      <c r="E87" s="8">
        <v>0.42599999999999999</v>
      </c>
    </row>
    <row r="88" spans="1:5" x14ac:dyDescent="0.3">
      <c r="B88" s="1" t="s">
        <v>373</v>
      </c>
      <c r="C88">
        <v>3.1E-2</v>
      </c>
      <c r="D88" s="8">
        <v>0</v>
      </c>
      <c r="E88" s="8">
        <v>0.104</v>
      </c>
    </row>
    <row r="89" spans="1:5" x14ac:dyDescent="0.3">
      <c r="B89" s="1" t="s">
        <v>374</v>
      </c>
      <c r="C89">
        <v>3.3000000000000002E-2</v>
      </c>
      <c r="D89" s="8">
        <v>0</v>
      </c>
      <c r="E89" s="8">
        <v>9.2999999999999999E-2</v>
      </c>
    </row>
    <row r="90" spans="1:5" x14ac:dyDescent="0.3">
      <c r="B90" s="1" t="s">
        <v>376</v>
      </c>
      <c r="C90">
        <v>0.12</v>
      </c>
      <c r="D90" s="8">
        <v>4.0000000000000001E-3</v>
      </c>
      <c r="E90" s="8">
        <v>0.217</v>
      </c>
    </row>
    <row r="91" spans="1:5" ht="15.6" x14ac:dyDescent="0.3">
      <c r="A91" s="26"/>
      <c r="B91" s="26" t="s">
        <v>350</v>
      </c>
      <c r="C91" s="26">
        <v>4.2000000000000003E-2</v>
      </c>
      <c r="D91" s="39">
        <v>0</v>
      </c>
      <c r="E91" s="39">
        <v>0.111</v>
      </c>
    </row>
    <row r="92" spans="1:5" ht="15.6" x14ac:dyDescent="0.3">
      <c r="A92" s="28"/>
      <c r="B92" s="28" t="s">
        <v>352</v>
      </c>
      <c r="C92" s="28">
        <v>0.05</v>
      </c>
      <c r="D92" s="28"/>
      <c r="E92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retained</vt:lpstr>
      <vt:lpstr>excuded</vt:lpstr>
      <vt:lpstr>TES</vt:lpstr>
      <vt:lpstr>Tables</vt:lpstr>
      <vt:lpstr>Non-Central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2016-10-24T14:51:35Z</dcterms:created>
  <dcterms:modified xsi:type="dcterms:W3CDTF">2017-04-26T17:34:53Z</dcterms:modified>
</cp:coreProperties>
</file>