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148852/Box/R/ibis_wetlands/"/>
    </mc:Choice>
  </mc:AlternateContent>
  <xr:revisionPtr revIDLastSave="0" documentId="13_ncr:1_{98A1A0BC-823A-AC45-B515-9ECF783A9492}" xr6:coauthVersionLast="47" xr6:coauthVersionMax="47" xr10:uidLastSave="{00000000-0000-0000-0000-000000000000}"/>
  <bookViews>
    <workbookView xWindow="-38400" yWindow="-400" windowWidth="38400" windowHeight="19880" activeTab="3" xr2:uid="{4F2734AA-7117-9546-8FE6-517174348E7C}"/>
  </bookViews>
  <sheets>
    <sheet name="pri_pub_nest_forage" sheetId="1" r:id="rId1"/>
    <sheet name="priv_pub_percents" sheetId="2" r:id="rId2"/>
    <sheet name="Raw Proportions" sheetId="3" r:id="rId3"/>
    <sheet name="wetType_ownA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N44" i="1"/>
  <c r="N43" i="1"/>
  <c r="O25" i="1"/>
  <c r="U39" i="4"/>
  <c r="U38" i="4"/>
  <c r="U17" i="4"/>
  <c r="V17" i="4" s="1"/>
  <c r="X17" i="4" s="1"/>
  <c r="E18" i="4"/>
  <c r="E17" i="4"/>
  <c r="E16" i="4"/>
  <c r="E15" i="4"/>
  <c r="K9" i="4"/>
  <c r="K8" i="4"/>
  <c r="R17" i="4"/>
  <c r="R16" i="4"/>
  <c r="R15" i="4"/>
  <c r="R14" i="4"/>
  <c r="K37" i="4"/>
  <c r="K34" i="4"/>
  <c r="X37" i="4"/>
  <c r="W37" i="4"/>
  <c r="U37" i="4"/>
  <c r="V37" i="4" s="1"/>
  <c r="U36" i="4"/>
  <c r="V36" i="4" s="1"/>
  <c r="X36" i="4" s="1"/>
  <c r="U35" i="4"/>
  <c r="V35" i="4" s="1"/>
  <c r="X35" i="4" s="1"/>
  <c r="U34" i="4"/>
  <c r="V34" i="4" s="1"/>
  <c r="X34" i="4" s="1"/>
  <c r="O36" i="4"/>
  <c r="P36" i="4" s="1"/>
  <c r="R36" i="4" s="1"/>
  <c r="O35" i="4"/>
  <c r="P35" i="4" s="1"/>
  <c r="R35" i="4" s="1"/>
  <c r="O34" i="4"/>
  <c r="R34" i="4" s="1"/>
  <c r="O37" i="4"/>
  <c r="J37" i="4"/>
  <c r="H35" i="4"/>
  <c r="I35" i="4" s="1"/>
  <c r="K35" i="4" s="1"/>
  <c r="H36" i="4"/>
  <c r="I36" i="4" s="1"/>
  <c r="K36" i="4" s="1"/>
  <c r="H37" i="4"/>
  <c r="I37" i="4" s="1"/>
  <c r="H34" i="4"/>
  <c r="I34" i="4" s="1"/>
  <c r="C35" i="4"/>
  <c r="E35" i="4" s="1"/>
  <c r="C34" i="4"/>
  <c r="E34" i="4" s="1"/>
  <c r="B36" i="4"/>
  <c r="C36" i="4" s="1"/>
  <c r="E36" i="4" s="1"/>
  <c r="B35" i="4"/>
  <c r="B34" i="4"/>
  <c r="W17" i="4"/>
  <c r="U16" i="4"/>
  <c r="V16" i="4" s="1"/>
  <c r="X16" i="4" s="1"/>
  <c r="U15" i="4"/>
  <c r="V15" i="4" s="1"/>
  <c r="X15" i="4" s="1"/>
  <c r="U14" i="4"/>
  <c r="V14" i="4" s="1"/>
  <c r="X14" i="4" s="1"/>
  <c r="Q17" i="4"/>
  <c r="O14" i="4"/>
  <c r="P14" i="4" s="1"/>
  <c r="O17" i="4"/>
  <c r="P17" i="4" s="1"/>
  <c r="O16" i="4"/>
  <c r="P16" i="4" s="1"/>
  <c r="O15" i="4"/>
  <c r="H9" i="4"/>
  <c r="I9" i="4" s="1"/>
  <c r="H8" i="4"/>
  <c r="I8" i="4" s="1"/>
  <c r="I6" i="4"/>
  <c r="J9" i="4" s="1"/>
  <c r="C11" i="4"/>
  <c r="D18" i="4" s="1"/>
  <c r="I45" i="1"/>
  <c r="J45" i="1" s="1"/>
  <c r="I49" i="1"/>
  <c r="J49" i="1" s="1"/>
  <c r="H49" i="1"/>
  <c r="G49" i="1"/>
  <c r="H48" i="1"/>
  <c r="J48" i="1" s="1"/>
  <c r="G48" i="1"/>
  <c r="I48" i="1" s="1"/>
  <c r="H47" i="1"/>
  <c r="G47" i="1"/>
  <c r="I47" i="1" s="1"/>
  <c r="H46" i="1"/>
  <c r="G46" i="1"/>
  <c r="I46" i="1" s="1"/>
  <c r="J46" i="1" s="1"/>
  <c r="H45" i="1"/>
  <c r="G45" i="1"/>
  <c r="H44" i="1"/>
  <c r="J44" i="1" s="1"/>
  <c r="G44" i="1"/>
  <c r="I44" i="1" s="1"/>
  <c r="H43" i="1"/>
  <c r="G43" i="1"/>
  <c r="I43" i="1" s="1"/>
  <c r="H42" i="1"/>
  <c r="G42" i="1"/>
  <c r="I42" i="1" s="1"/>
  <c r="J42" i="1" s="1"/>
  <c r="H5" i="2"/>
  <c r="H6" i="2"/>
  <c r="H7" i="2"/>
  <c r="H8" i="2"/>
  <c r="H9" i="2"/>
  <c r="H10" i="2"/>
  <c r="H11" i="2"/>
  <c r="H4" i="2"/>
  <c r="F5" i="2"/>
  <c r="F6" i="2"/>
  <c r="F7" i="2"/>
  <c r="F8" i="2"/>
  <c r="F9" i="2"/>
  <c r="F10" i="2"/>
  <c r="F11" i="2"/>
  <c r="F4" i="2"/>
  <c r="J15" i="1"/>
  <c r="J6" i="1"/>
  <c r="B19" i="1"/>
  <c r="C19" i="1" s="1"/>
  <c r="C16" i="1"/>
  <c r="B18" i="1" s="1"/>
  <c r="C18" i="1" s="1"/>
  <c r="P34" i="4" l="1"/>
  <c r="J43" i="1"/>
  <c r="J47" i="1"/>
</calcChain>
</file>

<file path=xl/sharedStrings.xml><?xml version="1.0" encoding="utf-8"?>
<sst xmlns="http://schemas.openxmlformats.org/spreadsheetml/2006/main" count="1107" uniqueCount="66">
  <si>
    <t>GB</t>
  </si>
  <si>
    <t>seasonal</t>
  </si>
  <si>
    <t>Private</t>
  </si>
  <si>
    <t>semi</t>
  </si>
  <si>
    <t>temp</t>
  </si>
  <si>
    <t>Total</t>
  </si>
  <si>
    <t>Total foraging</t>
  </si>
  <si>
    <t>Public</t>
  </si>
  <si>
    <t>Total nesting</t>
  </si>
  <si>
    <t>MR</t>
  </si>
  <si>
    <t>Overall foraging</t>
  </si>
  <si>
    <t>total</t>
  </si>
  <si>
    <t>total foraging</t>
  </si>
  <si>
    <t>total nesting</t>
  </si>
  <si>
    <t>overall foraging</t>
  </si>
  <si>
    <t xml:space="preserve">&lt;- % foraging provided by private </t>
  </si>
  <si>
    <t>overall nesting</t>
  </si>
  <si>
    <t>&lt;-% nesting provided by private</t>
  </si>
  <si>
    <t>Overall nesting</t>
  </si>
  <si>
    <t>&lt;- % nesting on private</t>
  </si>
  <si>
    <t>NP</t>
  </si>
  <si>
    <t>total foragin</t>
  </si>
  <si>
    <t>NR</t>
  </si>
  <si>
    <t>PNW</t>
  </si>
  <si>
    <t>SP</t>
  </si>
  <si>
    <t>SR</t>
  </si>
  <si>
    <t>MD</t>
  </si>
  <si>
    <t>% private foraging</t>
  </si>
  <si>
    <t>% private nesting</t>
  </si>
  <si>
    <t>More in SR (73%)</t>
  </si>
  <si>
    <t>Less in NR (26%) and MD (8%)</t>
  </si>
  <si>
    <t>private lands provided 36-45% of foraging habitat in GB, MR, NP, PNW, SP</t>
  </si>
  <si>
    <t>private lands provided 33-43% of nesting habitat in MR, SP, and SR</t>
  </si>
  <si>
    <t>Less everywhere else (6-24%)</t>
  </si>
  <si>
    <t>% public nesting</t>
  </si>
  <si>
    <t>public lands accounted for &gt; 56% of nesting habitat  (57-94%)</t>
  </si>
  <si>
    <t>% public foraging</t>
  </si>
  <si>
    <t>public lands accounted &gt; 50% of foraging resources everywhere except SR (27%)</t>
  </si>
  <si>
    <t>but at least a third of foraging habitat was provided by private lands in GB, MR, NP, PNW, and SP.</t>
  </si>
  <si>
    <t xml:space="preserve">Private total </t>
  </si>
  <si>
    <t>public total</t>
  </si>
  <si>
    <t>private</t>
  </si>
  <si>
    <t>public</t>
  </si>
  <si>
    <t>Region</t>
  </si>
  <si>
    <t>Hydroperiod</t>
  </si>
  <si>
    <t>Ownership</t>
  </si>
  <si>
    <t>Wetland Type</t>
  </si>
  <si>
    <t>Wetland Area (ha)</t>
  </si>
  <si>
    <t>Great Basin-Colorado Plateau</t>
  </si>
  <si>
    <t>riv</t>
  </si>
  <si>
    <t>wet</t>
  </si>
  <si>
    <t>wetAg</t>
  </si>
  <si>
    <t>wetMan</t>
  </si>
  <si>
    <t>Mojave-Sonoran Deserts</t>
  </si>
  <si>
    <t>Middle Rockies</t>
  </si>
  <si>
    <t>Northern Plains</t>
  </si>
  <si>
    <t>Northern Rockies</t>
  </si>
  <si>
    <t>Pacific NW</t>
  </si>
  <si>
    <t>Southern Plains</t>
  </si>
  <si>
    <t>Southern Rockies and Basins</t>
  </si>
  <si>
    <t>% of total that is public</t>
  </si>
  <si>
    <t>% of public that is managed</t>
  </si>
  <si>
    <t>Seasonal</t>
  </si>
  <si>
    <t>Semi-permanent</t>
  </si>
  <si>
    <t>Temporary</t>
  </si>
  <si>
    <t>% of total that is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</si>
</sst>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B0C5-4338-4F46-B6C6-DD8F775E4542}">
  <dimension ref="A1:V50"/>
  <sheetViews>
    <sheetView workbookViewId="0">
      <selection activeCell="N45" sqref="N45"/>
    </sheetView>
  </sheetViews>
  <sheetFormatPr baseColWidth="10" defaultRowHeight="16" x14ac:dyDescent="0.2"/>
  <sheetData>
    <row r="1" spans="1:21" x14ac:dyDescent="0.2">
      <c r="A1" t="s">
        <v>0</v>
      </c>
      <c r="G1" t="s">
        <v>9</v>
      </c>
      <c r="M1" t="s">
        <v>20</v>
      </c>
      <c r="R1" t="s">
        <v>22</v>
      </c>
    </row>
    <row r="2" spans="1:21" x14ac:dyDescent="0.2">
      <c r="A2" s="1" t="s">
        <v>1</v>
      </c>
      <c r="B2" s="1" t="s">
        <v>2</v>
      </c>
      <c r="C2" s="1">
        <v>115189.15</v>
      </c>
      <c r="D2" s="1"/>
      <c r="G2" t="s">
        <v>1</v>
      </c>
      <c r="H2" t="s">
        <v>2</v>
      </c>
      <c r="I2">
        <v>10192.27</v>
      </c>
      <c r="M2" s="1" t="s">
        <v>1</v>
      </c>
      <c r="N2" s="1" t="s">
        <v>2</v>
      </c>
      <c r="O2" s="1">
        <v>6761.17</v>
      </c>
      <c r="P2" s="1"/>
      <c r="R2" s="1" t="s">
        <v>1</v>
      </c>
      <c r="S2" s="1" t="s">
        <v>2</v>
      </c>
      <c r="T2" s="1">
        <v>717.19</v>
      </c>
      <c r="U2" s="1"/>
    </row>
    <row r="3" spans="1:21" x14ac:dyDescent="0.2">
      <c r="A3" s="1" t="s">
        <v>3</v>
      </c>
      <c r="B3" s="1" t="s">
        <v>2</v>
      </c>
      <c r="C3" s="1">
        <v>176877.06</v>
      </c>
      <c r="D3" s="1"/>
      <c r="G3" t="s">
        <v>3</v>
      </c>
      <c r="H3" t="s">
        <v>2</v>
      </c>
      <c r="I3">
        <v>16238.279999999999</v>
      </c>
      <c r="M3" s="1" t="s">
        <v>3</v>
      </c>
      <c r="N3" s="1" t="s">
        <v>2</v>
      </c>
      <c r="O3" s="1">
        <v>10449.040000000001</v>
      </c>
      <c r="P3" s="1"/>
      <c r="R3" s="1" t="s">
        <v>3</v>
      </c>
      <c r="S3" s="1" t="s">
        <v>2</v>
      </c>
      <c r="T3" s="1">
        <v>1322.14</v>
      </c>
      <c r="U3" s="1"/>
    </row>
    <row r="4" spans="1:21" x14ac:dyDescent="0.2">
      <c r="A4" s="1" t="s">
        <v>4</v>
      </c>
      <c r="B4" s="1" t="s">
        <v>2</v>
      </c>
      <c r="C4" s="1">
        <v>147520.01999999999</v>
      </c>
      <c r="D4" s="1"/>
      <c r="G4" t="s">
        <v>4</v>
      </c>
      <c r="H4" t="s">
        <v>2</v>
      </c>
      <c r="I4">
        <v>13056.670000000002</v>
      </c>
      <c r="M4" s="1" t="s">
        <v>4</v>
      </c>
      <c r="N4" s="1" t="s">
        <v>2</v>
      </c>
      <c r="O4" s="1">
        <v>7980.71</v>
      </c>
      <c r="P4" s="1"/>
      <c r="R4" s="1" t="s">
        <v>4</v>
      </c>
      <c r="S4" s="1" t="s">
        <v>2</v>
      </c>
      <c r="T4" s="1">
        <v>1062</v>
      </c>
      <c r="U4" s="1"/>
    </row>
    <row r="5" spans="1:21" x14ac:dyDescent="0.2">
      <c r="A5" s="1"/>
      <c r="B5" s="1"/>
      <c r="C5" s="1"/>
      <c r="D5" s="1"/>
      <c r="G5" t="s">
        <v>11</v>
      </c>
      <c r="I5">
        <v>39487.22</v>
      </c>
      <c r="M5" s="1" t="s">
        <v>11</v>
      </c>
      <c r="N5" s="1"/>
      <c r="O5" s="1">
        <v>25190.92</v>
      </c>
      <c r="P5" s="1"/>
      <c r="R5" s="1" t="s">
        <v>11</v>
      </c>
      <c r="S5" s="1"/>
      <c r="T5" s="1">
        <v>3101.33</v>
      </c>
      <c r="U5" s="1"/>
    </row>
    <row r="6" spans="1:21" x14ac:dyDescent="0.2">
      <c r="A6" s="1" t="s">
        <v>5</v>
      </c>
      <c r="B6" s="1"/>
      <c r="C6" s="1">
        <v>439586.23</v>
      </c>
      <c r="D6" s="1"/>
      <c r="G6" t="s">
        <v>12</v>
      </c>
      <c r="I6">
        <v>23248.940000000002</v>
      </c>
      <c r="J6">
        <f>I6/I5</f>
        <v>0.58877125307884426</v>
      </c>
      <c r="M6" s="1" t="s">
        <v>12</v>
      </c>
      <c r="N6" s="1"/>
      <c r="O6" s="1">
        <v>14741.88</v>
      </c>
      <c r="P6" s="1">
        <v>0.58520609999999995</v>
      </c>
      <c r="R6" s="1" t="s">
        <v>12</v>
      </c>
      <c r="S6" s="1"/>
      <c r="T6" s="1">
        <v>1779.19</v>
      </c>
      <c r="U6" s="1">
        <v>0.57368613000000002</v>
      </c>
    </row>
    <row r="7" spans="1:21" x14ac:dyDescent="0.2">
      <c r="A7" s="1" t="s">
        <v>6</v>
      </c>
      <c r="B7" s="1"/>
      <c r="C7" s="1">
        <v>262709.17</v>
      </c>
      <c r="D7" s="1">
        <v>0.5976283</v>
      </c>
      <c r="G7" t="s">
        <v>13</v>
      </c>
      <c r="I7">
        <v>16238.279999999999</v>
      </c>
      <c r="M7" s="1" t="s">
        <v>13</v>
      </c>
      <c r="N7" s="1"/>
      <c r="O7" s="1">
        <v>10449.040000000001</v>
      </c>
      <c r="P7" s="1"/>
      <c r="R7" s="1" t="s">
        <v>13</v>
      </c>
      <c r="S7" s="1"/>
      <c r="T7" s="1">
        <v>1322.14</v>
      </c>
      <c r="U7" s="1">
        <v>0.42631386999999998</v>
      </c>
    </row>
    <row r="8" spans="1:21" x14ac:dyDescent="0.2">
      <c r="A8" s="1"/>
      <c r="B8" s="1"/>
      <c r="C8" s="1"/>
      <c r="D8" s="1"/>
      <c r="M8" s="1"/>
      <c r="N8" s="1"/>
      <c r="O8" s="1"/>
      <c r="P8" s="1"/>
      <c r="R8" s="1"/>
      <c r="S8" s="1"/>
      <c r="T8" s="1"/>
      <c r="U8" s="1"/>
    </row>
    <row r="9" spans="1:21" x14ac:dyDescent="0.2">
      <c r="A9" s="1"/>
      <c r="B9" s="1"/>
      <c r="C9" s="1"/>
      <c r="D9" s="1"/>
      <c r="M9" s="1" t="s">
        <v>1</v>
      </c>
      <c r="N9" s="1" t="s">
        <v>7</v>
      </c>
      <c r="O9" s="1">
        <v>13578.12</v>
      </c>
      <c r="P9" s="1"/>
      <c r="R9" s="1"/>
      <c r="S9" s="1"/>
      <c r="T9" s="1"/>
      <c r="U9" s="1"/>
    </row>
    <row r="10" spans="1:21" x14ac:dyDescent="0.2">
      <c r="A10" s="1" t="s">
        <v>1</v>
      </c>
      <c r="B10" s="1" t="s">
        <v>7</v>
      </c>
      <c r="C10" s="1">
        <v>315873.26</v>
      </c>
      <c r="D10" s="1"/>
      <c r="G10" t="s">
        <v>1</v>
      </c>
      <c r="H10" t="s">
        <v>7</v>
      </c>
      <c r="I10">
        <v>20248.689999999999</v>
      </c>
      <c r="M10" s="1" t="s">
        <v>3</v>
      </c>
      <c r="N10" s="1" t="s">
        <v>7</v>
      </c>
      <c r="O10" s="1">
        <v>50116.57</v>
      </c>
      <c r="P10" s="1"/>
      <c r="R10" s="1" t="s">
        <v>1</v>
      </c>
      <c r="S10" s="1" t="s">
        <v>7</v>
      </c>
      <c r="T10" s="1">
        <v>3294.05</v>
      </c>
      <c r="U10" s="1"/>
    </row>
    <row r="11" spans="1:21" x14ac:dyDescent="0.2">
      <c r="A11" s="1" t="s">
        <v>3</v>
      </c>
      <c r="B11" s="1" t="s">
        <v>7</v>
      </c>
      <c r="C11" s="1">
        <v>799272.45</v>
      </c>
      <c r="D11" s="1"/>
      <c r="G11" t="s">
        <v>3</v>
      </c>
      <c r="H11" t="s">
        <v>7</v>
      </c>
      <c r="I11">
        <v>21176.75</v>
      </c>
      <c r="M11" s="1" t="s">
        <v>4</v>
      </c>
      <c r="N11" s="1" t="s">
        <v>7</v>
      </c>
      <c r="O11" s="1">
        <v>9096.0499999999993</v>
      </c>
      <c r="P11" s="1"/>
      <c r="R11" s="1" t="s">
        <v>3</v>
      </c>
      <c r="S11" s="1" t="s">
        <v>7</v>
      </c>
      <c r="T11" s="1">
        <v>18820.990000000002</v>
      </c>
      <c r="U11" s="1"/>
    </row>
    <row r="12" spans="1:21" x14ac:dyDescent="0.2">
      <c r="A12" s="1" t="s">
        <v>4</v>
      </c>
      <c r="B12" s="1" t="s">
        <v>7</v>
      </c>
      <c r="C12" s="1">
        <v>154140.69</v>
      </c>
      <c r="D12" s="1"/>
      <c r="G12" t="s">
        <v>4</v>
      </c>
      <c r="H12" t="s">
        <v>7</v>
      </c>
      <c r="I12">
        <v>15381</v>
      </c>
      <c r="M12" s="1" t="s">
        <v>11</v>
      </c>
      <c r="N12" s="1"/>
      <c r="O12" s="1">
        <v>72790.740000000005</v>
      </c>
      <c r="P12" s="1"/>
      <c r="R12" s="1" t="s">
        <v>4</v>
      </c>
      <c r="S12" s="1" t="s">
        <v>7</v>
      </c>
      <c r="T12" s="1">
        <v>1784.91</v>
      </c>
      <c r="U12" s="1"/>
    </row>
    <row r="13" spans="1:21" x14ac:dyDescent="0.2">
      <c r="A13" s="1"/>
      <c r="B13" s="1"/>
      <c r="C13" s="1"/>
      <c r="D13" s="1"/>
      <c r="G13" t="s">
        <v>11</v>
      </c>
      <c r="I13">
        <v>56806.44</v>
      </c>
      <c r="M13" s="1" t="s">
        <v>21</v>
      </c>
      <c r="N13" s="1"/>
      <c r="O13" s="1">
        <v>22674.17</v>
      </c>
      <c r="P13" s="1"/>
      <c r="R13" s="1" t="s">
        <v>11</v>
      </c>
      <c r="S13" s="1"/>
      <c r="T13" s="1">
        <v>23899.95</v>
      </c>
      <c r="U13" s="1"/>
    </row>
    <row r="14" spans="1:21" x14ac:dyDescent="0.2">
      <c r="A14" s="1" t="s">
        <v>5</v>
      </c>
      <c r="B14" s="1"/>
      <c r="C14" s="1">
        <v>1269286.3999999999</v>
      </c>
      <c r="D14" s="1"/>
      <c r="G14" t="s">
        <v>12</v>
      </c>
      <c r="I14">
        <v>35629.69</v>
      </c>
      <c r="M14" s="1" t="s">
        <v>13</v>
      </c>
      <c r="N14" s="1"/>
      <c r="O14" s="1">
        <v>50116.57</v>
      </c>
      <c r="P14" s="1">
        <v>0.68850199999999995</v>
      </c>
      <c r="R14" s="1" t="s">
        <v>12</v>
      </c>
      <c r="S14" s="1"/>
      <c r="T14" s="1">
        <v>5078.96</v>
      </c>
      <c r="U14" s="1">
        <v>0.21250922999999999</v>
      </c>
    </row>
    <row r="15" spans="1:21" x14ac:dyDescent="0.2">
      <c r="A15" s="1" t="s">
        <v>8</v>
      </c>
      <c r="B15" s="1"/>
      <c r="C15" s="1">
        <v>799272.45</v>
      </c>
      <c r="D15" s="1">
        <v>0.62970221000000004</v>
      </c>
      <c r="G15" t="s">
        <v>13</v>
      </c>
      <c r="I15">
        <v>21176.75</v>
      </c>
      <c r="J15">
        <f>I15/I13</f>
        <v>0.37278783884362404</v>
      </c>
      <c r="M15" s="1"/>
      <c r="N15" s="1"/>
      <c r="O15" s="1"/>
      <c r="P15" s="1"/>
      <c r="R15" s="1" t="s">
        <v>13</v>
      </c>
      <c r="S15" s="1"/>
      <c r="T15" s="1">
        <v>18820.990000000002</v>
      </c>
      <c r="U15" s="1">
        <v>0.78749077000000001</v>
      </c>
    </row>
    <row r="16" spans="1:21" x14ac:dyDescent="0.2">
      <c r="A16" s="1" t="s">
        <v>6</v>
      </c>
      <c r="C16">
        <f>SUM(C12,C10)</f>
        <v>470013.95</v>
      </c>
      <c r="M16" s="1" t="s">
        <v>14</v>
      </c>
      <c r="N16" s="1"/>
      <c r="O16" s="1">
        <v>37416.050000000003</v>
      </c>
      <c r="P16" s="1">
        <v>0.39399883000000002</v>
      </c>
      <c r="Q16" t="s">
        <v>15</v>
      </c>
      <c r="R16" s="1"/>
      <c r="S16" s="1"/>
      <c r="T16" s="1"/>
      <c r="U16" s="1"/>
    </row>
    <row r="17" spans="1:22" x14ac:dyDescent="0.2">
      <c r="G17" t="s">
        <v>14</v>
      </c>
      <c r="I17">
        <v>58878.630000000005</v>
      </c>
      <c r="J17">
        <v>0.3948621087141464</v>
      </c>
      <c r="K17" t="s">
        <v>15</v>
      </c>
      <c r="M17" s="1" t="s">
        <v>16</v>
      </c>
      <c r="N17" s="1"/>
      <c r="O17" s="1">
        <v>60565.61</v>
      </c>
      <c r="P17" s="1">
        <v>0.17252430999999999</v>
      </c>
      <c r="Q17" t="s">
        <v>17</v>
      </c>
      <c r="R17" s="1" t="s">
        <v>14</v>
      </c>
      <c r="S17" s="1"/>
      <c r="T17" s="1">
        <v>6858.15</v>
      </c>
      <c r="U17" s="1">
        <v>0.25942710000000002</v>
      </c>
      <c r="V17" t="s">
        <v>15</v>
      </c>
    </row>
    <row r="18" spans="1:22" x14ac:dyDescent="0.2">
      <c r="A18" s="1" t="s">
        <v>10</v>
      </c>
      <c r="B18">
        <f>SUM(C7,C16)</f>
        <v>732723.12</v>
      </c>
      <c r="C18">
        <f>C7/B18</f>
        <v>0.3585381201019015</v>
      </c>
      <c r="D18" t="s">
        <v>15</v>
      </c>
      <c r="G18" t="s">
        <v>16</v>
      </c>
      <c r="I18">
        <v>37415.03</v>
      </c>
      <c r="J18">
        <v>0.43400419564009435</v>
      </c>
      <c r="K18" t="s">
        <v>17</v>
      </c>
      <c r="R18" s="1" t="s">
        <v>16</v>
      </c>
      <c r="S18" s="1"/>
      <c r="T18" s="1">
        <v>20143.13</v>
      </c>
      <c r="U18" s="1">
        <v>6.5637269999999998E-2</v>
      </c>
      <c r="V18" t="s">
        <v>17</v>
      </c>
    </row>
    <row r="19" spans="1:22" x14ac:dyDescent="0.2">
      <c r="A19" s="1" t="s">
        <v>18</v>
      </c>
      <c r="B19">
        <f>SUM(C15,C3)</f>
        <v>976149.51</v>
      </c>
      <c r="C19">
        <f>C3/B19</f>
        <v>0.18119873870550834</v>
      </c>
      <c r="D19" t="s">
        <v>19</v>
      </c>
    </row>
    <row r="22" spans="1:22" x14ac:dyDescent="0.2">
      <c r="A22" t="s">
        <v>23</v>
      </c>
      <c r="G22" t="s">
        <v>24</v>
      </c>
      <c r="L22" t="s">
        <v>25</v>
      </c>
      <c r="R22" t="s">
        <v>26</v>
      </c>
    </row>
    <row r="23" spans="1:22" x14ac:dyDescent="0.2">
      <c r="A23" t="s">
        <v>1</v>
      </c>
      <c r="B23" t="s">
        <v>2</v>
      </c>
      <c r="C23">
        <v>22379.08</v>
      </c>
      <c r="G23" t="s">
        <v>1</v>
      </c>
      <c r="H23" t="s">
        <v>2</v>
      </c>
      <c r="I23">
        <v>2970.87</v>
      </c>
      <c r="L23" t="s">
        <v>1</v>
      </c>
      <c r="M23" t="s">
        <v>2</v>
      </c>
      <c r="N23">
        <v>30158.22</v>
      </c>
      <c r="R23" t="s">
        <v>1</v>
      </c>
      <c r="S23" t="s">
        <v>2</v>
      </c>
      <c r="T23">
        <v>25.14</v>
      </c>
    </row>
    <row r="24" spans="1:22" x14ac:dyDescent="0.2">
      <c r="A24" t="s">
        <v>3</v>
      </c>
      <c r="B24" t="s">
        <v>2</v>
      </c>
      <c r="C24">
        <v>22625.54</v>
      </c>
      <c r="G24" t="s">
        <v>3</v>
      </c>
      <c r="H24" t="s">
        <v>2</v>
      </c>
      <c r="I24">
        <v>10279.25</v>
      </c>
      <c r="L24" t="s">
        <v>3</v>
      </c>
      <c r="M24" t="s">
        <v>2</v>
      </c>
      <c r="N24">
        <v>24159.11</v>
      </c>
      <c r="R24" t="s">
        <v>3</v>
      </c>
      <c r="S24" t="s">
        <v>2</v>
      </c>
      <c r="T24">
        <v>42.7</v>
      </c>
    </row>
    <row r="25" spans="1:22" x14ac:dyDescent="0.2">
      <c r="A25" t="s">
        <v>4</v>
      </c>
      <c r="B25" t="s">
        <v>2</v>
      </c>
      <c r="C25">
        <v>23032.440000000002</v>
      </c>
      <c r="G25" t="s">
        <v>4</v>
      </c>
      <c r="H25" t="s">
        <v>2</v>
      </c>
      <c r="I25">
        <v>2493.73</v>
      </c>
      <c r="L25" t="s">
        <v>4</v>
      </c>
      <c r="M25" t="s">
        <v>2</v>
      </c>
      <c r="N25">
        <v>62852.28</v>
      </c>
      <c r="O25">
        <f>N25/N26</f>
        <v>0.53642134679803066</v>
      </c>
      <c r="R25" t="s">
        <v>4</v>
      </c>
      <c r="S25" t="s">
        <v>2</v>
      </c>
      <c r="T25">
        <v>33.14</v>
      </c>
    </row>
    <row r="26" spans="1:22" x14ac:dyDescent="0.2">
      <c r="A26" t="s">
        <v>11</v>
      </c>
      <c r="C26">
        <v>68037.06</v>
      </c>
      <c r="G26" t="s">
        <v>11</v>
      </c>
      <c r="I26">
        <v>15743.849999999999</v>
      </c>
      <c r="L26" t="s">
        <v>11</v>
      </c>
      <c r="N26">
        <v>117169.61</v>
      </c>
      <c r="R26" t="s">
        <v>11</v>
      </c>
      <c r="T26">
        <v>100.98</v>
      </c>
    </row>
    <row r="27" spans="1:22" x14ac:dyDescent="0.2">
      <c r="A27" t="s">
        <v>12</v>
      </c>
      <c r="C27">
        <v>45411.520000000004</v>
      </c>
      <c r="D27">
        <v>0.66745270886190566</v>
      </c>
      <c r="G27" t="s">
        <v>12</v>
      </c>
      <c r="I27">
        <v>5464.6</v>
      </c>
      <c r="J27">
        <v>0.34709426220397177</v>
      </c>
      <c r="L27" t="s">
        <v>12</v>
      </c>
      <c r="N27">
        <v>93010.5</v>
      </c>
      <c r="O27">
        <v>0.79381078421273232</v>
      </c>
      <c r="R27" t="s">
        <v>12</v>
      </c>
      <c r="T27">
        <v>58.28</v>
      </c>
      <c r="U27">
        <v>0.57714398890869478</v>
      </c>
    </row>
    <row r="28" spans="1:22" x14ac:dyDescent="0.2">
      <c r="A28" t="s">
        <v>13</v>
      </c>
      <c r="C28">
        <v>22625.54</v>
      </c>
      <c r="G28" t="s">
        <v>13</v>
      </c>
      <c r="I28">
        <v>10279.25</v>
      </c>
      <c r="J28">
        <v>0.65290573779602834</v>
      </c>
      <c r="L28" t="s">
        <v>13</v>
      </c>
      <c r="N28">
        <v>24159.11</v>
      </c>
      <c r="R28" t="s">
        <v>13</v>
      </c>
      <c r="T28">
        <v>42.7</v>
      </c>
    </row>
    <row r="30" spans="1:22" x14ac:dyDescent="0.2">
      <c r="A30" t="s">
        <v>1</v>
      </c>
      <c r="B30" t="s">
        <v>7</v>
      </c>
      <c r="C30">
        <v>37151.72</v>
      </c>
      <c r="G30" t="s">
        <v>1</v>
      </c>
      <c r="H30" t="s">
        <v>7</v>
      </c>
      <c r="I30">
        <v>4372.6499999999996</v>
      </c>
      <c r="L30" t="s">
        <v>1</v>
      </c>
      <c r="M30" t="s">
        <v>7</v>
      </c>
      <c r="N30">
        <v>20502.37</v>
      </c>
      <c r="R30" t="s">
        <v>1</v>
      </c>
      <c r="S30" t="s">
        <v>2</v>
      </c>
      <c r="T30">
        <v>274.95</v>
      </c>
    </row>
    <row r="31" spans="1:22" x14ac:dyDescent="0.2">
      <c r="A31" t="s">
        <v>3</v>
      </c>
      <c r="B31" t="s">
        <v>7</v>
      </c>
      <c r="C31">
        <v>71486.55</v>
      </c>
      <c r="G31" t="s">
        <v>3</v>
      </c>
      <c r="H31" t="s">
        <v>7</v>
      </c>
      <c r="I31">
        <v>20580.59</v>
      </c>
      <c r="L31" t="s">
        <v>3</v>
      </c>
      <c r="M31" t="s">
        <v>7</v>
      </c>
      <c r="N31">
        <v>40530.39</v>
      </c>
      <c r="R31" t="s">
        <v>3</v>
      </c>
      <c r="S31" t="s">
        <v>2</v>
      </c>
      <c r="T31">
        <v>696.33</v>
      </c>
    </row>
    <row r="32" spans="1:22" x14ac:dyDescent="0.2">
      <c r="A32" t="s">
        <v>4</v>
      </c>
      <c r="B32" t="s">
        <v>7</v>
      </c>
      <c r="C32">
        <v>17939.53</v>
      </c>
      <c r="G32" t="s">
        <v>4</v>
      </c>
      <c r="H32" t="s">
        <v>7</v>
      </c>
      <c r="I32">
        <v>2672.27</v>
      </c>
      <c r="L32" t="s">
        <v>4</v>
      </c>
      <c r="M32" t="s">
        <v>7</v>
      </c>
      <c r="N32">
        <v>14440.100000000002</v>
      </c>
      <c r="R32" t="s">
        <v>4</v>
      </c>
      <c r="S32" t="s">
        <v>2</v>
      </c>
      <c r="T32">
        <v>399.03</v>
      </c>
    </row>
    <row r="33" spans="1:21" x14ac:dyDescent="0.2">
      <c r="A33" t="s">
        <v>11</v>
      </c>
      <c r="C33">
        <v>126577.8</v>
      </c>
      <c r="G33" t="s">
        <v>11</v>
      </c>
      <c r="I33">
        <v>27625.51</v>
      </c>
      <c r="L33" t="s">
        <v>11</v>
      </c>
      <c r="N33">
        <v>75472.86</v>
      </c>
      <c r="R33" t="s">
        <v>11</v>
      </c>
      <c r="T33">
        <v>1370.31</v>
      </c>
    </row>
    <row r="34" spans="1:21" x14ac:dyDescent="0.2">
      <c r="A34" t="s">
        <v>12</v>
      </c>
      <c r="C34">
        <v>55091.25</v>
      </c>
      <c r="D34">
        <v>0.43523627365936207</v>
      </c>
      <c r="G34" t="s">
        <v>12</v>
      </c>
      <c r="I34">
        <v>7044.92</v>
      </c>
      <c r="J34">
        <v>0.25501502053717745</v>
      </c>
      <c r="L34" t="s">
        <v>12</v>
      </c>
      <c r="N34">
        <v>34942.47</v>
      </c>
      <c r="R34" t="s">
        <v>12</v>
      </c>
      <c r="T34">
        <v>673.98</v>
      </c>
    </row>
    <row r="35" spans="1:21" x14ac:dyDescent="0.2">
      <c r="A35" t="s">
        <v>13</v>
      </c>
      <c r="C35">
        <v>71486.55</v>
      </c>
      <c r="G35" t="s">
        <v>13</v>
      </c>
      <c r="I35">
        <v>20580.59</v>
      </c>
      <c r="J35">
        <v>0.74498497946282261</v>
      </c>
      <c r="L35" t="s">
        <v>13</v>
      </c>
      <c r="N35">
        <v>40530.39</v>
      </c>
      <c r="O35">
        <v>0.53701940008633564</v>
      </c>
      <c r="R35" t="s">
        <v>13</v>
      </c>
      <c r="T35">
        <v>696.33</v>
      </c>
      <c r="U35">
        <v>0.50815508899446116</v>
      </c>
    </row>
    <row r="37" spans="1:21" x14ac:dyDescent="0.2">
      <c r="G37" t="s">
        <v>14</v>
      </c>
      <c r="H37">
        <v>12509.52</v>
      </c>
      <c r="I37">
        <v>0.43683530623077466</v>
      </c>
      <c r="J37" t="s">
        <v>15</v>
      </c>
      <c r="L37" t="s">
        <v>14</v>
      </c>
      <c r="N37">
        <v>127952.97</v>
      </c>
      <c r="O37">
        <v>0.72691161447835095</v>
      </c>
      <c r="P37" t="s">
        <v>15</v>
      </c>
      <c r="R37" t="s">
        <v>14</v>
      </c>
      <c r="T37">
        <v>732.26</v>
      </c>
      <c r="U37">
        <v>7.9589216944801033E-2</v>
      </c>
    </row>
    <row r="38" spans="1:21" x14ac:dyDescent="0.2">
      <c r="A38" t="s">
        <v>14</v>
      </c>
      <c r="C38">
        <v>100502.77</v>
      </c>
      <c r="D38">
        <v>0.45184346660296032</v>
      </c>
      <c r="E38" t="s">
        <v>15</v>
      </c>
      <c r="G38" t="s">
        <v>16</v>
      </c>
      <c r="H38">
        <v>30859.84</v>
      </c>
      <c r="I38">
        <v>0.33309472764602799</v>
      </c>
      <c r="J38" t="s">
        <v>19</v>
      </c>
      <c r="L38" t="s">
        <v>16</v>
      </c>
      <c r="N38">
        <v>64689.5</v>
      </c>
      <c r="O38">
        <v>0.37346261758090571</v>
      </c>
      <c r="P38" t="s">
        <v>19</v>
      </c>
      <c r="R38" t="s">
        <v>16</v>
      </c>
      <c r="T38">
        <v>739.03000000000009</v>
      </c>
      <c r="U38">
        <v>5.7778439305576225E-2</v>
      </c>
    </row>
    <row r="39" spans="1:21" x14ac:dyDescent="0.2">
      <c r="A39" t="s">
        <v>16</v>
      </c>
      <c r="C39">
        <v>94112.09</v>
      </c>
      <c r="D39">
        <v>0.2404105572408391</v>
      </c>
      <c r="E39" t="s">
        <v>19</v>
      </c>
    </row>
    <row r="41" spans="1:21" x14ac:dyDescent="0.2">
      <c r="G41" t="s">
        <v>41</v>
      </c>
      <c r="H41" t="s">
        <v>42</v>
      </c>
      <c r="I41" t="s">
        <v>11</v>
      </c>
    </row>
    <row r="42" spans="1:21" x14ac:dyDescent="0.2">
      <c r="B42" t="s">
        <v>27</v>
      </c>
      <c r="C42" t="s">
        <v>28</v>
      </c>
      <c r="F42" t="s">
        <v>0</v>
      </c>
      <c r="G42">
        <f>C6</f>
        <v>439586.23</v>
      </c>
      <c r="H42">
        <f>C14</f>
        <v>1269286.3999999999</v>
      </c>
      <c r="I42">
        <f>SUM(G42:H42)</f>
        <v>1708872.63</v>
      </c>
      <c r="J42">
        <f>H42/I42</f>
        <v>0.7427624374790297</v>
      </c>
    </row>
    <row r="43" spans="1:21" x14ac:dyDescent="0.2">
      <c r="A43" t="s">
        <v>0</v>
      </c>
      <c r="B43">
        <v>0.3585381201019015</v>
      </c>
      <c r="C43">
        <v>0.18119873870550834</v>
      </c>
      <c r="F43" t="s">
        <v>26</v>
      </c>
      <c r="G43">
        <f>T26</f>
        <v>100.98</v>
      </c>
      <c r="H43">
        <f>T33</f>
        <v>1370.31</v>
      </c>
      <c r="I43">
        <f t="shared" ref="I43:I49" si="0">SUM(G43:H43)</f>
        <v>1471.29</v>
      </c>
      <c r="J43">
        <f t="shared" ref="J43:J49" si="1">H43/I43</f>
        <v>0.93136635197683659</v>
      </c>
      <c r="N43">
        <f>SUM(N26,N33)</f>
        <v>192642.47</v>
      </c>
    </row>
    <row r="44" spans="1:21" x14ac:dyDescent="0.2">
      <c r="A44" t="s">
        <v>26</v>
      </c>
      <c r="B44">
        <v>7.9589216944801033E-2</v>
      </c>
      <c r="C44">
        <v>5.7778439305576225E-2</v>
      </c>
      <c r="F44" t="s">
        <v>9</v>
      </c>
      <c r="G44">
        <f>I5</f>
        <v>39487.22</v>
      </c>
      <c r="H44">
        <f>I13</f>
        <v>56806.44</v>
      </c>
      <c r="I44">
        <f t="shared" si="0"/>
        <v>96293.66</v>
      </c>
      <c r="J44">
        <f t="shared" si="1"/>
        <v>0.58992918121504578</v>
      </c>
      <c r="N44">
        <f>N26/N43</f>
        <v>0.60822315037800334</v>
      </c>
    </row>
    <row r="45" spans="1:21" x14ac:dyDescent="0.2">
      <c r="A45" t="s">
        <v>9</v>
      </c>
      <c r="B45">
        <v>0.3948621087141464</v>
      </c>
      <c r="C45">
        <v>0.43400419564009435</v>
      </c>
      <c r="F45" t="s">
        <v>20</v>
      </c>
      <c r="G45">
        <f>O5</f>
        <v>25190.92</v>
      </c>
      <c r="H45">
        <f>O12</f>
        <v>72790.740000000005</v>
      </c>
      <c r="I45">
        <f t="shared" si="0"/>
        <v>97981.66</v>
      </c>
      <c r="J45">
        <f t="shared" si="1"/>
        <v>0.74290168180453364</v>
      </c>
    </row>
    <row r="46" spans="1:21" x14ac:dyDescent="0.2">
      <c r="A46" t="s">
        <v>20</v>
      </c>
      <c r="B46">
        <v>0.39399883000000002</v>
      </c>
      <c r="C46">
        <v>0.17252430999999999</v>
      </c>
      <c r="F46" t="s">
        <v>22</v>
      </c>
      <c r="G46">
        <f>T5</f>
        <v>3101.33</v>
      </c>
      <c r="H46">
        <f>T13</f>
        <v>23899.95</v>
      </c>
      <c r="I46">
        <f t="shared" si="0"/>
        <v>27001.279999999999</v>
      </c>
      <c r="J46">
        <f t="shared" si="1"/>
        <v>0.88514137107574165</v>
      </c>
    </row>
    <row r="47" spans="1:21" x14ac:dyDescent="0.2">
      <c r="A47" t="s">
        <v>22</v>
      </c>
      <c r="B47">
        <v>0.25942710000000002</v>
      </c>
      <c r="C47">
        <v>6.5637269999999998E-2</v>
      </c>
      <c r="F47" t="s">
        <v>23</v>
      </c>
      <c r="G47">
        <f>C26</f>
        <v>68037.06</v>
      </c>
      <c r="H47">
        <f>C33</f>
        <v>126577.8</v>
      </c>
      <c r="I47">
        <f t="shared" si="0"/>
        <v>194614.86</v>
      </c>
      <c r="J47">
        <f t="shared" si="1"/>
        <v>0.65040151610211061</v>
      </c>
    </row>
    <row r="48" spans="1:21" x14ac:dyDescent="0.2">
      <c r="A48" t="s">
        <v>23</v>
      </c>
      <c r="B48">
        <v>0.45184346660296032</v>
      </c>
      <c r="C48">
        <v>0.2404105572408391</v>
      </c>
      <c r="F48" t="s">
        <v>24</v>
      </c>
      <c r="G48">
        <f>I26</f>
        <v>15743.849999999999</v>
      </c>
      <c r="H48">
        <f>I33</f>
        <v>27625.51</v>
      </c>
      <c r="I48">
        <f t="shared" si="0"/>
        <v>43369.36</v>
      </c>
      <c r="J48">
        <f t="shared" si="1"/>
        <v>0.63698219203603645</v>
      </c>
    </row>
    <row r="49" spans="1:10" x14ac:dyDescent="0.2">
      <c r="A49" t="s">
        <v>24</v>
      </c>
      <c r="B49">
        <v>0.43683530623077466</v>
      </c>
      <c r="C49">
        <v>0.33309472764602799</v>
      </c>
      <c r="F49" t="s">
        <v>25</v>
      </c>
      <c r="G49">
        <f>N26</f>
        <v>117169.61</v>
      </c>
      <c r="H49">
        <f>N33</f>
        <v>75472.86</v>
      </c>
      <c r="I49">
        <f t="shared" si="0"/>
        <v>192642.47</v>
      </c>
      <c r="J49">
        <f t="shared" si="1"/>
        <v>0.39177684962199666</v>
      </c>
    </row>
    <row r="50" spans="1:10" x14ac:dyDescent="0.2">
      <c r="A50" t="s">
        <v>25</v>
      </c>
      <c r="B50">
        <v>0.72691161447835095</v>
      </c>
      <c r="C50">
        <v>0.37346261758090571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DBC9-CFEF-5F4A-86A0-A9137264B8CC}">
  <dimension ref="B3:K19"/>
  <sheetViews>
    <sheetView workbookViewId="0">
      <selection activeCell="G37" sqref="G37"/>
    </sheetView>
  </sheetViews>
  <sheetFormatPr baseColWidth="10" defaultRowHeight="16" x14ac:dyDescent="0.2"/>
  <cols>
    <col min="3" max="3" width="19.6640625" customWidth="1"/>
    <col min="4" max="4" width="18" customWidth="1"/>
  </cols>
  <sheetData>
    <row r="3" spans="2:11" x14ac:dyDescent="0.2">
      <c r="C3" t="s">
        <v>27</v>
      </c>
      <c r="D3" t="s">
        <v>28</v>
      </c>
      <c r="F3" t="s">
        <v>34</v>
      </c>
      <c r="H3" t="s">
        <v>36</v>
      </c>
      <c r="J3" t="s">
        <v>39</v>
      </c>
      <c r="K3" t="s">
        <v>40</v>
      </c>
    </row>
    <row r="4" spans="2:11" x14ac:dyDescent="0.2">
      <c r="B4" t="s">
        <v>0</v>
      </c>
      <c r="C4">
        <v>0.3585381201019015</v>
      </c>
      <c r="D4">
        <v>0.18119873870550834</v>
      </c>
      <c r="F4">
        <f>1-D4</f>
        <v>0.81880126129449171</v>
      </c>
      <c r="H4">
        <f>1-C4</f>
        <v>0.64146187989809844</v>
      </c>
    </row>
    <row r="5" spans="2:11" x14ac:dyDescent="0.2">
      <c r="B5" t="s">
        <v>26</v>
      </c>
      <c r="C5">
        <v>7.9589216944801033E-2</v>
      </c>
      <c r="D5">
        <v>5.7778439305576225E-2</v>
      </c>
      <c r="F5">
        <f t="shared" ref="F5:F11" si="0">1-D5</f>
        <v>0.94222156069442375</v>
      </c>
      <c r="H5">
        <f t="shared" ref="H5:H11" si="1">1-C5</f>
        <v>0.92041078305519897</v>
      </c>
    </row>
    <row r="6" spans="2:11" x14ac:dyDescent="0.2">
      <c r="B6" t="s">
        <v>9</v>
      </c>
      <c r="C6">
        <v>0.3948621087141464</v>
      </c>
      <c r="D6">
        <v>0.43400419564009435</v>
      </c>
      <c r="F6">
        <f t="shared" si="0"/>
        <v>0.5659958043599056</v>
      </c>
      <c r="H6">
        <f t="shared" si="1"/>
        <v>0.6051378912858536</v>
      </c>
    </row>
    <row r="7" spans="2:11" x14ac:dyDescent="0.2">
      <c r="B7" t="s">
        <v>20</v>
      </c>
      <c r="C7">
        <v>0.39399883000000002</v>
      </c>
      <c r="D7">
        <v>0.17252430999999999</v>
      </c>
      <c r="F7">
        <f t="shared" si="0"/>
        <v>0.82747568999999999</v>
      </c>
      <c r="H7">
        <f t="shared" si="1"/>
        <v>0.60600116999999998</v>
      </c>
    </row>
    <row r="8" spans="2:11" x14ac:dyDescent="0.2">
      <c r="B8" t="s">
        <v>22</v>
      </c>
      <c r="C8">
        <v>0.25942710000000002</v>
      </c>
      <c r="D8">
        <v>6.5637269999999998E-2</v>
      </c>
      <c r="F8">
        <f t="shared" si="0"/>
        <v>0.93436273000000003</v>
      </c>
      <c r="H8">
        <f t="shared" si="1"/>
        <v>0.74057289999999998</v>
      </c>
    </row>
    <row r="9" spans="2:11" x14ac:dyDescent="0.2">
      <c r="B9" t="s">
        <v>23</v>
      </c>
      <c r="C9">
        <v>0.45184346660296032</v>
      </c>
      <c r="D9">
        <v>0.2404105572408391</v>
      </c>
      <c r="F9">
        <f t="shared" si="0"/>
        <v>0.75958944275916096</v>
      </c>
      <c r="H9">
        <f t="shared" si="1"/>
        <v>0.54815653339703974</v>
      </c>
    </row>
    <row r="10" spans="2:11" x14ac:dyDescent="0.2">
      <c r="B10" t="s">
        <v>24</v>
      </c>
      <c r="C10">
        <v>0.43683530623077466</v>
      </c>
      <c r="D10">
        <v>0.33309472764602799</v>
      </c>
      <c r="F10">
        <f t="shared" si="0"/>
        <v>0.66690527235397201</v>
      </c>
      <c r="H10">
        <f t="shared" si="1"/>
        <v>0.5631646937692254</v>
      </c>
    </row>
    <row r="11" spans="2:11" x14ac:dyDescent="0.2">
      <c r="B11" t="s">
        <v>25</v>
      </c>
      <c r="C11">
        <v>0.72691161447835095</v>
      </c>
      <c r="D11">
        <v>0.37346261758090571</v>
      </c>
      <c r="F11">
        <f t="shared" si="0"/>
        <v>0.62653738241909429</v>
      </c>
      <c r="H11">
        <f t="shared" si="1"/>
        <v>0.27308838552164905</v>
      </c>
    </row>
    <row r="14" spans="2:11" x14ac:dyDescent="0.2">
      <c r="C14" t="s">
        <v>31</v>
      </c>
      <c r="I14" t="s">
        <v>37</v>
      </c>
    </row>
    <row r="15" spans="2:11" x14ac:dyDescent="0.2">
      <c r="C15" t="s">
        <v>29</v>
      </c>
      <c r="I15" t="s">
        <v>38</v>
      </c>
    </row>
    <row r="16" spans="2:11" x14ac:dyDescent="0.2">
      <c r="C16" t="s">
        <v>30</v>
      </c>
    </row>
    <row r="18" spans="3:9" x14ac:dyDescent="0.2">
      <c r="C18" t="s">
        <v>32</v>
      </c>
      <c r="I18" t="s">
        <v>35</v>
      </c>
    </row>
    <row r="19" spans="3:9" x14ac:dyDescent="0.2">
      <c r="C1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2F30-97A8-724E-82CB-0DB55DA49B2C}">
  <dimension ref="A1:W51"/>
  <sheetViews>
    <sheetView topLeftCell="A22" workbookViewId="0">
      <selection activeCell="A58" sqref="A58"/>
    </sheetView>
  </sheetViews>
  <sheetFormatPr baseColWidth="10" defaultRowHeight="16" x14ac:dyDescent="0.2"/>
  <sheetData>
    <row r="1" spans="1:23" x14ac:dyDescent="0.2">
      <c r="A1" t="s">
        <v>43</v>
      </c>
      <c r="B1" t="s">
        <v>44</v>
      </c>
      <c r="C1" t="s">
        <v>45</v>
      </c>
      <c r="D1" t="s">
        <v>46</v>
      </c>
      <c r="E1" t="s">
        <v>47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t="s">
        <v>48</v>
      </c>
      <c r="B2" t="s">
        <v>1</v>
      </c>
      <c r="C2" t="s">
        <v>2</v>
      </c>
      <c r="D2" t="s">
        <v>49</v>
      </c>
      <c r="E2">
        <v>9381.27</v>
      </c>
      <c r="G2" t="s">
        <v>53</v>
      </c>
      <c r="H2" t="s">
        <v>1</v>
      </c>
      <c r="I2" t="s">
        <v>2</v>
      </c>
      <c r="J2" t="s">
        <v>50</v>
      </c>
      <c r="K2">
        <v>25.14</v>
      </c>
      <c r="M2" t="s">
        <v>54</v>
      </c>
      <c r="N2" t="s">
        <v>62</v>
      </c>
      <c r="O2" t="s">
        <v>2</v>
      </c>
      <c r="P2" t="s">
        <v>49</v>
      </c>
      <c r="Q2">
        <v>3599.09</v>
      </c>
      <c r="S2" t="s">
        <v>55</v>
      </c>
      <c r="T2" t="s">
        <v>1</v>
      </c>
      <c r="U2" t="s">
        <v>2</v>
      </c>
      <c r="V2" t="s">
        <v>49</v>
      </c>
      <c r="W2">
        <v>1818.27</v>
      </c>
    </row>
    <row r="3" spans="1:23" x14ac:dyDescent="0.2">
      <c r="A3" t="s">
        <v>48</v>
      </c>
      <c r="B3" t="s">
        <v>3</v>
      </c>
      <c r="C3" t="s">
        <v>2</v>
      </c>
      <c r="D3" t="s">
        <v>49</v>
      </c>
      <c r="E3">
        <v>29882.91</v>
      </c>
      <c r="G3" t="s">
        <v>53</v>
      </c>
      <c r="H3" t="s">
        <v>3</v>
      </c>
      <c r="I3" t="s">
        <v>2</v>
      </c>
      <c r="J3" t="s">
        <v>50</v>
      </c>
      <c r="K3">
        <v>42.7</v>
      </c>
      <c r="M3" t="s">
        <v>54</v>
      </c>
      <c r="N3" t="s">
        <v>63</v>
      </c>
      <c r="O3" t="s">
        <v>2</v>
      </c>
      <c r="P3" t="s">
        <v>49</v>
      </c>
      <c r="Q3">
        <v>7456.13</v>
      </c>
      <c r="S3" t="s">
        <v>55</v>
      </c>
      <c r="T3" t="s">
        <v>3</v>
      </c>
      <c r="U3" t="s">
        <v>2</v>
      </c>
      <c r="V3" t="s">
        <v>49</v>
      </c>
      <c r="W3">
        <v>4291.84</v>
      </c>
    </row>
    <row r="4" spans="1:23" x14ac:dyDescent="0.2">
      <c r="A4" t="s">
        <v>48</v>
      </c>
      <c r="B4" t="s">
        <v>4</v>
      </c>
      <c r="C4" t="s">
        <v>2</v>
      </c>
      <c r="D4" t="s">
        <v>49</v>
      </c>
      <c r="E4">
        <v>9268.89</v>
      </c>
      <c r="G4" t="s">
        <v>53</v>
      </c>
      <c r="H4" t="s">
        <v>4</v>
      </c>
      <c r="I4" t="s">
        <v>2</v>
      </c>
      <c r="J4" t="s">
        <v>50</v>
      </c>
      <c r="K4">
        <v>33.14</v>
      </c>
      <c r="M4" t="s">
        <v>54</v>
      </c>
      <c r="N4" t="s">
        <v>64</v>
      </c>
      <c r="O4" t="s">
        <v>2</v>
      </c>
      <c r="P4" t="s">
        <v>49</v>
      </c>
      <c r="Q4">
        <v>2891.85</v>
      </c>
      <c r="S4" t="s">
        <v>55</v>
      </c>
      <c r="T4" t="s">
        <v>4</v>
      </c>
      <c r="U4" t="s">
        <v>2</v>
      </c>
      <c r="V4" t="s">
        <v>49</v>
      </c>
      <c r="W4">
        <v>1337.09</v>
      </c>
    </row>
    <row r="5" spans="1:23" x14ac:dyDescent="0.2">
      <c r="A5" t="s">
        <v>48</v>
      </c>
      <c r="B5" t="s">
        <v>1</v>
      </c>
      <c r="C5" t="s">
        <v>2</v>
      </c>
      <c r="D5" t="s">
        <v>50</v>
      </c>
      <c r="E5">
        <v>72673.149999999994</v>
      </c>
      <c r="G5" t="s">
        <v>53</v>
      </c>
      <c r="H5" t="s">
        <v>1</v>
      </c>
      <c r="I5" t="s">
        <v>7</v>
      </c>
      <c r="J5" t="s">
        <v>50</v>
      </c>
      <c r="K5">
        <v>4.2699999999999996</v>
      </c>
      <c r="M5" t="s">
        <v>54</v>
      </c>
      <c r="N5" t="s">
        <v>62</v>
      </c>
      <c r="O5" t="s">
        <v>2</v>
      </c>
      <c r="P5" t="s">
        <v>50</v>
      </c>
      <c r="Q5">
        <v>3447.59</v>
      </c>
      <c r="S5" t="s">
        <v>55</v>
      </c>
      <c r="T5" t="s">
        <v>1</v>
      </c>
      <c r="U5" t="s">
        <v>2</v>
      </c>
      <c r="V5" t="s">
        <v>50</v>
      </c>
      <c r="W5">
        <v>4296.26</v>
      </c>
    </row>
    <row r="6" spans="1:23" x14ac:dyDescent="0.2">
      <c r="A6" t="s">
        <v>48</v>
      </c>
      <c r="B6" t="s">
        <v>3</v>
      </c>
      <c r="C6" t="s">
        <v>2</v>
      </c>
      <c r="D6" t="s">
        <v>50</v>
      </c>
      <c r="E6">
        <v>118295.75</v>
      </c>
      <c r="G6" t="s">
        <v>53</v>
      </c>
      <c r="H6" t="s">
        <v>3</v>
      </c>
      <c r="I6" t="s">
        <v>7</v>
      </c>
      <c r="J6" t="s">
        <v>50</v>
      </c>
      <c r="K6">
        <v>6.21</v>
      </c>
      <c r="M6" t="s">
        <v>54</v>
      </c>
      <c r="N6" t="s">
        <v>63</v>
      </c>
      <c r="O6" t="s">
        <v>2</v>
      </c>
      <c r="P6" t="s">
        <v>50</v>
      </c>
      <c r="Q6">
        <v>7496.04</v>
      </c>
      <c r="S6" t="s">
        <v>55</v>
      </c>
      <c r="T6" t="s">
        <v>3</v>
      </c>
      <c r="U6" t="s">
        <v>2</v>
      </c>
      <c r="V6" t="s">
        <v>50</v>
      </c>
      <c r="W6">
        <v>5890.73</v>
      </c>
    </row>
    <row r="7" spans="1:23" x14ac:dyDescent="0.2">
      <c r="A7" t="s">
        <v>48</v>
      </c>
      <c r="B7" t="s">
        <v>4</v>
      </c>
      <c r="C7" t="s">
        <v>2</v>
      </c>
      <c r="D7" t="s">
        <v>50</v>
      </c>
      <c r="E7">
        <v>62815.25</v>
      </c>
      <c r="G7" t="s">
        <v>53</v>
      </c>
      <c r="H7" t="s">
        <v>4</v>
      </c>
      <c r="I7" t="s">
        <v>7</v>
      </c>
      <c r="J7" t="s">
        <v>50</v>
      </c>
      <c r="K7">
        <v>82.78</v>
      </c>
      <c r="M7" t="s">
        <v>54</v>
      </c>
      <c r="N7" t="s">
        <v>64</v>
      </c>
      <c r="O7" t="s">
        <v>2</v>
      </c>
      <c r="P7" t="s">
        <v>50</v>
      </c>
      <c r="Q7">
        <v>4195.51</v>
      </c>
      <c r="S7" t="s">
        <v>55</v>
      </c>
      <c r="T7" t="s">
        <v>4</v>
      </c>
      <c r="U7" t="s">
        <v>2</v>
      </c>
      <c r="V7" t="s">
        <v>50</v>
      </c>
      <c r="W7">
        <v>4853.28</v>
      </c>
    </row>
    <row r="8" spans="1:23" x14ac:dyDescent="0.2">
      <c r="A8" t="s">
        <v>48</v>
      </c>
      <c r="B8" t="s">
        <v>1</v>
      </c>
      <c r="C8" t="s">
        <v>2</v>
      </c>
      <c r="D8" t="s">
        <v>51</v>
      </c>
      <c r="E8">
        <v>28661.51</v>
      </c>
      <c r="G8" t="s">
        <v>53</v>
      </c>
      <c r="H8" t="s">
        <v>1</v>
      </c>
      <c r="I8" t="s">
        <v>7</v>
      </c>
      <c r="J8" t="s">
        <v>52</v>
      </c>
      <c r="K8">
        <v>270.68</v>
      </c>
      <c r="M8" t="s">
        <v>54</v>
      </c>
      <c r="N8" t="s">
        <v>62</v>
      </c>
      <c r="O8" t="s">
        <v>2</v>
      </c>
      <c r="P8" t="s">
        <v>51</v>
      </c>
      <c r="Q8">
        <v>3107.64</v>
      </c>
      <c r="S8" t="s">
        <v>55</v>
      </c>
      <c r="T8" t="s">
        <v>1</v>
      </c>
      <c r="U8" t="s">
        <v>2</v>
      </c>
      <c r="V8" t="s">
        <v>51</v>
      </c>
      <c r="W8">
        <v>640.37</v>
      </c>
    </row>
    <row r="9" spans="1:23" x14ac:dyDescent="0.2">
      <c r="A9" t="s">
        <v>48</v>
      </c>
      <c r="B9" t="s">
        <v>3</v>
      </c>
      <c r="C9" t="s">
        <v>2</v>
      </c>
      <c r="D9" t="s">
        <v>51</v>
      </c>
      <c r="E9">
        <v>20314.740000000002</v>
      </c>
      <c r="G9" t="s">
        <v>53</v>
      </c>
      <c r="H9" t="s">
        <v>3</v>
      </c>
      <c r="I9" t="s">
        <v>7</v>
      </c>
      <c r="J9" t="s">
        <v>52</v>
      </c>
      <c r="K9">
        <v>690.12</v>
      </c>
      <c r="M9" t="s">
        <v>54</v>
      </c>
      <c r="N9" t="s">
        <v>63</v>
      </c>
      <c r="O9" t="s">
        <v>2</v>
      </c>
      <c r="P9" t="s">
        <v>51</v>
      </c>
      <c r="Q9">
        <v>1051.6500000000001</v>
      </c>
      <c r="S9" t="s">
        <v>55</v>
      </c>
      <c r="T9" t="s">
        <v>3</v>
      </c>
      <c r="U9" t="s">
        <v>2</v>
      </c>
      <c r="V9" t="s">
        <v>51</v>
      </c>
      <c r="W9">
        <v>259.87</v>
      </c>
    </row>
    <row r="10" spans="1:23" x14ac:dyDescent="0.2">
      <c r="A10" t="s">
        <v>48</v>
      </c>
      <c r="B10" t="s">
        <v>4</v>
      </c>
      <c r="C10" t="s">
        <v>2</v>
      </c>
      <c r="D10" t="s">
        <v>51</v>
      </c>
      <c r="E10">
        <v>72477.05</v>
      </c>
      <c r="G10" t="s">
        <v>53</v>
      </c>
      <c r="H10" t="s">
        <v>4</v>
      </c>
      <c r="I10" t="s">
        <v>7</v>
      </c>
      <c r="J10" t="s">
        <v>52</v>
      </c>
      <c r="K10">
        <v>316.25</v>
      </c>
      <c r="M10" t="s">
        <v>54</v>
      </c>
      <c r="N10" t="s">
        <v>64</v>
      </c>
      <c r="O10" t="s">
        <v>2</v>
      </c>
      <c r="P10" t="s">
        <v>51</v>
      </c>
      <c r="Q10">
        <v>5873.27</v>
      </c>
      <c r="S10" t="s">
        <v>55</v>
      </c>
      <c r="T10" t="s">
        <v>4</v>
      </c>
      <c r="U10" t="s">
        <v>2</v>
      </c>
      <c r="V10" t="s">
        <v>51</v>
      </c>
      <c r="W10">
        <v>1787.45</v>
      </c>
    </row>
    <row r="11" spans="1:23" x14ac:dyDescent="0.2">
      <c r="A11" t="s">
        <v>48</v>
      </c>
      <c r="B11" t="s">
        <v>1</v>
      </c>
      <c r="C11" t="s">
        <v>2</v>
      </c>
      <c r="D11" t="s">
        <v>52</v>
      </c>
      <c r="E11">
        <v>4473.22</v>
      </c>
      <c r="M11" t="s">
        <v>54</v>
      </c>
      <c r="N11" t="s">
        <v>62</v>
      </c>
      <c r="O11" t="s">
        <v>2</v>
      </c>
      <c r="P11" t="s">
        <v>52</v>
      </c>
      <c r="Q11">
        <v>37.950000000000003</v>
      </c>
      <c r="S11" t="s">
        <v>55</v>
      </c>
      <c r="T11" t="s">
        <v>1</v>
      </c>
      <c r="U11" t="s">
        <v>2</v>
      </c>
      <c r="V11" t="s">
        <v>52</v>
      </c>
      <c r="W11">
        <v>6.27</v>
      </c>
    </row>
    <row r="12" spans="1:23" x14ac:dyDescent="0.2">
      <c r="A12" t="s">
        <v>48</v>
      </c>
      <c r="B12" t="s">
        <v>3</v>
      </c>
      <c r="C12" t="s">
        <v>2</v>
      </c>
      <c r="D12" t="s">
        <v>52</v>
      </c>
      <c r="E12">
        <v>8383.66</v>
      </c>
      <c r="M12" t="s">
        <v>54</v>
      </c>
      <c r="N12" t="s">
        <v>63</v>
      </c>
      <c r="O12" t="s">
        <v>2</v>
      </c>
      <c r="P12" t="s">
        <v>52</v>
      </c>
      <c r="Q12">
        <v>234.46</v>
      </c>
      <c r="S12" t="s">
        <v>55</v>
      </c>
      <c r="T12" t="s">
        <v>3</v>
      </c>
      <c r="U12" t="s">
        <v>2</v>
      </c>
      <c r="V12" t="s">
        <v>52</v>
      </c>
      <c r="W12">
        <v>6.6</v>
      </c>
    </row>
    <row r="13" spans="1:23" x14ac:dyDescent="0.2">
      <c r="A13" t="s">
        <v>48</v>
      </c>
      <c r="B13" t="s">
        <v>4</v>
      </c>
      <c r="C13" t="s">
        <v>2</v>
      </c>
      <c r="D13" t="s">
        <v>52</v>
      </c>
      <c r="E13">
        <v>2958.83</v>
      </c>
      <c r="M13" t="s">
        <v>54</v>
      </c>
      <c r="N13" t="s">
        <v>64</v>
      </c>
      <c r="O13" t="s">
        <v>2</v>
      </c>
      <c r="P13" t="s">
        <v>52</v>
      </c>
      <c r="Q13">
        <v>96.04</v>
      </c>
      <c r="S13" t="s">
        <v>55</v>
      </c>
      <c r="T13" t="s">
        <v>4</v>
      </c>
      <c r="U13" t="s">
        <v>2</v>
      </c>
      <c r="V13" t="s">
        <v>52</v>
      </c>
      <c r="W13">
        <v>2.89</v>
      </c>
    </row>
    <row r="14" spans="1:23" x14ac:dyDescent="0.2">
      <c r="A14" t="s">
        <v>48</v>
      </c>
      <c r="B14" t="s">
        <v>1</v>
      </c>
      <c r="C14" t="s">
        <v>7</v>
      </c>
      <c r="D14" t="s">
        <v>49</v>
      </c>
      <c r="E14">
        <v>23367.9</v>
      </c>
      <c r="M14" t="s">
        <v>54</v>
      </c>
      <c r="N14" t="s">
        <v>62</v>
      </c>
      <c r="O14" t="s">
        <v>7</v>
      </c>
      <c r="P14" t="s">
        <v>49</v>
      </c>
      <c r="Q14">
        <v>1396.45</v>
      </c>
      <c r="S14" t="s">
        <v>55</v>
      </c>
      <c r="T14" t="s">
        <v>1</v>
      </c>
      <c r="U14" t="s">
        <v>7</v>
      </c>
      <c r="V14" t="s">
        <v>49</v>
      </c>
      <c r="W14">
        <v>546.32000000000005</v>
      </c>
    </row>
    <row r="15" spans="1:23" x14ac:dyDescent="0.2">
      <c r="A15" t="s">
        <v>48</v>
      </c>
      <c r="B15" t="s">
        <v>3</v>
      </c>
      <c r="C15" t="s">
        <v>7</v>
      </c>
      <c r="D15" t="s">
        <v>49</v>
      </c>
      <c r="E15">
        <v>52540.55</v>
      </c>
      <c r="M15" t="s">
        <v>54</v>
      </c>
      <c r="N15" t="s">
        <v>63</v>
      </c>
      <c r="O15" t="s">
        <v>7</v>
      </c>
      <c r="P15" t="s">
        <v>49</v>
      </c>
      <c r="Q15">
        <v>8905.76</v>
      </c>
      <c r="S15" t="s">
        <v>55</v>
      </c>
      <c r="T15" t="s">
        <v>3</v>
      </c>
      <c r="U15" t="s">
        <v>7</v>
      </c>
      <c r="V15" t="s">
        <v>49</v>
      </c>
      <c r="W15">
        <v>5616.1</v>
      </c>
    </row>
    <row r="16" spans="1:23" x14ac:dyDescent="0.2">
      <c r="A16" t="s">
        <v>48</v>
      </c>
      <c r="B16" t="s">
        <v>4</v>
      </c>
      <c r="C16" t="s">
        <v>7</v>
      </c>
      <c r="D16" t="s">
        <v>49</v>
      </c>
      <c r="E16">
        <v>13918.06</v>
      </c>
      <c r="M16" t="s">
        <v>54</v>
      </c>
      <c r="N16" t="s">
        <v>64</v>
      </c>
      <c r="O16" t="s">
        <v>7</v>
      </c>
      <c r="P16" t="s">
        <v>49</v>
      </c>
      <c r="Q16">
        <v>769.67</v>
      </c>
      <c r="S16" t="s">
        <v>55</v>
      </c>
      <c r="T16" t="s">
        <v>4</v>
      </c>
      <c r="U16" t="s">
        <v>7</v>
      </c>
      <c r="V16" t="s">
        <v>49</v>
      </c>
      <c r="W16">
        <v>395.05</v>
      </c>
    </row>
    <row r="17" spans="1:23" x14ac:dyDescent="0.2">
      <c r="A17" t="s">
        <v>48</v>
      </c>
      <c r="B17" t="s">
        <v>1</v>
      </c>
      <c r="C17" t="s">
        <v>7</v>
      </c>
      <c r="D17" t="s">
        <v>50</v>
      </c>
      <c r="E17">
        <v>55182.68</v>
      </c>
      <c r="M17" t="s">
        <v>54</v>
      </c>
      <c r="N17" t="s">
        <v>62</v>
      </c>
      <c r="O17" t="s">
        <v>7</v>
      </c>
      <c r="P17" t="s">
        <v>50</v>
      </c>
      <c r="Q17">
        <v>2202.73</v>
      </c>
      <c r="S17" t="s">
        <v>55</v>
      </c>
      <c r="T17" t="s">
        <v>1</v>
      </c>
      <c r="U17" t="s">
        <v>7</v>
      </c>
      <c r="V17" t="s">
        <v>50</v>
      </c>
      <c r="W17">
        <v>4542.43</v>
      </c>
    </row>
    <row r="18" spans="1:23" x14ac:dyDescent="0.2">
      <c r="A18" t="s">
        <v>48</v>
      </c>
      <c r="B18" t="s">
        <v>3</v>
      </c>
      <c r="C18" t="s">
        <v>7</v>
      </c>
      <c r="D18" t="s">
        <v>50</v>
      </c>
      <c r="E18">
        <v>80444.66</v>
      </c>
      <c r="M18" t="s">
        <v>54</v>
      </c>
      <c r="N18" t="s">
        <v>63</v>
      </c>
      <c r="O18" t="s">
        <v>7</v>
      </c>
      <c r="P18" t="s">
        <v>50</v>
      </c>
      <c r="Q18">
        <v>7218.29</v>
      </c>
      <c r="S18" t="s">
        <v>55</v>
      </c>
      <c r="T18" t="s">
        <v>3</v>
      </c>
      <c r="U18" t="s">
        <v>7</v>
      </c>
      <c r="V18" t="s">
        <v>50</v>
      </c>
      <c r="W18">
        <v>8106</v>
      </c>
    </row>
    <row r="19" spans="1:23" x14ac:dyDescent="0.2">
      <c r="A19" t="s">
        <v>48</v>
      </c>
      <c r="B19" t="s">
        <v>4</v>
      </c>
      <c r="C19" t="s">
        <v>7</v>
      </c>
      <c r="D19" t="s">
        <v>50</v>
      </c>
      <c r="E19">
        <v>54197.75</v>
      </c>
      <c r="M19" t="s">
        <v>54</v>
      </c>
      <c r="N19" t="s">
        <v>64</v>
      </c>
      <c r="O19" t="s">
        <v>7</v>
      </c>
      <c r="P19" t="s">
        <v>50</v>
      </c>
      <c r="Q19">
        <v>2033.02</v>
      </c>
      <c r="S19" t="s">
        <v>55</v>
      </c>
      <c r="T19" t="s">
        <v>4</v>
      </c>
      <c r="U19" t="s">
        <v>7</v>
      </c>
      <c r="V19" t="s">
        <v>50</v>
      </c>
      <c r="W19">
        <v>3691.25</v>
      </c>
    </row>
    <row r="20" spans="1:23" x14ac:dyDescent="0.2">
      <c r="A20" t="s">
        <v>48</v>
      </c>
      <c r="B20" t="s">
        <v>1</v>
      </c>
      <c r="C20" t="s">
        <v>7</v>
      </c>
      <c r="D20" t="s">
        <v>51</v>
      </c>
      <c r="E20">
        <v>1635.38</v>
      </c>
      <c r="M20" t="s">
        <v>54</v>
      </c>
      <c r="N20" t="s">
        <v>62</v>
      </c>
      <c r="O20" t="s">
        <v>7</v>
      </c>
      <c r="P20" t="s">
        <v>51</v>
      </c>
      <c r="Q20">
        <v>18.28</v>
      </c>
      <c r="S20" t="s">
        <v>55</v>
      </c>
      <c r="T20" t="s">
        <v>1</v>
      </c>
      <c r="U20" t="s">
        <v>7</v>
      </c>
      <c r="V20" t="s">
        <v>51</v>
      </c>
      <c r="W20">
        <v>259.26</v>
      </c>
    </row>
    <row r="21" spans="1:23" x14ac:dyDescent="0.2">
      <c r="A21" t="s">
        <v>48</v>
      </c>
      <c r="B21" t="s">
        <v>3</v>
      </c>
      <c r="C21" t="s">
        <v>7</v>
      </c>
      <c r="D21" t="s">
        <v>51</v>
      </c>
      <c r="E21">
        <v>1114.42</v>
      </c>
      <c r="M21" t="s">
        <v>54</v>
      </c>
      <c r="N21" t="s">
        <v>63</v>
      </c>
      <c r="O21" t="s">
        <v>7</v>
      </c>
      <c r="P21" t="s">
        <v>51</v>
      </c>
      <c r="Q21">
        <v>0.94</v>
      </c>
      <c r="S21" t="s">
        <v>55</v>
      </c>
      <c r="T21" t="s">
        <v>3</v>
      </c>
      <c r="U21" t="s">
        <v>7</v>
      </c>
      <c r="V21" t="s">
        <v>51</v>
      </c>
      <c r="W21">
        <v>38.17</v>
      </c>
    </row>
    <row r="22" spans="1:23" x14ac:dyDescent="0.2">
      <c r="A22" t="s">
        <v>48</v>
      </c>
      <c r="B22" t="s">
        <v>4</v>
      </c>
      <c r="C22" t="s">
        <v>7</v>
      </c>
      <c r="D22" t="s">
        <v>51</v>
      </c>
      <c r="E22">
        <v>4089.58</v>
      </c>
      <c r="M22" t="s">
        <v>54</v>
      </c>
      <c r="N22" t="s">
        <v>64</v>
      </c>
      <c r="O22" t="s">
        <v>7</v>
      </c>
      <c r="P22" t="s">
        <v>51</v>
      </c>
      <c r="Q22">
        <v>122.47</v>
      </c>
      <c r="S22" t="s">
        <v>55</v>
      </c>
      <c r="T22" t="s">
        <v>4</v>
      </c>
      <c r="U22" t="s">
        <v>7</v>
      </c>
      <c r="V22" t="s">
        <v>51</v>
      </c>
      <c r="W22">
        <v>699.2</v>
      </c>
    </row>
    <row r="23" spans="1:23" x14ac:dyDescent="0.2">
      <c r="A23" t="s">
        <v>48</v>
      </c>
      <c r="B23" t="s">
        <v>1</v>
      </c>
      <c r="C23" t="s">
        <v>7</v>
      </c>
      <c r="D23" t="s">
        <v>52</v>
      </c>
      <c r="E23">
        <v>235687.3</v>
      </c>
      <c r="M23" t="s">
        <v>54</v>
      </c>
      <c r="N23" t="s">
        <v>62</v>
      </c>
      <c r="O23" t="s">
        <v>7</v>
      </c>
      <c r="P23" t="s">
        <v>52</v>
      </c>
      <c r="Q23">
        <v>18833.96</v>
      </c>
      <c r="S23" t="s">
        <v>55</v>
      </c>
      <c r="T23" t="s">
        <v>1</v>
      </c>
      <c r="U23" t="s">
        <v>7</v>
      </c>
      <c r="V23" t="s">
        <v>52</v>
      </c>
      <c r="W23">
        <v>8230.11</v>
      </c>
    </row>
    <row r="24" spans="1:23" x14ac:dyDescent="0.2">
      <c r="A24" t="s">
        <v>48</v>
      </c>
      <c r="B24" t="s">
        <v>3</v>
      </c>
      <c r="C24" t="s">
        <v>7</v>
      </c>
      <c r="D24" t="s">
        <v>52</v>
      </c>
      <c r="E24">
        <v>665172.81999999995</v>
      </c>
      <c r="M24" t="s">
        <v>54</v>
      </c>
      <c r="N24" t="s">
        <v>63</v>
      </c>
      <c r="O24" t="s">
        <v>7</v>
      </c>
      <c r="P24" t="s">
        <v>52</v>
      </c>
      <c r="Q24">
        <v>12270.05</v>
      </c>
      <c r="S24" t="s">
        <v>55</v>
      </c>
      <c r="T24" t="s">
        <v>3</v>
      </c>
      <c r="U24" t="s">
        <v>7</v>
      </c>
      <c r="V24" t="s">
        <v>52</v>
      </c>
      <c r="W24">
        <v>36356.300000000003</v>
      </c>
    </row>
    <row r="25" spans="1:23" x14ac:dyDescent="0.2">
      <c r="A25" t="s">
        <v>48</v>
      </c>
      <c r="B25" t="s">
        <v>4</v>
      </c>
      <c r="C25" t="s">
        <v>7</v>
      </c>
      <c r="D25" t="s">
        <v>52</v>
      </c>
      <c r="E25">
        <v>81935.3</v>
      </c>
      <c r="M25" t="s">
        <v>54</v>
      </c>
      <c r="N25" t="s">
        <v>64</v>
      </c>
      <c r="O25" t="s">
        <v>7</v>
      </c>
      <c r="P25" t="s">
        <v>52</v>
      </c>
      <c r="Q25">
        <v>14488.86</v>
      </c>
      <c r="S25" t="s">
        <v>55</v>
      </c>
      <c r="T25" t="s">
        <v>4</v>
      </c>
      <c r="U25" t="s">
        <v>7</v>
      </c>
      <c r="V25" t="s">
        <v>52</v>
      </c>
      <c r="W25">
        <v>4310.55</v>
      </c>
    </row>
    <row r="27" spans="1:23" x14ac:dyDescent="0.2">
      <c r="A27" t="s">
        <v>43</v>
      </c>
      <c r="B27" t="s">
        <v>44</v>
      </c>
      <c r="C27" t="s">
        <v>45</v>
      </c>
      <c r="D27" t="s">
        <v>46</v>
      </c>
      <c r="E27" t="s">
        <v>47</v>
      </c>
      <c r="G27" t="s">
        <v>43</v>
      </c>
      <c r="H27" t="s">
        <v>44</v>
      </c>
      <c r="I27" t="s">
        <v>45</v>
      </c>
      <c r="J27" t="s">
        <v>46</v>
      </c>
      <c r="K27" t="s">
        <v>47</v>
      </c>
      <c r="M27" t="s">
        <v>43</v>
      </c>
      <c r="N27" t="s">
        <v>44</v>
      </c>
      <c r="O27" t="s">
        <v>45</v>
      </c>
      <c r="P27" t="s">
        <v>46</v>
      </c>
      <c r="Q27" t="s">
        <v>47</v>
      </c>
      <c r="S27" t="s">
        <v>43</v>
      </c>
      <c r="T27" t="s">
        <v>44</v>
      </c>
      <c r="U27" t="s">
        <v>45</v>
      </c>
      <c r="V27" t="s">
        <v>46</v>
      </c>
      <c r="W27" t="s">
        <v>47</v>
      </c>
    </row>
    <row r="28" spans="1:23" x14ac:dyDescent="0.2">
      <c r="A28" t="s">
        <v>56</v>
      </c>
      <c r="B28" t="s">
        <v>1</v>
      </c>
      <c r="C28" t="s">
        <v>2</v>
      </c>
      <c r="D28" t="s">
        <v>49</v>
      </c>
      <c r="E28">
        <v>48.93</v>
      </c>
      <c r="G28" t="s">
        <v>57</v>
      </c>
      <c r="H28" t="s">
        <v>1</v>
      </c>
      <c r="I28" t="s">
        <v>2</v>
      </c>
      <c r="J28" t="s">
        <v>49</v>
      </c>
      <c r="K28">
        <v>2725.2</v>
      </c>
      <c r="M28" t="s">
        <v>58</v>
      </c>
      <c r="N28" t="s">
        <v>1</v>
      </c>
      <c r="O28" t="s">
        <v>2</v>
      </c>
      <c r="P28" t="s">
        <v>49</v>
      </c>
      <c r="Q28">
        <v>1640.48</v>
      </c>
      <c r="S28" t="s">
        <v>59</v>
      </c>
      <c r="T28" t="s">
        <v>1</v>
      </c>
      <c r="U28" t="s">
        <v>2</v>
      </c>
      <c r="V28" t="s">
        <v>49</v>
      </c>
      <c r="W28">
        <v>4313.8900000000003</v>
      </c>
    </row>
    <row r="29" spans="1:23" x14ac:dyDescent="0.2">
      <c r="A29" t="s">
        <v>56</v>
      </c>
      <c r="B29" t="s">
        <v>3</v>
      </c>
      <c r="C29" t="s">
        <v>2</v>
      </c>
      <c r="D29" t="s">
        <v>49</v>
      </c>
      <c r="E29">
        <v>82.82</v>
      </c>
      <c r="G29" t="s">
        <v>57</v>
      </c>
      <c r="H29" t="s">
        <v>3</v>
      </c>
      <c r="I29" t="s">
        <v>2</v>
      </c>
      <c r="J29" t="s">
        <v>49</v>
      </c>
      <c r="K29">
        <v>3324.54</v>
      </c>
      <c r="M29" t="s">
        <v>58</v>
      </c>
      <c r="N29" t="s">
        <v>3</v>
      </c>
      <c r="O29" t="s">
        <v>2</v>
      </c>
      <c r="P29" t="s">
        <v>49</v>
      </c>
      <c r="Q29">
        <v>5944.5</v>
      </c>
      <c r="S29" t="s">
        <v>59</v>
      </c>
      <c r="T29" t="s">
        <v>3</v>
      </c>
      <c r="U29" t="s">
        <v>2</v>
      </c>
      <c r="V29" t="s">
        <v>49</v>
      </c>
      <c r="W29">
        <v>5081.8599999999997</v>
      </c>
    </row>
    <row r="30" spans="1:23" x14ac:dyDescent="0.2">
      <c r="A30" t="s">
        <v>56</v>
      </c>
      <c r="B30" t="s">
        <v>4</v>
      </c>
      <c r="C30" t="s">
        <v>2</v>
      </c>
      <c r="D30" t="s">
        <v>49</v>
      </c>
      <c r="E30">
        <v>38.29</v>
      </c>
      <c r="G30" t="s">
        <v>57</v>
      </c>
      <c r="H30" t="s">
        <v>4</v>
      </c>
      <c r="I30" t="s">
        <v>2</v>
      </c>
      <c r="J30" t="s">
        <v>49</v>
      </c>
      <c r="K30">
        <v>1752.88</v>
      </c>
      <c r="M30" t="s">
        <v>58</v>
      </c>
      <c r="N30" t="s">
        <v>4</v>
      </c>
      <c r="O30" t="s">
        <v>2</v>
      </c>
      <c r="P30" t="s">
        <v>49</v>
      </c>
      <c r="Q30">
        <v>1456.79</v>
      </c>
      <c r="S30" t="s">
        <v>59</v>
      </c>
      <c r="T30" t="s">
        <v>4</v>
      </c>
      <c r="U30" t="s">
        <v>2</v>
      </c>
      <c r="V30" t="s">
        <v>49</v>
      </c>
      <c r="W30">
        <v>6671.69</v>
      </c>
    </row>
    <row r="31" spans="1:23" x14ac:dyDescent="0.2">
      <c r="A31" t="s">
        <v>56</v>
      </c>
      <c r="B31" t="s">
        <v>1</v>
      </c>
      <c r="C31" t="s">
        <v>2</v>
      </c>
      <c r="D31" t="s">
        <v>50</v>
      </c>
      <c r="E31">
        <v>663.81</v>
      </c>
      <c r="G31" t="s">
        <v>57</v>
      </c>
      <c r="H31" t="s">
        <v>1</v>
      </c>
      <c r="I31" t="s">
        <v>2</v>
      </c>
      <c r="J31" t="s">
        <v>50</v>
      </c>
      <c r="K31">
        <v>11509.56</v>
      </c>
      <c r="M31" t="s">
        <v>58</v>
      </c>
      <c r="N31" t="s">
        <v>1</v>
      </c>
      <c r="O31" t="s">
        <v>2</v>
      </c>
      <c r="P31" t="s">
        <v>50</v>
      </c>
      <c r="Q31">
        <v>1147.29</v>
      </c>
      <c r="S31" t="s">
        <v>59</v>
      </c>
      <c r="T31" t="s">
        <v>1</v>
      </c>
      <c r="U31" t="s">
        <v>2</v>
      </c>
      <c r="V31" t="s">
        <v>50</v>
      </c>
      <c r="W31">
        <v>4146.7700000000004</v>
      </c>
    </row>
    <row r="32" spans="1:23" x14ac:dyDescent="0.2">
      <c r="A32" t="s">
        <v>56</v>
      </c>
      <c r="B32" t="s">
        <v>3</v>
      </c>
      <c r="C32" t="s">
        <v>2</v>
      </c>
      <c r="D32" t="s">
        <v>50</v>
      </c>
      <c r="E32">
        <v>1236.1300000000001</v>
      </c>
      <c r="G32" t="s">
        <v>57</v>
      </c>
      <c r="H32" t="s">
        <v>3</v>
      </c>
      <c r="I32" t="s">
        <v>2</v>
      </c>
      <c r="J32" t="s">
        <v>50</v>
      </c>
      <c r="K32">
        <v>16506.349999999999</v>
      </c>
      <c r="M32" t="s">
        <v>58</v>
      </c>
      <c r="N32" t="s">
        <v>3</v>
      </c>
      <c r="O32" t="s">
        <v>2</v>
      </c>
      <c r="P32" t="s">
        <v>50</v>
      </c>
      <c r="Q32">
        <v>3878.76</v>
      </c>
      <c r="S32" t="s">
        <v>59</v>
      </c>
      <c r="T32" t="s">
        <v>3</v>
      </c>
      <c r="U32" t="s">
        <v>2</v>
      </c>
      <c r="V32" t="s">
        <v>50</v>
      </c>
      <c r="W32">
        <v>9067.7800000000007</v>
      </c>
    </row>
    <row r="33" spans="1:23" x14ac:dyDescent="0.2">
      <c r="A33" t="s">
        <v>56</v>
      </c>
      <c r="B33" t="s">
        <v>4</v>
      </c>
      <c r="C33" t="s">
        <v>2</v>
      </c>
      <c r="D33" t="s">
        <v>50</v>
      </c>
      <c r="E33">
        <v>979.64</v>
      </c>
      <c r="G33" t="s">
        <v>57</v>
      </c>
      <c r="H33" t="s">
        <v>4</v>
      </c>
      <c r="I33" t="s">
        <v>2</v>
      </c>
      <c r="J33" t="s">
        <v>50</v>
      </c>
      <c r="K33">
        <v>7651.07</v>
      </c>
      <c r="M33" t="s">
        <v>58</v>
      </c>
      <c r="N33" t="s">
        <v>4</v>
      </c>
      <c r="O33" t="s">
        <v>2</v>
      </c>
      <c r="P33" t="s">
        <v>50</v>
      </c>
      <c r="Q33">
        <v>709.87</v>
      </c>
      <c r="S33" t="s">
        <v>59</v>
      </c>
      <c r="T33" t="s">
        <v>4</v>
      </c>
      <c r="U33" t="s">
        <v>2</v>
      </c>
      <c r="V33" t="s">
        <v>50</v>
      </c>
      <c r="W33">
        <v>4571.7299999999996</v>
      </c>
    </row>
    <row r="34" spans="1:23" x14ac:dyDescent="0.2">
      <c r="A34" t="s">
        <v>56</v>
      </c>
      <c r="B34" t="s">
        <v>1</v>
      </c>
      <c r="C34" t="s">
        <v>2</v>
      </c>
      <c r="D34" t="s">
        <v>51</v>
      </c>
      <c r="E34">
        <v>4.45</v>
      </c>
      <c r="G34" t="s">
        <v>57</v>
      </c>
      <c r="H34" t="s">
        <v>1</v>
      </c>
      <c r="I34" t="s">
        <v>2</v>
      </c>
      <c r="J34" t="s">
        <v>51</v>
      </c>
      <c r="K34">
        <v>8139.49</v>
      </c>
      <c r="M34" t="s">
        <v>58</v>
      </c>
      <c r="N34" t="s">
        <v>1</v>
      </c>
      <c r="O34" t="s">
        <v>2</v>
      </c>
      <c r="P34" t="s">
        <v>51</v>
      </c>
      <c r="Q34">
        <v>183.1</v>
      </c>
      <c r="S34" t="s">
        <v>59</v>
      </c>
      <c r="T34" t="s">
        <v>1</v>
      </c>
      <c r="U34" t="s">
        <v>2</v>
      </c>
      <c r="V34" t="s">
        <v>51</v>
      </c>
      <c r="W34">
        <v>21697.54</v>
      </c>
    </row>
    <row r="35" spans="1:23" x14ac:dyDescent="0.2">
      <c r="A35" t="s">
        <v>56</v>
      </c>
      <c r="B35" t="s">
        <v>3</v>
      </c>
      <c r="C35" t="s">
        <v>2</v>
      </c>
      <c r="D35" t="s">
        <v>51</v>
      </c>
      <c r="E35">
        <v>3.19</v>
      </c>
      <c r="G35" t="s">
        <v>57</v>
      </c>
      <c r="H35" t="s">
        <v>3</v>
      </c>
      <c r="I35" t="s">
        <v>2</v>
      </c>
      <c r="J35" t="s">
        <v>51</v>
      </c>
      <c r="K35">
        <v>2793.47</v>
      </c>
      <c r="M35" t="s">
        <v>58</v>
      </c>
      <c r="N35" t="s">
        <v>3</v>
      </c>
      <c r="O35" t="s">
        <v>2</v>
      </c>
      <c r="P35" t="s">
        <v>51</v>
      </c>
      <c r="Q35">
        <v>455.99</v>
      </c>
      <c r="S35" t="s">
        <v>59</v>
      </c>
      <c r="T35" t="s">
        <v>3</v>
      </c>
      <c r="U35" t="s">
        <v>2</v>
      </c>
      <c r="V35" t="s">
        <v>51</v>
      </c>
      <c r="W35">
        <v>10009.469999999999</v>
      </c>
    </row>
    <row r="36" spans="1:23" x14ac:dyDescent="0.2">
      <c r="A36" t="s">
        <v>56</v>
      </c>
      <c r="B36" t="s">
        <v>4</v>
      </c>
      <c r="C36" t="s">
        <v>2</v>
      </c>
      <c r="D36" t="s">
        <v>51</v>
      </c>
      <c r="E36">
        <v>44.07</v>
      </c>
      <c r="G36" t="s">
        <v>57</v>
      </c>
      <c r="H36" t="s">
        <v>4</v>
      </c>
      <c r="I36" t="s">
        <v>2</v>
      </c>
      <c r="J36" t="s">
        <v>51</v>
      </c>
      <c r="K36">
        <v>13620.59</v>
      </c>
      <c r="M36" t="s">
        <v>58</v>
      </c>
      <c r="N36" t="s">
        <v>4</v>
      </c>
      <c r="O36" t="s">
        <v>2</v>
      </c>
      <c r="P36" t="s">
        <v>51</v>
      </c>
      <c r="Q36">
        <v>327.07</v>
      </c>
      <c r="S36" t="s">
        <v>59</v>
      </c>
      <c r="T36" t="s">
        <v>4</v>
      </c>
      <c r="U36" t="s">
        <v>2</v>
      </c>
      <c r="V36" t="s">
        <v>51</v>
      </c>
      <c r="W36">
        <v>51608.58</v>
      </c>
    </row>
    <row r="37" spans="1:23" x14ac:dyDescent="0.2">
      <c r="A37" t="s">
        <v>56</v>
      </c>
      <c r="B37" t="s">
        <v>1</v>
      </c>
      <c r="C37" t="s">
        <v>7</v>
      </c>
      <c r="D37" t="s">
        <v>49</v>
      </c>
      <c r="E37">
        <v>564.14</v>
      </c>
      <c r="G37" t="s">
        <v>57</v>
      </c>
      <c r="H37" t="s">
        <v>1</v>
      </c>
      <c r="I37" t="s">
        <v>2</v>
      </c>
      <c r="J37" t="s">
        <v>52</v>
      </c>
      <c r="K37">
        <v>4.83</v>
      </c>
      <c r="M37" t="s">
        <v>58</v>
      </c>
      <c r="N37" t="s">
        <v>1</v>
      </c>
      <c r="O37" t="s">
        <v>7</v>
      </c>
      <c r="P37" t="s">
        <v>49</v>
      </c>
      <c r="Q37">
        <v>1287.3699999999999</v>
      </c>
      <c r="S37" t="s">
        <v>59</v>
      </c>
      <c r="T37" t="s">
        <v>1</v>
      </c>
      <c r="U37" t="s">
        <v>2</v>
      </c>
      <c r="V37" t="s">
        <v>52</v>
      </c>
      <c r="W37">
        <v>0.02</v>
      </c>
    </row>
    <row r="38" spans="1:23" x14ac:dyDescent="0.2">
      <c r="A38" t="s">
        <v>56</v>
      </c>
      <c r="B38" t="s">
        <v>3</v>
      </c>
      <c r="C38" t="s">
        <v>7</v>
      </c>
      <c r="D38" t="s">
        <v>49</v>
      </c>
      <c r="E38">
        <v>8547.5</v>
      </c>
      <c r="G38" t="s">
        <v>57</v>
      </c>
      <c r="H38" t="s">
        <v>3</v>
      </c>
      <c r="I38" t="s">
        <v>2</v>
      </c>
      <c r="J38" t="s">
        <v>52</v>
      </c>
      <c r="K38">
        <v>1.18</v>
      </c>
      <c r="M38" t="s">
        <v>58</v>
      </c>
      <c r="N38" t="s">
        <v>3</v>
      </c>
      <c r="O38" t="s">
        <v>7</v>
      </c>
      <c r="P38" t="s">
        <v>49</v>
      </c>
      <c r="Q38">
        <v>1872.84</v>
      </c>
      <c r="S38" t="s">
        <v>59</v>
      </c>
      <c r="T38" t="s">
        <v>3</v>
      </c>
      <c r="U38" t="s">
        <v>2</v>
      </c>
      <c r="V38" t="s">
        <v>52</v>
      </c>
      <c r="W38">
        <v>0</v>
      </c>
    </row>
    <row r="39" spans="1:23" x14ac:dyDescent="0.2">
      <c r="A39" t="s">
        <v>56</v>
      </c>
      <c r="B39" t="s">
        <v>4</v>
      </c>
      <c r="C39" t="s">
        <v>7</v>
      </c>
      <c r="D39" t="s">
        <v>49</v>
      </c>
      <c r="E39">
        <v>316.17</v>
      </c>
      <c r="G39" t="s">
        <v>57</v>
      </c>
      <c r="H39" t="s">
        <v>4</v>
      </c>
      <c r="I39" t="s">
        <v>2</v>
      </c>
      <c r="J39" t="s">
        <v>52</v>
      </c>
      <c r="K39">
        <v>7.9</v>
      </c>
      <c r="M39" t="s">
        <v>58</v>
      </c>
      <c r="N39" t="s">
        <v>4</v>
      </c>
      <c r="O39" t="s">
        <v>7</v>
      </c>
      <c r="P39" t="s">
        <v>49</v>
      </c>
      <c r="Q39">
        <v>1117.19</v>
      </c>
      <c r="S39" t="s">
        <v>59</v>
      </c>
      <c r="T39" t="s">
        <v>4</v>
      </c>
      <c r="U39" t="s">
        <v>2</v>
      </c>
      <c r="V39" t="s">
        <v>52</v>
      </c>
      <c r="W39">
        <v>0.28000000000000003</v>
      </c>
    </row>
    <row r="40" spans="1:23" x14ac:dyDescent="0.2">
      <c r="A40" t="s">
        <v>56</v>
      </c>
      <c r="B40" t="s">
        <v>1</v>
      </c>
      <c r="C40" t="s">
        <v>7</v>
      </c>
      <c r="D40" t="s">
        <v>50</v>
      </c>
      <c r="E40">
        <v>2726.29</v>
      </c>
      <c r="G40" t="s">
        <v>57</v>
      </c>
      <c r="H40" t="s">
        <v>1</v>
      </c>
      <c r="I40" t="s">
        <v>7</v>
      </c>
      <c r="J40" t="s">
        <v>49</v>
      </c>
      <c r="K40">
        <v>425.66</v>
      </c>
      <c r="M40" t="s">
        <v>58</v>
      </c>
      <c r="N40" t="s">
        <v>1</v>
      </c>
      <c r="O40" t="s">
        <v>7</v>
      </c>
      <c r="P40" t="s">
        <v>50</v>
      </c>
      <c r="Q40">
        <v>3085.28</v>
      </c>
      <c r="S40" t="s">
        <v>59</v>
      </c>
      <c r="T40" t="s">
        <v>1</v>
      </c>
      <c r="U40" t="s">
        <v>7</v>
      </c>
      <c r="V40" t="s">
        <v>49</v>
      </c>
      <c r="W40">
        <v>583.57000000000005</v>
      </c>
    </row>
    <row r="41" spans="1:23" x14ac:dyDescent="0.2">
      <c r="A41" t="s">
        <v>56</v>
      </c>
      <c r="B41" t="s">
        <v>3</v>
      </c>
      <c r="C41" t="s">
        <v>7</v>
      </c>
      <c r="D41" t="s">
        <v>50</v>
      </c>
      <c r="E41">
        <v>10273.42</v>
      </c>
      <c r="G41" t="s">
        <v>57</v>
      </c>
      <c r="H41" t="s">
        <v>3</v>
      </c>
      <c r="I41" t="s">
        <v>7</v>
      </c>
      <c r="J41" t="s">
        <v>49</v>
      </c>
      <c r="K41">
        <v>1747.69</v>
      </c>
      <c r="M41" t="s">
        <v>58</v>
      </c>
      <c r="N41" t="s">
        <v>3</v>
      </c>
      <c r="O41" t="s">
        <v>7</v>
      </c>
      <c r="P41" t="s">
        <v>50</v>
      </c>
      <c r="Q41">
        <v>18707.75</v>
      </c>
      <c r="S41" t="s">
        <v>59</v>
      </c>
      <c r="T41" t="s">
        <v>3</v>
      </c>
      <c r="U41" t="s">
        <v>7</v>
      </c>
      <c r="V41" t="s">
        <v>49</v>
      </c>
      <c r="W41">
        <v>566.28</v>
      </c>
    </row>
    <row r="42" spans="1:23" x14ac:dyDescent="0.2">
      <c r="A42" t="s">
        <v>56</v>
      </c>
      <c r="B42" t="s">
        <v>4</v>
      </c>
      <c r="C42" t="s">
        <v>7</v>
      </c>
      <c r="D42" t="s">
        <v>50</v>
      </c>
      <c r="E42">
        <v>1437.04</v>
      </c>
      <c r="G42" t="s">
        <v>57</v>
      </c>
      <c r="H42" t="s">
        <v>4</v>
      </c>
      <c r="I42" t="s">
        <v>7</v>
      </c>
      <c r="J42" t="s">
        <v>49</v>
      </c>
      <c r="K42">
        <v>248.39</v>
      </c>
      <c r="M42" t="s">
        <v>58</v>
      </c>
      <c r="N42" t="s">
        <v>4</v>
      </c>
      <c r="O42" t="s">
        <v>7</v>
      </c>
      <c r="P42" t="s">
        <v>50</v>
      </c>
      <c r="Q42">
        <v>1555.08</v>
      </c>
      <c r="S42" t="s">
        <v>59</v>
      </c>
      <c r="T42" t="s">
        <v>4</v>
      </c>
      <c r="U42" t="s">
        <v>7</v>
      </c>
      <c r="V42" t="s">
        <v>49</v>
      </c>
      <c r="W42">
        <v>1090.1600000000001</v>
      </c>
    </row>
    <row r="43" spans="1:23" x14ac:dyDescent="0.2">
      <c r="A43" t="s">
        <v>56</v>
      </c>
      <c r="B43" t="s">
        <v>1</v>
      </c>
      <c r="C43" t="s">
        <v>7</v>
      </c>
      <c r="D43" t="s">
        <v>51</v>
      </c>
      <c r="E43">
        <v>3.62</v>
      </c>
      <c r="G43" t="s">
        <v>57</v>
      </c>
      <c r="H43" t="s">
        <v>1</v>
      </c>
      <c r="I43" t="s">
        <v>7</v>
      </c>
      <c r="J43" t="s">
        <v>50</v>
      </c>
      <c r="K43">
        <v>20668.900000000001</v>
      </c>
      <c r="S43" t="s">
        <v>59</v>
      </c>
      <c r="T43" t="s">
        <v>1</v>
      </c>
      <c r="U43" t="s">
        <v>7</v>
      </c>
      <c r="V43" t="s">
        <v>50</v>
      </c>
      <c r="W43">
        <v>2956.1</v>
      </c>
    </row>
    <row r="44" spans="1:23" x14ac:dyDescent="0.2">
      <c r="A44" t="s">
        <v>56</v>
      </c>
      <c r="B44" t="s">
        <v>3</v>
      </c>
      <c r="C44" t="s">
        <v>7</v>
      </c>
      <c r="D44" t="s">
        <v>51</v>
      </c>
      <c r="E44">
        <v>7.0000000000000007E-2</v>
      </c>
      <c r="G44" t="s">
        <v>57</v>
      </c>
      <c r="H44" t="s">
        <v>3</v>
      </c>
      <c r="I44" t="s">
        <v>7</v>
      </c>
      <c r="J44" t="s">
        <v>50</v>
      </c>
      <c r="K44">
        <v>53179.53</v>
      </c>
      <c r="S44" t="s">
        <v>59</v>
      </c>
      <c r="T44" t="s">
        <v>3</v>
      </c>
      <c r="U44" t="s">
        <v>7</v>
      </c>
      <c r="V44" t="s">
        <v>50</v>
      </c>
      <c r="W44">
        <v>6188.57</v>
      </c>
    </row>
    <row r="45" spans="1:23" x14ac:dyDescent="0.2">
      <c r="A45" t="s">
        <v>56</v>
      </c>
      <c r="B45" t="s">
        <v>4</v>
      </c>
      <c r="C45" t="s">
        <v>7</v>
      </c>
      <c r="D45" t="s">
        <v>51</v>
      </c>
      <c r="E45">
        <v>31.7</v>
      </c>
      <c r="G45" t="s">
        <v>57</v>
      </c>
      <c r="H45" t="s">
        <v>4</v>
      </c>
      <c r="I45" t="s">
        <v>7</v>
      </c>
      <c r="J45" t="s">
        <v>50</v>
      </c>
      <c r="K45">
        <v>8729.43</v>
      </c>
      <c r="S45" t="s">
        <v>59</v>
      </c>
      <c r="T45" t="s">
        <v>4</v>
      </c>
      <c r="U45" t="s">
        <v>7</v>
      </c>
      <c r="V45" t="s">
        <v>50</v>
      </c>
      <c r="W45">
        <v>2315.5700000000002</v>
      </c>
    </row>
    <row r="46" spans="1:23" x14ac:dyDescent="0.2">
      <c r="G46" t="s">
        <v>57</v>
      </c>
      <c r="H46" t="s">
        <v>1</v>
      </c>
      <c r="I46" t="s">
        <v>7</v>
      </c>
      <c r="J46" t="s">
        <v>51</v>
      </c>
      <c r="K46">
        <v>734.46</v>
      </c>
      <c r="S46" t="s">
        <v>59</v>
      </c>
      <c r="T46" t="s">
        <v>1</v>
      </c>
      <c r="U46" t="s">
        <v>7</v>
      </c>
      <c r="V46" t="s">
        <v>51</v>
      </c>
      <c r="W46">
        <v>1058.55</v>
      </c>
    </row>
    <row r="47" spans="1:23" x14ac:dyDescent="0.2">
      <c r="G47" t="s">
        <v>57</v>
      </c>
      <c r="H47" t="s">
        <v>3</v>
      </c>
      <c r="I47" t="s">
        <v>7</v>
      </c>
      <c r="J47" t="s">
        <v>51</v>
      </c>
      <c r="K47">
        <v>91.4</v>
      </c>
      <c r="S47" t="s">
        <v>59</v>
      </c>
      <c r="T47" t="s">
        <v>3</v>
      </c>
      <c r="U47" t="s">
        <v>7</v>
      </c>
      <c r="V47" t="s">
        <v>51</v>
      </c>
      <c r="W47">
        <v>2708.24</v>
      </c>
    </row>
    <row r="48" spans="1:23" x14ac:dyDescent="0.2">
      <c r="G48" t="s">
        <v>57</v>
      </c>
      <c r="H48" t="s">
        <v>4</v>
      </c>
      <c r="I48" t="s">
        <v>7</v>
      </c>
      <c r="J48" t="s">
        <v>51</v>
      </c>
      <c r="K48">
        <v>3672.97</v>
      </c>
      <c r="S48" t="s">
        <v>59</v>
      </c>
      <c r="T48" t="s">
        <v>4</v>
      </c>
      <c r="U48" t="s">
        <v>7</v>
      </c>
      <c r="V48" t="s">
        <v>51</v>
      </c>
      <c r="W48">
        <v>1360.42</v>
      </c>
    </row>
    <row r="49" spans="7:23" x14ac:dyDescent="0.2">
      <c r="G49" t="s">
        <v>57</v>
      </c>
      <c r="H49" t="s">
        <v>1</v>
      </c>
      <c r="I49" t="s">
        <v>7</v>
      </c>
      <c r="J49" t="s">
        <v>52</v>
      </c>
      <c r="K49">
        <v>15322.7</v>
      </c>
      <c r="S49" t="s">
        <v>59</v>
      </c>
      <c r="T49" t="s">
        <v>1</v>
      </c>
      <c r="U49" t="s">
        <v>7</v>
      </c>
      <c r="V49" t="s">
        <v>52</v>
      </c>
      <c r="W49">
        <v>15904.15</v>
      </c>
    </row>
    <row r="50" spans="7:23" x14ac:dyDescent="0.2">
      <c r="G50" t="s">
        <v>57</v>
      </c>
      <c r="H50" t="s">
        <v>3</v>
      </c>
      <c r="I50" t="s">
        <v>7</v>
      </c>
      <c r="J50" t="s">
        <v>52</v>
      </c>
      <c r="K50">
        <v>16467.93</v>
      </c>
      <c r="S50" t="s">
        <v>59</v>
      </c>
      <c r="T50" t="s">
        <v>3</v>
      </c>
      <c r="U50" t="s">
        <v>7</v>
      </c>
      <c r="V50" t="s">
        <v>52</v>
      </c>
      <c r="W50">
        <v>31067.3</v>
      </c>
    </row>
    <row r="51" spans="7:23" x14ac:dyDescent="0.2">
      <c r="G51" t="s">
        <v>57</v>
      </c>
      <c r="H51" t="s">
        <v>4</v>
      </c>
      <c r="I51" t="s">
        <v>7</v>
      </c>
      <c r="J51" t="s">
        <v>52</v>
      </c>
      <c r="K51">
        <v>8870.31</v>
      </c>
      <c r="S51" t="s">
        <v>59</v>
      </c>
      <c r="T51" t="s">
        <v>4</v>
      </c>
      <c r="U51" t="s">
        <v>7</v>
      </c>
      <c r="V51" t="s">
        <v>52</v>
      </c>
      <c r="W51">
        <v>9673.9500000000007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D933-161D-7848-AF1E-AD96BEE81DEB}">
  <dimension ref="A1:X39"/>
  <sheetViews>
    <sheetView tabSelected="1" workbookViewId="0">
      <selection activeCell="D10" sqref="D10"/>
    </sheetView>
  </sheetViews>
  <sheetFormatPr baseColWidth="10" defaultRowHeight="16" x14ac:dyDescent="0.2"/>
  <cols>
    <col min="24" max="24" width="12.1640625" bestFit="1" customWidth="1"/>
  </cols>
  <sheetData>
    <row r="1" spans="1:24" x14ac:dyDescent="0.2">
      <c r="A1" t="s">
        <v>0</v>
      </c>
      <c r="G1" t="s">
        <v>26</v>
      </c>
      <c r="N1" t="s">
        <v>9</v>
      </c>
      <c r="T1" t="s">
        <v>20</v>
      </c>
    </row>
    <row r="2" spans="1:24" x14ac:dyDescent="0.2">
      <c r="A2" t="s">
        <v>49</v>
      </c>
      <c r="B2" t="s">
        <v>2</v>
      </c>
      <c r="C2">
        <v>48533.07</v>
      </c>
      <c r="G2" t="s">
        <v>2</v>
      </c>
      <c r="H2" t="s">
        <v>50</v>
      </c>
      <c r="I2">
        <v>100.98</v>
      </c>
      <c r="N2" t="s">
        <v>49</v>
      </c>
      <c r="O2" t="s">
        <v>2</v>
      </c>
      <c r="P2">
        <v>13947.070000000002</v>
      </c>
      <c r="T2" t="s">
        <v>49</v>
      </c>
      <c r="U2" t="s">
        <v>2</v>
      </c>
      <c r="V2">
        <v>7447.2000000000007</v>
      </c>
    </row>
    <row r="3" spans="1:24" x14ac:dyDescent="0.2">
      <c r="A3" t="s">
        <v>50</v>
      </c>
      <c r="B3" t="s">
        <v>2</v>
      </c>
      <c r="C3">
        <v>253784.15</v>
      </c>
      <c r="N3" t="s">
        <v>50</v>
      </c>
      <c r="O3" t="s">
        <v>2</v>
      </c>
      <c r="P3">
        <v>15139.140000000001</v>
      </c>
      <c r="T3" t="s">
        <v>50</v>
      </c>
      <c r="U3" t="s">
        <v>2</v>
      </c>
      <c r="V3">
        <v>15040.27</v>
      </c>
    </row>
    <row r="4" spans="1:24" x14ac:dyDescent="0.2">
      <c r="A4" t="s">
        <v>51</v>
      </c>
      <c r="B4" t="s">
        <v>2</v>
      </c>
      <c r="C4">
        <v>121453.3</v>
      </c>
      <c r="G4" t="s">
        <v>7</v>
      </c>
      <c r="H4" t="s">
        <v>50</v>
      </c>
      <c r="I4">
        <v>93.26</v>
      </c>
      <c r="N4" t="s">
        <v>51</v>
      </c>
      <c r="O4" t="s">
        <v>2</v>
      </c>
      <c r="P4">
        <v>10032.560000000001</v>
      </c>
      <c r="T4" t="s">
        <v>51</v>
      </c>
      <c r="U4" t="s">
        <v>2</v>
      </c>
      <c r="V4">
        <v>2687.69</v>
      </c>
    </row>
    <row r="5" spans="1:24" x14ac:dyDescent="0.2">
      <c r="A5" t="s">
        <v>52</v>
      </c>
      <c r="B5" t="s">
        <v>2</v>
      </c>
      <c r="C5">
        <v>15815.710000000001</v>
      </c>
      <c r="G5" t="s">
        <v>7</v>
      </c>
      <c r="H5" t="s">
        <v>52</v>
      </c>
      <c r="I5">
        <v>1277.05</v>
      </c>
      <c r="N5" t="s">
        <v>52</v>
      </c>
      <c r="O5" t="s">
        <v>2</v>
      </c>
      <c r="P5">
        <v>368.45000000000005</v>
      </c>
      <c r="T5" t="s">
        <v>52</v>
      </c>
      <c r="U5" t="s">
        <v>2</v>
      </c>
      <c r="V5">
        <v>15.76</v>
      </c>
    </row>
    <row r="6" spans="1:24" x14ac:dyDescent="0.2">
      <c r="G6" t="s">
        <v>11</v>
      </c>
      <c r="I6">
        <f>SUM(I4:I5)</f>
        <v>1370.31</v>
      </c>
    </row>
    <row r="7" spans="1:24" x14ac:dyDescent="0.2">
      <c r="A7" t="s">
        <v>49</v>
      </c>
      <c r="B7" t="s">
        <v>7</v>
      </c>
      <c r="C7">
        <v>89826.510000000009</v>
      </c>
      <c r="H7" t="s">
        <v>5</v>
      </c>
      <c r="I7" t="s">
        <v>60</v>
      </c>
      <c r="J7" t="s">
        <v>61</v>
      </c>
      <c r="K7" t="s">
        <v>65</v>
      </c>
      <c r="N7" t="s">
        <v>49</v>
      </c>
      <c r="O7" t="s">
        <v>7</v>
      </c>
      <c r="P7">
        <v>11071.880000000001</v>
      </c>
      <c r="T7" t="s">
        <v>49</v>
      </c>
      <c r="U7" t="s">
        <v>7</v>
      </c>
      <c r="V7">
        <v>6557.47</v>
      </c>
    </row>
    <row r="8" spans="1:24" x14ac:dyDescent="0.2">
      <c r="A8" t="s">
        <v>50</v>
      </c>
      <c r="B8" t="s">
        <v>7</v>
      </c>
      <c r="C8">
        <v>189825.09</v>
      </c>
      <c r="G8" t="s">
        <v>50</v>
      </c>
      <c r="H8">
        <f>SUM(I2,I4)</f>
        <v>194.24</v>
      </c>
      <c r="I8">
        <f>I4/H8</f>
        <v>0.48012767710049425</v>
      </c>
      <c r="K8">
        <f>1-I8</f>
        <v>0.51987232289950569</v>
      </c>
      <c r="N8" t="s">
        <v>50</v>
      </c>
      <c r="O8" t="s">
        <v>7</v>
      </c>
      <c r="P8">
        <v>0</v>
      </c>
      <c r="T8" t="s">
        <v>50</v>
      </c>
      <c r="U8" t="s">
        <v>7</v>
      </c>
      <c r="V8">
        <v>16339.68</v>
      </c>
    </row>
    <row r="9" spans="1:24" x14ac:dyDescent="0.2">
      <c r="A9" t="s">
        <v>51</v>
      </c>
      <c r="B9" t="s">
        <v>7</v>
      </c>
      <c r="C9">
        <v>6839.38</v>
      </c>
      <c r="D9">
        <f>SUM(C9,C4)</f>
        <v>128292.68000000001</v>
      </c>
      <c r="G9" t="s">
        <v>52</v>
      </c>
      <c r="H9">
        <f>I5</f>
        <v>1277.05</v>
      </c>
      <c r="I9">
        <f>I5/H9</f>
        <v>1</v>
      </c>
      <c r="J9">
        <f>I5/I6</f>
        <v>0.93194240719253307</v>
      </c>
      <c r="K9">
        <f>1-I9</f>
        <v>0</v>
      </c>
      <c r="N9" t="s">
        <v>51</v>
      </c>
      <c r="O9" t="s">
        <v>7</v>
      </c>
      <c r="P9">
        <v>141.69</v>
      </c>
      <c r="T9" t="s">
        <v>51</v>
      </c>
      <c r="U9" t="s">
        <v>7</v>
      </c>
      <c r="V9">
        <v>996.63000000000011</v>
      </c>
    </row>
    <row r="10" spans="1:24" x14ac:dyDescent="0.2">
      <c r="A10" t="s">
        <v>52</v>
      </c>
      <c r="B10" t="s">
        <v>7</v>
      </c>
      <c r="C10">
        <v>982795.41999999993</v>
      </c>
      <c r="N10" t="s">
        <v>52</v>
      </c>
      <c r="O10" t="s">
        <v>7</v>
      </c>
      <c r="P10">
        <v>45592.869999999995</v>
      </c>
      <c r="T10" t="s">
        <v>52</v>
      </c>
      <c r="U10" t="s">
        <v>7</v>
      </c>
      <c r="V10">
        <v>48896.960000000006</v>
      </c>
    </row>
    <row r="11" spans="1:24" x14ac:dyDescent="0.2">
      <c r="A11" t="s">
        <v>11</v>
      </c>
      <c r="C11">
        <f>SUM(C7:C10)</f>
        <v>1269286.3999999999</v>
      </c>
      <c r="N11" t="s">
        <v>5</v>
      </c>
      <c r="P11">
        <v>56806.439999999995</v>
      </c>
      <c r="T11" t="s">
        <v>5</v>
      </c>
      <c r="V11">
        <v>72790.740000000005</v>
      </c>
    </row>
    <row r="13" spans="1:24" x14ac:dyDescent="0.2">
      <c r="O13" t="s">
        <v>5</v>
      </c>
      <c r="P13" t="s">
        <v>60</v>
      </c>
      <c r="Q13" t="s">
        <v>61</v>
      </c>
      <c r="R13" t="s">
        <v>65</v>
      </c>
      <c r="U13" t="s">
        <v>5</v>
      </c>
      <c r="V13" t="s">
        <v>60</v>
      </c>
      <c r="W13" t="s">
        <v>61</v>
      </c>
      <c r="X13" t="s">
        <v>65</v>
      </c>
    </row>
    <row r="14" spans="1:24" x14ac:dyDescent="0.2">
      <c r="B14" t="s">
        <v>5</v>
      </c>
      <c r="C14" t="s">
        <v>60</v>
      </c>
      <c r="D14" t="s">
        <v>61</v>
      </c>
      <c r="E14" t="s">
        <v>65</v>
      </c>
      <c r="N14" t="s">
        <v>49</v>
      </c>
      <c r="O14">
        <f>SUM(P2,P7)</f>
        <v>25018.950000000004</v>
      </c>
      <c r="P14">
        <f>P7/O14</f>
        <v>0.44253975486581165</v>
      </c>
      <c r="R14">
        <f>1-P14</f>
        <v>0.55746024513418835</v>
      </c>
      <c r="T14" t="s">
        <v>49</v>
      </c>
      <c r="U14">
        <f>SUM(V2,V7)</f>
        <v>14004.670000000002</v>
      </c>
      <c r="V14">
        <f>V7/U14</f>
        <v>0.46823452462642812</v>
      </c>
      <c r="X14">
        <f>1-V14</f>
        <v>0.53176547537357188</v>
      </c>
    </row>
    <row r="15" spans="1:24" x14ac:dyDescent="0.2">
      <c r="A15" t="s">
        <v>49</v>
      </c>
      <c r="B15">
        <v>138359.58000000002</v>
      </c>
      <c r="C15">
        <v>0.64922508437796644</v>
      </c>
      <c r="E15">
        <f>1-C15</f>
        <v>0.35077491562203356</v>
      </c>
      <c r="N15" t="s">
        <v>50</v>
      </c>
      <c r="O15">
        <f>SUM(P3,P8)</f>
        <v>15139.140000000001</v>
      </c>
      <c r="P15">
        <v>0</v>
      </c>
      <c r="R15">
        <f>1-P15</f>
        <v>1</v>
      </c>
      <c r="T15" t="s">
        <v>50</v>
      </c>
      <c r="U15">
        <f>SUM(V3,V8)</f>
        <v>31379.95</v>
      </c>
      <c r="V15">
        <f>V8/U15</f>
        <v>0.5207044625628785</v>
      </c>
      <c r="X15">
        <f>1-V15</f>
        <v>0.4792955374371215</v>
      </c>
    </row>
    <row r="16" spans="1:24" x14ac:dyDescent="0.2">
      <c r="A16" t="s">
        <v>50</v>
      </c>
      <c r="B16">
        <v>443609.24</v>
      </c>
      <c r="C16">
        <v>0.4279105863529804</v>
      </c>
      <c r="E16">
        <f>1-C16</f>
        <v>0.5720894136470196</v>
      </c>
      <c r="N16" t="s">
        <v>51</v>
      </c>
      <c r="O16">
        <f>SUM(P4,P10)</f>
        <v>55625.429999999993</v>
      </c>
      <c r="P16">
        <f>P9/O16</f>
        <v>2.5472162642158455E-3</v>
      </c>
      <c r="R16">
        <f>1-P16</f>
        <v>0.99745278373578417</v>
      </c>
      <c r="T16" t="s">
        <v>51</v>
      </c>
      <c r="U16">
        <f>SUM(V4,V9)</f>
        <v>3684.32</v>
      </c>
      <c r="V16">
        <f>V9/U16</f>
        <v>0.27050581925565642</v>
      </c>
      <c r="X16">
        <f>1-V16</f>
        <v>0.72949418074434358</v>
      </c>
    </row>
    <row r="17" spans="1:24" x14ac:dyDescent="0.2">
      <c r="A17" t="s">
        <v>51</v>
      </c>
      <c r="B17">
        <v>128292.68000000001</v>
      </c>
      <c r="C17">
        <v>5.3310757870207399E-2</v>
      </c>
      <c r="E17">
        <f>1-C17</f>
        <v>0.94668924212979255</v>
      </c>
      <c r="N17" t="s">
        <v>52</v>
      </c>
      <c r="O17">
        <f>SUM(P5,P10)</f>
        <v>45961.319999999992</v>
      </c>
      <c r="P17">
        <f>P10/O17</f>
        <v>0.99198347654070862</v>
      </c>
      <c r="Q17">
        <f>P10/P11</f>
        <v>0.80260037418292718</v>
      </c>
      <c r="R17">
        <f>1-P17</f>
        <v>8.0165234592913803E-3</v>
      </c>
      <c r="T17" t="s">
        <v>52</v>
      </c>
      <c r="U17">
        <f>SUM(V5,V10)</f>
        <v>48912.720000000008</v>
      </c>
      <c r="V17">
        <f>V10/U17</f>
        <v>0.99967779342469598</v>
      </c>
      <c r="W17">
        <f>V10/V11</f>
        <v>0.67174698320143478</v>
      </c>
      <c r="X17">
        <f>1-V17</f>
        <v>3.2220657530401819E-4</v>
      </c>
    </row>
    <row r="18" spans="1:24" x14ac:dyDescent="0.2">
      <c r="A18" t="s">
        <v>52</v>
      </c>
      <c r="B18">
        <v>998611.12999999989</v>
      </c>
      <c r="C18">
        <v>0.98416229348455198</v>
      </c>
      <c r="D18">
        <f>C10/C11</f>
        <v>0.77428972688906139</v>
      </c>
      <c r="E18">
        <f>1-C18</f>
        <v>1.5837706515448025E-2</v>
      </c>
    </row>
    <row r="21" spans="1:24" x14ac:dyDescent="0.2">
      <c r="A21" t="s">
        <v>22</v>
      </c>
      <c r="G21" t="s">
        <v>23</v>
      </c>
      <c r="N21" t="s">
        <v>24</v>
      </c>
      <c r="T21" t="s">
        <v>25</v>
      </c>
    </row>
    <row r="22" spans="1:24" x14ac:dyDescent="0.2">
      <c r="A22" t="s">
        <v>49</v>
      </c>
      <c r="B22" t="s">
        <v>2</v>
      </c>
      <c r="C22">
        <v>170.04</v>
      </c>
      <c r="G22" t="s">
        <v>49</v>
      </c>
      <c r="H22" t="s">
        <v>2</v>
      </c>
      <c r="I22">
        <v>7802.62</v>
      </c>
      <c r="N22" t="s">
        <v>49</v>
      </c>
      <c r="O22" t="s">
        <v>2</v>
      </c>
      <c r="P22">
        <v>9041.77</v>
      </c>
      <c r="T22" t="s">
        <v>49</v>
      </c>
      <c r="U22" t="s">
        <v>2</v>
      </c>
      <c r="V22">
        <v>16067.439999999999</v>
      </c>
    </row>
    <row r="23" spans="1:24" x14ac:dyDescent="0.2">
      <c r="A23" t="s">
        <v>50</v>
      </c>
      <c r="B23" t="s">
        <v>2</v>
      </c>
      <c r="C23">
        <v>2879.58</v>
      </c>
      <c r="G23" t="s">
        <v>50</v>
      </c>
      <c r="H23" t="s">
        <v>2</v>
      </c>
      <c r="I23">
        <v>35666.979999999996</v>
      </c>
      <c r="N23" t="s">
        <v>50</v>
      </c>
      <c r="O23" t="s">
        <v>2</v>
      </c>
      <c r="P23">
        <v>5735.92</v>
      </c>
      <c r="T23" t="s">
        <v>50</v>
      </c>
      <c r="U23" t="s">
        <v>2</v>
      </c>
      <c r="V23">
        <v>17786.28</v>
      </c>
    </row>
    <row r="24" spans="1:24" x14ac:dyDescent="0.2">
      <c r="A24" t="s">
        <v>51</v>
      </c>
      <c r="B24" t="s">
        <v>2</v>
      </c>
      <c r="C24">
        <v>51.71</v>
      </c>
      <c r="G24" t="s">
        <v>51</v>
      </c>
      <c r="H24" t="s">
        <v>2</v>
      </c>
      <c r="I24">
        <v>24553.55</v>
      </c>
      <c r="N24" t="s">
        <v>51</v>
      </c>
      <c r="O24" t="s">
        <v>2</v>
      </c>
      <c r="P24">
        <v>966.16000000000008</v>
      </c>
      <c r="T24" t="s">
        <v>51</v>
      </c>
      <c r="U24" t="s">
        <v>2</v>
      </c>
      <c r="V24">
        <v>83315.59</v>
      </c>
    </row>
    <row r="25" spans="1:24" x14ac:dyDescent="0.2">
      <c r="A25" t="s">
        <v>52</v>
      </c>
      <c r="B25" t="s">
        <v>2</v>
      </c>
      <c r="G25" t="s">
        <v>52</v>
      </c>
      <c r="H25" t="s">
        <v>2</v>
      </c>
      <c r="I25">
        <v>13.91</v>
      </c>
      <c r="N25" t="s">
        <v>52</v>
      </c>
      <c r="O25" t="s">
        <v>2</v>
      </c>
      <c r="P25">
        <v>0</v>
      </c>
      <c r="T25" t="s">
        <v>52</v>
      </c>
      <c r="U25" t="s">
        <v>2</v>
      </c>
      <c r="V25">
        <v>0.30000000000000004</v>
      </c>
    </row>
    <row r="27" spans="1:24" x14ac:dyDescent="0.2">
      <c r="A27" t="s">
        <v>49</v>
      </c>
      <c r="B27" t="s">
        <v>7</v>
      </c>
      <c r="C27">
        <v>9427.81</v>
      </c>
      <c r="G27" t="s">
        <v>49</v>
      </c>
      <c r="H27" t="s">
        <v>7</v>
      </c>
      <c r="I27">
        <v>2421.7399999999998</v>
      </c>
      <c r="N27" t="s">
        <v>49</v>
      </c>
      <c r="O27" t="s">
        <v>7</v>
      </c>
      <c r="P27">
        <v>4277.3999999999996</v>
      </c>
      <c r="T27" t="s">
        <v>49</v>
      </c>
      <c r="U27" t="s">
        <v>7</v>
      </c>
      <c r="V27">
        <v>2240.0100000000002</v>
      </c>
    </row>
    <row r="28" spans="1:24" x14ac:dyDescent="0.2">
      <c r="A28" t="s">
        <v>50</v>
      </c>
      <c r="B28" t="s">
        <v>7</v>
      </c>
      <c r="C28">
        <v>14436.75</v>
      </c>
      <c r="G28" t="s">
        <v>50</v>
      </c>
      <c r="H28" t="s">
        <v>7</v>
      </c>
      <c r="I28">
        <v>82577.859999999986</v>
      </c>
      <c r="N28" t="s">
        <v>50</v>
      </c>
      <c r="O28" t="s">
        <v>7</v>
      </c>
      <c r="P28">
        <v>23348.11</v>
      </c>
      <c r="T28" t="s">
        <v>50</v>
      </c>
      <c r="U28" t="s">
        <v>7</v>
      </c>
      <c r="V28">
        <v>11460.24</v>
      </c>
    </row>
    <row r="29" spans="1:24" x14ac:dyDescent="0.2">
      <c r="A29" t="s">
        <v>51</v>
      </c>
      <c r="B29" t="s">
        <v>7</v>
      </c>
      <c r="C29">
        <v>35.39</v>
      </c>
      <c r="G29" t="s">
        <v>51</v>
      </c>
      <c r="H29" t="s">
        <v>7</v>
      </c>
      <c r="I29">
        <v>4498.83</v>
      </c>
      <c r="N29" t="s">
        <v>51</v>
      </c>
      <c r="O29" t="s">
        <v>7</v>
      </c>
      <c r="P29">
        <v>0</v>
      </c>
      <c r="T29" t="s">
        <v>51</v>
      </c>
      <c r="U29" t="s">
        <v>7</v>
      </c>
      <c r="V29">
        <v>5127.21</v>
      </c>
    </row>
    <row r="30" spans="1:24" x14ac:dyDescent="0.2">
      <c r="A30" t="s">
        <v>52</v>
      </c>
      <c r="B30" t="s">
        <v>7</v>
      </c>
      <c r="G30" t="s">
        <v>52</v>
      </c>
      <c r="H30" t="s">
        <v>7</v>
      </c>
      <c r="I30">
        <v>40660.94</v>
      </c>
      <c r="N30" t="s">
        <v>52</v>
      </c>
      <c r="O30" t="s">
        <v>7</v>
      </c>
      <c r="P30">
        <v>0</v>
      </c>
      <c r="T30" t="s">
        <v>52</v>
      </c>
      <c r="U30" t="s">
        <v>7</v>
      </c>
      <c r="V30">
        <v>56645.399999999994</v>
      </c>
    </row>
    <row r="31" spans="1:24" x14ac:dyDescent="0.2">
      <c r="A31" t="s">
        <v>5</v>
      </c>
      <c r="C31">
        <v>23899.949999999997</v>
      </c>
      <c r="G31" t="s">
        <v>5</v>
      </c>
      <c r="I31">
        <v>130159.37</v>
      </c>
      <c r="N31" t="s">
        <v>5</v>
      </c>
      <c r="P31">
        <v>27625.510000000002</v>
      </c>
      <c r="T31" t="s">
        <v>5</v>
      </c>
      <c r="V31">
        <v>75472.859999999986</v>
      </c>
    </row>
    <row r="33" spans="1:24" x14ac:dyDescent="0.2">
      <c r="B33" t="s">
        <v>5</v>
      </c>
      <c r="C33" t="s">
        <v>60</v>
      </c>
      <c r="D33" t="s">
        <v>61</v>
      </c>
      <c r="E33" t="s">
        <v>65</v>
      </c>
      <c r="H33" t="s">
        <v>5</v>
      </c>
      <c r="I33" t="s">
        <v>60</v>
      </c>
      <c r="J33" t="s">
        <v>61</v>
      </c>
      <c r="K33" t="s">
        <v>65</v>
      </c>
      <c r="O33" t="s">
        <v>5</v>
      </c>
      <c r="P33" t="s">
        <v>60</v>
      </c>
      <c r="R33" t="s">
        <v>65</v>
      </c>
      <c r="U33" t="s">
        <v>5</v>
      </c>
      <c r="V33" t="s">
        <v>60</v>
      </c>
      <c r="W33" t="s">
        <v>61</v>
      </c>
      <c r="X33" t="s">
        <v>65</v>
      </c>
    </row>
    <row r="34" spans="1:24" x14ac:dyDescent="0.2">
      <c r="A34" t="s">
        <v>49</v>
      </c>
      <c r="B34">
        <f>SUM(C22,C27)</f>
        <v>9597.85</v>
      </c>
      <c r="C34">
        <f>C27/B34</f>
        <v>0.9822835322494099</v>
      </c>
      <c r="E34">
        <f>1-C34</f>
        <v>1.7716467750590104E-2</v>
      </c>
      <c r="G34" t="s">
        <v>49</v>
      </c>
      <c r="H34">
        <f>SUM(I22,I27)</f>
        <v>10224.36</v>
      </c>
      <c r="I34">
        <f>I27/H34</f>
        <v>0.23685981323036354</v>
      </c>
      <c r="K34">
        <f>1-I34</f>
        <v>0.76314018676963646</v>
      </c>
      <c r="N34" t="s">
        <v>49</v>
      </c>
      <c r="O34">
        <f>SUM(P22,P27)</f>
        <v>13319.17</v>
      </c>
      <c r="P34">
        <f>P27/O34</f>
        <v>0.3211461374845429</v>
      </c>
      <c r="R34">
        <f>P22/O34</f>
        <v>0.6788538625154571</v>
      </c>
      <c r="T34" t="s">
        <v>49</v>
      </c>
      <c r="U34">
        <f>SUM(V22,V27)</f>
        <v>18307.449999999997</v>
      </c>
      <c r="V34">
        <f>V27/U34</f>
        <v>0.12235510680078332</v>
      </c>
      <c r="X34">
        <f>1-V34</f>
        <v>0.87764489319921668</v>
      </c>
    </row>
    <row r="35" spans="1:24" x14ac:dyDescent="0.2">
      <c r="A35" t="s">
        <v>50</v>
      </c>
      <c r="B35">
        <f>SUM(C23,C28)</f>
        <v>17316.330000000002</v>
      </c>
      <c r="C35">
        <f>C28/B35</f>
        <v>0.83370725783119159</v>
      </c>
      <c r="E35">
        <f>1-C35</f>
        <v>0.16629274216880841</v>
      </c>
      <c r="G35" t="s">
        <v>50</v>
      </c>
      <c r="H35">
        <f>SUM(I23,I28)</f>
        <v>118244.83999999998</v>
      </c>
      <c r="I35">
        <f>I28/H35</f>
        <v>0.69836332815875934</v>
      </c>
      <c r="K35">
        <f>1-I35</f>
        <v>0.30163667184124066</v>
      </c>
      <c r="N35" t="s">
        <v>50</v>
      </c>
      <c r="O35">
        <f>SUM(P23,P28)</f>
        <v>29084.03</v>
      </c>
      <c r="P35">
        <f>P28/O35</f>
        <v>0.80278111389652673</v>
      </c>
      <c r="R35">
        <f>1-P35</f>
        <v>0.19721888610347327</v>
      </c>
      <c r="T35" t="s">
        <v>50</v>
      </c>
      <c r="U35">
        <f>SUM(V23,V28)</f>
        <v>29246.519999999997</v>
      </c>
      <c r="V35">
        <f>V28/U35</f>
        <v>0.3918496969895906</v>
      </c>
      <c r="X35">
        <f>1-V35</f>
        <v>0.6081503030104094</v>
      </c>
    </row>
    <row r="36" spans="1:24" x14ac:dyDescent="0.2">
      <c r="A36" t="s">
        <v>51</v>
      </c>
      <c r="B36">
        <f>SUM(C24,C29)</f>
        <v>87.1</v>
      </c>
      <c r="C36">
        <f>C29/B36</f>
        <v>0.40631458094144662</v>
      </c>
      <c r="E36">
        <f>1-C36</f>
        <v>0.59368541905855343</v>
      </c>
      <c r="G36" t="s">
        <v>51</v>
      </c>
      <c r="H36">
        <f>SUM(I24,I29)</f>
        <v>29052.379999999997</v>
      </c>
      <c r="I36">
        <f>I29/H36</f>
        <v>0.15485237354048104</v>
      </c>
      <c r="K36">
        <f>1-I36</f>
        <v>0.84514762645951902</v>
      </c>
      <c r="N36" t="s">
        <v>51</v>
      </c>
      <c r="O36">
        <f>P24</f>
        <v>966.16000000000008</v>
      </c>
      <c r="P36">
        <f>P29/O36</f>
        <v>0</v>
      </c>
      <c r="R36">
        <f>1-P36</f>
        <v>1</v>
      </c>
      <c r="T36" t="s">
        <v>51</v>
      </c>
      <c r="U36">
        <f>SUM(V24,V29)</f>
        <v>88442.8</v>
      </c>
      <c r="V36">
        <f>V29/U36</f>
        <v>5.7972045208880767E-2</v>
      </c>
      <c r="X36">
        <f>1-V36</f>
        <v>0.94202795479111923</v>
      </c>
    </row>
    <row r="37" spans="1:24" x14ac:dyDescent="0.2">
      <c r="A37" t="s">
        <v>52</v>
      </c>
      <c r="B37">
        <v>0</v>
      </c>
      <c r="D37">
        <v>0</v>
      </c>
      <c r="G37" t="s">
        <v>52</v>
      </c>
      <c r="H37">
        <f>SUM(I25,I30)</f>
        <v>40674.850000000006</v>
      </c>
      <c r="I37">
        <f>I30/H37</f>
        <v>0.99965801963621248</v>
      </c>
      <c r="J37">
        <f>I30/I31</f>
        <v>0.31239349114858195</v>
      </c>
      <c r="K37">
        <f>1-I37</f>
        <v>3.4198036378751961E-4</v>
      </c>
      <c r="N37" t="s">
        <v>52</v>
      </c>
      <c r="O37">
        <f>SUM(P25,P30)</f>
        <v>0</v>
      </c>
      <c r="P37">
        <v>0</v>
      </c>
      <c r="R37">
        <v>0</v>
      </c>
      <c r="T37" t="s">
        <v>52</v>
      </c>
      <c r="U37">
        <f>SUM(V25,V30)</f>
        <v>56645.7</v>
      </c>
      <c r="V37">
        <f>V30/U37</f>
        <v>0.99999470392280432</v>
      </c>
      <c r="W37">
        <f>V30/V31</f>
        <v>0.7505399954367703</v>
      </c>
      <c r="X37">
        <f>1-V37</f>
        <v>5.2960771956822583E-6</v>
      </c>
    </row>
    <row r="38" spans="1:24" x14ac:dyDescent="0.2">
      <c r="U38">
        <f>SUM(U34:U37)</f>
        <v>192642.46999999997</v>
      </c>
    </row>
    <row r="39" spans="1:24" x14ac:dyDescent="0.2">
      <c r="U39">
        <f>U36/U38</f>
        <v>0.45910333271785819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pri_pub_nest_forage</vt:lpstr>
      <vt:lpstr>priv_pub_percents</vt:lpstr>
      <vt:lpstr>Raw Proportions</vt:lpstr>
      <vt:lpstr>wetType_ownAg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2021-05-21T17:29:30Z</dcterms:created>
  <dcterms:modified xsi:type="dcterms:W3CDTF">2021-05-27T17:53:58Z</dcterms:modified>
</cp:coreProperties>
</file>