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4\12.2024  - місячний + квартальний + рік\"/>
    </mc:Choice>
  </mc:AlternateContent>
  <bookViews>
    <workbookView xWindow="0" yWindow="0" windowWidth="28800" windowHeight="11565" tabRatio="931" firstSheet="1" activeTab="10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4" i="9" l="1"/>
  <c r="U34" i="12"/>
  <c r="U20" i="9"/>
  <c r="U18" i="9"/>
  <c r="S18" i="7"/>
  <c r="A18" i="8"/>
  <c r="A19" i="8" s="1"/>
  <c r="A20" i="8" s="1"/>
  <c r="A21" i="8" s="1"/>
  <c r="S16" i="7"/>
  <c r="R19" i="3"/>
  <c r="S17" i="5"/>
  <c r="A40" i="10" l="1"/>
  <c r="A41" i="10"/>
  <c r="A42" i="10"/>
  <c r="A43" i="10"/>
  <c r="A44" i="10"/>
  <c r="A45" i="10"/>
  <c r="A32" i="10"/>
  <c r="A33" i="10"/>
  <c r="A34" i="10"/>
  <c r="A35" i="10"/>
  <c r="A36" i="10"/>
  <c r="A37" i="10"/>
  <c r="A38" i="10"/>
  <c r="A39" i="10"/>
  <c r="S20" i="7"/>
  <c r="A49" i="6"/>
  <c r="A48" i="6"/>
  <c r="A47" i="6"/>
  <c r="A46" i="6"/>
  <c r="A45" i="6"/>
  <c r="A44" i="6"/>
  <c r="A43" i="6"/>
  <c r="A42" i="6"/>
  <c r="A41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S25" i="5"/>
  <c r="S19" i="5"/>
  <c r="E13" i="5" l="1"/>
  <c r="A22" i="8"/>
  <c r="A23" i="8"/>
  <c r="S23" i="5" l="1"/>
  <c r="U16" i="9" l="1"/>
  <c r="U22" i="9" l="1"/>
  <c r="R17" i="3" l="1"/>
  <c r="R21" i="3" l="1"/>
  <c r="A2" i="9" l="1"/>
  <c r="A2" i="3"/>
  <c r="A2" i="7" s="1"/>
  <c r="A1" i="3"/>
  <c r="A1" i="7" s="1"/>
  <c r="A1" i="9" s="1"/>
  <c r="S21" i="5" l="1"/>
  <c r="U26" i="9" l="1"/>
  <c r="S22" i="7" l="1"/>
  <c r="A44" i="4"/>
  <c r="A45" i="4" s="1"/>
  <c r="A46" i="4" s="1"/>
  <c r="A47" i="4" s="1"/>
  <c r="A48" i="4" s="1"/>
  <c r="A49" i="4" s="1"/>
  <c r="M46" i="5" l="1"/>
  <c r="K9" i="3" s="1"/>
  <c r="M43" i="3" s="1"/>
  <c r="K8" i="9" l="1"/>
  <c r="M40" i="9" s="1"/>
  <c r="K9" i="7"/>
  <c r="M39" i="7" s="1"/>
  <c r="A4" i="9"/>
  <c r="A4" i="3" l="1"/>
  <c r="A4" i="7"/>
  <c r="D33" i="2" l="1"/>
  <c r="R15" i="12" l="1"/>
  <c r="S37" i="12" l="1"/>
  <c r="S9" i="12" l="1"/>
  <c r="J3" i="11" l="1"/>
  <c r="G4" i="9"/>
  <c r="G4" i="7"/>
  <c r="G4" i="3"/>
  <c r="G5" i="5"/>
  <c r="I33" i="2"/>
  <c r="C4" i="9" l="1"/>
  <c r="C4" i="7"/>
  <c r="C4" i="3"/>
  <c r="C5" i="5"/>
  <c r="A7" i="4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E5" i="11"/>
  <c r="L10" i="3"/>
  <c r="E13" i="3" l="1"/>
  <c r="D3" i="11"/>
  <c r="G14" i="11" l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E12" i="7"/>
  <c r="G10" i="11" s="1"/>
  <c r="A31" i="10" l="1"/>
  <c r="A24" i="10"/>
  <c r="A25" i="10" s="1"/>
  <c r="A26" i="10" s="1"/>
  <c r="A27" i="10" s="1"/>
  <c r="A28" i="10" s="1"/>
  <c r="A29" i="10" s="1"/>
  <c r="A30" i="10" s="1"/>
  <c r="F29" i="5"/>
  <c r="G13" i="5" s="1"/>
  <c r="M5" i="11"/>
  <c r="I12" i="9" l="1"/>
  <c r="H11" i="11" s="1"/>
  <c r="H29" i="5"/>
  <c r="J15" i="11"/>
  <c r="J16" i="11" s="1"/>
  <c r="L9" i="9"/>
  <c r="E25" i="7"/>
  <c r="F27" i="7" s="1"/>
  <c r="M10" i="7"/>
  <c r="L33" i="5"/>
  <c r="G31" i="5"/>
  <c r="I31" i="5" s="1"/>
  <c r="F25" i="3"/>
  <c r="G27" i="3" s="1"/>
  <c r="H12" i="11" l="1"/>
  <c r="F29" i="9"/>
  <c r="M30" i="9" s="1"/>
  <c r="J33" i="9"/>
  <c r="Q29" i="9"/>
  <c r="H30" i="9"/>
  <c r="S29" i="5"/>
  <c r="O30" i="5"/>
  <c r="S25" i="3"/>
  <c r="O26" i="3"/>
  <c r="L30" i="3"/>
  <c r="I26" i="3"/>
  <c r="I30" i="5"/>
  <c r="P25" i="7"/>
  <c r="M26" i="7"/>
  <c r="J29" i="7"/>
  <c r="H26" i="7"/>
  <c r="F31" i="9" l="1"/>
</calcChain>
</file>

<file path=xl/sharedStrings.xml><?xml version="1.0" encoding="utf-8"?>
<sst xmlns="http://schemas.openxmlformats.org/spreadsheetml/2006/main" count="1158" uniqueCount="496">
  <si>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</si>
  <si>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</si>
  <si>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</si>
  <si>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</si>
  <si>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</si>
  <si>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</si>
  <si>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</si>
  <si>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</si>
  <si>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</si>
  <si>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</si>
  <si>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</si>
  <si>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</si>
  <si>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</si>
  <si>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</si>
  <si>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</si>
  <si>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</si>
  <si>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</si>
  <si>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</si>
  <si>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</si>
  <si>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</si>
  <si>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</si>
  <si>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</si>
  <si>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</si>
  <si>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</si>
  <si>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</si>
  <si>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</si>
  <si>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</si>
  <si>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</si>
  <si>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</si>
  <si>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</si>
  <si>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</si>
  <si>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</si>
  <si>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</si>
  <si>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</si>
  <si>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</si>
  <si>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</si>
  <si>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</si>
  <si>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</si>
  <si>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</si>
  <si>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</si>
  <si>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</si>
  <si>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</si>
  <si>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</si>
  <si>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</si>
  <si>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</si>
  <si>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</si>
  <si>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</si>
  <si>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</si>
  <si>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</si>
  <si>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</si>
  <si>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</si>
  <si>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</si>
  <si>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</si>
  <si>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</si>
  <si>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</si>
  <si>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________________</t>
  </si>
  <si>
    <t>(дата)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</si>
  <si>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</si>
  <si>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</si>
  <si>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</si>
  <si>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</si>
  <si>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</si>
  <si>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</si>
  <si>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</si>
  <si>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</si>
  <si>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</si>
  <si>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</si>
  <si>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</si>
  <si>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</si>
  <si>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</si>
  <si>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</si>
  <si>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</si>
  <si>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</si>
  <si>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</si>
  <si>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</si>
  <si>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</si>
  <si>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</si>
  <si>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</si>
  <si>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</si>
  <si>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</si>
  <si>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</si>
  <si>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</si>
  <si>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</si>
  <si>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</si>
  <si>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</si>
  <si>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</si>
  <si>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</si>
  <si>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</si>
  <si>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</si>
  <si>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</si>
  <si>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</si>
  <si>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</si>
  <si>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</si>
  <si>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</si>
  <si>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</si>
  <si>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</si>
  <si>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</si>
  <si>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</si>
  <si>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</si>
  <si>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</si>
  <si>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</si>
  <si>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</si>
  <si>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</si>
  <si>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</si>
  <si>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</si>
  <si>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</si>
  <si>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</si>
  <si>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</si>
  <si>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</si>
  <si>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</si>
  <si>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</si>
  <si>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</si>
  <si>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</si>
  <si>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</si>
  <si>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</si>
  <si>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</si>
  <si>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</si>
  <si>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</si>
  <si>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</si>
  <si>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</si>
  <si>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</si>
  <si>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</si>
  <si>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</si>
  <si>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</si>
  <si>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</si>
  <si>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</si>
  <si>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</si>
  <si>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</si>
  <si>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</si>
  <si>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</si>
  <si>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</si>
  <si>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</si>
  <si>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</si>
  <si>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</si>
  <si>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</si>
  <si>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</si>
  <si>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</si>
  <si>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</si>
  <si>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</si>
  <si>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</si>
  <si>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</si>
  <si>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</si>
  <si>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</si>
  <si>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</si>
  <si>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</si>
  <si>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</si>
  <si>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</si>
  <si>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</si>
  <si>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</si>
  <si>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</si>
  <si>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</si>
  <si>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</si>
  <si>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</si>
  <si>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</si>
  <si>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</si>
  <si>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</si>
  <si>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</si>
  <si>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</si>
  <si>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</si>
  <si>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</si>
  <si>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</si>
  <si>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</si>
  <si>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</si>
  <si>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</si>
  <si>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</si>
  <si>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</si>
  <si>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</si>
  <si>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</si>
  <si>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</si>
  <si>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</si>
  <si>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</si>
  <si>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</si>
  <si>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</si>
  <si>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</si>
  <si>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</si>
  <si>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</si>
  <si>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</si>
  <si>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</si>
  <si>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</si>
  <si>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</si>
  <si>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</si>
  <si>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</si>
  <si>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</si>
  <si>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</si>
  <si>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</si>
  <si>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</si>
  <si>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</si>
  <si>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</si>
  <si>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</si>
  <si>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</si>
  <si>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</si>
  <si>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</si>
  <si>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</si>
  <si>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</si>
  <si>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</si>
  <si>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</si>
  <si>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</si>
  <si>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</si>
  <si>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</si>
  <si>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</si>
  <si>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</si>
  <si>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</si>
  <si>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</si>
  <si>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</si>
  <si>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</si>
  <si>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</si>
  <si>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</si>
  <si>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</si>
  <si>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</si>
  <si>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</si>
  <si>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</si>
  <si>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</si>
  <si>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</si>
  <si>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</si>
  <si>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</si>
  <si>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</si>
  <si>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372923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</si>
  <si>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</si>
  <si>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</si>
  <si>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</si>
  <si>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</si>
  <si>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</si>
  <si>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</si>
  <si>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</si>
  <si>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</si>
  <si>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</si>
  <si>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</si>
  <si>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</si>
  <si>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</si>
  <si>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</si>
  <si>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</si>
  <si>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</si>
  <si>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</si>
  <si>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</si>
  <si>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</si>
  <si>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</si>
  <si>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</si>
  <si>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</si>
  <si>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</si>
  <si>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</si>
  <si>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</si>
  <si>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</si>
  <si>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</si>
  <si>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</si>
  <si>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</si>
  <si>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</si>
  <si>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</si>
  <si>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</si>
  <si>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</si>
  <si>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</si>
  <si>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</si>
  <si>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</si>
  <si>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</si>
  <si>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</si>
  <si>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</si>
  <si>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</si>
  <si>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</si>
  <si>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</si>
  <si>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</si>
  <si>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</si>
  <si>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р.</t>
  </si>
  <si>
    <t xml:space="preserve"> 01.25</t>
  </si>
  <si>
    <t>Лікар ветеринарної медицини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</si>
  <si>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</si>
  <si>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</si>
  <si>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</si>
  <si>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</si>
  <si>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</si>
  <si>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</si>
  <si>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</si>
  <si>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</si>
  <si>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</si>
  <si>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</si>
  <si>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</si>
  <si>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</si>
  <si>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</si>
  <si>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2)„Рабізін R”, біофабрики Merial   серія</t>
  </si>
  <si>
    <t>E18682</t>
  </si>
  <si>
    <t xml:space="preserve"> ітраконазол 100мг\капсула (ітракон) - 5-10 мг/кг - 1 раз на добу - 14 днів</t>
  </si>
  <si>
    <t>2р.</t>
  </si>
  <si>
    <t xml:space="preserve">1)Purevax RCP” біофабрики Merial,  серія № </t>
  </si>
  <si>
    <t>E62486</t>
  </si>
  <si>
    <t>11.26</t>
  </si>
  <si>
    <t>Джек, собака, терьер, 6 міс, ♂</t>
  </si>
  <si>
    <t>4р.</t>
  </si>
  <si>
    <t>Мілпразон, Мілпро, Мілбемакс по вазі</t>
  </si>
  <si>
    <t>Вєтрова А.Г</t>
  </si>
  <si>
    <t xml:space="preserve">1) „Дефенсор-3”, біофабрики Зоетіс серія № </t>
  </si>
  <si>
    <t>5р.</t>
  </si>
  <si>
    <t>Таранов С.Ю., тел.  (098)-8-99-16-23,  (044)-360-27-06</t>
  </si>
  <si>
    <t>8р.</t>
  </si>
  <si>
    <t>Злочевська  К.С., 
 Миколайчука-3,кв-31</t>
  </si>
  <si>
    <t>Айла, кішка, метис, ♀, 1р</t>
  </si>
  <si>
    <t>Кокцидіоз (цистоізоспороз)</t>
  </si>
  <si>
    <t xml:space="preserve">байкокс 2,5%  - 5 днів,
прококс по вазі - 3 дні </t>
  </si>
  <si>
    <t>Євтушенко О.Б.,  
Березняківська-
36в,кв-34</t>
  </si>
  <si>
    <t>Дейзі, собака, такса,  ♀, 9м</t>
  </si>
  <si>
    <t>Мікроскопія фарбованого мазка з вуха</t>
  </si>
  <si>
    <t>Babesia canis</t>
  </si>
  <si>
    <t>Бабезіоз (піроплазмоз)</t>
  </si>
  <si>
    <t>Імідокарба дипропіонат одноразово</t>
  </si>
  <si>
    <t xml:space="preserve"> заразними хворобами:</t>
  </si>
  <si>
    <t>A450A02</t>
  </si>
  <si>
    <t>2м.</t>
  </si>
  <si>
    <t xml:space="preserve">         Ми, що нижче підписалися, </t>
  </si>
  <si>
    <t>Амбулаторія ветеринарної медицини „Лаповус”, пр-т. П. Тичини, 16/2, тел: 073-031-08-77</t>
  </si>
  <si>
    <t xml:space="preserve">2) „Нобівак Tricat”, б-ки Інтервет, серія  № </t>
  </si>
  <si>
    <t xml:space="preserve">Дніпровського р-ну,  не були зареєстровані  наступні випадки захворювання тварин </t>
  </si>
  <si>
    <t>Директор, гол.вет. лікар</t>
  </si>
  <si>
    <t>5м.</t>
  </si>
  <si>
    <t>4м.</t>
  </si>
  <si>
    <t>06.2025</t>
  </si>
  <si>
    <t>06.26</t>
  </si>
  <si>
    <t>688774A</t>
  </si>
  <si>
    <t>02.25</t>
  </si>
  <si>
    <t>6м.</t>
  </si>
  <si>
    <t>Чернова С.П.</t>
  </si>
  <si>
    <t>Малюнка</t>
  </si>
  <si>
    <t>3м.</t>
  </si>
  <si>
    <t>Рябова І.Ю.</t>
  </si>
  <si>
    <t>Марік</t>
  </si>
  <si>
    <t>G33510</t>
  </si>
  <si>
    <t xml:space="preserve">4) „Нобівак R”, біофабрики Інтервет серія </t>
  </si>
  <si>
    <t>A450A01</t>
  </si>
  <si>
    <t>09.26</t>
  </si>
  <si>
    <t>7р.</t>
  </si>
  <si>
    <t xml:space="preserve">1) „Дефенсор-3”, б-ки Зоетіс серія № </t>
  </si>
  <si>
    <t>10.2025</t>
  </si>
  <si>
    <t>0129132D01</t>
  </si>
  <si>
    <t>8м.</t>
  </si>
  <si>
    <t>Мона</t>
  </si>
  <si>
    <t>Луна</t>
  </si>
  <si>
    <t>Марсель</t>
  </si>
  <si>
    <t>Альохіна А.К.</t>
  </si>
  <si>
    <t>Березняківська - 38/17</t>
  </si>
  <si>
    <t>Марс</t>
  </si>
  <si>
    <t>Орел М.Е.</t>
  </si>
  <si>
    <t>П.Тичини - 5А/21</t>
  </si>
  <si>
    <t>Єнот</t>
  </si>
  <si>
    <t>Астра</t>
  </si>
  <si>
    <t>Мун</t>
  </si>
  <si>
    <t>Сидоренко Т.В.</t>
  </si>
  <si>
    <t>П.Тичини - 9А/96</t>
  </si>
  <si>
    <t>Шарлота</t>
  </si>
  <si>
    <t>3)„Рабізін R”, біофабрики Merial   серія</t>
  </si>
  <si>
    <t>040724</t>
  </si>
  <si>
    <t xml:space="preserve"> 07.2026</t>
  </si>
  <si>
    <t>Клео</t>
  </si>
  <si>
    <t>Русанівська - 18/10</t>
  </si>
  <si>
    <t>Березняківська - 38/317</t>
  </si>
  <si>
    <t>Мрія</t>
  </si>
  <si>
    <t>Крикунова А.О.</t>
  </si>
  <si>
    <t>П.Тичини - 21/138</t>
  </si>
  <si>
    <t>Люся</t>
  </si>
  <si>
    <t xml:space="preserve"> A454 E01</t>
  </si>
  <si>
    <t>Чак</t>
  </si>
  <si>
    <t>тойтер'єр</t>
  </si>
  <si>
    <t>шпіц</t>
  </si>
  <si>
    <t>чихуа</t>
  </si>
  <si>
    <t>6р.</t>
  </si>
  <si>
    <t>такса</t>
  </si>
  <si>
    <t>нім.вівч.</t>
  </si>
  <si>
    <t>Оскар</t>
  </si>
  <si>
    <t>фр.бульд.</t>
  </si>
  <si>
    <t xml:space="preserve">5) „Нобівак DHPPi”, біофабрики Інтервет серія </t>
  </si>
  <si>
    <t xml:space="preserve">6) „Нобівак L”, біофабрики Інтервет серія </t>
  </si>
  <si>
    <t>грудень</t>
  </si>
  <si>
    <t>Журенко С.В.</t>
  </si>
  <si>
    <t>Березняківська - 38/251</t>
  </si>
  <si>
    <t>Лаккі</t>
  </si>
  <si>
    <t>Польовик А.Л.</t>
  </si>
  <si>
    <t>Шамо - 13/104</t>
  </si>
  <si>
    <t>Тіні</t>
  </si>
  <si>
    <t>тойпудель</t>
  </si>
  <si>
    <t>Козик І.Ю.</t>
  </si>
  <si>
    <t>Шумського - 8/314</t>
  </si>
  <si>
    <t>Гретта</t>
  </si>
  <si>
    <t>Димура Я.П.</t>
  </si>
  <si>
    <t>Шумського - 1а/30</t>
  </si>
  <si>
    <t>Амбер</t>
  </si>
  <si>
    <t>папільйон</t>
  </si>
  <si>
    <t>Семиног О.А.</t>
  </si>
  <si>
    <t>П.Тичини - 3а/7</t>
  </si>
  <si>
    <t>Моніка</t>
  </si>
  <si>
    <t>Перехрест Д.М.</t>
  </si>
  <si>
    <t>Галицька - 1/16/10</t>
  </si>
  <si>
    <t>Гера</t>
  </si>
  <si>
    <t>малінуа</t>
  </si>
  <si>
    <t>Горобець О.В.</t>
  </si>
  <si>
    <t>Азербайджанська - 16/39</t>
  </si>
  <si>
    <t>Філаретов В.М.</t>
  </si>
  <si>
    <t>Дніпровська - 9а/68</t>
  </si>
  <si>
    <t>Сарбона</t>
  </si>
  <si>
    <t>9м.</t>
  </si>
  <si>
    <t>Кльоц В.В.</t>
  </si>
  <si>
    <t>Дніпровська - 5б/32</t>
  </si>
  <si>
    <t>Хантер</t>
  </si>
  <si>
    <t>кане-корсо</t>
  </si>
  <si>
    <t>Біткіна Т.А.</t>
  </si>
  <si>
    <t>П.Тичини - 16/2/146</t>
  </si>
  <si>
    <t>Лас-Вегас</t>
  </si>
  <si>
    <t>Струківська В.О.</t>
  </si>
  <si>
    <t>П.Тичини - 2/58</t>
  </si>
  <si>
    <t>Мія</t>
  </si>
  <si>
    <t>стаф</t>
  </si>
  <si>
    <t>Чорна Н.С.</t>
  </si>
  <si>
    <t>Братиславська - 40А/23</t>
  </si>
  <si>
    <t>Юміко</t>
  </si>
  <si>
    <t>ши-тцу</t>
  </si>
  <si>
    <t>Корж М.О.</t>
  </si>
  <si>
    <t>Шумського - 8/321</t>
  </si>
  <si>
    <t>Сем</t>
  </si>
  <si>
    <t>кокер</t>
  </si>
  <si>
    <t>Грінченко К.А.</t>
  </si>
  <si>
    <t>П.Тичини - 16/2251</t>
  </si>
  <si>
    <t>Хьюго</t>
  </si>
  <si>
    <t>Гузь К.С.</t>
  </si>
  <si>
    <t>Шумського - 8а/200</t>
  </si>
  <si>
    <t>Зінченко О.С.</t>
  </si>
  <si>
    <t>Дніпровська - 9а/335</t>
  </si>
  <si>
    <t>Дюк</t>
  </si>
  <si>
    <t>Пилипенко О.О.</t>
  </si>
  <si>
    <t>П.Тичини - 16/2/204</t>
  </si>
  <si>
    <t>Барні</t>
  </si>
  <si>
    <t>Самойленко М.В.</t>
  </si>
  <si>
    <t>Здолбунівська - 11Б/73</t>
  </si>
  <si>
    <t>Мурчик</t>
  </si>
  <si>
    <t>Карнатова Н.Л.</t>
  </si>
  <si>
    <t>П.Тичини - 16/2/274</t>
  </si>
  <si>
    <t>Міля</t>
  </si>
  <si>
    <t>Бутенко О.І.</t>
  </si>
  <si>
    <t>Шумського - 1б/86</t>
  </si>
  <si>
    <t>Лея</t>
  </si>
  <si>
    <t>Островська В.Е.</t>
  </si>
  <si>
    <t>Дніпровська - 9а/155</t>
  </si>
  <si>
    <t>Кенія</t>
  </si>
  <si>
    <t>Ашихмін А.І.</t>
  </si>
  <si>
    <t>Русанівська - 4/67</t>
  </si>
  <si>
    <t>Біляш</t>
  </si>
  <si>
    <t>Остапець В.С.</t>
  </si>
  <si>
    <t>П.Тичини - /9/167</t>
  </si>
  <si>
    <t>Бьянка</t>
  </si>
  <si>
    <t>Снежка</t>
  </si>
  <si>
    <t>Спотті</t>
  </si>
  <si>
    <t>Бес</t>
  </si>
  <si>
    <t>1м.</t>
  </si>
  <si>
    <t>Мальвіна</t>
  </si>
  <si>
    <t>726501</t>
  </si>
  <si>
    <t xml:space="preserve">3) „Нобівак R”, біофабрики Інтервет серія </t>
  </si>
  <si>
    <t xml:space="preserve">5) „Рабістар”, б-ки Укрветпродпостач серія </t>
  </si>
  <si>
    <t>Криволап Д.О.</t>
  </si>
  <si>
    <t>Шумського - 10/170</t>
  </si>
  <si>
    <t>Куня</t>
  </si>
  <si>
    <t>мейн кун</t>
  </si>
  <si>
    <t>Петленко К.С.</t>
  </si>
  <si>
    <t>Дніпровська - 5б/88</t>
  </si>
  <si>
    <t>Бережний І.О.</t>
  </si>
  <si>
    <t>Березняківська - 16б/54</t>
  </si>
  <si>
    <t>Голубєва Т.С.</t>
  </si>
  <si>
    <t>Шумського - 5/353</t>
  </si>
  <si>
    <t>Бурік</t>
  </si>
  <si>
    <t>Скрипник І.О.</t>
  </si>
  <si>
    <t>П.Тичини - 6к20</t>
  </si>
  <si>
    <t>Фаня</t>
  </si>
  <si>
    <t xml:space="preserve">27.11.2024 по 24.12.2024 року </t>
  </si>
  <si>
    <t xml:space="preserve">1) „Нобівак Tricat”, б-ки Інтервет, серія  № </t>
  </si>
  <si>
    <t xml:space="preserve">2)”Фелоцел 4” біофабрики Зоетіс,  серія № </t>
  </si>
  <si>
    <t>A458 A03</t>
  </si>
  <si>
    <t>10.26</t>
  </si>
  <si>
    <t>10.25</t>
  </si>
  <si>
    <t xml:space="preserve">2) "Еурікан DHPPi+LR", б-ки Merial серія № </t>
  </si>
  <si>
    <t>G29408</t>
  </si>
  <si>
    <t xml:space="preserve">4) „Нобівак RL”, біофабрики Інтервет серія </t>
  </si>
  <si>
    <t>A305 A02</t>
  </si>
  <si>
    <t>Кобко А.О.</t>
  </si>
  <si>
    <t>П.Тичини - 11/30</t>
  </si>
  <si>
    <t>Балу</t>
  </si>
  <si>
    <t>лабрадор</t>
  </si>
  <si>
    <t>Лавриш А.Г.</t>
  </si>
  <si>
    <t>Шамо - 4/65</t>
  </si>
  <si>
    <t>Маршевська О.О.</t>
  </si>
  <si>
    <t>Березняківська - 16б/15</t>
  </si>
  <si>
    <t>Чача</t>
  </si>
  <si>
    <t>1) „Вангард+5”, б-ки Zoetis</t>
  </si>
  <si>
    <t xml:space="preserve"> 744807</t>
  </si>
  <si>
    <t>12.2025</t>
  </si>
  <si>
    <t>2) „Лептоферм С-1”, б-ки Zoetis</t>
  </si>
  <si>
    <t>12.2026</t>
  </si>
  <si>
    <t xml:space="preserve">3) "Еурікан DHPPi-2Lmulti", б-ки Merial серія № </t>
  </si>
  <si>
    <t>F76520</t>
  </si>
  <si>
    <t>736050</t>
  </si>
  <si>
    <t>04.2025</t>
  </si>
  <si>
    <t xml:space="preserve">4) „Нобівак DHPPi”, біофабрики Інтервет серія </t>
  </si>
  <si>
    <t>A784C01</t>
  </si>
  <si>
    <t>03.2026</t>
  </si>
  <si>
    <t xml:space="preserve"> A505 В01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</si>
</sst>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5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/>
      <protection locked="0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" fillId="0" borderId="0" xfId="0" applyFont="1" applyBorder="1" applyAlignment="1" applyProtection="1">
      <protection locked="0"/>
    </xf>
    <xf numFmtId="0" fontId="1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22" fillId="0" borderId="0" xfId="0" applyFont="1" applyBorder="1" applyAlignment="1">
      <alignment horizontal="center" vertical="center"/>
    </xf>
    <xf numFmtId="0" fontId="0" fillId="0" borderId="2" xfId="0" applyBorder="1"/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Alignment="1">
      <alignment vertical="center"/>
    </xf>
    <xf numFmtId="49" fontId="25" fillId="0" borderId="0" xfId="0" applyNumberFormat="1" applyFont="1" applyBorder="1" applyAlignment="1"/>
    <xf numFmtId="49" fontId="21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44" fillId="0" borderId="2" xfId="0" applyFont="1" applyFill="1" applyBorder="1" applyAlignment="1">
      <alignment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9" fillId="0" borderId="0" xfId="0" applyFont="1"/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49" fontId="21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67" t="s">
        <v>0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8" t="s">
        <v>1</v>
      </c>
      <c r="S9" s="168"/>
      <c r="T9" s="168"/>
      <c r="U9" s="168"/>
      <c r="V9" s="168"/>
      <c r="W9" s="168"/>
      <c r="X9" s="168"/>
      <c r="Y9" s="56"/>
      <c r="Z9" s="169" t="s">
        <v>2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</row>
    <row r="10" spans="1:36" ht="18.75" customHeight="1" x14ac:dyDescent="0.25">
      <c r="A10" s="170" t="s">
        <v>3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 t="s">
        <v>4</v>
      </c>
      <c r="S10" s="170"/>
      <c r="T10" s="170"/>
      <c r="U10" s="170"/>
      <c r="V10" s="170"/>
      <c r="W10" s="170"/>
      <c r="X10" s="170"/>
      <c r="Y10" s="56"/>
      <c r="Z10" s="171" t="s">
        <v>5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</row>
    <row r="11" spans="1:36" ht="18.75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56"/>
      <c r="Z11" s="171" t="s">
        <v>6</v>
      </c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</row>
    <row r="12" spans="1:36" ht="18.75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56"/>
      <c r="Z12" s="171" t="s">
        <v>7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</row>
    <row r="13" spans="1:36" ht="18.75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56"/>
      <c r="Z13" s="171" t="s">
        <v>8</v>
      </c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</row>
    <row r="14" spans="1:36" ht="18.75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56"/>
      <c r="Z14" s="172" t="s">
        <v>9</v>
      </c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</row>
    <row r="15" spans="1:36" ht="18.75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56"/>
      <c r="Z15" s="172" t="s">
        <v>10</v>
      </c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</row>
    <row r="16" spans="1:36" ht="18.75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56"/>
      <c r="Z16" s="173" t="s">
        <v>11</v>
      </c>
      <c r="AA16" s="173"/>
      <c r="AB16" s="173"/>
      <c r="AC16" s="173"/>
      <c r="AD16" s="173"/>
      <c r="AE16" s="173"/>
      <c r="AF16" s="173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3" t="s">
        <v>12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</row>
    <row r="19" spans="1:36" ht="18.75" x14ac:dyDescent="0.25">
      <c r="A19" s="163" t="s">
        <v>13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</row>
    <row r="20" spans="1:36" ht="18.75" x14ac:dyDescent="0.25">
      <c r="A20" s="163" t="s">
        <v>14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</row>
    <row r="21" spans="1:36" ht="15" customHeight="1" x14ac:dyDescent="0.25">
      <c r="A21" s="164" t="s">
        <v>15</v>
      </c>
      <c r="B21" s="164"/>
      <c r="C21" s="164"/>
      <c r="D21" s="164"/>
      <c r="E21" s="164"/>
      <c r="F21" s="164" t="s">
        <v>16</v>
      </c>
      <c r="G21" s="164"/>
      <c r="H21" s="164"/>
      <c r="I21" s="164"/>
      <c r="J21" s="164"/>
      <c r="K21" s="164" t="s">
        <v>17</v>
      </c>
      <c r="L21" s="164"/>
      <c r="M21" s="164"/>
      <c r="N21" s="164"/>
      <c r="O21" s="164" t="s">
        <v>18</v>
      </c>
      <c r="P21" s="164"/>
      <c r="Q21" s="164"/>
      <c r="R21" s="164"/>
      <c r="S21" s="164" t="s">
        <v>19</v>
      </c>
      <c r="T21" s="164"/>
      <c r="U21" s="164"/>
      <c r="V21" s="164"/>
      <c r="W21" s="164"/>
      <c r="X21" s="164"/>
      <c r="Y21" s="165" t="s">
        <v>20</v>
      </c>
      <c r="Z21" s="165"/>
      <c r="AA21" s="165"/>
      <c r="AB21" s="165"/>
      <c r="AC21" s="165"/>
      <c r="AD21" s="165"/>
      <c r="AE21" s="165"/>
      <c r="AF21" s="165"/>
      <c r="AG21" s="165"/>
      <c r="AH21" s="165"/>
      <c r="AI21" s="166"/>
      <c r="AJ21" s="166"/>
    </row>
    <row r="22" spans="1:36" ht="15" customHeight="1" x14ac:dyDescent="0.25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6"/>
      <c r="AJ22" s="166"/>
    </row>
    <row r="23" spans="1:36" ht="15" customHeight="1" x14ac:dyDescent="0.25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6"/>
      <c r="AJ23" s="166"/>
    </row>
    <row r="24" spans="1:36" ht="15" customHeight="1" x14ac:dyDescent="0.25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6"/>
      <c r="AJ24" s="166"/>
    </row>
    <row r="25" spans="1:36" ht="15" customHeight="1" x14ac:dyDescent="0.25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6"/>
      <c r="AJ25" s="166"/>
    </row>
    <row r="26" spans="1:36" ht="15" customHeight="1" x14ac:dyDescent="0.3">
      <c r="A26" s="162" t="s">
        <v>21</v>
      </c>
      <c r="B26" s="162"/>
      <c r="C26" s="162"/>
      <c r="D26" s="162"/>
      <c r="E26" s="162"/>
      <c r="F26" s="160">
        <v>2</v>
      </c>
      <c r="G26" s="160"/>
      <c r="H26" s="160"/>
      <c r="I26" s="160"/>
      <c r="J26" s="160"/>
      <c r="K26" s="157">
        <v>3</v>
      </c>
      <c r="L26" s="157"/>
      <c r="M26" s="157"/>
      <c r="N26" s="157"/>
      <c r="O26" s="157">
        <v>4</v>
      </c>
      <c r="P26" s="157"/>
      <c r="Q26" s="157"/>
      <c r="R26" s="157"/>
      <c r="S26" s="157">
        <v>5</v>
      </c>
      <c r="T26" s="157"/>
      <c r="U26" s="157"/>
      <c r="V26" s="157"/>
      <c r="W26" s="157"/>
      <c r="X26" s="157"/>
      <c r="Y26" s="157">
        <v>6</v>
      </c>
      <c r="Z26" s="157"/>
      <c r="AA26" s="157"/>
      <c r="AB26" s="157"/>
      <c r="AC26" s="157"/>
      <c r="AD26" s="157"/>
      <c r="AE26" s="157"/>
      <c r="AF26" s="157"/>
      <c r="AG26" s="157"/>
      <c r="AH26" s="157"/>
      <c r="AI26" s="158">
        <v>7</v>
      </c>
      <c r="AJ26" s="158"/>
    </row>
    <row r="27" spans="1:36" ht="18.75" customHeight="1" x14ac:dyDescent="0.25">
      <c r="A27" s="159">
        <v>2951615791</v>
      </c>
      <c r="B27" s="159"/>
      <c r="C27" s="159"/>
      <c r="D27" s="159"/>
      <c r="E27" s="159"/>
      <c r="F27" s="160"/>
      <c r="G27" s="160"/>
      <c r="H27" s="160"/>
      <c r="I27" s="160"/>
      <c r="J27" s="160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</row>
    <row r="28" spans="1:36" ht="15" customHeight="1" x14ac:dyDescent="0.25">
      <c r="A28" s="159"/>
      <c r="B28" s="159"/>
      <c r="C28" s="159"/>
      <c r="D28" s="159"/>
      <c r="E28" s="159"/>
      <c r="F28" s="160"/>
      <c r="G28" s="160"/>
      <c r="H28" s="160"/>
      <c r="I28" s="160"/>
      <c r="J28" s="160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</row>
    <row r="29" spans="1:36" x14ac:dyDescent="0.25">
      <c r="A29" s="159"/>
      <c r="B29" s="159"/>
      <c r="C29" s="159"/>
      <c r="D29" s="159"/>
      <c r="E29" s="159"/>
      <c r="F29" s="160"/>
      <c r="G29" s="160"/>
      <c r="H29" s="160"/>
      <c r="I29" s="160"/>
      <c r="J29" s="160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1"/>
  <sheetViews>
    <sheetView zoomScaleNormal="100" workbookViewId="0">
      <selection activeCell="AD11" sqref="AD11:AE14"/>
    </sheetView>
  </sheetViews>
  <sheetFormatPr defaultColWidth="8.7109375" defaultRowHeight="15" x14ac:dyDescent="0.25"/>
  <cols>
    <col min="1" max="28" width="3.7109375" customWidth="1"/>
    <col min="30" max="30" width="30.5703125" bestFit="1" customWidth="1"/>
    <col min="1001" max="1002" width="11.5703125" customWidth="1"/>
  </cols>
  <sheetData>
    <row r="1" spans="1:29" ht="15" customHeight="1" x14ac:dyDescent="0.25">
      <c r="A1" s="224" t="str">
        <f>'Акт собаки R'!A1:X1</f>
        <v>Об’єднання ветеринарної медицини в м. Києві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90"/>
    </row>
    <row r="2" spans="1:29" ht="15" customHeight="1" x14ac:dyDescent="0.25">
      <c r="A2" s="225" t="str">
        <f>'Акт коты R'!A2:X2</f>
        <v>Амбулаторія ветеринарної медицини „Лаповус”, пр-т. П. Тичини, 16/2, тел: 073-031-08-77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89"/>
      <c r="AC2" s="71"/>
    </row>
    <row r="3" spans="1:29" ht="15" customHeight="1" x14ac:dyDescent="0.25">
      <c r="A3" s="224" t="s">
        <v>59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90"/>
      <c r="AC3" s="71"/>
    </row>
    <row r="4" spans="1:29" ht="15" customHeight="1" x14ac:dyDescent="0.25">
      <c r="A4" s="204">
        <f>'Акт коты R'!A5:B5</f>
        <v>24</v>
      </c>
      <c r="B4" s="204"/>
      <c r="C4" s="213" t="str">
        <f>'2- 1-ВЕТ'!D33</f>
        <v>грудня</v>
      </c>
      <c r="D4" s="213"/>
      <c r="E4" s="213"/>
      <c r="F4" s="213"/>
      <c r="G4" s="204">
        <f>'2- 1-ВЕТ'!S3</f>
        <v>2024</v>
      </c>
      <c r="H4" s="204"/>
      <c r="I4" s="74" t="s">
        <v>134</v>
      </c>
      <c r="J4" s="74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 spans="1:29" ht="15" customHeight="1" x14ac:dyDescent="0.25">
      <c r="A5" s="212" t="s">
        <v>304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91"/>
    </row>
    <row r="6" spans="1:29" ht="15" customHeight="1" x14ac:dyDescent="0.25">
      <c r="A6" s="1" t="s">
        <v>266</v>
      </c>
      <c r="B6" s="1"/>
      <c r="C6" s="11"/>
      <c r="D6" s="11"/>
      <c r="E6" s="11"/>
      <c r="F6" s="11"/>
      <c r="G6" s="11"/>
      <c r="H6" s="11"/>
      <c r="I6" s="11"/>
      <c r="J6" s="126" t="s">
        <v>267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9" ht="15.75" x14ac:dyDescent="0.25">
      <c r="A7" s="29" t="s">
        <v>263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268</v>
      </c>
      <c r="Q7" s="1"/>
      <c r="R7" s="1"/>
      <c r="S7" s="1"/>
      <c r="T7" s="1"/>
      <c r="U7" s="1"/>
      <c r="V7" s="1"/>
      <c r="W7" s="1"/>
    </row>
    <row r="8" spans="1:29" ht="15.75" x14ac:dyDescent="0.25">
      <c r="A8" s="95" t="s">
        <v>265</v>
      </c>
      <c r="B8" s="95"/>
      <c r="C8" s="95"/>
      <c r="D8" s="95"/>
      <c r="E8" s="95"/>
      <c r="F8" s="95"/>
      <c r="G8" s="108"/>
      <c r="H8" s="95"/>
      <c r="I8" s="95"/>
      <c r="J8" s="95"/>
      <c r="K8" s="98" t="str">
        <f>'Акт коты R'!M46</f>
        <v>Вєтрова А.Г</v>
      </c>
      <c r="L8" s="95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9" ht="15.75" x14ac:dyDescent="0.25">
      <c r="A9" s="1" t="s">
        <v>110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27.11.2024 по 24.12.2024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9" ht="15.75" x14ac:dyDescent="0.25">
      <c r="A10" s="41" t="s">
        <v>221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9" ht="15.75" x14ac:dyDescent="0.25">
      <c r="A11" s="226" t="s">
        <v>222</v>
      </c>
      <c r="B11" s="226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88"/>
    </row>
    <row r="12" spans="1:29" ht="15.75" x14ac:dyDescent="0.25">
      <c r="A12" s="27" t="s">
        <v>223</v>
      </c>
      <c r="B12" s="27"/>
      <c r="C12" s="27"/>
      <c r="D12" s="27"/>
      <c r="I12" s="14">
        <f>MAX('Список собаки L'!A5:A50)</f>
        <v>25</v>
      </c>
      <c r="J12" s="1" t="s">
        <v>66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9" ht="15.75" x14ac:dyDescent="0.25">
      <c r="A13" s="1" t="s">
        <v>224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9" ht="15.75" x14ac:dyDescent="0.25">
      <c r="A14" s="1" t="s">
        <v>69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9" ht="15.75" x14ac:dyDescent="0.25">
      <c r="A15" s="95" t="s">
        <v>483</v>
      </c>
      <c r="B15" s="100"/>
      <c r="C15" s="99"/>
      <c r="D15" s="99"/>
      <c r="E15" s="99"/>
      <c r="F15" s="101"/>
      <c r="G15" s="101"/>
      <c r="H15" s="101"/>
      <c r="I15" s="101"/>
      <c r="J15" s="101"/>
      <c r="K15" s="101"/>
      <c r="L15" s="101"/>
      <c r="M15" s="17" t="s">
        <v>123</v>
      </c>
      <c r="N15" s="102"/>
      <c r="O15" s="102"/>
      <c r="P15" s="102"/>
      <c r="Q15" s="191" t="s">
        <v>484</v>
      </c>
      <c r="R15" s="191"/>
      <c r="S15" s="191"/>
      <c r="T15" s="1"/>
      <c r="U15" s="1"/>
      <c r="V15" s="1"/>
      <c r="W15" s="1"/>
    </row>
    <row r="16" spans="1:29" ht="15.75" x14ac:dyDescent="0.25">
      <c r="A16" s="95"/>
      <c r="B16" s="29" t="s">
        <v>171</v>
      </c>
      <c r="C16" s="29"/>
      <c r="D16" s="29"/>
      <c r="E16" s="29"/>
      <c r="F16" s="189" t="s">
        <v>485</v>
      </c>
      <c r="G16" s="189"/>
      <c r="H16" s="189"/>
      <c r="I16" s="145"/>
      <c r="J16" s="30"/>
      <c r="K16" s="29" t="s">
        <v>259</v>
      </c>
      <c r="L16" s="29"/>
      <c r="M16" s="29"/>
      <c r="N16" s="29"/>
      <c r="O16" s="29"/>
      <c r="P16" s="30"/>
      <c r="Q16" s="30"/>
      <c r="T16" s="32">
        <v>5</v>
      </c>
      <c r="U16" s="29" t="str">
        <f>IF(COUNTIF(ДОЗА,T16),"доза",IF(COUNTIF(ДОЗИ,T16),"дози","доз"))</f>
        <v>доз</v>
      </c>
      <c r="V16" s="1"/>
      <c r="W16" s="1"/>
    </row>
    <row r="17" spans="1:23" ht="15.75" x14ac:dyDescent="0.25">
      <c r="A17" s="95" t="s">
        <v>486</v>
      </c>
      <c r="B17" s="100"/>
      <c r="C17" s="99"/>
      <c r="D17" s="99"/>
      <c r="E17" s="99"/>
      <c r="F17" s="101"/>
      <c r="G17" s="101"/>
      <c r="H17" s="101"/>
      <c r="I17" s="101"/>
      <c r="J17" s="101"/>
      <c r="K17" s="101"/>
      <c r="L17" s="101"/>
      <c r="M17" s="17" t="s">
        <v>123</v>
      </c>
      <c r="N17" s="102"/>
      <c r="O17" s="102"/>
      <c r="P17" s="102"/>
      <c r="Q17" s="191" t="s">
        <v>490</v>
      </c>
      <c r="R17" s="191"/>
      <c r="S17" s="191"/>
      <c r="T17" s="1"/>
      <c r="U17" s="1"/>
      <c r="V17" s="1"/>
      <c r="W17" s="1"/>
    </row>
    <row r="18" spans="1:23" ht="15.75" x14ac:dyDescent="0.25">
      <c r="A18" s="95"/>
      <c r="B18" s="29" t="s">
        <v>171</v>
      </c>
      <c r="C18" s="29"/>
      <c r="D18" s="29"/>
      <c r="E18" s="29"/>
      <c r="F18" s="189" t="s">
        <v>487</v>
      </c>
      <c r="G18" s="189"/>
      <c r="H18" s="189"/>
      <c r="I18" s="145"/>
      <c r="J18" s="30"/>
      <c r="K18" s="29" t="s">
        <v>259</v>
      </c>
      <c r="L18" s="29"/>
      <c r="M18" s="29"/>
      <c r="N18" s="29"/>
      <c r="O18" s="29"/>
      <c r="P18" s="30"/>
      <c r="Q18" s="30"/>
      <c r="T18" s="32">
        <v>5</v>
      </c>
      <c r="U18" s="29" t="str">
        <f>IF(COUNTIF(ДОЗА,T18),"доза",IF(COUNTIF(ДОЗИ,T18),"дози","доз"))</f>
        <v>доз</v>
      </c>
      <c r="V18" s="1"/>
      <c r="W18" s="1"/>
    </row>
    <row r="19" spans="1:23" ht="15.75" x14ac:dyDescent="0.25">
      <c r="A19" s="95" t="s">
        <v>488</v>
      </c>
      <c r="B19" s="100"/>
      <c r="C19" s="99"/>
      <c r="D19" s="99"/>
      <c r="E19" s="99"/>
      <c r="F19" s="101"/>
      <c r="G19" s="101"/>
      <c r="H19" s="101"/>
      <c r="I19" s="101"/>
      <c r="J19" s="101"/>
      <c r="K19" s="101"/>
      <c r="L19" s="101"/>
      <c r="O19" s="102"/>
      <c r="P19" s="102"/>
      <c r="Q19" s="191" t="s">
        <v>489</v>
      </c>
      <c r="R19" s="191"/>
      <c r="S19" s="191"/>
      <c r="T19" s="102"/>
      <c r="U19" s="1"/>
      <c r="V19" s="1"/>
      <c r="W19" s="1"/>
    </row>
    <row r="20" spans="1:23" ht="15.75" x14ac:dyDescent="0.25">
      <c r="A20" s="95"/>
      <c r="B20" s="29" t="s">
        <v>171</v>
      </c>
      <c r="C20" s="29"/>
      <c r="D20" s="29"/>
      <c r="E20" s="29"/>
      <c r="F20" s="189" t="s">
        <v>491</v>
      </c>
      <c r="G20" s="189"/>
      <c r="H20" s="189"/>
      <c r="I20" s="145"/>
      <c r="J20" s="30"/>
      <c r="K20" s="29" t="s">
        <v>259</v>
      </c>
      <c r="L20" s="29"/>
      <c r="M20" s="29"/>
      <c r="N20" s="29"/>
      <c r="O20" s="29"/>
      <c r="P20" s="30"/>
      <c r="Q20" s="30"/>
      <c r="T20" s="32">
        <v>1</v>
      </c>
      <c r="U20" s="29" t="str">
        <f>IF(COUNTIF(ДОЗА,T20),"доза",IF(COUNTIF(ДОЗИ,T20),"дози","доз"))</f>
        <v>доза</v>
      </c>
      <c r="V20" s="1"/>
      <c r="W20" s="1"/>
    </row>
    <row r="21" spans="1:23" ht="15.75" x14ac:dyDescent="0.25">
      <c r="A21" s="29" t="s">
        <v>492</v>
      </c>
      <c r="B21" s="30"/>
      <c r="C21" s="29"/>
      <c r="D21" s="29"/>
      <c r="E21" s="29"/>
      <c r="F21" s="29"/>
      <c r="G21" s="34"/>
      <c r="H21" s="34"/>
      <c r="I21" s="34"/>
      <c r="J21" s="34"/>
      <c r="K21" s="34"/>
      <c r="L21" s="34"/>
      <c r="N21" s="36"/>
      <c r="P21" s="202" t="s">
        <v>328</v>
      </c>
      <c r="Q21" s="202"/>
      <c r="R21" s="202"/>
      <c r="S21" s="202"/>
      <c r="W21" s="1"/>
    </row>
    <row r="22" spans="1:23" ht="15.75" x14ac:dyDescent="0.25">
      <c r="A22" s="29"/>
      <c r="B22" s="29" t="s">
        <v>113</v>
      </c>
      <c r="C22" s="29"/>
      <c r="D22" s="29"/>
      <c r="E22" s="29"/>
      <c r="F22" s="223" t="s">
        <v>311</v>
      </c>
      <c r="G22" s="223"/>
      <c r="H22" s="223"/>
      <c r="I22" s="146"/>
      <c r="J22" s="34"/>
      <c r="K22" s="29" t="s">
        <v>70</v>
      </c>
      <c r="L22" s="29"/>
      <c r="M22" s="29"/>
      <c r="N22" s="29"/>
      <c r="O22" s="29"/>
      <c r="P22" s="34"/>
      <c r="Q22" s="34"/>
      <c r="T22" s="148">
        <v>2</v>
      </c>
      <c r="U22" s="190" t="str">
        <f>IF(COUNTIF(ДОЗА,T22),"доза",IF(COUNTIF(ДОЗИ,T22),"дози","доз"))</f>
        <v>дози</v>
      </c>
      <c r="V22" s="190"/>
      <c r="W22" s="1"/>
    </row>
    <row r="23" spans="1:23" ht="15.75" x14ac:dyDescent="0.25">
      <c r="A23" s="29" t="s">
        <v>364</v>
      </c>
      <c r="B23" s="30"/>
      <c r="C23" s="29"/>
      <c r="D23" s="29"/>
      <c r="E23" s="29"/>
      <c r="F23" s="29"/>
      <c r="G23" s="34"/>
      <c r="H23" s="34"/>
      <c r="I23" s="34"/>
      <c r="J23" s="34"/>
      <c r="K23" s="34"/>
      <c r="L23" s="34"/>
      <c r="N23" s="36"/>
      <c r="P23" s="202" t="s">
        <v>493</v>
      </c>
      <c r="Q23" s="202"/>
      <c r="R23" s="202"/>
      <c r="S23" s="202"/>
      <c r="W23" s="1"/>
    </row>
    <row r="24" spans="1:23" ht="15.75" x14ac:dyDescent="0.25">
      <c r="A24" s="29"/>
      <c r="B24" s="29" t="s">
        <v>113</v>
      </c>
      <c r="C24" s="29"/>
      <c r="D24" s="29"/>
      <c r="E24" s="29"/>
      <c r="F24" s="223" t="s">
        <v>494</v>
      </c>
      <c r="G24" s="223"/>
      <c r="H24" s="223"/>
      <c r="I24" s="146"/>
      <c r="J24" s="34"/>
      <c r="K24" s="29" t="s">
        <v>70</v>
      </c>
      <c r="L24" s="29"/>
      <c r="M24" s="29"/>
      <c r="N24" s="29"/>
      <c r="O24" s="29"/>
      <c r="P24" s="34"/>
      <c r="Q24" s="34"/>
      <c r="T24" s="155">
        <v>10</v>
      </c>
      <c r="U24" s="190" t="str">
        <f>IF(COUNTIF(ДОЗА,T24),"доза",IF(COUNTIF(ДОЗИ,T24),"дози","доз"))</f>
        <v>доз</v>
      </c>
      <c r="V24" s="190"/>
      <c r="W24" s="1"/>
    </row>
    <row r="25" spans="1:23" ht="15.75" x14ac:dyDescent="0.25">
      <c r="A25" s="29" t="s">
        <v>365</v>
      </c>
      <c r="B25" s="30"/>
      <c r="C25" s="29"/>
      <c r="D25" s="29"/>
      <c r="E25" s="29"/>
      <c r="F25" s="29"/>
      <c r="G25" s="34"/>
      <c r="H25" s="34"/>
      <c r="I25" s="34"/>
      <c r="J25" s="34"/>
      <c r="K25" s="34"/>
      <c r="L25" s="34"/>
      <c r="N25" s="36"/>
      <c r="P25" s="202" t="s">
        <v>495</v>
      </c>
      <c r="Q25" s="202"/>
      <c r="R25" s="202"/>
      <c r="S25" s="202"/>
      <c r="W25" s="1"/>
    </row>
    <row r="26" spans="1:23" ht="15.75" x14ac:dyDescent="0.25">
      <c r="A26" s="29"/>
      <c r="B26" s="29" t="s">
        <v>113</v>
      </c>
      <c r="C26" s="29"/>
      <c r="D26" s="29"/>
      <c r="E26" s="29"/>
      <c r="F26" s="223" t="s">
        <v>311</v>
      </c>
      <c r="G26" s="223"/>
      <c r="H26" s="223"/>
      <c r="I26" s="146"/>
      <c r="J26" s="34"/>
      <c r="K26" s="29" t="s">
        <v>70</v>
      </c>
      <c r="L26" s="29"/>
      <c r="M26" s="29"/>
      <c r="N26" s="29"/>
      <c r="O26" s="29"/>
      <c r="P26" s="34"/>
      <c r="Q26" s="34"/>
      <c r="T26" s="137">
        <v>2</v>
      </c>
      <c r="U26" s="190" t="str">
        <f>IF(COUNTIF(ДОЗА,T26),"доза",IF(COUNTIF(ДОЗИ,T26),"дози","доз"))</f>
        <v>дози</v>
      </c>
      <c r="V26" s="190"/>
      <c r="W26" s="1"/>
    </row>
    <row r="27" spans="1:23" ht="15.75" x14ac:dyDescent="0.25">
      <c r="A27" s="29"/>
      <c r="B27" s="29"/>
      <c r="C27" s="29"/>
      <c r="D27" s="29"/>
      <c r="E27" s="29"/>
      <c r="F27" s="147"/>
      <c r="G27" s="147"/>
      <c r="H27" s="147"/>
      <c r="I27" s="146"/>
      <c r="J27" s="34"/>
      <c r="K27" s="29"/>
      <c r="L27" s="29"/>
      <c r="M27" s="29"/>
      <c r="N27" s="29"/>
      <c r="O27" s="29"/>
      <c r="P27" s="34"/>
      <c r="Q27" s="34"/>
      <c r="T27" s="144"/>
      <c r="U27" s="143"/>
      <c r="V27" s="143"/>
      <c r="W27" s="1"/>
    </row>
    <row r="28" spans="1:23" ht="15.75" x14ac:dyDescent="0.25">
      <c r="A28" s="29" t="s">
        <v>72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spans="1:23" ht="15.75" x14ac:dyDescent="0.25">
      <c r="A29" s="29" t="s">
        <v>73</v>
      </c>
      <c r="B29" s="29"/>
      <c r="C29" s="29"/>
      <c r="D29" s="29"/>
      <c r="E29" s="29"/>
      <c r="F29" s="217">
        <f>I12</f>
        <v>25</v>
      </c>
      <c r="G29" s="217"/>
      <c r="H29" s="29" t="s">
        <v>74</v>
      </c>
      <c r="I29" s="29"/>
      <c r="J29" s="29"/>
      <c r="K29" s="29"/>
      <c r="L29" s="29"/>
      <c r="M29" s="29"/>
      <c r="N29" s="29"/>
      <c r="O29" s="29"/>
      <c r="P29" s="29"/>
      <c r="Q29" s="217">
        <f>F29</f>
        <v>25</v>
      </c>
      <c r="R29" s="217"/>
      <c r="S29" s="29" t="s">
        <v>75</v>
      </c>
      <c r="V29" s="29"/>
      <c r="W29" s="29"/>
    </row>
    <row r="30" spans="1:23" ht="15.75" x14ac:dyDescent="0.25">
      <c r="A30" s="29"/>
      <c r="B30" s="29" t="s">
        <v>76</v>
      </c>
      <c r="C30" s="29"/>
      <c r="D30" s="29"/>
      <c r="E30" s="29"/>
      <c r="F30" s="29"/>
      <c r="G30" s="29"/>
      <c r="H30" s="216">
        <f>F29*0.5</f>
        <v>12.5</v>
      </c>
      <c r="I30" s="216"/>
      <c r="J30" s="29" t="s">
        <v>77</v>
      </c>
      <c r="L30" s="29"/>
      <c r="M30" s="217">
        <f>F29*0.5</f>
        <v>12.5</v>
      </c>
      <c r="N30" s="217"/>
      <c r="O30" s="29" t="s">
        <v>78</v>
      </c>
      <c r="R30" s="29"/>
      <c r="S30" s="29"/>
      <c r="T30" s="29"/>
      <c r="U30" s="29"/>
      <c r="V30" s="29"/>
      <c r="W30" s="29"/>
    </row>
    <row r="31" spans="1:23" ht="15.75" x14ac:dyDescent="0.25">
      <c r="A31" s="29"/>
      <c r="B31" s="29" t="s">
        <v>79</v>
      </c>
      <c r="C31" s="29"/>
      <c r="D31" s="29"/>
      <c r="E31" s="29"/>
      <c r="F31" s="216">
        <f>F29</f>
        <v>25</v>
      </c>
      <c r="G31" s="216"/>
      <c r="H31" s="29" t="s">
        <v>80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ht="15.75" x14ac:dyDescent="0.25">
      <c r="A32" s="29" t="s">
        <v>81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spans="1:23" ht="15.75" x14ac:dyDescent="0.25">
      <c r="A33" s="29"/>
      <c r="B33" s="29"/>
      <c r="C33" s="29" t="s">
        <v>82</v>
      </c>
      <c r="D33" s="29"/>
      <c r="E33" s="29"/>
      <c r="F33" s="29"/>
      <c r="G33" s="29"/>
      <c r="H33" s="29"/>
      <c r="I33" s="29"/>
      <c r="J33" s="217">
        <f>F29</f>
        <v>25</v>
      </c>
      <c r="K33" s="217"/>
      <c r="L33" s="29" t="s">
        <v>83</v>
      </c>
      <c r="O33" s="29"/>
      <c r="P33" s="29"/>
      <c r="Q33" s="29"/>
      <c r="R33" s="29"/>
      <c r="S33" s="29"/>
      <c r="T33" s="29"/>
      <c r="U33" s="29"/>
      <c r="V33" s="29"/>
      <c r="W33" s="29"/>
    </row>
    <row r="34" spans="1:23" ht="15.75" x14ac:dyDescent="0.25">
      <c r="A34" s="29" t="s">
        <v>84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spans="1:23" ht="15.75" x14ac:dyDescent="0.25">
      <c r="A35" s="39" t="s">
        <v>124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ht="15.75" x14ac:dyDescent="0.25">
      <c r="A36" s="23" t="s">
        <v>86</v>
      </c>
      <c r="B36" s="29"/>
      <c r="C36" s="29"/>
      <c r="D36" s="29" t="s">
        <v>262</v>
      </c>
      <c r="F36" s="29"/>
      <c r="G36" s="29"/>
      <c r="H36" s="29"/>
      <c r="I36" s="29"/>
      <c r="J36" s="29"/>
      <c r="K36" s="29"/>
      <c r="L36" s="29"/>
      <c r="M36" s="39" t="s">
        <v>87</v>
      </c>
      <c r="N36" s="29"/>
      <c r="O36" s="29"/>
      <c r="P36" s="29"/>
      <c r="Q36" s="29"/>
      <c r="R36" s="218" t="s">
        <v>88</v>
      </c>
      <c r="S36" s="218"/>
      <c r="T36" s="218"/>
      <c r="U36" s="218"/>
      <c r="V36" s="218"/>
      <c r="W36" s="29"/>
    </row>
    <row r="37" spans="1:23" ht="15.75" x14ac:dyDescent="0.25">
      <c r="A37" s="23"/>
      <c r="B37" s="106"/>
      <c r="C37" s="29"/>
      <c r="D37" s="29"/>
      <c r="E37" s="29"/>
      <c r="F37" s="29"/>
      <c r="G37" s="29"/>
      <c r="H37" s="29"/>
      <c r="I37" s="29"/>
      <c r="J37" s="29"/>
      <c r="K37" s="29"/>
      <c r="L37" s="29"/>
      <c r="W37" s="35"/>
    </row>
    <row r="38" spans="1:23" ht="15.75" x14ac:dyDescent="0.25">
      <c r="A38" s="29"/>
      <c r="C38" s="29"/>
      <c r="D38" s="29" t="s">
        <v>89</v>
      </c>
      <c r="E38" s="29"/>
      <c r="F38" s="29"/>
      <c r="G38" s="29"/>
      <c r="H38" s="29"/>
      <c r="I38" s="29"/>
      <c r="J38" s="29"/>
      <c r="K38" s="29"/>
      <c r="L38" s="29"/>
      <c r="M38" s="39" t="s">
        <v>91</v>
      </c>
      <c r="N38" s="29"/>
      <c r="O38" s="29"/>
      <c r="P38" s="29"/>
      <c r="Q38" s="29"/>
      <c r="R38" s="218" t="s">
        <v>88</v>
      </c>
      <c r="S38" s="218"/>
      <c r="T38" s="218"/>
      <c r="U38" s="218"/>
      <c r="V38" s="218"/>
      <c r="W38" s="29"/>
    </row>
    <row r="39" spans="1:23" ht="15.75" x14ac:dyDescent="0.25">
      <c r="A39" s="29"/>
      <c r="C39" s="29"/>
      <c r="D39" s="24" t="s">
        <v>90</v>
      </c>
      <c r="E39" s="29"/>
      <c r="F39" s="29"/>
      <c r="G39" s="29"/>
      <c r="H39" s="29"/>
      <c r="I39" s="29"/>
      <c r="J39" s="29"/>
      <c r="K39" s="29"/>
      <c r="L39" s="29"/>
      <c r="W39" s="35"/>
    </row>
    <row r="40" spans="1:23" ht="15.75" x14ac:dyDescent="0.25">
      <c r="A40" s="1"/>
      <c r="C40" s="95"/>
      <c r="D40" s="106" t="s">
        <v>262</v>
      </c>
      <c r="E40" s="54"/>
      <c r="F40" s="54"/>
      <c r="G40" s="54"/>
      <c r="H40" s="54"/>
      <c r="I40" s="54"/>
      <c r="J40" s="54"/>
      <c r="K40" s="54"/>
      <c r="L40" s="54"/>
      <c r="M40" s="98" t="str">
        <f>K8</f>
        <v>Вєтрова А.Г</v>
      </c>
      <c r="N40" s="54"/>
      <c r="O40" s="54"/>
      <c r="P40" s="54"/>
      <c r="Q40" s="54"/>
      <c r="R40" s="218" t="s">
        <v>88</v>
      </c>
      <c r="S40" s="218"/>
      <c r="T40" s="218"/>
      <c r="U40" s="218"/>
      <c r="V40" s="218"/>
      <c r="W40" s="1"/>
    </row>
    <row r="41" spans="1:23" ht="15.75" x14ac:dyDescent="0.25">
      <c r="W41" s="132"/>
    </row>
  </sheetData>
  <mergeCells count="32">
    <mergeCell ref="A5:V5"/>
    <mergeCell ref="A11:V11"/>
    <mergeCell ref="Q15:S15"/>
    <mergeCell ref="F16:H16"/>
    <mergeCell ref="H30:I30"/>
    <mergeCell ref="M30:N30"/>
    <mergeCell ref="F29:G29"/>
    <mergeCell ref="Q29:R29"/>
    <mergeCell ref="P25:S25"/>
    <mergeCell ref="F26:H26"/>
    <mergeCell ref="U26:V26"/>
    <mergeCell ref="F22:H22"/>
    <mergeCell ref="U22:V22"/>
    <mergeCell ref="R40:V40"/>
    <mergeCell ref="F31:G31"/>
    <mergeCell ref="J33:K33"/>
    <mergeCell ref="R36:V36"/>
    <mergeCell ref="R38:V38"/>
    <mergeCell ref="A1:V1"/>
    <mergeCell ref="A3:V3"/>
    <mergeCell ref="A4:B4"/>
    <mergeCell ref="C4:F4"/>
    <mergeCell ref="G4:H4"/>
    <mergeCell ref="A2:V2"/>
    <mergeCell ref="U24:V24"/>
    <mergeCell ref="F24:H24"/>
    <mergeCell ref="P21:S21"/>
    <mergeCell ref="Q17:S17"/>
    <mergeCell ref="F18:H18"/>
    <mergeCell ref="F20:H20"/>
    <mergeCell ref="Q19:S19"/>
    <mergeCell ref="P23:S23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tabSelected="1" zoomScaleNormal="100" workbookViewId="0">
      <selection activeCell="V24" sqref="V24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29" t="s">
        <v>128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</row>
    <row r="2" spans="1:25" ht="15.75" x14ac:dyDescent="0.25">
      <c r="A2" s="29"/>
      <c r="B2" s="29" t="s">
        <v>129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130</v>
      </c>
      <c r="D3" s="233" t="str">
        <f>'2- 1-ВЕТ'!M3</f>
        <v>грудень</v>
      </c>
      <c r="E3" s="233"/>
      <c r="F3" s="233"/>
      <c r="G3" s="233"/>
      <c r="H3" s="233"/>
      <c r="I3" s="233"/>
      <c r="J3" s="234">
        <f>'2- 1-ВЕТ'!S3</f>
        <v>2024</v>
      </c>
      <c r="K3" s="234"/>
      <c r="L3" s="23" t="s">
        <v>131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30" t="s">
        <v>132</v>
      </c>
      <c r="B5" s="230"/>
      <c r="C5" s="230"/>
      <c r="D5" s="230"/>
      <c r="E5" s="231" t="str">
        <f>'2- 1-ВЕТ'!D33</f>
        <v>грудня</v>
      </c>
      <c r="F5" s="231"/>
      <c r="G5" s="231"/>
      <c r="H5" s="231"/>
      <c r="I5" s="231"/>
      <c r="J5" s="66" t="s">
        <v>133</v>
      </c>
      <c r="K5" s="66"/>
      <c r="L5" s="66"/>
      <c r="M5" s="232">
        <f>J3</f>
        <v>2024</v>
      </c>
      <c r="N5" s="232"/>
      <c r="O5" s="65" t="s">
        <v>134</v>
      </c>
      <c r="P5" s="66"/>
      <c r="Q5" s="66" t="s">
        <v>135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307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301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ht="14.45" customHeight="1" x14ac:dyDescent="0.25">
      <c r="A8" s="128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29"/>
      <c r="N8" s="129"/>
      <c r="O8" s="129"/>
      <c r="P8" s="129"/>
      <c r="Q8" s="130"/>
      <c r="R8" s="130"/>
      <c r="S8" s="130"/>
      <c r="T8" s="130"/>
      <c r="U8" s="129"/>
      <c r="V8" s="129"/>
      <c r="W8" s="129"/>
      <c r="X8" s="129"/>
      <c r="Y8" s="129"/>
    </row>
    <row r="9" spans="1:25" ht="14.45" customHeight="1" x14ac:dyDescent="0.25">
      <c r="A9" s="67" t="s">
        <v>136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9"/>
      <c r="R9" s="29"/>
      <c r="S9" s="29"/>
      <c r="T9" s="29"/>
      <c r="U9" s="29"/>
      <c r="V9" s="29"/>
      <c r="W9" s="29"/>
      <c r="X9" s="29"/>
      <c r="Y9" s="29"/>
    </row>
    <row r="10" spans="1:25" ht="14.45" customHeight="1" x14ac:dyDescent="0.25">
      <c r="A10" s="29"/>
      <c r="B10" s="29" t="s">
        <v>137</v>
      </c>
      <c r="C10" s="29"/>
      <c r="D10" s="29"/>
      <c r="E10" s="29"/>
      <c r="F10" s="29"/>
      <c r="G10" s="216">
        <f>'Акт собаки R'!E12</f>
        <v>17</v>
      </c>
      <c r="H10" s="216"/>
      <c r="I10" s="29" t="s">
        <v>138</v>
      </c>
      <c r="J10" s="29"/>
      <c r="K10" s="29"/>
      <c r="L10" s="29"/>
      <c r="M10" s="29"/>
      <c r="N10" s="29"/>
      <c r="O10" s="29"/>
      <c r="P10" s="29"/>
      <c r="Q10" s="216"/>
      <c r="R10" s="216"/>
      <c r="S10" s="29"/>
      <c r="U10" s="29"/>
      <c r="Y10" s="29"/>
    </row>
    <row r="11" spans="1:25" ht="14.45" customHeight="1" x14ac:dyDescent="0.25">
      <c r="A11" s="29"/>
      <c r="B11" s="29" t="s">
        <v>139</v>
      </c>
      <c r="C11" s="29"/>
      <c r="D11" s="29"/>
      <c r="E11" s="29"/>
      <c r="F11" s="29"/>
      <c r="G11" s="29"/>
      <c r="H11" s="216">
        <f>'Акт собаки L'!I12</f>
        <v>25</v>
      </c>
      <c r="I11" s="216"/>
      <c r="J11" s="29" t="s">
        <v>138</v>
      </c>
      <c r="L11" s="29"/>
      <c r="M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ht="14.45" customHeight="1" x14ac:dyDescent="0.25">
      <c r="A12" s="29"/>
      <c r="B12" s="29" t="s">
        <v>140</v>
      </c>
      <c r="C12" s="29"/>
      <c r="D12" s="29"/>
      <c r="E12" s="29"/>
      <c r="F12" s="29"/>
      <c r="G12" s="29"/>
      <c r="H12" s="216">
        <f>'Акт собаки L'!I12</f>
        <v>25</v>
      </c>
      <c r="I12" s="216"/>
      <c r="J12" s="29" t="s">
        <v>138</v>
      </c>
      <c r="L12" s="29"/>
      <c r="M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4.45" customHeight="1" x14ac:dyDescent="0.25">
      <c r="A13" s="47" t="s">
        <v>141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14.45" customHeight="1" x14ac:dyDescent="0.25">
      <c r="A14" s="47"/>
      <c r="B14" s="29" t="s">
        <v>137</v>
      </c>
      <c r="C14" s="29"/>
      <c r="D14" s="29"/>
      <c r="E14" s="29"/>
      <c r="G14" s="216">
        <f>'Акт коты R'!E13</f>
        <v>14</v>
      </c>
      <c r="H14" s="216"/>
      <c r="I14" s="29" t="s">
        <v>138</v>
      </c>
      <c r="J14" s="29"/>
      <c r="K14" s="29"/>
      <c r="L14" s="29"/>
      <c r="M14" s="29"/>
      <c r="N14" s="29"/>
      <c r="O14" s="29"/>
      <c r="P14" s="29"/>
      <c r="Q14" s="216"/>
      <c r="R14" s="216"/>
      <c r="S14" s="29"/>
      <c r="T14" s="29"/>
      <c r="V14" s="29"/>
    </row>
    <row r="15" spans="1:25" ht="15.75" x14ac:dyDescent="0.25">
      <c r="A15" s="47"/>
      <c r="B15" s="29" t="s">
        <v>142</v>
      </c>
      <c r="C15" s="29"/>
      <c r="D15" s="29"/>
      <c r="E15" s="29"/>
      <c r="F15" s="29"/>
      <c r="G15" s="29"/>
      <c r="H15" s="29"/>
      <c r="I15" s="29"/>
      <c r="J15" s="216">
        <f>'Акт коты PCHCh'!E13</f>
        <v>21</v>
      </c>
      <c r="K15" s="216"/>
      <c r="L15" s="29" t="s">
        <v>138</v>
      </c>
      <c r="N15" s="29"/>
      <c r="O15" s="29"/>
      <c r="S15" s="29"/>
      <c r="T15" s="29"/>
      <c r="U15" s="29"/>
      <c r="V15" s="29"/>
      <c r="W15" s="29"/>
      <c r="X15" s="29"/>
      <c r="Y15" s="29"/>
    </row>
    <row r="16" spans="1:25" ht="15.75" x14ac:dyDescent="0.25">
      <c r="A16" s="47"/>
      <c r="B16" s="29" t="s">
        <v>143</v>
      </c>
      <c r="C16" s="29"/>
      <c r="D16" s="29"/>
      <c r="E16" s="29"/>
      <c r="F16" s="29"/>
      <c r="G16" s="29"/>
      <c r="H16" s="29"/>
      <c r="I16" s="29"/>
      <c r="J16" s="216">
        <f>J15</f>
        <v>21</v>
      </c>
      <c r="K16" s="216"/>
      <c r="L16" s="29" t="s">
        <v>138</v>
      </c>
      <c r="N16" s="29"/>
      <c r="O16" s="29"/>
      <c r="S16" s="29"/>
      <c r="T16" s="29"/>
      <c r="U16" s="29"/>
      <c r="V16" s="29"/>
      <c r="W16" s="29"/>
      <c r="X16" s="29"/>
      <c r="Y16" s="29"/>
    </row>
    <row r="17" spans="1:25" ht="18.75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8.75" x14ac:dyDescent="0.3">
      <c r="J18" s="227"/>
      <c r="K18" s="227"/>
      <c r="L18" s="227"/>
      <c r="M18" s="227"/>
      <c r="N18" s="227"/>
      <c r="O18" s="49"/>
      <c r="Q18" s="228" t="s">
        <v>144</v>
      </c>
      <c r="R18" s="228"/>
      <c r="S18" s="228"/>
      <c r="T18" s="228"/>
      <c r="U18" s="228"/>
      <c r="V18" s="228"/>
      <c r="W18" s="228"/>
      <c r="X18" s="228"/>
      <c r="Y18" s="228"/>
    </row>
  </sheetData>
  <mergeCells count="16">
    <mergeCell ref="G10:H10"/>
    <mergeCell ref="Q10:R10"/>
    <mergeCell ref="H11:I11"/>
    <mergeCell ref="A1:Y1"/>
    <mergeCell ref="A5:D5"/>
    <mergeCell ref="E5:I5"/>
    <mergeCell ref="M5:N5"/>
    <mergeCell ref="D3:I3"/>
    <mergeCell ref="J3:K3"/>
    <mergeCell ref="J18:N18"/>
    <mergeCell ref="Q18:Y18"/>
    <mergeCell ref="H12:I12"/>
    <mergeCell ref="G14:H14"/>
    <mergeCell ref="Q14:R14"/>
    <mergeCell ref="J15:K15"/>
    <mergeCell ref="J16:K16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9"/>
  <sheetViews>
    <sheetView topLeftCell="A10" workbookViewId="0">
      <selection activeCell="AA34" sqref="AA34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106</v>
      </c>
    </row>
    <row r="2" spans="1:45" ht="15.75" x14ac:dyDescent="0.25">
      <c r="V2" s="50" t="s">
        <v>99</v>
      </c>
      <c r="W2" t="s">
        <v>100</v>
      </c>
      <c r="AB2" s="27" t="s">
        <v>104</v>
      </c>
      <c r="AI2" s="59" t="s">
        <v>159</v>
      </c>
      <c r="AQ2" s="92" t="s">
        <v>227</v>
      </c>
      <c r="AS2" t="s">
        <v>228</v>
      </c>
    </row>
    <row r="3" spans="1:45" ht="15.75" x14ac:dyDescent="0.25">
      <c r="A3" s="1" t="s">
        <v>273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123</v>
      </c>
      <c r="N3" s="1"/>
      <c r="O3" s="18"/>
      <c r="P3" s="19"/>
      <c r="Q3" s="256" t="s">
        <v>274</v>
      </c>
      <c r="R3" s="256"/>
      <c r="S3" s="256"/>
      <c r="T3" s="40"/>
      <c r="V3" s="50" t="s">
        <v>101</v>
      </c>
      <c r="W3" s="1" t="s">
        <v>103</v>
      </c>
      <c r="AB3" s="27" t="s">
        <v>109</v>
      </c>
      <c r="AI3" s="59" t="s">
        <v>166</v>
      </c>
      <c r="AQ3" s="92">
        <v>1</v>
      </c>
      <c r="AS3" s="92">
        <v>2</v>
      </c>
    </row>
    <row r="4" spans="1:45" ht="15.75" x14ac:dyDescent="0.25">
      <c r="A4" s="1"/>
      <c r="B4" s="1" t="s">
        <v>113</v>
      </c>
      <c r="C4" s="1"/>
      <c r="D4" s="1"/>
      <c r="E4" s="1"/>
      <c r="F4" s="256" t="s">
        <v>275</v>
      </c>
      <c r="G4" s="256"/>
      <c r="H4" s="256"/>
      <c r="I4" s="16"/>
      <c r="J4" s="17"/>
      <c r="K4" s="27" t="s">
        <v>122</v>
      </c>
      <c r="L4" s="17"/>
      <c r="M4" s="17"/>
      <c r="N4" s="1"/>
      <c r="O4" s="18"/>
      <c r="P4" s="19"/>
      <c r="T4" s="40" t="s">
        <v>269</v>
      </c>
      <c r="W4" s="1" t="s">
        <v>149</v>
      </c>
      <c r="AB4" s="27" t="s">
        <v>145</v>
      </c>
      <c r="AI4" s="59" t="s">
        <v>167</v>
      </c>
      <c r="AQ4" s="92">
        <v>21</v>
      </c>
      <c r="AS4" s="92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105</v>
      </c>
      <c r="AI5" s="59" t="s">
        <v>160</v>
      </c>
      <c r="AQ5" s="92">
        <v>31</v>
      </c>
      <c r="AS5" s="92">
        <v>4</v>
      </c>
    </row>
    <row r="6" spans="1:45" ht="15.75" x14ac:dyDescent="0.25">
      <c r="A6" s="1" t="s">
        <v>220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123</v>
      </c>
      <c r="N6" s="1"/>
      <c r="O6" s="18"/>
      <c r="P6" s="19"/>
      <c r="Q6" s="256" t="s">
        <v>216</v>
      </c>
      <c r="R6" s="256"/>
      <c r="S6" s="256"/>
      <c r="AB6" s="27" t="s">
        <v>108</v>
      </c>
      <c r="AI6" s="59" t="s">
        <v>147</v>
      </c>
      <c r="AQ6" s="92">
        <v>41</v>
      </c>
      <c r="AS6" s="92">
        <v>22</v>
      </c>
    </row>
    <row r="7" spans="1:45" ht="15.75" x14ac:dyDescent="0.25">
      <c r="A7" s="1"/>
      <c r="B7" s="1" t="s">
        <v>113</v>
      </c>
      <c r="C7" s="1"/>
      <c r="D7" s="1"/>
      <c r="E7" s="1"/>
      <c r="F7" s="256" t="s">
        <v>170</v>
      </c>
      <c r="G7" s="256"/>
      <c r="H7" s="256"/>
      <c r="I7" s="16"/>
      <c r="J7" s="17"/>
      <c r="K7" s="27" t="s">
        <v>122</v>
      </c>
      <c r="L7" s="17"/>
      <c r="M7" s="17"/>
      <c r="N7" s="1"/>
      <c r="O7" s="18"/>
      <c r="P7" s="19"/>
      <c r="R7" s="40" t="s">
        <v>21</v>
      </c>
      <c r="S7" s="19" t="s">
        <v>71</v>
      </c>
      <c r="AB7" s="27" t="s">
        <v>148</v>
      </c>
      <c r="AI7" s="59" t="s">
        <v>158</v>
      </c>
      <c r="AQ7" s="92">
        <v>51</v>
      </c>
      <c r="AS7" s="92">
        <v>23</v>
      </c>
    </row>
    <row r="8" spans="1:45" ht="15.75" x14ac:dyDescent="0.25">
      <c r="A8" s="1" t="s">
        <v>270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123</v>
      </c>
      <c r="N8" s="1"/>
      <c r="O8" s="18"/>
      <c r="P8" s="19"/>
      <c r="Q8" s="256" t="s">
        <v>271</v>
      </c>
      <c r="R8" s="256"/>
      <c r="S8" s="256"/>
      <c r="T8" s="40"/>
      <c r="AB8" s="27" t="s">
        <v>119</v>
      </c>
      <c r="AI8" s="59" t="s">
        <v>162</v>
      </c>
      <c r="AQ8" s="92">
        <v>61</v>
      </c>
      <c r="AS8" s="92">
        <v>24</v>
      </c>
    </row>
    <row r="9" spans="1:45" ht="15.75" x14ac:dyDescent="0.25">
      <c r="A9" s="1"/>
      <c r="B9" s="1" t="s">
        <v>113</v>
      </c>
      <c r="C9" s="1"/>
      <c r="D9" s="1"/>
      <c r="E9" s="1"/>
      <c r="F9" s="256" t="s">
        <v>272</v>
      </c>
      <c r="G9" s="256"/>
      <c r="H9" s="256"/>
      <c r="I9" s="16"/>
      <c r="J9" s="17"/>
      <c r="K9" s="27" t="s">
        <v>122</v>
      </c>
      <c r="L9" s="17"/>
      <c r="M9" s="17"/>
      <c r="N9" s="1"/>
      <c r="O9" s="18"/>
      <c r="P9" s="19"/>
      <c r="R9" s="40" t="s">
        <v>269</v>
      </c>
      <c r="S9" s="1" t="str">
        <f>IF(COUNTIF(ДОЗА,R9),"доза",IF(COUNTIF(ДОЗИ,R9),"дози","доз"))</f>
        <v>дози</v>
      </c>
      <c r="T9" s="40"/>
      <c r="AB9" s="27" t="s">
        <v>98</v>
      </c>
      <c r="AI9" s="59" t="s">
        <v>157</v>
      </c>
      <c r="AQ9" s="92">
        <v>71</v>
      </c>
      <c r="AS9" s="92">
        <v>32</v>
      </c>
    </row>
    <row r="10" spans="1:45" ht="15.75" x14ac:dyDescent="0.25">
      <c r="A10" s="41" t="s">
        <v>150</v>
      </c>
      <c r="B10" s="10"/>
      <c r="C10" s="1"/>
      <c r="D10" s="1"/>
      <c r="E10" s="1"/>
      <c r="F10" s="1"/>
      <c r="G10" s="16"/>
      <c r="H10" s="16"/>
      <c r="AB10" s="27" t="s">
        <v>118</v>
      </c>
      <c r="AI10" s="59" t="s">
        <v>161</v>
      </c>
      <c r="AQ10" s="92">
        <v>81</v>
      </c>
      <c r="AS10" s="92">
        <v>33</v>
      </c>
    </row>
    <row r="11" spans="1:45" ht="15.75" x14ac:dyDescent="0.25">
      <c r="A11" s="41" t="s">
        <v>151</v>
      </c>
      <c r="B11" s="10"/>
      <c r="C11" s="1"/>
      <c r="D11" s="1"/>
      <c r="E11" s="1"/>
      <c r="F11" s="1"/>
      <c r="G11" s="16"/>
      <c r="H11" s="16"/>
      <c r="AB11" s="27" t="s">
        <v>107</v>
      </c>
      <c r="AI11" s="59" t="s">
        <v>121</v>
      </c>
      <c r="AQ11" s="92">
        <v>91</v>
      </c>
      <c r="AS11" s="92">
        <v>34</v>
      </c>
    </row>
    <row r="12" spans="1:45" ht="15.75" x14ac:dyDescent="0.25">
      <c r="A12" s="41" t="s">
        <v>152</v>
      </c>
      <c r="B12" s="10"/>
      <c r="C12" s="1"/>
      <c r="D12" s="1"/>
      <c r="E12" s="1"/>
      <c r="F12" s="1"/>
      <c r="G12" s="16"/>
      <c r="H12" s="16"/>
      <c r="AB12" s="27" t="s">
        <v>102</v>
      </c>
      <c r="AI12" s="59" t="s">
        <v>163</v>
      </c>
      <c r="AQ12" s="92">
        <v>101</v>
      </c>
      <c r="AS12" s="92">
        <v>42</v>
      </c>
    </row>
    <row r="13" spans="1:45" ht="15.75" x14ac:dyDescent="0.25">
      <c r="A13" s="41" t="s">
        <v>153</v>
      </c>
      <c r="B13" s="10"/>
      <c r="C13" s="1"/>
      <c r="D13" s="1"/>
      <c r="E13" s="1"/>
      <c r="F13" s="1"/>
      <c r="G13" s="16"/>
      <c r="H13" s="16"/>
      <c r="AB13" s="27" t="s">
        <v>120</v>
      </c>
      <c r="AQ13" s="92">
        <v>121</v>
      </c>
      <c r="AS13" s="92">
        <v>43</v>
      </c>
    </row>
    <row r="14" spans="1:45" ht="15.75" x14ac:dyDescent="0.25">
      <c r="A14" s="1" t="s">
        <v>280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2" t="s">
        <v>281</v>
      </c>
      <c r="U14" s="182"/>
      <c r="V14" s="182"/>
      <c r="W14" s="182"/>
      <c r="AB14" s="27" t="s">
        <v>127</v>
      </c>
      <c r="AQ14" s="92">
        <v>131</v>
      </c>
      <c r="AS14" s="92">
        <v>44</v>
      </c>
    </row>
    <row r="15" spans="1:45" ht="15.75" x14ac:dyDescent="0.25">
      <c r="A15" s="1"/>
      <c r="B15" s="19" t="s">
        <v>171</v>
      </c>
      <c r="C15" s="19"/>
      <c r="D15" s="1"/>
      <c r="E15" s="1"/>
      <c r="F15" s="208" t="s">
        <v>272</v>
      </c>
      <c r="G15" s="208"/>
      <c r="H15" s="208"/>
      <c r="I15" s="16"/>
      <c r="J15" s="1" t="s">
        <v>70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146</v>
      </c>
      <c r="AQ15" s="92">
        <v>141</v>
      </c>
      <c r="AS15" s="92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164</v>
      </c>
      <c r="AQ16" s="92">
        <v>151</v>
      </c>
      <c r="AS16" s="92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165</v>
      </c>
      <c r="AQ17" s="92">
        <v>161</v>
      </c>
      <c r="AS17" s="92">
        <v>54</v>
      </c>
    </row>
    <row r="18" spans="1:45" ht="15.75" x14ac:dyDescent="0.25">
      <c r="A18" s="60"/>
      <c r="B18" s="37"/>
      <c r="C18" s="37"/>
      <c r="D18" s="37"/>
      <c r="E18" s="37"/>
      <c r="F18" s="83"/>
      <c r="G18" s="45"/>
      <c r="H18" s="45"/>
      <c r="L18" s="27"/>
      <c r="M18" s="59"/>
      <c r="N18" s="27"/>
      <c r="O18" s="27"/>
      <c r="AQ18" s="92">
        <v>171</v>
      </c>
      <c r="AS18" s="92">
        <v>62</v>
      </c>
    </row>
    <row r="19" spans="1:45" ht="15.75" x14ac:dyDescent="0.25">
      <c r="A19" s="1" t="s">
        <v>217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5" t="s">
        <v>218</v>
      </c>
      <c r="N19" s="175"/>
      <c r="O19" s="175"/>
      <c r="P19" s="13" t="s">
        <v>112</v>
      </c>
      <c r="Q19" s="25"/>
      <c r="R19" s="25"/>
      <c r="S19" s="1"/>
      <c r="T19" s="257">
        <v>44652</v>
      </c>
      <c r="U19" s="257"/>
      <c r="V19" s="257"/>
      <c r="AQ19" s="92">
        <v>181</v>
      </c>
      <c r="AS19" s="92">
        <v>63</v>
      </c>
    </row>
    <row r="20" spans="1:45" ht="15.75" x14ac:dyDescent="0.25">
      <c r="A20" s="1"/>
      <c r="B20" s="1" t="s">
        <v>70</v>
      </c>
      <c r="C20" s="1"/>
      <c r="D20" s="1"/>
      <c r="E20" s="1"/>
      <c r="F20" s="1"/>
      <c r="G20" s="17"/>
      <c r="H20" s="17"/>
      <c r="I20" s="26">
        <v>1</v>
      </c>
      <c r="J20" s="27" t="s">
        <v>71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2">
        <v>191</v>
      </c>
      <c r="AS20" s="92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2">
        <v>72</v>
      </c>
    </row>
    <row r="22" spans="1:45" ht="15.75" x14ac:dyDescent="0.25">
      <c r="A22" s="1" t="s">
        <v>219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5">
        <v>185827</v>
      </c>
      <c r="Q22" s="175"/>
      <c r="R22" s="175"/>
      <c r="S22" s="13" t="s">
        <v>112</v>
      </c>
      <c r="T22" s="25"/>
      <c r="U22" s="25"/>
      <c r="V22" s="1"/>
      <c r="W22" s="257">
        <v>44621</v>
      </c>
      <c r="X22" s="257"/>
      <c r="Y22" s="257"/>
      <c r="AS22" s="92">
        <v>73</v>
      </c>
    </row>
    <row r="23" spans="1:45" ht="15.75" x14ac:dyDescent="0.25">
      <c r="A23" s="1"/>
      <c r="B23" s="1" t="s">
        <v>70</v>
      </c>
      <c r="C23" s="1"/>
      <c r="D23" s="1"/>
      <c r="E23" s="1"/>
      <c r="F23" s="1"/>
      <c r="G23" s="17"/>
      <c r="H23" s="17"/>
      <c r="I23" s="26">
        <v>1</v>
      </c>
      <c r="J23" s="27" t="s">
        <v>71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2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2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2">
        <v>83</v>
      </c>
    </row>
    <row r="26" spans="1:45" ht="15.75" x14ac:dyDescent="0.25">
      <c r="A26" s="41" t="s">
        <v>154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2">
        <v>84</v>
      </c>
    </row>
    <row r="27" spans="1:45" ht="15.75" x14ac:dyDescent="0.25">
      <c r="A27" s="41" t="s">
        <v>155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2">
        <v>92</v>
      </c>
    </row>
    <row r="28" spans="1:45" ht="15.75" x14ac:dyDescent="0.25">
      <c r="A28" s="41" t="s">
        <v>154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2">
        <v>93</v>
      </c>
    </row>
    <row r="29" spans="1:45" ht="15.75" x14ac:dyDescent="0.25">
      <c r="A29" s="41" t="s">
        <v>155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2">
        <v>94</v>
      </c>
    </row>
    <row r="30" spans="1:45" ht="15.75" x14ac:dyDescent="0.25">
      <c r="A30" s="41" t="s">
        <v>156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2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2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2">
        <v>104</v>
      </c>
    </row>
    <row r="33" spans="1:45" ht="15.75" x14ac:dyDescent="0.25">
      <c r="A33" s="95" t="s">
        <v>488</v>
      </c>
      <c r="B33" s="100"/>
      <c r="C33" s="99"/>
      <c r="D33" s="99"/>
      <c r="E33" s="99"/>
      <c r="F33" s="101"/>
      <c r="G33" s="101"/>
      <c r="H33" s="101"/>
      <c r="I33" s="101"/>
      <c r="J33" s="101"/>
      <c r="K33" s="101"/>
      <c r="L33" s="101"/>
      <c r="O33" s="102"/>
      <c r="P33" s="102"/>
      <c r="Q33" s="191" t="s">
        <v>489</v>
      </c>
      <c r="R33" s="191"/>
      <c r="S33" s="191"/>
      <c r="T33" s="102"/>
      <c r="U33" s="1"/>
      <c r="V33" s="102"/>
      <c r="W33" s="102"/>
      <c r="X33" s="102"/>
      <c r="Y33" s="102"/>
      <c r="AS33" s="92">
        <v>122</v>
      </c>
    </row>
    <row r="34" spans="1:45" ht="15.75" x14ac:dyDescent="0.25">
      <c r="A34" s="95"/>
      <c r="B34" s="29" t="s">
        <v>171</v>
      </c>
      <c r="C34" s="29"/>
      <c r="D34" s="29"/>
      <c r="E34" s="29"/>
      <c r="F34" s="189" t="s">
        <v>491</v>
      </c>
      <c r="G34" s="189"/>
      <c r="H34" s="189"/>
      <c r="I34" s="145"/>
      <c r="J34" s="30"/>
      <c r="K34" s="29" t="s">
        <v>259</v>
      </c>
      <c r="L34" s="29"/>
      <c r="M34" s="29"/>
      <c r="N34" s="29"/>
      <c r="O34" s="29"/>
      <c r="P34" s="30"/>
      <c r="Q34" s="30"/>
      <c r="T34" s="32">
        <v>1</v>
      </c>
      <c r="U34" s="29" t="str">
        <f>IF(COUNTIF(ДОЗА,T34),"доза",IF(COUNTIF(ДОЗИ,T34),"дози","доз"))</f>
        <v>доза</v>
      </c>
      <c r="V34" s="29"/>
      <c r="W34" s="29"/>
      <c r="X34" s="29"/>
      <c r="AS34" s="92">
        <v>123</v>
      </c>
    </row>
    <row r="35" spans="1:45" ht="15.75" x14ac:dyDescent="0.25">
      <c r="A35" s="95"/>
      <c r="B35" s="29"/>
      <c r="C35" s="29"/>
      <c r="D35" s="29"/>
      <c r="E35" s="29"/>
      <c r="F35" s="123"/>
      <c r="G35" s="123"/>
      <c r="H35" s="123"/>
      <c r="I35" s="123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24"/>
    </row>
    <row r="36" spans="1:45" ht="15.75" x14ac:dyDescent="0.25">
      <c r="A36" s="1" t="s">
        <v>276</v>
      </c>
      <c r="N36" s="204" t="s">
        <v>277</v>
      </c>
      <c r="O36" s="204"/>
      <c r="P36" s="204"/>
      <c r="Q36" s="204"/>
      <c r="V36" s="131"/>
      <c r="W36" s="131"/>
      <c r="X36" s="131"/>
      <c r="Y36" s="131"/>
      <c r="AS36" s="92">
        <v>124</v>
      </c>
    </row>
    <row r="37" spans="1:45" ht="15.75" x14ac:dyDescent="0.25">
      <c r="A37" s="29"/>
      <c r="B37" s="29" t="s">
        <v>171</v>
      </c>
      <c r="C37" s="29"/>
      <c r="D37" s="29"/>
      <c r="E37" s="29"/>
      <c r="F37" s="189" t="s">
        <v>261</v>
      </c>
      <c r="G37" s="189"/>
      <c r="H37" s="189"/>
      <c r="I37" s="189"/>
      <c r="J37" s="30"/>
      <c r="K37" s="29" t="s">
        <v>259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2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2">
        <v>133</v>
      </c>
    </row>
    <row r="39" spans="1:45" ht="15.75" x14ac:dyDescent="0.25">
      <c r="A39" s="254" t="s">
        <v>132</v>
      </c>
      <c r="B39" s="254"/>
      <c r="C39" s="254"/>
      <c r="D39" s="254"/>
      <c r="E39" s="255" t="s">
        <v>192</v>
      </c>
      <c r="F39" s="255"/>
      <c r="G39" s="255"/>
      <c r="H39" s="255"/>
      <c r="I39" s="255"/>
      <c r="J39" s="77" t="s">
        <v>133</v>
      </c>
      <c r="K39" s="77"/>
      <c r="L39" s="247" t="s">
        <v>199</v>
      </c>
      <c r="M39" s="247"/>
      <c r="N39" s="247"/>
      <c r="O39" s="80" t="s">
        <v>134</v>
      </c>
      <c r="P39" s="77"/>
      <c r="Q39" s="77" t="s">
        <v>135</v>
      </c>
      <c r="R39" s="77"/>
      <c r="S39" s="77"/>
      <c r="T39" s="77"/>
      <c r="U39" s="77"/>
      <c r="V39" s="77"/>
      <c r="W39" s="77"/>
      <c r="X39" s="77"/>
      <c r="Y39" s="77"/>
      <c r="AS39" s="92">
        <v>134</v>
      </c>
    </row>
    <row r="40" spans="1:45" ht="15.75" x14ac:dyDescent="0.25">
      <c r="A40" s="81"/>
      <c r="B40" s="80" t="s">
        <v>193</v>
      </c>
      <c r="C40" s="77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AS40" s="92">
        <v>142</v>
      </c>
    </row>
    <row r="41" spans="1:45" ht="15.75" x14ac:dyDescent="0.25">
      <c r="A41" s="81"/>
      <c r="B41" s="80" t="s">
        <v>194</v>
      </c>
      <c r="C41" s="77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AS41" s="92">
        <v>143</v>
      </c>
    </row>
    <row r="42" spans="1:45" ht="15.75" x14ac:dyDescent="0.25">
      <c r="A42" s="77" t="s">
        <v>172</v>
      </c>
      <c r="B42" s="78">
        <v>1</v>
      </c>
      <c r="C42" s="77" t="s">
        <v>173</v>
      </c>
      <c r="D42" s="77"/>
      <c r="E42" s="77"/>
      <c r="F42" s="249" t="s">
        <v>174</v>
      </c>
      <c r="G42" s="249"/>
      <c r="H42" s="249"/>
      <c r="I42" s="249"/>
      <c r="J42" s="249"/>
      <c r="K42" s="77" t="s">
        <v>175</v>
      </c>
      <c r="L42" s="249" t="s">
        <v>176</v>
      </c>
      <c r="M42" s="249"/>
      <c r="N42" s="249"/>
      <c r="O42" s="79"/>
      <c r="P42" s="80"/>
      <c r="Q42" s="77"/>
      <c r="R42" s="77"/>
      <c r="S42" s="77"/>
      <c r="T42" s="77"/>
      <c r="U42" s="77"/>
      <c r="V42" s="77"/>
      <c r="W42" s="77"/>
      <c r="X42" s="77"/>
      <c r="Y42" s="77"/>
      <c r="AS42" s="92">
        <v>144</v>
      </c>
    </row>
    <row r="43" spans="1:45" ht="15.75" x14ac:dyDescent="0.25">
      <c r="A43" s="77" t="s">
        <v>172</v>
      </c>
      <c r="B43" s="78">
        <v>1</v>
      </c>
      <c r="C43" s="77" t="s">
        <v>177</v>
      </c>
      <c r="D43" s="77"/>
      <c r="E43" s="77"/>
      <c r="F43" s="249" t="s">
        <v>178</v>
      </c>
      <c r="G43" s="249"/>
      <c r="H43" s="249"/>
      <c r="I43" s="249"/>
      <c r="J43" s="249"/>
      <c r="K43" s="77" t="s">
        <v>175</v>
      </c>
      <c r="L43" s="249" t="s">
        <v>176</v>
      </c>
      <c r="M43" s="249"/>
      <c r="N43" s="249"/>
      <c r="O43" s="79"/>
      <c r="P43" s="80"/>
      <c r="Q43" s="77"/>
      <c r="R43" s="77"/>
      <c r="S43" s="77"/>
      <c r="T43" s="77"/>
      <c r="U43" s="77"/>
      <c r="V43" s="77"/>
      <c r="W43" s="77"/>
      <c r="X43" s="77"/>
      <c r="Y43" s="77"/>
      <c r="AS43" s="92">
        <v>152</v>
      </c>
    </row>
    <row r="44" spans="1:45" x14ac:dyDescent="0.25">
      <c r="A44" s="250" t="s">
        <v>179</v>
      </c>
      <c r="B44" s="235" t="s">
        <v>180</v>
      </c>
      <c r="C44" s="235"/>
      <c r="D44" s="235"/>
      <c r="E44" s="235"/>
      <c r="F44" s="252" t="s">
        <v>181</v>
      </c>
      <c r="G44" s="252"/>
      <c r="H44" s="252"/>
      <c r="I44" s="235" t="s">
        <v>182</v>
      </c>
      <c r="J44" s="235"/>
      <c r="K44" s="235"/>
      <c r="L44" s="235"/>
      <c r="M44" s="239" t="s">
        <v>183</v>
      </c>
      <c r="N44" s="239"/>
      <c r="O44" s="239"/>
      <c r="P44" s="240"/>
      <c r="Q44" s="237" t="s">
        <v>184</v>
      </c>
      <c r="R44" s="237"/>
      <c r="S44" s="237"/>
      <c r="T44" s="237"/>
      <c r="U44" s="237" t="s">
        <v>185</v>
      </c>
      <c r="V44" s="237"/>
      <c r="W44" s="237"/>
      <c r="X44" s="237"/>
      <c r="Y44" s="237"/>
    </row>
    <row r="45" spans="1:45" x14ac:dyDescent="0.25">
      <c r="A45" s="251"/>
      <c r="B45" s="235"/>
      <c r="C45" s="235"/>
      <c r="D45" s="235"/>
      <c r="E45" s="235"/>
      <c r="F45" s="253"/>
      <c r="G45" s="253"/>
      <c r="H45" s="253"/>
      <c r="I45" s="235"/>
      <c r="J45" s="235"/>
      <c r="K45" s="235"/>
      <c r="L45" s="235"/>
      <c r="M45" s="245"/>
      <c r="N45" s="245"/>
      <c r="O45" s="245"/>
      <c r="P45" s="246"/>
      <c r="Q45" s="237"/>
      <c r="R45" s="237"/>
      <c r="S45" s="237"/>
      <c r="T45" s="237"/>
      <c r="U45" s="237"/>
      <c r="V45" s="237"/>
      <c r="W45" s="237"/>
      <c r="X45" s="237"/>
      <c r="Y45" s="237"/>
    </row>
    <row r="46" spans="1:45" x14ac:dyDescent="0.25">
      <c r="A46" s="237">
        <v>1</v>
      </c>
      <c r="B46" s="235" t="s">
        <v>186</v>
      </c>
      <c r="C46" s="235"/>
      <c r="D46" s="235"/>
      <c r="E46" s="235"/>
      <c r="F46" s="235" t="s">
        <v>200</v>
      </c>
      <c r="G46" s="235"/>
      <c r="H46" s="235"/>
      <c r="I46" s="235" t="s">
        <v>187</v>
      </c>
      <c r="J46" s="235"/>
      <c r="K46" s="235"/>
      <c r="L46" s="235"/>
      <c r="M46" s="235" t="s">
        <v>188</v>
      </c>
      <c r="N46" s="235"/>
      <c r="O46" s="235"/>
      <c r="P46" s="235"/>
      <c r="Q46" s="235" t="s">
        <v>48</v>
      </c>
      <c r="R46" s="235"/>
      <c r="S46" s="235"/>
      <c r="T46" s="235"/>
      <c r="U46" s="235" t="s">
        <v>189</v>
      </c>
      <c r="V46" s="235"/>
      <c r="W46" s="235"/>
      <c r="X46" s="235"/>
      <c r="Y46" s="235"/>
    </row>
    <row r="47" spans="1:45" x14ac:dyDescent="0.25">
      <c r="A47" s="237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</row>
    <row r="48" spans="1:45" x14ac:dyDescent="0.25">
      <c r="A48" s="237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</row>
    <row r="49" spans="1:25" x14ac:dyDescent="0.25">
      <c r="A49" s="237">
        <v>2</v>
      </c>
      <c r="B49" s="235" t="s">
        <v>195</v>
      </c>
      <c r="C49" s="235"/>
      <c r="D49" s="235"/>
      <c r="E49" s="235"/>
      <c r="F49" s="235" t="s">
        <v>196</v>
      </c>
      <c r="G49" s="235"/>
      <c r="H49" s="235"/>
      <c r="I49" s="235" t="s">
        <v>197</v>
      </c>
      <c r="J49" s="235"/>
      <c r="K49" s="235"/>
      <c r="L49" s="235"/>
      <c r="M49" s="235" t="s">
        <v>198</v>
      </c>
      <c r="N49" s="235"/>
      <c r="O49" s="235"/>
      <c r="P49" s="235"/>
      <c r="Q49" s="235" t="s">
        <v>47</v>
      </c>
      <c r="R49" s="235"/>
      <c r="S49" s="235"/>
      <c r="T49" s="235"/>
      <c r="U49" s="235" t="s">
        <v>278</v>
      </c>
      <c r="V49" s="235"/>
      <c r="W49" s="235"/>
      <c r="X49" s="235"/>
      <c r="Y49" s="235"/>
    </row>
    <row r="50" spans="1:25" x14ac:dyDescent="0.25">
      <c r="A50" s="237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</row>
    <row r="51" spans="1:25" x14ac:dyDescent="0.25">
      <c r="A51" s="237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</row>
    <row r="52" spans="1:25" ht="15" customHeight="1" x14ac:dyDescent="0.25">
      <c r="A52" s="237">
        <v>3</v>
      </c>
      <c r="B52" s="235" t="s">
        <v>204</v>
      </c>
      <c r="C52" s="235"/>
      <c r="D52" s="235"/>
      <c r="E52" s="235"/>
      <c r="F52" s="235" t="s">
        <v>205</v>
      </c>
      <c r="G52" s="235"/>
      <c r="H52" s="235"/>
      <c r="I52" s="235" t="s">
        <v>202</v>
      </c>
      <c r="J52" s="235"/>
      <c r="K52" s="235"/>
      <c r="L52" s="235"/>
      <c r="M52" s="235" t="s">
        <v>206</v>
      </c>
      <c r="N52" s="235"/>
      <c r="O52" s="235"/>
      <c r="P52" s="235"/>
      <c r="Q52" s="235" t="s">
        <v>50</v>
      </c>
      <c r="R52" s="235"/>
      <c r="S52" s="235"/>
      <c r="T52" s="235"/>
      <c r="U52" s="248" t="s">
        <v>285</v>
      </c>
      <c r="V52" s="248"/>
      <c r="W52" s="248"/>
      <c r="X52" s="248"/>
      <c r="Y52" s="248"/>
    </row>
    <row r="53" spans="1:25" x14ac:dyDescent="0.25">
      <c r="A53" s="237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48"/>
      <c r="V53" s="248"/>
      <c r="W53" s="248"/>
      <c r="X53" s="248"/>
      <c r="Y53" s="248"/>
    </row>
    <row r="54" spans="1:25" x14ac:dyDescent="0.25">
      <c r="A54" s="237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48"/>
      <c r="V54" s="248"/>
      <c r="W54" s="248"/>
      <c r="X54" s="248"/>
      <c r="Y54" s="248"/>
    </row>
    <row r="55" spans="1:25" x14ac:dyDescent="0.25">
      <c r="A55" s="237">
        <v>4</v>
      </c>
      <c r="B55" s="235" t="s">
        <v>190</v>
      </c>
      <c r="C55" s="235"/>
      <c r="D55" s="235"/>
      <c r="E55" s="235"/>
      <c r="F55" s="235" t="s">
        <v>191</v>
      </c>
      <c r="G55" s="235"/>
      <c r="H55" s="235"/>
      <c r="I55" s="235" t="s">
        <v>202</v>
      </c>
      <c r="J55" s="235"/>
      <c r="K55" s="235"/>
      <c r="L55" s="235"/>
      <c r="M55" s="235" t="s">
        <v>201</v>
      </c>
      <c r="N55" s="235"/>
      <c r="O55" s="235"/>
      <c r="P55" s="235"/>
      <c r="Q55" s="235" t="s">
        <v>50</v>
      </c>
      <c r="R55" s="235"/>
      <c r="S55" s="235"/>
      <c r="T55" s="235"/>
      <c r="U55" s="235" t="s">
        <v>203</v>
      </c>
      <c r="V55" s="235"/>
      <c r="W55" s="235"/>
      <c r="X55" s="235"/>
      <c r="Y55" s="235"/>
    </row>
    <row r="56" spans="1:25" x14ac:dyDescent="0.25">
      <c r="A56" s="237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</row>
    <row r="57" spans="1:25" x14ac:dyDescent="0.25">
      <c r="A57" s="237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</row>
    <row r="58" spans="1:25" x14ac:dyDescent="0.25">
      <c r="A58" s="237">
        <v>5</v>
      </c>
      <c r="B58" s="235" t="s">
        <v>207</v>
      </c>
      <c r="C58" s="235"/>
      <c r="D58" s="235"/>
      <c r="E58" s="235"/>
      <c r="F58" s="235" t="s">
        <v>208</v>
      </c>
      <c r="G58" s="235"/>
      <c r="H58" s="235"/>
      <c r="I58" s="235" t="s">
        <v>202</v>
      </c>
      <c r="J58" s="235"/>
      <c r="K58" s="235"/>
      <c r="L58" s="235"/>
      <c r="M58" s="235" t="s">
        <v>209</v>
      </c>
      <c r="N58" s="235"/>
      <c r="O58" s="235"/>
      <c r="P58" s="235"/>
      <c r="Q58" s="235" t="s">
        <v>210</v>
      </c>
      <c r="R58" s="235"/>
      <c r="S58" s="235"/>
      <c r="T58" s="235"/>
      <c r="U58" s="235" t="s">
        <v>211</v>
      </c>
      <c r="V58" s="235"/>
      <c r="W58" s="235"/>
      <c r="X58" s="235"/>
      <c r="Y58" s="235"/>
    </row>
    <row r="59" spans="1:25" x14ac:dyDescent="0.25">
      <c r="A59" s="237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</row>
    <row r="60" spans="1:25" x14ac:dyDescent="0.25">
      <c r="A60" s="237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</row>
    <row r="61" spans="1:25" ht="15" customHeight="1" x14ac:dyDescent="0.25">
      <c r="A61" s="237">
        <v>6</v>
      </c>
      <c r="B61" s="235" t="s">
        <v>212</v>
      </c>
      <c r="C61" s="235"/>
      <c r="D61" s="235"/>
      <c r="E61" s="235"/>
      <c r="F61" s="238" t="s">
        <v>283</v>
      </c>
      <c r="G61" s="239"/>
      <c r="H61" s="240"/>
      <c r="I61" s="238" t="s">
        <v>213</v>
      </c>
      <c r="J61" s="239"/>
      <c r="K61" s="239"/>
      <c r="L61" s="240"/>
      <c r="M61" s="238" t="s">
        <v>214</v>
      </c>
      <c r="N61" s="239"/>
      <c r="O61" s="239"/>
      <c r="P61" s="240"/>
      <c r="Q61" s="238" t="s">
        <v>43</v>
      </c>
      <c r="R61" s="239"/>
      <c r="S61" s="239"/>
      <c r="T61" s="240"/>
      <c r="U61" s="238" t="s">
        <v>215</v>
      </c>
      <c r="V61" s="239"/>
      <c r="W61" s="239"/>
      <c r="X61" s="239"/>
      <c r="Y61" s="240"/>
    </row>
    <row r="62" spans="1:25" x14ac:dyDescent="0.25">
      <c r="A62" s="237"/>
      <c r="B62" s="235"/>
      <c r="C62" s="235"/>
      <c r="D62" s="235"/>
      <c r="E62" s="235"/>
      <c r="F62" s="241"/>
      <c r="G62" s="242"/>
      <c r="H62" s="243"/>
      <c r="I62" s="241"/>
      <c r="J62" s="242"/>
      <c r="K62" s="242"/>
      <c r="L62" s="243"/>
      <c r="M62" s="241"/>
      <c r="N62" s="242"/>
      <c r="O62" s="242"/>
      <c r="P62" s="243"/>
      <c r="Q62" s="241"/>
      <c r="R62" s="242"/>
      <c r="S62" s="242"/>
      <c r="T62" s="243"/>
      <c r="U62" s="241"/>
      <c r="V62" s="242"/>
      <c r="W62" s="242"/>
      <c r="X62" s="242"/>
      <c r="Y62" s="243"/>
    </row>
    <row r="63" spans="1:25" x14ac:dyDescent="0.25">
      <c r="A63" s="237"/>
      <c r="B63" s="235"/>
      <c r="C63" s="235"/>
      <c r="D63" s="235"/>
      <c r="E63" s="235"/>
      <c r="F63" s="244"/>
      <c r="G63" s="245"/>
      <c r="H63" s="246"/>
      <c r="I63" s="244"/>
      <c r="J63" s="245"/>
      <c r="K63" s="245"/>
      <c r="L63" s="246"/>
      <c r="M63" s="244"/>
      <c r="N63" s="245"/>
      <c r="O63" s="245"/>
      <c r="P63" s="246"/>
      <c r="Q63" s="244"/>
      <c r="R63" s="245"/>
      <c r="S63" s="245"/>
      <c r="T63" s="246"/>
      <c r="U63" s="244"/>
      <c r="V63" s="245"/>
      <c r="W63" s="245"/>
      <c r="X63" s="245"/>
      <c r="Y63" s="246"/>
    </row>
    <row r="64" spans="1:25" x14ac:dyDescent="0.25">
      <c r="A64" s="237">
        <v>7</v>
      </c>
      <c r="B64" s="235" t="s">
        <v>291</v>
      </c>
      <c r="C64" s="235"/>
      <c r="D64" s="235"/>
      <c r="E64" s="235"/>
      <c r="F64" s="235" t="s">
        <v>292</v>
      </c>
      <c r="G64" s="235"/>
      <c r="H64" s="235"/>
      <c r="I64" s="235" t="s">
        <v>202</v>
      </c>
      <c r="J64" s="235"/>
      <c r="K64" s="235"/>
      <c r="L64" s="235"/>
      <c r="M64" s="235" t="s">
        <v>209</v>
      </c>
      <c r="N64" s="235"/>
      <c r="O64" s="235"/>
      <c r="P64" s="235"/>
      <c r="Q64" s="235" t="s">
        <v>293</v>
      </c>
      <c r="R64" s="235"/>
      <c r="S64" s="235"/>
      <c r="T64" s="235"/>
      <c r="U64" s="235" t="s">
        <v>294</v>
      </c>
      <c r="V64" s="235"/>
      <c r="W64" s="235"/>
      <c r="X64" s="235"/>
      <c r="Y64" s="235"/>
    </row>
    <row r="65" spans="1:25" x14ac:dyDescent="0.25">
      <c r="A65" s="237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</row>
    <row r="66" spans="1:25" x14ac:dyDescent="0.25">
      <c r="A66" s="237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</row>
    <row r="67" spans="1:25" x14ac:dyDescent="0.25">
      <c r="A67" s="236">
        <v>8</v>
      </c>
      <c r="B67" s="235" t="s">
        <v>295</v>
      </c>
      <c r="C67" s="235"/>
      <c r="D67" s="235"/>
      <c r="E67" s="235"/>
      <c r="F67" s="235" t="s">
        <v>296</v>
      </c>
      <c r="G67" s="235"/>
      <c r="H67" s="235"/>
      <c r="I67" s="235" t="s">
        <v>297</v>
      </c>
      <c r="J67" s="235"/>
      <c r="K67" s="235"/>
      <c r="L67" s="235"/>
      <c r="M67" s="235" t="s">
        <v>298</v>
      </c>
      <c r="N67" s="235"/>
      <c r="O67" s="235"/>
      <c r="P67" s="235"/>
      <c r="Q67" s="235" t="s">
        <v>299</v>
      </c>
      <c r="R67" s="235"/>
      <c r="S67" s="235"/>
      <c r="T67" s="235"/>
      <c r="U67" s="235" t="s">
        <v>300</v>
      </c>
      <c r="V67" s="235"/>
      <c r="W67" s="235"/>
      <c r="X67" s="235"/>
      <c r="Y67" s="235"/>
    </row>
    <row r="68" spans="1:25" x14ac:dyDescent="0.25">
      <c r="A68" s="236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</row>
    <row r="69" spans="1:25" x14ac:dyDescent="0.25">
      <c r="A69" s="236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</row>
  </sheetData>
  <sortState ref="M2:M37">
    <sortCondition ref="M2"/>
  </sortState>
  <mergeCells count="86">
    <mergeCell ref="T19:V19"/>
    <mergeCell ref="P22:R22"/>
    <mergeCell ref="W22:Y22"/>
    <mergeCell ref="Q8:S8"/>
    <mergeCell ref="F9:H9"/>
    <mergeCell ref="T14:W14"/>
    <mergeCell ref="F15:H15"/>
    <mergeCell ref="F4:H4"/>
    <mergeCell ref="Q3:S3"/>
    <mergeCell ref="Q6:S6"/>
    <mergeCell ref="F7:H7"/>
    <mergeCell ref="F37:I37"/>
    <mergeCell ref="A39:D39"/>
    <mergeCell ref="E39:I39"/>
    <mergeCell ref="M19:O19"/>
    <mergeCell ref="F42:J42"/>
    <mergeCell ref="L42:N42"/>
    <mergeCell ref="N36:Q36"/>
    <mergeCell ref="F34:H34"/>
    <mergeCell ref="Q33:S33"/>
    <mergeCell ref="F43:J43"/>
    <mergeCell ref="L43:N43"/>
    <mergeCell ref="A44:A45"/>
    <mergeCell ref="B44:E45"/>
    <mergeCell ref="F44:H45"/>
    <mergeCell ref="I44:L45"/>
    <mergeCell ref="M44:P45"/>
    <mergeCell ref="U44:Y45"/>
    <mergeCell ref="A46:A48"/>
    <mergeCell ref="B46:E48"/>
    <mergeCell ref="F46:H48"/>
    <mergeCell ref="I46:L48"/>
    <mergeCell ref="M46:P48"/>
    <mergeCell ref="Q46:T48"/>
    <mergeCell ref="U46:Y48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61:T63"/>
    <mergeCell ref="U61:Y63"/>
    <mergeCell ref="A61:A63"/>
    <mergeCell ref="B61:E63"/>
    <mergeCell ref="F61:H63"/>
    <mergeCell ref="I61:L63"/>
    <mergeCell ref="M61:P63"/>
    <mergeCell ref="Q64:T66"/>
    <mergeCell ref="U64:Y66"/>
    <mergeCell ref="A67:A69"/>
    <mergeCell ref="B67:E69"/>
    <mergeCell ref="F67:H69"/>
    <mergeCell ref="I67:L69"/>
    <mergeCell ref="M67:P69"/>
    <mergeCell ref="Q67:T69"/>
    <mergeCell ref="U67:Y69"/>
    <mergeCell ref="A64:A66"/>
    <mergeCell ref="B64:E66"/>
    <mergeCell ref="F64:H66"/>
    <mergeCell ref="I64:L66"/>
    <mergeCell ref="M64:P66"/>
  </mergeCells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B18" sqref="B18"/>
    </sheetView>
  </sheetViews>
  <sheetFormatPr defaultColWidth="9.140625" defaultRowHeight="15" x14ac:dyDescent="0.25"/>
  <cols>
    <col min="1" max="1" width="5.5703125" style="112" customWidth="1"/>
    <col min="2" max="2" width="39.7109375" style="112" bestFit="1" customWidth="1"/>
    <col min="3" max="3" width="22.5703125" style="112" customWidth="1"/>
    <col min="4" max="5" width="9.140625" style="112"/>
    <col min="6" max="6" width="33" style="112" customWidth="1"/>
    <col min="7" max="7" width="33.7109375" style="112" customWidth="1"/>
    <col min="8" max="8" width="31.5703125" style="112" customWidth="1"/>
    <col min="9" max="9" width="34.5703125" style="112" bestFit="1" customWidth="1"/>
    <col min="10" max="16384" width="9.140625" style="112"/>
  </cols>
  <sheetData>
    <row r="2" spans="1:9" x14ac:dyDescent="0.25">
      <c r="B2" s="109" t="s">
        <v>253</v>
      </c>
      <c r="F2" s="113" t="s">
        <v>253</v>
      </c>
      <c r="G2" s="113" t="s">
        <v>232</v>
      </c>
      <c r="H2" s="113" t="s">
        <v>242</v>
      </c>
      <c r="I2" s="117" t="s">
        <v>239</v>
      </c>
    </row>
    <row r="3" spans="1:9" x14ac:dyDescent="0.25">
      <c r="B3" s="109" t="s">
        <v>232</v>
      </c>
      <c r="F3" s="109" t="s">
        <v>233</v>
      </c>
      <c r="G3" s="109" t="s">
        <v>238</v>
      </c>
      <c r="H3" s="109" t="s">
        <v>236</v>
      </c>
      <c r="I3" s="116"/>
    </row>
    <row r="4" spans="1:9" x14ac:dyDescent="0.25">
      <c r="B4" s="109" t="s">
        <v>231</v>
      </c>
      <c r="F4" s="109" t="s">
        <v>234</v>
      </c>
      <c r="G4" s="109"/>
      <c r="H4" s="109" t="s">
        <v>237</v>
      </c>
      <c r="I4" s="116"/>
    </row>
    <row r="5" spans="1:9" x14ac:dyDescent="0.25">
      <c r="B5" s="109" t="s">
        <v>239</v>
      </c>
      <c r="F5" s="109" t="s">
        <v>235</v>
      </c>
      <c r="G5" s="109"/>
      <c r="H5" s="109"/>
      <c r="I5" s="116"/>
    </row>
    <row r="6" spans="1:9" x14ac:dyDescent="0.25">
      <c r="B6" s="109" t="s">
        <v>239</v>
      </c>
    </row>
    <row r="7" spans="1:9" x14ac:dyDescent="0.25">
      <c r="B7" s="109" t="s">
        <v>240</v>
      </c>
    </row>
    <row r="8" spans="1:9" x14ac:dyDescent="0.25">
      <c r="B8" s="109" t="s">
        <v>241</v>
      </c>
    </row>
    <row r="10" spans="1:9" x14ac:dyDescent="0.25">
      <c r="A10" s="114"/>
      <c r="B10" s="110" t="s">
        <v>244</v>
      </c>
      <c r="C10" s="110" t="s">
        <v>243</v>
      </c>
      <c r="F10" s="109"/>
    </row>
    <row r="11" spans="1:9" x14ac:dyDescent="0.25">
      <c r="A11" s="115">
        <v>1</v>
      </c>
      <c r="B11" s="114" t="s">
        <v>232</v>
      </c>
      <c r="C11" s="114" t="s">
        <v>238</v>
      </c>
    </row>
    <row r="12" spans="1:9" x14ac:dyDescent="0.25">
      <c r="A12" s="115">
        <v>2</v>
      </c>
      <c r="B12" s="114" t="s">
        <v>239</v>
      </c>
      <c r="C12" s="114"/>
    </row>
    <row r="13" spans="1:9" x14ac:dyDescent="0.25">
      <c r="A13" s="115">
        <v>3</v>
      </c>
      <c r="B13" s="114"/>
      <c r="C13" s="114"/>
    </row>
    <row r="14" spans="1:9" x14ac:dyDescent="0.25">
      <c r="A14" s="115">
        <v>4</v>
      </c>
      <c r="B14" s="114"/>
      <c r="C14" s="114"/>
    </row>
    <row r="16" spans="1:9" x14ac:dyDescent="0.25">
      <c r="C16" s="109" t="s">
        <v>245</v>
      </c>
    </row>
    <row r="17" spans="3:3" x14ac:dyDescent="0.25">
      <c r="C17" s="111" t="s">
        <v>246</v>
      </c>
    </row>
    <row r="18" spans="3:3" x14ac:dyDescent="0.25">
      <c r="C18" s="109" t="s">
        <v>254</v>
      </c>
    </row>
    <row r="19" spans="3:3" x14ac:dyDescent="0.25">
      <c r="C19" s="109" t="s">
        <v>255</v>
      </c>
    </row>
    <row r="20" spans="3:3" x14ac:dyDescent="0.25">
      <c r="C20" s="111" t="s">
        <v>247</v>
      </c>
    </row>
    <row r="21" spans="3:3" x14ac:dyDescent="0.25">
      <c r="C21" s="109" t="s">
        <v>256</v>
      </c>
    </row>
    <row r="22" spans="3:3" x14ac:dyDescent="0.25">
      <c r="C22" s="109" t="s">
        <v>248</v>
      </c>
    </row>
    <row r="23" spans="3:3" x14ac:dyDescent="0.25">
      <c r="C23" s="109" t="s">
        <v>249</v>
      </c>
    </row>
    <row r="24" spans="3:3" x14ac:dyDescent="0.25">
      <c r="C24" s="109" t="s">
        <v>257</v>
      </c>
    </row>
    <row r="25" spans="3:3" x14ac:dyDescent="0.25">
      <c r="C25" s="109" t="s">
        <v>250</v>
      </c>
    </row>
    <row r="26" spans="3:3" x14ac:dyDescent="0.25">
      <c r="C26" s="109" t="s">
        <v>251</v>
      </c>
    </row>
    <row r="27" spans="3:3" x14ac:dyDescent="0.25">
      <c r="C27" s="109" t="s">
        <v>252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4" zoomScaleNormal="100" workbookViewId="0">
      <selection activeCell="T31" sqref="T31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5" t="s">
        <v>23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</row>
    <row r="2" spans="1:35" ht="18.75" x14ac:dyDescent="0.25">
      <c r="A2" s="185" t="s">
        <v>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168</v>
      </c>
      <c r="M3" s="187" t="s">
        <v>366</v>
      </c>
      <c r="N3" s="187"/>
      <c r="O3" s="187"/>
      <c r="P3" s="187"/>
      <c r="Q3" s="187"/>
      <c r="R3" s="187"/>
      <c r="S3" s="187">
        <v>2024</v>
      </c>
      <c r="T3" s="187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86" t="s">
        <v>25</v>
      </c>
      <c r="B4" s="186"/>
      <c r="C4" s="186"/>
      <c r="D4" s="186"/>
      <c r="E4" s="186" t="s">
        <v>26</v>
      </c>
      <c r="F4" s="186"/>
      <c r="G4" s="186"/>
      <c r="H4" s="179" t="s">
        <v>27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86" t="s">
        <v>28</v>
      </c>
      <c r="X4" s="186"/>
      <c r="Y4" s="186"/>
      <c r="Z4" s="186"/>
      <c r="AA4" s="186"/>
      <c r="AB4" s="186" t="s">
        <v>29</v>
      </c>
      <c r="AC4" s="186"/>
      <c r="AD4" s="186"/>
      <c r="AE4" s="186"/>
      <c r="AF4" s="186"/>
      <c r="AG4" s="186"/>
      <c r="AH4" s="186"/>
      <c r="AI4" s="186"/>
    </row>
    <row r="5" spans="1:35" ht="15" customHeight="1" x14ac:dyDescent="0.25">
      <c r="A5" s="186"/>
      <c r="B5" s="186"/>
      <c r="C5" s="186"/>
      <c r="D5" s="186"/>
      <c r="E5" s="186"/>
      <c r="F5" s="186"/>
      <c r="G5" s="186"/>
      <c r="H5" s="186" t="s">
        <v>30</v>
      </c>
      <c r="I5" s="186"/>
      <c r="J5" s="186"/>
      <c r="K5" s="186"/>
      <c r="L5" s="186"/>
      <c r="M5" s="186"/>
      <c r="N5" s="186" t="s">
        <v>31</v>
      </c>
      <c r="O5" s="186"/>
      <c r="P5" s="186"/>
      <c r="Q5" s="179" t="s">
        <v>32</v>
      </c>
      <c r="R5" s="179"/>
      <c r="S5" s="179"/>
      <c r="T5" s="179"/>
      <c r="U5" s="179"/>
      <c r="V5" s="179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</row>
    <row r="6" spans="1:35" ht="15" customHeight="1" x14ac:dyDescent="0.25">
      <c r="A6" s="18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79"/>
      <c r="R6" s="179"/>
      <c r="S6" s="179"/>
      <c r="T6" s="179"/>
      <c r="U6" s="179"/>
      <c r="V6" s="179"/>
      <c r="W6" s="186"/>
      <c r="X6" s="186"/>
      <c r="Y6" s="186"/>
      <c r="Z6" s="186"/>
      <c r="AA6" s="186"/>
      <c r="AB6" s="186" t="s">
        <v>33</v>
      </c>
      <c r="AC6" s="186"/>
      <c r="AD6" s="186"/>
      <c r="AE6" s="186"/>
      <c r="AF6" s="186"/>
      <c r="AG6" s="186" t="s">
        <v>34</v>
      </c>
      <c r="AH6" s="186"/>
      <c r="AI6" s="186"/>
    </row>
    <row r="7" spans="1:35" ht="18.75" customHeight="1" x14ac:dyDescent="0.25">
      <c r="A7" s="186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79" t="s">
        <v>35</v>
      </c>
      <c r="R7" s="179"/>
      <c r="S7" s="179"/>
      <c r="T7" s="179" t="s">
        <v>36</v>
      </c>
      <c r="U7" s="179"/>
      <c r="V7" s="179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</row>
    <row r="8" spans="1:35" ht="17.100000000000001" customHeight="1" x14ac:dyDescent="0.25">
      <c r="A8" s="184" t="s">
        <v>37</v>
      </c>
      <c r="B8" s="184"/>
      <c r="C8" s="184"/>
      <c r="D8" s="184"/>
      <c r="E8" s="184" t="s">
        <v>38</v>
      </c>
      <c r="F8" s="184"/>
      <c r="G8" s="184"/>
      <c r="H8" s="184">
        <v>1</v>
      </c>
      <c r="I8" s="184"/>
      <c r="J8" s="184"/>
      <c r="K8" s="184"/>
      <c r="L8" s="184"/>
      <c r="M8" s="184"/>
      <c r="N8" s="184">
        <v>2</v>
      </c>
      <c r="O8" s="184"/>
      <c r="P8" s="184"/>
      <c r="Q8" s="184">
        <v>3</v>
      </c>
      <c r="R8" s="184"/>
      <c r="S8" s="184"/>
      <c r="T8" s="184">
        <v>4</v>
      </c>
      <c r="U8" s="184"/>
      <c r="V8" s="184"/>
      <c r="W8" s="184">
        <v>5</v>
      </c>
      <c r="X8" s="184"/>
      <c r="Y8" s="184"/>
      <c r="Z8" s="184"/>
      <c r="AA8" s="184"/>
      <c r="AB8" s="184">
        <v>6</v>
      </c>
      <c r="AC8" s="184"/>
      <c r="AD8" s="184"/>
      <c r="AE8" s="184"/>
      <c r="AF8" s="184"/>
      <c r="AG8" s="184">
        <v>7</v>
      </c>
      <c r="AH8" s="184"/>
      <c r="AI8" s="184"/>
    </row>
    <row r="9" spans="1:35" ht="15" customHeight="1" x14ac:dyDescent="0.25">
      <c r="A9" s="183" t="s">
        <v>39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</row>
    <row r="10" spans="1:35" ht="17.100000000000001" customHeight="1" x14ac:dyDescent="0.25">
      <c r="A10" s="178" t="s">
        <v>40</v>
      </c>
      <c r="B10" s="178"/>
      <c r="C10" s="178"/>
      <c r="D10" s="178"/>
      <c r="E10" s="179">
        <v>1103</v>
      </c>
      <c r="F10" s="179"/>
      <c r="G10" s="179"/>
      <c r="H10" s="180" t="s">
        <v>41</v>
      </c>
      <c r="I10" s="180"/>
      <c r="J10" s="180"/>
      <c r="K10" s="180"/>
      <c r="L10" s="180"/>
      <c r="M10" s="180"/>
      <c r="N10" s="180" t="s">
        <v>41</v>
      </c>
      <c r="O10" s="180"/>
      <c r="P10" s="180"/>
      <c r="Q10" s="180" t="s">
        <v>41</v>
      </c>
      <c r="R10" s="180"/>
      <c r="S10" s="180"/>
      <c r="T10" s="180" t="s">
        <v>41</v>
      </c>
      <c r="U10" s="180"/>
      <c r="V10" s="180"/>
      <c r="W10" s="180" t="s">
        <v>41</v>
      </c>
      <c r="X10" s="180"/>
      <c r="Y10" s="180"/>
      <c r="Z10" s="180"/>
      <c r="AA10" s="180"/>
      <c r="AB10" s="180" t="s">
        <v>41</v>
      </c>
      <c r="AC10" s="180"/>
      <c r="AD10" s="180"/>
      <c r="AE10" s="180"/>
      <c r="AF10" s="180"/>
      <c r="AG10" s="180" t="s">
        <v>41</v>
      </c>
      <c r="AH10" s="180"/>
      <c r="AI10" s="180"/>
    </row>
    <row r="11" spans="1:35" ht="17.100000000000001" customHeight="1" x14ac:dyDescent="0.25">
      <c r="A11" s="178" t="s">
        <v>42</v>
      </c>
      <c r="B11" s="178"/>
      <c r="C11" s="178"/>
      <c r="D11" s="178"/>
      <c r="E11" s="179">
        <v>1511</v>
      </c>
      <c r="F11" s="179"/>
      <c r="G11" s="179"/>
      <c r="H11" s="180" t="s">
        <v>41</v>
      </c>
      <c r="I11" s="180"/>
      <c r="J11" s="180"/>
      <c r="K11" s="180"/>
      <c r="L11" s="180"/>
      <c r="M11" s="180"/>
      <c r="N11" s="180" t="s">
        <v>41</v>
      </c>
      <c r="O11" s="180"/>
      <c r="P11" s="180"/>
      <c r="Q11" s="180" t="s">
        <v>41</v>
      </c>
      <c r="R11" s="180"/>
      <c r="S11" s="180"/>
      <c r="T11" s="180" t="s">
        <v>41</v>
      </c>
      <c r="U11" s="180"/>
      <c r="V11" s="180"/>
      <c r="W11" s="180" t="s">
        <v>41</v>
      </c>
      <c r="X11" s="180"/>
      <c r="Y11" s="180"/>
      <c r="Z11" s="180"/>
      <c r="AA11" s="180"/>
      <c r="AB11" s="180" t="s">
        <v>41</v>
      </c>
      <c r="AC11" s="180"/>
      <c r="AD11" s="180"/>
      <c r="AE11" s="180"/>
      <c r="AF11" s="180"/>
      <c r="AG11" s="180" t="s">
        <v>41</v>
      </c>
      <c r="AH11" s="180"/>
      <c r="AI11" s="180"/>
    </row>
    <row r="12" spans="1:35" ht="17.100000000000001" customHeight="1" x14ac:dyDescent="0.25">
      <c r="A12" s="178" t="s">
        <v>43</v>
      </c>
      <c r="B12" s="178"/>
      <c r="C12" s="178"/>
      <c r="D12" s="178"/>
      <c r="E12" s="179">
        <v>1711</v>
      </c>
      <c r="F12" s="179"/>
      <c r="G12" s="179"/>
      <c r="H12" s="180" t="s">
        <v>41</v>
      </c>
      <c r="I12" s="180"/>
      <c r="J12" s="180"/>
      <c r="K12" s="180"/>
      <c r="L12" s="180"/>
      <c r="M12" s="180"/>
      <c r="N12" s="180" t="s">
        <v>41</v>
      </c>
      <c r="O12" s="180"/>
      <c r="P12" s="180"/>
      <c r="Q12" s="180" t="s">
        <v>41</v>
      </c>
      <c r="R12" s="180"/>
      <c r="S12" s="180"/>
      <c r="T12" s="180" t="s">
        <v>41</v>
      </c>
      <c r="U12" s="180"/>
      <c r="V12" s="180"/>
      <c r="W12" s="180" t="s">
        <v>41</v>
      </c>
      <c r="X12" s="180"/>
      <c r="Y12" s="180"/>
      <c r="Z12" s="180"/>
      <c r="AA12" s="180"/>
      <c r="AB12" s="180" t="s">
        <v>41</v>
      </c>
      <c r="AC12" s="180"/>
      <c r="AD12" s="180"/>
      <c r="AE12" s="180"/>
      <c r="AF12" s="180"/>
      <c r="AG12" s="180" t="s">
        <v>41</v>
      </c>
      <c r="AH12" s="180"/>
      <c r="AI12" s="180"/>
    </row>
    <row r="13" spans="1:35" ht="17.100000000000001" customHeight="1" x14ac:dyDescent="0.25">
      <c r="A13" s="178" t="s">
        <v>44</v>
      </c>
      <c r="B13" s="178"/>
      <c r="C13" s="178"/>
      <c r="D13" s="178"/>
      <c r="E13" s="179">
        <v>1657</v>
      </c>
      <c r="F13" s="179"/>
      <c r="G13" s="179"/>
      <c r="H13" s="180" t="s">
        <v>41</v>
      </c>
      <c r="I13" s="180"/>
      <c r="J13" s="180"/>
      <c r="K13" s="180"/>
      <c r="L13" s="180"/>
      <c r="M13" s="180"/>
      <c r="N13" s="180" t="s">
        <v>41</v>
      </c>
      <c r="O13" s="180"/>
      <c r="P13" s="180"/>
      <c r="Q13" s="180" t="s">
        <v>41</v>
      </c>
      <c r="R13" s="180"/>
      <c r="S13" s="180"/>
      <c r="T13" s="180" t="s">
        <v>41</v>
      </c>
      <c r="U13" s="180"/>
      <c r="V13" s="180"/>
      <c r="W13" s="180" t="s">
        <v>41</v>
      </c>
      <c r="X13" s="180"/>
      <c r="Y13" s="180"/>
      <c r="Z13" s="180"/>
      <c r="AA13" s="180"/>
      <c r="AB13" s="180" t="s">
        <v>41</v>
      </c>
      <c r="AC13" s="180"/>
      <c r="AD13" s="180"/>
      <c r="AE13" s="180"/>
      <c r="AF13" s="180"/>
      <c r="AG13" s="180" t="s">
        <v>41</v>
      </c>
      <c r="AH13" s="180"/>
      <c r="AI13" s="180"/>
    </row>
    <row r="14" spans="1:35" ht="17.100000000000001" customHeight="1" x14ac:dyDescent="0.25">
      <c r="A14" s="178" t="s">
        <v>45</v>
      </c>
      <c r="B14" s="178"/>
      <c r="C14" s="178"/>
      <c r="D14" s="178"/>
      <c r="E14" s="179">
        <v>1502</v>
      </c>
      <c r="F14" s="179"/>
      <c r="G14" s="179"/>
      <c r="H14" s="180" t="s">
        <v>41</v>
      </c>
      <c r="I14" s="180"/>
      <c r="J14" s="180"/>
      <c r="K14" s="180"/>
      <c r="L14" s="180"/>
      <c r="M14" s="180"/>
      <c r="N14" s="180" t="s">
        <v>41</v>
      </c>
      <c r="O14" s="180"/>
      <c r="P14" s="180"/>
      <c r="Q14" s="180" t="s">
        <v>41</v>
      </c>
      <c r="R14" s="180"/>
      <c r="S14" s="180"/>
      <c r="T14" s="180" t="s">
        <v>41</v>
      </c>
      <c r="U14" s="180"/>
      <c r="V14" s="180"/>
      <c r="W14" s="180" t="s">
        <v>41</v>
      </c>
      <c r="X14" s="180"/>
      <c r="Y14" s="180"/>
      <c r="Z14" s="180"/>
      <c r="AA14" s="180"/>
      <c r="AB14" s="180" t="s">
        <v>41</v>
      </c>
      <c r="AC14" s="180"/>
      <c r="AD14" s="180"/>
      <c r="AE14" s="180"/>
      <c r="AF14" s="180"/>
      <c r="AG14" s="180" t="s">
        <v>41</v>
      </c>
      <c r="AH14" s="180"/>
      <c r="AI14" s="180"/>
    </row>
    <row r="15" spans="1:35" ht="17.100000000000001" customHeight="1" x14ac:dyDescent="0.25">
      <c r="A15" s="178" t="s">
        <v>46</v>
      </c>
      <c r="B15" s="178"/>
      <c r="C15" s="178"/>
      <c r="D15" s="178"/>
      <c r="E15" s="179">
        <v>1310</v>
      </c>
      <c r="F15" s="179"/>
      <c r="G15" s="179"/>
      <c r="H15" s="180" t="s">
        <v>41</v>
      </c>
      <c r="I15" s="180"/>
      <c r="J15" s="180"/>
      <c r="K15" s="180"/>
      <c r="L15" s="180"/>
      <c r="M15" s="180"/>
      <c r="N15" s="180" t="s">
        <v>41</v>
      </c>
      <c r="O15" s="180"/>
      <c r="P15" s="180"/>
      <c r="Q15" s="180" t="s">
        <v>41</v>
      </c>
      <c r="R15" s="180"/>
      <c r="S15" s="180"/>
      <c r="T15" s="180" t="s">
        <v>41</v>
      </c>
      <c r="U15" s="180"/>
      <c r="V15" s="180"/>
      <c r="W15" s="180" t="s">
        <v>41</v>
      </c>
      <c r="X15" s="180"/>
      <c r="Y15" s="180"/>
      <c r="Z15" s="180"/>
      <c r="AA15" s="180"/>
      <c r="AB15" s="180" t="s">
        <v>41</v>
      </c>
      <c r="AC15" s="180"/>
      <c r="AD15" s="180"/>
      <c r="AE15" s="180"/>
      <c r="AF15" s="180"/>
      <c r="AG15" s="180" t="s">
        <v>41</v>
      </c>
      <c r="AH15" s="180"/>
      <c r="AI15" s="180"/>
    </row>
    <row r="16" spans="1:35" ht="17.100000000000001" customHeight="1" x14ac:dyDescent="0.25">
      <c r="A16" s="178" t="s">
        <v>47</v>
      </c>
      <c r="B16" s="178"/>
      <c r="C16" s="178"/>
      <c r="D16" s="178"/>
      <c r="E16" s="179">
        <v>1409</v>
      </c>
      <c r="F16" s="179"/>
      <c r="G16" s="179"/>
      <c r="H16" s="180" t="s">
        <v>41</v>
      </c>
      <c r="I16" s="180"/>
      <c r="J16" s="180"/>
      <c r="K16" s="180"/>
      <c r="L16" s="180"/>
      <c r="M16" s="180"/>
      <c r="N16" s="180" t="s">
        <v>41</v>
      </c>
      <c r="O16" s="180"/>
      <c r="P16" s="180"/>
      <c r="Q16" s="180" t="s">
        <v>41</v>
      </c>
      <c r="R16" s="180"/>
      <c r="S16" s="180"/>
      <c r="T16" s="180" t="s">
        <v>41</v>
      </c>
      <c r="U16" s="180"/>
      <c r="V16" s="180"/>
      <c r="W16" s="180" t="s">
        <v>41</v>
      </c>
      <c r="X16" s="180"/>
      <c r="Y16" s="180"/>
      <c r="Z16" s="180"/>
      <c r="AA16" s="180"/>
      <c r="AB16" s="180" t="s">
        <v>41</v>
      </c>
      <c r="AC16" s="180"/>
      <c r="AD16" s="180"/>
      <c r="AE16" s="180"/>
      <c r="AF16" s="180"/>
      <c r="AG16" s="180" t="s">
        <v>41</v>
      </c>
      <c r="AH16" s="180"/>
      <c r="AI16" s="180"/>
    </row>
    <row r="17" spans="1:35" ht="17.100000000000001" customHeight="1" x14ac:dyDescent="0.25">
      <c r="A17" s="178" t="s">
        <v>48</v>
      </c>
      <c r="B17" s="178"/>
      <c r="C17" s="178"/>
      <c r="D17" s="178"/>
      <c r="E17" s="179">
        <v>1714</v>
      </c>
      <c r="F17" s="179"/>
      <c r="G17" s="179"/>
      <c r="H17" s="180" t="s">
        <v>41</v>
      </c>
      <c r="I17" s="180"/>
      <c r="J17" s="180"/>
      <c r="K17" s="180"/>
      <c r="L17" s="180"/>
      <c r="M17" s="180"/>
      <c r="N17" s="180" t="s">
        <v>41</v>
      </c>
      <c r="O17" s="180"/>
      <c r="P17" s="180"/>
      <c r="Q17" s="180" t="s">
        <v>41</v>
      </c>
      <c r="R17" s="180"/>
      <c r="S17" s="180"/>
      <c r="T17" s="180" t="s">
        <v>41</v>
      </c>
      <c r="U17" s="180"/>
      <c r="V17" s="180"/>
      <c r="W17" s="180" t="s">
        <v>41</v>
      </c>
      <c r="X17" s="180"/>
      <c r="Y17" s="180"/>
      <c r="Z17" s="180"/>
      <c r="AA17" s="180"/>
      <c r="AB17" s="180" t="s">
        <v>41</v>
      </c>
      <c r="AC17" s="180"/>
      <c r="AD17" s="180"/>
      <c r="AE17" s="180"/>
      <c r="AF17" s="180"/>
      <c r="AG17" s="180" t="s">
        <v>41</v>
      </c>
      <c r="AH17" s="180"/>
      <c r="AI17" s="180"/>
    </row>
    <row r="18" spans="1:35" ht="17.100000000000001" customHeight="1" x14ac:dyDescent="0.25">
      <c r="A18" s="178" t="s">
        <v>49</v>
      </c>
      <c r="B18" s="178"/>
      <c r="C18" s="178"/>
      <c r="D18" s="178"/>
      <c r="E18" s="179">
        <v>1416</v>
      </c>
      <c r="F18" s="179"/>
      <c r="G18" s="179"/>
      <c r="H18" s="180" t="s">
        <v>41</v>
      </c>
      <c r="I18" s="180"/>
      <c r="J18" s="180"/>
      <c r="K18" s="180"/>
      <c r="L18" s="180"/>
      <c r="M18" s="180"/>
      <c r="N18" s="180" t="s">
        <v>41</v>
      </c>
      <c r="O18" s="180"/>
      <c r="P18" s="180"/>
      <c r="Q18" s="180" t="s">
        <v>41</v>
      </c>
      <c r="R18" s="180"/>
      <c r="S18" s="180"/>
      <c r="T18" s="180" t="s">
        <v>41</v>
      </c>
      <c r="U18" s="180"/>
      <c r="V18" s="180"/>
      <c r="W18" s="180" t="s">
        <v>41</v>
      </c>
      <c r="X18" s="180"/>
      <c r="Y18" s="180"/>
      <c r="Z18" s="180"/>
      <c r="AA18" s="180"/>
      <c r="AB18" s="180" t="s">
        <v>41</v>
      </c>
      <c r="AC18" s="180"/>
      <c r="AD18" s="180"/>
      <c r="AE18" s="180"/>
      <c r="AF18" s="180"/>
      <c r="AG18" s="180" t="s">
        <v>41</v>
      </c>
      <c r="AH18" s="180"/>
      <c r="AI18" s="180"/>
    </row>
    <row r="19" spans="1:35" ht="17.100000000000001" customHeight="1" x14ac:dyDescent="0.25">
      <c r="A19" s="178" t="s">
        <v>50</v>
      </c>
      <c r="B19" s="178"/>
      <c r="C19" s="178"/>
      <c r="D19" s="178"/>
      <c r="E19" s="179">
        <v>1641</v>
      </c>
      <c r="F19" s="179"/>
      <c r="G19" s="179"/>
      <c r="H19" s="180" t="s">
        <v>41</v>
      </c>
      <c r="I19" s="180"/>
      <c r="J19" s="180"/>
      <c r="K19" s="180"/>
      <c r="L19" s="180"/>
      <c r="M19" s="180"/>
      <c r="N19" s="180" t="s">
        <v>41</v>
      </c>
      <c r="O19" s="180"/>
      <c r="P19" s="180"/>
      <c r="Q19" s="180" t="s">
        <v>41</v>
      </c>
      <c r="R19" s="180"/>
      <c r="S19" s="180"/>
      <c r="T19" s="180" t="s">
        <v>41</v>
      </c>
      <c r="U19" s="180"/>
      <c r="V19" s="180"/>
      <c r="W19" s="180" t="s">
        <v>41</v>
      </c>
      <c r="X19" s="180"/>
      <c r="Y19" s="180"/>
      <c r="Z19" s="180"/>
      <c r="AA19" s="180"/>
      <c r="AB19" s="180" t="s">
        <v>41</v>
      </c>
      <c r="AC19" s="180"/>
      <c r="AD19" s="180"/>
      <c r="AE19" s="180"/>
      <c r="AF19" s="180"/>
      <c r="AG19" s="180" t="s">
        <v>41</v>
      </c>
      <c r="AH19" s="180"/>
      <c r="AI19" s="180"/>
    </row>
    <row r="20" spans="1:35" ht="15" customHeight="1" x14ac:dyDescent="0.25">
      <c r="A20" s="183" t="s">
        <v>51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</row>
    <row r="21" spans="1:35" ht="17.100000000000001" customHeight="1" x14ac:dyDescent="0.25">
      <c r="A21" s="178" t="s">
        <v>40</v>
      </c>
      <c r="B21" s="178"/>
      <c r="C21" s="178"/>
      <c r="D21" s="178"/>
      <c r="E21" s="179">
        <v>1103</v>
      </c>
      <c r="F21" s="179"/>
      <c r="G21" s="179"/>
      <c r="H21" s="180" t="s">
        <v>41</v>
      </c>
      <c r="I21" s="180"/>
      <c r="J21" s="180"/>
      <c r="K21" s="180"/>
      <c r="L21" s="180"/>
      <c r="M21" s="180"/>
      <c r="N21" s="180" t="s">
        <v>41</v>
      </c>
      <c r="O21" s="180"/>
      <c r="P21" s="180"/>
      <c r="Q21" s="180" t="s">
        <v>41</v>
      </c>
      <c r="R21" s="180"/>
      <c r="S21" s="180"/>
      <c r="T21" s="180" t="s">
        <v>41</v>
      </c>
      <c r="U21" s="180"/>
      <c r="V21" s="180"/>
      <c r="W21" s="181" t="s">
        <v>41</v>
      </c>
      <c r="X21" s="181"/>
      <c r="Y21" s="181"/>
      <c r="Z21" s="181"/>
      <c r="AA21" s="181"/>
      <c r="AB21" s="181" t="s">
        <v>41</v>
      </c>
      <c r="AC21" s="181"/>
      <c r="AD21" s="181"/>
      <c r="AE21" s="181"/>
      <c r="AF21" s="181"/>
      <c r="AG21" s="181" t="s">
        <v>41</v>
      </c>
      <c r="AH21" s="181"/>
      <c r="AI21" s="181"/>
    </row>
    <row r="22" spans="1:35" ht="17.100000000000001" customHeight="1" x14ac:dyDescent="0.25">
      <c r="A22" s="178" t="s">
        <v>47</v>
      </c>
      <c r="B22" s="178"/>
      <c r="C22" s="178"/>
      <c r="D22" s="178"/>
      <c r="E22" s="179">
        <v>1409</v>
      </c>
      <c r="F22" s="179"/>
      <c r="G22" s="179"/>
      <c r="H22" s="180" t="s">
        <v>41</v>
      </c>
      <c r="I22" s="180"/>
      <c r="J22" s="180"/>
      <c r="K22" s="180"/>
      <c r="L22" s="180"/>
      <c r="M22" s="180"/>
      <c r="N22" s="180" t="s">
        <v>41</v>
      </c>
      <c r="O22" s="180"/>
      <c r="P22" s="180"/>
      <c r="Q22" s="180" t="s">
        <v>41</v>
      </c>
      <c r="R22" s="180"/>
      <c r="S22" s="180"/>
      <c r="T22" s="180" t="s">
        <v>41</v>
      </c>
      <c r="U22" s="180"/>
      <c r="V22" s="180"/>
      <c r="W22" s="181" t="s">
        <v>41</v>
      </c>
      <c r="X22" s="181"/>
      <c r="Y22" s="181"/>
      <c r="Z22" s="181"/>
      <c r="AA22" s="181"/>
      <c r="AB22" s="181" t="s">
        <v>41</v>
      </c>
      <c r="AC22" s="181"/>
      <c r="AD22" s="181"/>
      <c r="AE22" s="181"/>
      <c r="AF22" s="181"/>
      <c r="AG22" s="181" t="s">
        <v>41</v>
      </c>
      <c r="AH22" s="181"/>
      <c r="AI22" s="181"/>
    </row>
    <row r="23" spans="1:35" ht="17.100000000000001" customHeight="1" x14ac:dyDescent="0.25">
      <c r="A23" s="178" t="s">
        <v>52</v>
      </c>
      <c r="B23" s="178"/>
      <c r="C23" s="178"/>
      <c r="D23" s="178"/>
      <c r="E23" s="179">
        <v>1713</v>
      </c>
      <c r="F23" s="179"/>
      <c r="G23" s="179"/>
      <c r="H23" s="180" t="s">
        <v>41</v>
      </c>
      <c r="I23" s="180"/>
      <c r="J23" s="180"/>
      <c r="K23" s="180"/>
      <c r="L23" s="180"/>
      <c r="M23" s="180"/>
      <c r="N23" s="180" t="s">
        <v>41</v>
      </c>
      <c r="O23" s="180"/>
      <c r="P23" s="180"/>
      <c r="Q23" s="180" t="s">
        <v>41</v>
      </c>
      <c r="R23" s="180"/>
      <c r="S23" s="180"/>
      <c r="T23" s="180" t="s">
        <v>41</v>
      </c>
      <c r="U23" s="180"/>
      <c r="V23" s="180"/>
      <c r="W23" s="181" t="s">
        <v>41</v>
      </c>
      <c r="X23" s="181"/>
      <c r="Y23" s="181"/>
      <c r="Z23" s="181"/>
      <c r="AA23" s="181"/>
      <c r="AB23" s="181" t="s">
        <v>41</v>
      </c>
      <c r="AC23" s="181"/>
      <c r="AD23" s="181"/>
      <c r="AE23" s="181"/>
      <c r="AF23" s="181"/>
      <c r="AG23" s="181" t="s">
        <v>41</v>
      </c>
      <c r="AH23" s="181"/>
      <c r="AI23" s="181"/>
    </row>
    <row r="24" spans="1:35" ht="17.100000000000001" customHeight="1" x14ac:dyDescent="0.25">
      <c r="A24" s="178" t="s">
        <v>48</v>
      </c>
      <c r="B24" s="178"/>
      <c r="C24" s="178"/>
      <c r="D24" s="178"/>
      <c r="E24" s="179">
        <v>1714</v>
      </c>
      <c r="F24" s="179"/>
      <c r="G24" s="179"/>
      <c r="H24" s="180" t="s">
        <v>41</v>
      </c>
      <c r="I24" s="180"/>
      <c r="J24" s="180"/>
      <c r="K24" s="180"/>
      <c r="L24" s="180"/>
      <c r="M24" s="180"/>
      <c r="N24" s="180" t="s">
        <v>41</v>
      </c>
      <c r="O24" s="180"/>
      <c r="P24" s="180"/>
      <c r="Q24" s="180" t="s">
        <v>41</v>
      </c>
      <c r="R24" s="180"/>
      <c r="S24" s="180"/>
      <c r="T24" s="180" t="s">
        <v>41</v>
      </c>
      <c r="U24" s="180"/>
      <c r="V24" s="180"/>
      <c r="W24" s="181" t="s">
        <v>41</v>
      </c>
      <c r="X24" s="181"/>
      <c r="Y24" s="181"/>
      <c r="Z24" s="181"/>
      <c r="AA24" s="181"/>
      <c r="AB24" s="181" t="s">
        <v>41</v>
      </c>
      <c r="AC24" s="181"/>
      <c r="AD24" s="181"/>
      <c r="AE24" s="181"/>
      <c r="AF24" s="181"/>
      <c r="AG24" s="181" t="s">
        <v>41</v>
      </c>
      <c r="AH24" s="181"/>
      <c r="AI24" s="181"/>
    </row>
    <row r="25" spans="1:35" ht="17.100000000000001" customHeight="1" x14ac:dyDescent="0.25">
      <c r="A25" s="178" t="s">
        <v>49</v>
      </c>
      <c r="B25" s="178"/>
      <c r="C25" s="178"/>
      <c r="D25" s="178"/>
      <c r="E25" s="179">
        <v>1416</v>
      </c>
      <c r="F25" s="179"/>
      <c r="G25" s="179"/>
      <c r="H25" s="180" t="s">
        <v>41</v>
      </c>
      <c r="I25" s="180"/>
      <c r="J25" s="180"/>
      <c r="K25" s="180"/>
      <c r="L25" s="180"/>
      <c r="M25" s="180"/>
      <c r="N25" s="180" t="s">
        <v>41</v>
      </c>
      <c r="O25" s="180"/>
      <c r="P25" s="180"/>
      <c r="Q25" s="180" t="s">
        <v>41</v>
      </c>
      <c r="R25" s="180"/>
      <c r="S25" s="180"/>
      <c r="T25" s="180" t="s">
        <v>41</v>
      </c>
      <c r="U25" s="180"/>
      <c r="V25" s="180"/>
      <c r="W25" s="181" t="s">
        <v>41</v>
      </c>
      <c r="X25" s="181"/>
      <c r="Y25" s="181"/>
      <c r="Z25" s="181"/>
      <c r="AA25" s="181"/>
      <c r="AB25" s="181" t="s">
        <v>41</v>
      </c>
      <c r="AC25" s="181"/>
      <c r="AD25" s="181"/>
      <c r="AE25" s="181"/>
      <c r="AF25" s="181"/>
      <c r="AG25" s="181" t="s">
        <v>41</v>
      </c>
      <c r="AH25" s="181"/>
      <c r="AI25" s="181"/>
    </row>
    <row r="26" spans="1:35" ht="17.100000000000001" customHeight="1" x14ac:dyDescent="0.25">
      <c r="A26" s="178" t="s">
        <v>53</v>
      </c>
      <c r="B26" s="178"/>
      <c r="C26" s="178"/>
      <c r="D26" s="178"/>
      <c r="E26" s="179">
        <v>1659</v>
      </c>
      <c r="F26" s="179"/>
      <c r="G26" s="179"/>
      <c r="H26" s="180" t="s">
        <v>41</v>
      </c>
      <c r="I26" s="180"/>
      <c r="J26" s="180"/>
      <c r="K26" s="180"/>
      <c r="L26" s="180"/>
      <c r="M26" s="180"/>
      <c r="N26" s="180" t="s">
        <v>41</v>
      </c>
      <c r="O26" s="180"/>
      <c r="P26" s="180"/>
      <c r="Q26" s="180" t="s">
        <v>41</v>
      </c>
      <c r="R26" s="180"/>
      <c r="S26" s="180"/>
      <c r="T26" s="180" t="s">
        <v>41</v>
      </c>
      <c r="U26" s="180"/>
      <c r="V26" s="180"/>
      <c r="W26" s="181" t="s">
        <v>41</v>
      </c>
      <c r="X26" s="181"/>
      <c r="Y26" s="181"/>
      <c r="Z26" s="181"/>
      <c r="AA26" s="181"/>
      <c r="AB26" s="181" t="s">
        <v>41</v>
      </c>
      <c r="AC26" s="181"/>
      <c r="AD26" s="181"/>
      <c r="AE26" s="181"/>
      <c r="AF26" s="181"/>
      <c r="AG26" s="181" t="s">
        <v>41</v>
      </c>
      <c r="AH26" s="181"/>
      <c r="AI26" s="181"/>
    </row>
    <row r="27" spans="1:35" ht="17.100000000000001" customHeight="1" x14ac:dyDescent="0.25">
      <c r="A27" s="178" t="s">
        <v>45</v>
      </c>
      <c r="B27" s="178"/>
      <c r="C27" s="178"/>
      <c r="D27" s="178"/>
      <c r="E27" s="179">
        <v>1502</v>
      </c>
      <c r="F27" s="179"/>
      <c r="G27" s="179"/>
      <c r="H27" s="180" t="s">
        <v>41</v>
      </c>
      <c r="I27" s="180"/>
      <c r="J27" s="180"/>
      <c r="K27" s="180"/>
      <c r="L27" s="180"/>
      <c r="M27" s="180"/>
      <c r="N27" s="180" t="s">
        <v>41</v>
      </c>
      <c r="O27" s="180"/>
      <c r="P27" s="180"/>
      <c r="Q27" s="180" t="s">
        <v>41</v>
      </c>
      <c r="R27" s="180"/>
      <c r="S27" s="180"/>
      <c r="T27" s="180" t="s">
        <v>41</v>
      </c>
      <c r="U27" s="180"/>
      <c r="V27" s="180"/>
      <c r="W27" s="180" t="s">
        <v>41</v>
      </c>
      <c r="X27" s="180"/>
      <c r="Y27" s="180"/>
      <c r="Z27" s="180"/>
      <c r="AA27" s="180"/>
      <c r="AB27" s="181" t="s">
        <v>41</v>
      </c>
      <c r="AC27" s="181"/>
      <c r="AD27" s="181"/>
      <c r="AE27" s="181"/>
      <c r="AF27" s="181"/>
      <c r="AG27" s="181" t="s">
        <v>41</v>
      </c>
      <c r="AH27" s="181"/>
      <c r="AI27" s="181"/>
    </row>
    <row r="28" spans="1:35" ht="17.100000000000001" customHeight="1" x14ac:dyDescent="0.25">
      <c r="A28" s="178" t="s">
        <v>43</v>
      </c>
      <c r="B28" s="178"/>
      <c r="C28" s="178"/>
      <c r="D28" s="178"/>
      <c r="E28" s="179">
        <v>1711</v>
      </c>
      <c r="F28" s="179"/>
      <c r="G28" s="179"/>
      <c r="H28" s="180" t="s">
        <v>41</v>
      </c>
      <c r="I28" s="180"/>
      <c r="J28" s="180"/>
      <c r="K28" s="180"/>
      <c r="L28" s="180"/>
      <c r="M28" s="180"/>
      <c r="N28" s="180" t="s">
        <v>41</v>
      </c>
      <c r="O28" s="180"/>
      <c r="P28" s="180"/>
      <c r="Q28" s="180" t="s">
        <v>41</v>
      </c>
      <c r="R28" s="180"/>
      <c r="S28" s="180"/>
      <c r="T28" s="180" t="s">
        <v>41</v>
      </c>
      <c r="U28" s="180"/>
      <c r="V28" s="180"/>
      <c r="W28" s="181" t="s">
        <v>41</v>
      </c>
      <c r="X28" s="181"/>
      <c r="Y28" s="181"/>
      <c r="Z28" s="181"/>
      <c r="AA28" s="181"/>
      <c r="AB28" s="181" t="s">
        <v>41</v>
      </c>
      <c r="AC28" s="181"/>
      <c r="AD28" s="181"/>
      <c r="AE28" s="181"/>
      <c r="AF28" s="181"/>
      <c r="AG28" s="181" t="s">
        <v>41</v>
      </c>
      <c r="AH28" s="181"/>
      <c r="AI28" s="181"/>
    </row>
    <row r="29" spans="1:35" ht="17.100000000000001" customHeight="1" x14ac:dyDescent="0.25">
      <c r="A29" s="178" t="s">
        <v>50</v>
      </c>
      <c r="B29" s="178"/>
      <c r="C29" s="178"/>
      <c r="D29" s="178"/>
      <c r="E29" s="179">
        <v>1641</v>
      </c>
      <c r="F29" s="179"/>
      <c r="G29" s="179"/>
      <c r="H29" s="180" t="s">
        <v>41</v>
      </c>
      <c r="I29" s="180"/>
      <c r="J29" s="180"/>
      <c r="K29" s="180"/>
      <c r="L29" s="180"/>
      <c r="M29" s="180"/>
      <c r="N29" s="180" t="s">
        <v>41</v>
      </c>
      <c r="O29" s="180"/>
      <c r="P29" s="180"/>
      <c r="Q29" s="180" t="s">
        <v>41</v>
      </c>
      <c r="R29" s="180"/>
      <c r="S29" s="180"/>
      <c r="T29" s="180" t="s">
        <v>41</v>
      </c>
      <c r="U29" s="180"/>
      <c r="V29" s="180"/>
      <c r="W29" s="180" t="s">
        <v>41</v>
      </c>
      <c r="X29" s="180"/>
      <c r="Y29" s="180"/>
      <c r="Z29" s="180"/>
      <c r="AA29" s="180"/>
      <c r="AB29" s="181" t="s">
        <v>41</v>
      </c>
      <c r="AC29" s="181"/>
      <c r="AD29" s="181"/>
      <c r="AE29" s="181"/>
      <c r="AF29" s="181"/>
      <c r="AG29" s="181" t="s">
        <v>41</v>
      </c>
      <c r="AH29" s="181"/>
      <c r="AI29" s="181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4">
        <v>24</v>
      </c>
      <c r="C33" s="174"/>
      <c r="D33" s="175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грудня</v>
      </c>
      <c r="E33" s="175"/>
      <c r="F33" s="175"/>
      <c r="G33" s="175"/>
      <c r="H33" s="175"/>
      <c r="I33" s="182">
        <f>S3</f>
        <v>2024</v>
      </c>
      <c r="J33" s="182"/>
      <c r="K33" s="17" t="s">
        <v>260</v>
      </c>
      <c r="L33" s="1"/>
      <c r="M33" s="1" t="s">
        <v>308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6" t="s">
        <v>55</v>
      </c>
      <c r="AC33" s="176"/>
      <c r="AD33" s="176"/>
      <c r="AE33" s="176"/>
      <c r="AF33" s="176"/>
      <c r="AG33" s="4"/>
      <c r="AH33" s="4"/>
      <c r="AI33" s="4"/>
    </row>
    <row r="34" spans="1:35" ht="15.75" x14ac:dyDescent="0.25">
      <c r="A34" s="1"/>
      <c r="B34" s="177" t="s">
        <v>56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"/>
      <c r="M34" s="1" t="s">
        <v>289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7" t="s">
        <v>57</v>
      </c>
      <c r="AC34" s="177"/>
      <c r="AD34" s="177"/>
      <c r="AE34" s="177"/>
      <c r="AF34" s="17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7" t="s">
        <v>169</v>
      </c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49"/>
  <sheetViews>
    <sheetView zoomScaleNormal="100" workbookViewId="0">
      <selection activeCell="D30" activeCellId="1" sqref="G19 D3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customWidth="1"/>
    <col min="7" max="7" width="2.5703125" bestFit="1" customWidth="1"/>
  </cols>
  <sheetData>
    <row r="2" spans="1:7" ht="18.75" x14ac:dyDescent="0.25">
      <c r="A2" s="185" t="s">
        <v>114</v>
      </c>
      <c r="B2" s="185"/>
      <c r="C2" s="185"/>
      <c r="D2" s="185"/>
      <c r="E2" s="185"/>
      <c r="F2" s="185"/>
      <c r="G2" s="185"/>
    </row>
    <row r="3" spans="1:7" ht="18.75" x14ac:dyDescent="0.25">
      <c r="A3" s="185"/>
      <c r="B3" s="185"/>
      <c r="C3" s="185"/>
      <c r="D3" s="185"/>
      <c r="E3" s="185"/>
      <c r="F3" s="185"/>
      <c r="G3" s="185"/>
    </row>
    <row r="4" spans="1:7" ht="38.25" customHeight="1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118" t="s">
        <v>94</v>
      </c>
      <c r="B5" s="120" t="s">
        <v>95</v>
      </c>
      <c r="C5" s="120" t="s">
        <v>96</v>
      </c>
      <c r="D5" s="188" t="s">
        <v>97</v>
      </c>
      <c r="E5" s="188"/>
      <c r="F5" s="188"/>
      <c r="G5" s="188"/>
    </row>
    <row r="6" spans="1:7" ht="15.75" x14ac:dyDescent="0.25">
      <c r="A6" s="139">
        <v>1</v>
      </c>
      <c r="B6" s="149" t="s">
        <v>424</v>
      </c>
      <c r="C6" s="149" t="s">
        <v>425</v>
      </c>
      <c r="D6" s="149" t="s">
        <v>426</v>
      </c>
      <c r="E6" s="149" t="s">
        <v>100</v>
      </c>
      <c r="F6" s="150" t="s">
        <v>359</v>
      </c>
      <c r="G6" s="149" t="s">
        <v>99</v>
      </c>
    </row>
    <row r="7" spans="1:7" ht="15.75" x14ac:dyDescent="0.25">
      <c r="A7" s="139">
        <f>IF(ISBLANK(B7),"",A6+1)</f>
        <v>2</v>
      </c>
      <c r="B7" s="149" t="s">
        <v>427</v>
      </c>
      <c r="C7" s="149" t="s">
        <v>428</v>
      </c>
      <c r="D7" s="149" t="s">
        <v>429</v>
      </c>
      <c r="E7" s="149" t="s">
        <v>100</v>
      </c>
      <c r="F7" s="150" t="s">
        <v>290</v>
      </c>
      <c r="G7" s="149" t="s">
        <v>101</v>
      </c>
    </row>
    <row r="8" spans="1:7" ht="15.75" x14ac:dyDescent="0.25">
      <c r="A8" s="139">
        <f t="shared" ref="A8:A49" si="0">IF(ISBLANK(B8),"",A7+1)</f>
        <v>3</v>
      </c>
      <c r="B8" s="149" t="s">
        <v>430</v>
      </c>
      <c r="C8" s="149" t="s">
        <v>431</v>
      </c>
      <c r="D8" s="149" t="s">
        <v>432</v>
      </c>
      <c r="E8" s="149" t="s">
        <v>100</v>
      </c>
      <c r="F8" s="150" t="s">
        <v>279</v>
      </c>
      <c r="G8" s="149" t="s">
        <v>101</v>
      </c>
    </row>
    <row r="9" spans="1:7" ht="15.75" x14ac:dyDescent="0.25">
      <c r="A9" s="139">
        <f t="shared" si="0"/>
        <v>4</v>
      </c>
      <c r="B9" s="149" t="s">
        <v>433</v>
      </c>
      <c r="C9" s="149" t="s">
        <v>434</v>
      </c>
      <c r="D9" s="149" t="s">
        <v>435</v>
      </c>
      <c r="E9" s="149" t="s">
        <v>100</v>
      </c>
      <c r="F9" s="150" t="s">
        <v>279</v>
      </c>
      <c r="G9" s="149" t="s">
        <v>101</v>
      </c>
    </row>
    <row r="10" spans="1:7" ht="15.75" x14ac:dyDescent="0.25">
      <c r="A10" s="139">
        <f t="shared" si="0"/>
        <v>5</v>
      </c>
      <c r="B10" s="149" t="s">
        <v>436</v>
      </c>
      <c r="C10" s="149" t="s">
        <v>437</v>
      </c>
      <c r="D10" s="149" t="s">
        <v>438</v>
      </c>
      <c r="E10" s="149" t="s">
        <v>100</v>
      </c>
      <c r="F10" s="150" t="s">
        <v>226</v>
      </c>
      <c r="G10" s="149" t="s">
        <v>99</v>
      </c>
    </row>
    <row r="11" spans="1:7" ht="15.75" x14ac:dyDescent="0.25">
      <c r="A11" s="139">
        <f t="shared" si="0"/>
        <v>6</v>
      </c>
      <c r="B11" s="149" t="s">
        <v>316</v>
      </c>
      <c r="C11" s="149" t="s">
        <v>348</v>
      </c>
      <c r="D11" s="149" t="s">
        <v>317</v>
      </c>
      <c r="E11" s="149" t="s">
        <v>100</v>
      </c>
      <c r="F11" s="150" t="s">
        <v>309</v>
      </c>
      <c r="G11" s="149" t="s">
        <v>101</v>
      </c>
    </row>
    <row r="12" spans="1:7" ht="15.75" x14ac:dyDescent="0.25">
      <c r="A12" s="139">
        <f t="shared" si="0"/>
        <v>7</v>
      </c>
      <c r="B12" s="149" t="s">
        <v>319</v>
      </c>
      <c r="C12" s="149" t="s">
        <v>349</v>
      </c>
      <c r="D12" s="149" t="s">
        <v>320</v>
      </c>
      <c r="E12" s="149" t="s">
        <v>100</v>
      </c>
      <c r="F12" s="150" t="s">
        <v>310</v>
      </c>
      <c r="G12" s="149" t="s">
        <v>99</v>
      </c>
    </row>
    <row r="13" spans="1:7" ht="15.75" x14ac:dyDescent="0.25">
      <c r="A13" s="139">
        <f t="shared" si="0"/>
        <v>8</v>
      </c>
      <c r="B13" s="149" t="s">
        <v>439</v>
      </c>
      <c r="C13" s="149" t="s">
        <v>440</v>
      </c>
      <c r="D13" s="149" t="s">
        <v>441</v>
      </c>
      <c r="E13" s="149" t="s">
        <v>258</v>
      </c>
      <c r="F13" s="150" t="s">
        <v>393</v>
      </c>
      <c r="G13" s="149" t="s">
        <v>101</v>
      </c>
    </row>
    <row r="14" spans="1:7" ht="15.75" x14ac:dyDescent="0.25">
      <c r="A14" s="139">
        <f t="shared" si="0"/>
        <v>9</v>
      </c>
      <c r="B14" s="149" t="s">
        <v>336</v>
      </c>
      <c r="C14" s="149" t="s">
        <v>337</v>
      </c>
      <c r="D14" s="149" t="s">
        <v>442</v>
      </c>
      <c r="E14" s="149" t="s">
        <v>100</v>
      </c>
      <c r="F14" s="150" t="s">
        <v>318</v>
      </c>
      <c r="G14" s="149" t="s">
        <v>101</v>
      </c>
    </row>
    <row r="15" spans="1:7" ht="15.75" x14ac:dyDescent="0.25">
      <c r="A15" s="139">
        <f t="shared" si="0"/>
        <v>10</v>
      </c>
      <c r="B15" s="149" t="s">
        <v>336</v>
      </c>
      <c r="C15" s="149" t="s">
        <v>337</v>
      </c>
      <c r="D15" s="149" t="s">
        <v>443</v>
      </c>
      <c r="E15" s="149" t="s">
        <v>100</v>
      </c>
      <c r="F15" s="150" t="s">
        <v>318</v>
      </c>
      <c r="G15" s="149" t="s">
        <v>99</v>
      </c>
    </row>
    <row r="16" spans="1:7" ht="15.75" x14ac:dyDescent="0.25">
      <c r="A16" s="139">
        <f t="shared" si="0"/>
        <v>11</v>
      </c>
      <c r="B16" s="149" t="s">
        <v>336</v>
      </c>
      <c r="C16" s="149" t="s">
        <v>337</v>
      </c>
      <c r="D16" s="149" t="s">
        <v>444</v>
      </c>
      <c r="E16" s="149" t="s">
        <v>100</v>
      </c>
      <c r="F16" s="150" t="s">
        <v>318</v>
      </c>
      <c r="G16" s="149" t="s">
        <v>99</v>
      </c>
    </row>
    <row r="17" spans="1:7" ht="15.75" x14ac:dyDescent="0.25">
      <c r="A17" s="139">
        <f t="shared" si="0"/>
        <v>12</v>
      </c>
      <c r="B17" s="149" t="s">
        <v>336</v>
      </c>
      <c r="C17" s="149" t="s">
        <v>337</v>
      </c>
      <c r="D17" s="149" t="s">
        <v>332</v>
      </c>
      <c r="E17" s="149" t="s">
        <v>100</v>
      </c>
      <c r="F17" s="150" t="s">
        <v>445</v>
      </c>
      <c r="G17" s="149" t="s">
        <v>99</v>
      </c>
    </row>
    <row r="18" spans="1:7" ht="15.75" x14ac:dyDescent="0.25">
      <c r="A18" s="139">
        <f t="shared" si="0"/>
        <v>13</v>
      </c>
      <c r="B18" s="149" t="s">
        <v>336</v>
      </c>
      <c r="C18" s="149" t="s">
        <v>337</v>
      </c>
      <c r="D18" s="149" t="s">
        <v>446</v>
      </c>
      <c r="E18" s="149" t="s">
        <v>100</v>
      </c>
      <c r="F18" s="150" t="s">
        <v>303</v>
      </c>
      <c r="G18" s="149" t="s">
        <v>101</v>
      </c>
    </row>
    <row r="19" spans="1:7" ht="15.75" x14ac:dyDescent="0.25">
      <c r="A19" s="139">
        <f t="shared" si="0"/>
        <v>14</v>
      </c>
      <c r="B19" s="149" t="s">
        <v>336</v>
      </c>
      <c r="C19" s="149" t="s">
        <v>337</v>
      </c>
      <c r="D19" s="149" t="s">
        <v>443</v>
      </c>
      <c r="E19" s="149" t="s">
        <v>100</v>
      </c>
      <c r="F19" s="150" t="s">
        <v>318</v>
      </c>
      <c r="G19" s="149" t="s">
        <v>99</v>
      </c>
    </row>
    <row r="20" spans="1:7" ht="15.75" x14ac:dyDescent="0.25">
      <c r="A20" s="139" t="str">
        <f t="shared" si="0"/>
        <v/>
      </c>
      <c r="B20" s="149"/>
      <c r="C20" s="149"/>
      <c r="D20" s="149"/>
      <c r="E20" s="149"/>
      <c r="F20" s="150"/>
      <c r="G20" s="149"/>
    </row>
    <row r="21" spans="1:7" ht="15.75" x14ac:dyDescent="0.25">
      <c r="A21" s="139" t="str">
        <f t="shared" si="0"/>
        <v/>
      </c>
      <c r="B21" s="149"/>
      <c r="C21" s="149"/>
      <c r="D21" s="149"/>
      <c r="E21" s="149"/>
      <c r="F21" s="150"/>
      <c r="G21" s="149"/>
    </row>
    <row r="22" spans="1:7" ht="15.75" x14ac:dyDescent="0.25">
      <c r="A22" s="139" t="str">
        <f t="shared" si="0"/>
        <v/>
      </c>
      <c r="B22" s="149"/>
      <c r="C22" s="149"/>
      <c r="D22" s="149"/>
      <c r="E22" s="149"/>
      <c r="F22" s="150"/>
      <c r="G22" s="149"/>
    </row>
    <row r="23" spans="1:7" ht="15.75" x14ac:dyDescent="0.25">
      <c r="A23" s="139" t="str">
        <f t="shared" si="0"/>
        <v/>
      </c>
      <c r="B23" s="149"/>
      <c r="C23" s="149"/>
      <c r="D23" s="149"/>
      <c r="E23" s="149"/>
      <c r="F23" s="150"/>
      <c r="G23" s="149"/>
    </row>
    <row r="24" spans="1:7" ht="15.75" x14ac:dyDescent="0.25">
      <c r="A24" s="139" t="str">
        <f t="shared" si="0"/>
        <v/>
      </c>
      <c r="B24" s="149"/>
      <c r="C24" s="149"/>
      <c r="D24" s="149"/>
      <c r="E24" s="149"/>
      <c r="F24" s="150"/>
      <c r="G24" s="149"/>
    </row>
    <row r="25" spans="1:7" ht="15.75" x14ac:dyDescent="0.25">
      <c r="A25" s="139" t="str">
        <f t="shared" si="0"/>
        <v/>
      </c>
      <c r="B25" s="149"/>
      <c r="C25" s="149"/>
      <c r="D25" s="149"/>
      <c r="E25" s="149"/>
      <c r="F25" s="150"/>
      <c r="G25" s="149"/>
    </row>
    <row r="26" spans="1:7" ht="15.75" x14ac:dyDescent="0.25">
      <c r="A26" s="139" t="str">
        <f t="shared" si="0"/>
        <v/>
      </c>
      <c r="B26" s="149"/>
      <c r="C26" s="149"/>
      <c r="D26" s="149"/>
      <c r="E26" s="149"/>
      <c r="F26" s="150"/>
      <c r="G26" s="149"/>
    </row>
    <row r="27" spans="1:7" ht="15.75" x14ac:dyDescent="0.25">
      <c r="A27" s="139" t="str">
        <f t="shared" si="0"/>
        <v/>
      </c>
      <c r="B27" s="149"/>
      <c r="C27" s="149"/>
      <c r="D27" s="149"/>
      <c r="E27" s="149"/>
      <c r="F27" s="150"/>
      <c r="G27" s="149"/>
    </row>
    <row r="28" spans="1:7" ht="15.75" x14ac:dyDescent="0.25">
      <c r="A28" s="140" t="str">
        <f t="shared" si="0"/>
        <v/>
      </c>
      <c r="B28" s="149"/>
      <c r="C28" s="149"/>
      <c r="D28" s="149"/>
      <c r="E28" s="149"/>
      <c r="F28" s="150"/>
      <c r="G28" s="149"/>
    </row>
    <row r="29" spans="1:7" ht="15.75" x14ac:dyDescent="0.25">
      <c r="A29" s="140" t="str">
        <f t="shared" si="0"/>
        <v/>
      </c>
      <c r="B29" s="149"/>
      <c r="C29" s="149"/>
      <c r="D29" s="149"/>
      <c r="E29" s="149"/>
      <c r="F29" s="150"/>
      <c r="G29" s="149"/>
    </row>
    <row r="30" spans="1:7" ht="15.75" x14ac:dyDescent="0.25">
      <c r="A30" s="70" t="str">
        <f t="shared" si="0"/>
        <v/>
      </c>
      <c r="B30" s="149"/>
      <c r="C30" s="149"/>
      <c r="D30" s="149"/>
      <c r="E30" s="149"/>
      <c r="F30" s="150"/>
      <c r="G30" s="149"/>
    </row>
    <row r="31" spans="1:7" ht="15.75" x14ac:dyDescent="0.25">
      <c r="A31" s="70" t="str">
        <f t="shared" si="0"/>
        <v/>
      </c>
      <c r="B31" s="149"/>
      <c r="C31" s="149"/>
      <c r="D31" s="149"/>
      <c r="E31" s="149"/>
      <c r="F31" s="150"/>
      <c r="G31" s="149"/>
    </row>
    <row r="32" spans="1:7" ht="15.75" x14ac:dyDescent="0.25">
      <c r="A32" s="70" t="str">
        <f t="shared" si="0"/>
        <v/>
      </c>
      <c r="B32" s="149"/>
      <c r="C32" s="149"/>
      <c r="D32" s="149"/>
      <c r="E32" s="149"/>
      <c r="F32" s="150"/>
      <c r="G32" s="149"/>
    </row>
    <row r="33" spans="1:7" ht="15.75" x14ac:dyDescent="0.25">
      <c r="A33" s="70" t="str">
        <f t="shared" si="0"/>
        <v/>
      </c>
      <c r="B33" s="149"/>
      <c r="C33" s="149"/>
      <c r="D33" s="149"/>
      <c r="E33" s="149"/>
      <c r="F33" s="150"/>
      <c r="G33" s="149"/>
    </row>
    <row r="34" spans="1:7" ht="15.75" x14ac:dyDescent="0.25">
      <c r="A34" s="70" t="str">
        <f t="shared" si="0"/>
        <v/>
      </c>
      <c r="B34" s="149"/>
      <c r="C34" s="149"/>
      <c r="D34" s="149"/>
      <c r="E34" s="149"/>
      <c r="F34" s="150"/>
      <c r="G34" s="149"/>
    </row>
    <row r="35" spans="1:7" ht="15.75" x14ac:dyDescent="0.25">
      <c r="A35" s="70" t="str">
        <f t="shared" si="0"/>
        <v/>
      </c>
      <c r="B35" s="149"/>
      <c r="C35" s="149"/>
      <c r="D35" s="149"/>
      <c r="E35" s="149"/>
      <c r="F35" s="150"/>
      <c r="G35" s="149"/>
    </row>
    <row r="36" spans="1:7" ht="15.75" x14ac:dyDescent="0.25">
      <c r="A36" s="70" t="str">
        <f t="shared" si="0"/>
        <v/>
      </c>
      <c r="B36" s="149"/>
      <c r="C36" s="149"/>
      <c r="D36" s="149"/>
      <c r="E36" s="149"/>
      <c r="F36" s="150"/>
      <c r="G36" s="149"/>
    </row>
    <row r="37" spans="1:7" ht="15.75" x14ac:dyDescent="0.25">
      <c r="A37" s="70" t="str">
        <f t="shared" si="0"/>
        <v/>
      </c>
      <c r="B37" s="149"/>
      <c r="C37" s="149"/>
      <c r="D37" s="149"/>
      <c r="E37" s="149"/>
      <c r="F37" s="150"/>
      <c r="G37" s="149"/>
    </row>
    <row r="38" spans="1:7" ht="15.75" x14ac:dyDescent="0.25">
      <c r="A38" s="70" t="str">
        <f t="shared" si="0"/>
        <v/>
      </c>
      <c r="B38" s="75"/>
      <c r="C38" s="75"/>
      <c r="D38" s="75"/>
      <c r="E38" s="75"/>
      <c r="F38" s="75"/>
      <c r="G38" s="76"/>
    </row>
    <row r="39" spans="1:7" ht="15.75" x14ac:dyDescent="0.25">
      <c r="A39" s="70" t="str">
        <f t="shared" si="0"/>
        <v/>
      </c>
      <c r="B39" s="75"/>
      <c r="C39" s="75"/>
      <c r="D39" s="75"/>
      <c r="E39" s="75"/>
      <c r="F39" s="75"/>
      <c r="G39" s="76"/>
    </row>
    <row r="40" spans="1:7" ht="15.75" x14ac:dyDescent="0.25">
      <c r="A40" s="70" t="str">
        <f t="shared" si="0"/>
        <v/>
      </c>
      <c r="B40" s="75"/>
      <c r="C40" s="75"/>
      <c r="D40" s="75"/>
      <c r="E40" s="75"/>
      <c r="F40" s="75"/>
      <c r="G40" s="76"/>
    </row>
    <row r="41" spans="1:7" ht="15.75" x14ac:dyDescent="0.25">
      <c r="A41" s="70" t="str">
        <f t="shared" si="0"/>
        <v/>
      </c>
      <c r="B41" s="75"/>
      <c r="C41" s="75"/>
      <c r="D41" s="75"/>
      <c r="E41" s="75"/>
      <c r="F41" s="75"/>
      <c r="G41" s="76"/>
    </row>
    <row r="42" spans="1:7" ht="15.75" x14ac:dyDescent="0.25">
      <c r="A42" s="70" t="str">
        <f t="shared" si="0"/>
        <v/>
      </c>
      <c r="B42" s="75"/>
      <c r="C42" s="75"/>
      <c r="D42" s="75"/>
      <c r="E42" s="75"/>
      <c r="F42" s="75"/>
      <c r="G42" s="76"/>
    </row>
    <row r="43" spans="1:7" ht="15.75" x14ac:dyDescent="0.25">
      <c r="A43" s="70" t="str">
        <f t="shared" si="0"/>
        <v/>
      </c>
      <c r="B43" s="75"/>
      <c r="C43" s="75"/>
      <c r="D43" s="75"/>
      <c r="E43" s="75"/>
      <c r="F43" s="75"/>
      <c r="G43" s="76"/>
    </row>
    <row r="44" spans="1:7" ht="15.75" x14ac:dyDescent="0.25">
      <c r="A44" s="70" t="str">
        <f t="shared" si="0"/>
        <v/>
      </c>
      <c r="B44" s="138"/>
      <c r="C44" s="138"/>
      <c r="D44" s="138"/>
      <c r="E44" s="138"/>
      <c r="F44" s="138"/>
      <c r="G44" s="138"/>
    </row>
    <row r="45" spans="1:7" ht="15.75" x14ac:dyDescent="0.25">
      <c r="A45" s="70" t="str">
        <f t="shared" si="0"/>
        <v/>
      </c>
      <c r="B45" s="138"/>
      <c r="C45" s="138"/>
      <c r="D45" s="138"/>
      <c r="E45" s="138"/>
      <c r="F45" s="138"/>
      <c r="G45" s="138"/>
    </row>
    <row r="46" spans="1:7" ht="15.75" x14ac:dyDescent="0.25">
      <c r="A46" s="70" t="str">
        <f t="shared" si="0"/>
        <v/>
      </c>
      <c r="B46" s="138"/>
      <c r="C46" s="138"/>
      <c r="D46" s="138"/>
      <c r="E46" s="138"/>
      <c r="F46" s="138"/>
      <c r="G46" s="138"/>
    </row>
    <row r="47" spans="1:7" ht="15.75" x14ac:dyDescent="0.25">
      <c r="A47" s="70" t="str">
        <f t="shared" si="0"/>
        <v/>
      </c>
      <c r="B47" s="138"/>
      <c r="C47" s="138"/>
      <c r="D47" s="138"/>
      <c r="E47" s="138"/>
      <c r="F47" s="138"/>
      <c r="G47" s="138"/>
    </row>
    <row r="48" spans="1:7" ht="15.75" x14ac:dyDescent="0.25">
      <c r="A48" s="70" t="str">
        <f t="shared" si="0"/>
        <v/>
      </c>
      <c r="B48" s="138"/>
      <c r="C48" s="138"/>
      <c r="D48" s="138"/>
      <c r="E48" s="138"/>
      <c r="F48" s="138"/>
      <c r="G48" s="138"/>
    </row>
    <row r="49" spans="1:7" ht="15.75" x14ac:dyDescent="0.25">
      <c r="A49" s="70" t="str">
        <f t="shared" si="0"/>
        <v/>
      </c>
      <c r="B49" s="138"/>
      <c r="C49" s="138"/>
      <c r="D49" s="138"/>
      <c r="E49" s="138"/>
      <c r="F49" s="138"/>
      <c r="G49" s="138"/>
    </row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7"/>
  <sheetViews>
    <sheetView zoomScaleNormal="100" workbookViewId="0">
      <selection activeCell="Y21" sqref="Y21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95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</row>
    <row r="2" spans="1:24" ht="15" customHeight="1" x14ac:dyDescent="0.25">
      <c r="A2" s="195" t="s">
        <v>305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</row>
    <row r="3" spans="1:24" ht="15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24" ht="15" customHeight="1" x14ac:dyDescent="0.25">
      <c r="A4" s="196" t="s">
        <v>59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</row>
    <row r="5" spans="1:24" ht="15" customHeight="1" x14ac:dyDescent="0.25">
      <c r="A5" s="199">
        <v>24</v>
      </c>
      <c r="B5" s="199"/>
      <c r="C5" s="201" t="str">
        <f>'2- 1-ВЕТ'!D33</f>
        <v>грудня</v>
      </c>
      <c r="D5" s="201"/>
      <c r="E5" s="201"/>
      <c r="F5" s="201"/>
      <c r="G5" s="199">
        <f>'2- 1-ВЕТ'!S3</f>
        <v>2024</v>
      </c>
      <c r="H5" s="199"/>
      <c r="I5" s="94" t="s">
        <v>134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</row>
    <row r="7" spans="1:24" ht="15" customHeight="1" x14ac:dyDescent="0.25">
      <c r="A7" s="95"/>
      <c r="B7" s="95"/>
      <c r="C7" s="197" t="s">
        <v>60</v>
      </c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ht="15" customHeight="1" x14ac:dyDescent="0.25">
      <c r="A8" s="96" t="s">
        <v>61</v>
      </c>
      <c r="B8" s="95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</row>
    <row r="9" spans="1:24" ht="15" customHeight="1" x14ac:dyDescent="0.25">
      <c r="A9" s="95" t="s">
        <v>263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8" t="s">
        <v>264</v>
      </c>
      <c r="Q9" s="95"/>
      <c r="R9" s="95"/>
      <c r="S9" s="95"/>
      <c r="T9" s="95"/>
      <c r="U9" s="95"/>
      <c r="V9" s="95"/>
      <c r="W9" s="95"/>
    </row>
    <row r="10" spans="1:24" ht="15" customHeight="1" x14ac:dyDescent="0.25">
      <c r="A10" s="95" t="s">
        <v>265</v>
      </c>
      <c r="B10" s="95"/>
      <c r="C10" s="95"/>
      <c r="D10" s="95"/>
      <c r="E10" s="95"/>
      <c r="F10" s="95"/>
      <c r="G10" s="108"/>
      <c r="H10" s="95"/>
      <c r="I10" s="95"/>
      <c r="J10" s="95"/>
      <c r="K10" s="98" t="s">
        <v>286</v>
      </c>
      <c r="L10" s="95"/>
      <c r="M10" s="95"/>
      <c r="N10" s="95"/>
      <c r="P10" s="95"/>
      <c r="Q10" s="95"/>
      <c r="R10" s="95"/>
      <c r="S10" s="95"/>
      <c r="T10" s="95"/>
      <c r="U10" s="95"/>
      <c r="V10" s="95"/>
      <c r="W10" s="95"/>
      <c r="X10" s="95"/>
    </row>
    <row r="11" spans="1:24" ht="15.75" x14ac:dyDescent="0.25">
      <c r="A11" s="95" t="s">
        <v>110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108" t="s">
        <v>464</v>
      </c>
      <c r="M11" s="56"/>
      <c r="S11" s="95"/>
      <c r="T11" s="95"/>
      <c r="U11" s="95"/>
      <c r="V11" s="95"/>
      <c r="W11" s="95"/>
      <c r="X11" s="95"/>
    </row>
    <row r="12" spans="1:24" ht="15.75" x14ac:dyDescent="0.25">
      <c r="A12" s="95" t="s">
        <v>111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</row>
    <row r="13" spans="1:24" ht="15.75" x14ac:dyDescent="0.25">
      <c r="A13" s="95" t="s">
        <v>65</v>
      </c>
      <c r="B13" s="95"/>
      <c r="C13" s="95"/>
      <c r="D13" s="95"/>
      <c r="E13" s="198">
        <f>MAX('Список коти R'!A6:A49)</f>
        <v>14</v>
      </c>
      <c r="F13" s="198"/>
      <c r="G13" s="200" t="str">
        <f>IF(COUNTIF(ДОЗА,F29),"голова",IF(COUNTIF(ДОЗИ,F29),"голови","голів"))</f>
        <v>голів</v>
      </c>
      <c r="H13" s="200"/>
      <c r="I13" s="200"/>
      <c r="J13" s="200"/>
      <c r="K13" s="95" t="s">
        <v>230</v>
      </c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</row>
    <row r="14" spans="1:24" ht="15.75" x14ac:dyDescent="0.25">
      <c r="A14" s="95" t="s">
        <v>67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 t="s">
        <v>68</v>
      </c>
      <c r="O14" s="95"/>
      <c r="P14" s="95"/>
      <c r="Q14" s="95"/>
      <c r="R14" s="95"/>
      <c r="S14" s="95"/>
      <c r="T14" s="95"/>
      <c r="U14" s="95"/>
      <c r="V14" s="95"/>
      <c r="W14" s="95"/>
      <c r="X14" s="95"/>
    </row>
    <row r="15" spans="1:24" ht="15.75" x14ac:dyDescent="0.25">
      <c r="A15" s="95" t="s">
        <v>69</v>
      </c>
      <c r="B15" s="95"/>
      <c r="C15" s="95"/>
      <c r="D15" s="95"/>
      <c r="E15" s="95"/>
      <c r="F15" s="95"/>
      <c r="G15" s="95"/>
      <c r="H15" s="95"/>
      <c r="I15" s="95"/>
      <c r="J15" s="95"/>
      <c r="K15" s="99"/>
      <c r="L15" s="99"/>
      <c r="M15" s="99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</row>
    <row r="16" spans="1:24" ht="15.75" x14ac:dyDescent="0.25">
      <c r="A16" s="95" t="s">
        <v>287</v>
      </c>
      <c r="B16" s="100"/>
      <c r="C16" s="99"/>
      <c r="D16" s="99"/>
      <c r="E16" s="99"/>
      <c r="F16" s="101"/>
      <c r="G16" s="101"/>
      <c r="H16" s="101"/>
      <c r="I16" s="101"/>
      <c r="J16" s="101"/>
      <c r="K16" s="101"/>
      <c r="L16" s="101"/>
      <c r="N16" s="191" t="s">
        <v>447</v>
      </c>
      <c r="O16" s="191"/>
      <c r="P16" s="191"/>
      <c r="Q16" s="191"/>
      <c r="T16" s="95"/>
      <c r="U16" s="95"/>
      <c r="V16" s="95"/>
      <c r="W16" s="95"/>
      <c r="X16" s="95"/>
    </row>
    <row r="17" spans="1:27" ht="15.75" x14ac:dyDescent="0.25">
      <c r="A17" s="95"/>
      <c r="B17" s="29" t="s">
        <v>171</v>
      </c>
      <c r="C17" s="29"/>
      <c r="D17" s="29"/>
      <c r="E17" s="29"/>
      <c r="F17" s="189" t="s">
        <v>327</v>
      </c>
      <c r="G17" s="189"/>
      <c r="H17" s="189"/>
      <c r="I17" s="189"/>
      <c r="J17" s="30"/>
      <c r="K17" s="29" t="s">
        <v>259</v>
      </c>
      <c r="L17" s="29"/>
      <c r="M17" s="29"/>
      <c r="N17" s="29"/>
      <c r="O17" s="29"/>
      <c r="P17" s="30"/>
      <c r="Q17" s="30"/>
      <c r="R17" s="32">
        <v>3</v>
      </c>
      <c r="S17" s="190" t="str">
        <f>IF(COUNTIF(ДОЗА,R17),"доза",IF(COUNTIF(ДОЗИ,R17),"дози","доз"))</f>
        <v>дози</v>
      </c>
      <c r="T17" s="190"/>
      <c r="U17" s="95"/>
      <c r="V17" s="95"/>
      <c r="W17" s="95"/>
      <c r="X17" s="95"/>
    </row>
    <row r="18" spans="1:27" ht="15.75" x14ac:dyDescent="0.25">
      <c r="A18" s="1" t="s">
        <v>276</v>
      </c>
      <c r="B18"/>
      <c r="C18"/>
      <c r="D18"/>
      <c r="E18"/>
      <c r="F18"/>
      <c r="G18"/>
      <c r="H18"/>
      <c r="I18"/>
      <c r="J18"/>
      <c r="K18"/>
      <c r="L18"/>
      <c r="M18"/>
      <c r="N18" s="204" t="s">
        <v>321</v>
      </c>
      <c r="O18" s="204"/>
      <c r="P18" s="204"/>
      <c r="Q18" s="204"/>
      <c r="R18"/>
      <c r="S18"/>
      <c r="T18" s="153"/>
      <c r="U18" s="95"/>
      <c r="V18" s="95"/>
      <c r="W18" s="95"/>
      <c r="X18" s="95"/>
    </row>
    <row r="19" spans="1:27" ht="15.75" x14ac:dyDescent="0.25">
      <c r="A19" s="29"/>
      <c r="B19" s="29" t="s">
        <v>171</v>
      </c>
      <c r="C19" s="29"/>
      <c r="D19" s="29"/>
      <c r="E19" s="29"/>
      <c r="F19" s="189" t="s">
        <v>282</v>
      </c>
      <c r="G19" s="189"/>
      <c r="H19" s="189"/>
      <c r="I19" s="189"/>
      <c r="J19" s="30"/>
      <c r="K19" s="29" t="s">
        <v>259</v>
      </c>
      <c r="L19" s="29"/>
      <c r="M19" s="29"/>
      <c r="N19" s="29"/>
      <c r="O19" s="29"/>
      <c r="P19" s="30"/>
      <c r="Q19" s="30"/>
      <c r="R19" s="32">
        <v>1</v>
      </c>
      <c r="S19" s="29" t="str">
        <f>IF(COUNTIF(ДОЗА,R19),"доза",IF(COUNTIF(ДОЗИ,R19),"дози","доз"))</f>
        <v>доза</v>
      </c>
      <c r="T19" s="153"/>
      <c r="U19" s="95"/>
      <c r="V19" s="95"/>
      <c r="W19" s="95"/>
      <c r="X19" s="95"/>
    </row>
    <row r="20" spans="1:27" ht="15.75" x14ac:dyDescent="0.25">
      <c r="A20" s="29" t="s">
        <v>448</v>
      </c>
      <c r="B20" s="30"/>
      <c r="C20" s="29"/>
      <c r="D20" s="29"/>
      <c r="E20" s="29"/>
      <c r="F20" s="29"/>
      <c r="G20" s="34"/>
      <c r="H20" s="34"/>
      <c r="I20" s="34"/>
      <c r="J20" s="34"/>
      <c r="K20" s="34"/>
      <c r="L20" s="34"/>
      <c r="M20"/>
      <c r="N20" s="202" t="s">
        <v>323</v>
      </c>
      <c r="O20" s="202"/>
      <c r="P20" s="202"/>
      <c r="Q20" s="202"/>
      <c r="R20" s="37"/>
      <c r="S20"/>
      <c r="T20"/>
      <c r="U20" s="95"/>
      <c r="V20" s="95"/>
      <c r="W20" s="95"/>
      <c r="X20" s="95"/>
    </row>
    <row r="21" spans="1:27" ht="15.75" x14ac:dyDescent="0.25">
      <c r="A21" s="29"/>
      <c r="B21" s="29" t="s">
        <v>113</v>
      </c>
      <c r="C21" s="29"/>
      <c r="D21" s="29"/>
      <c r="E21" s="29"/>
      <c r="F21" s="203" t="s">
        <v>282</v>
      </c>
      <c r="G21" s="203"/>
      <c r="H21" s="203"/>
      <c r="I21" s="203"/>
      <c r="J21" s="34"/>
      <c r="K21" s="29" t="s">
        <v>70</v>
      </c>
      <c r="L21" s="29"/>
      <c r="M21" s="29"/>
      <c r="N21" s="29"/>
      <c r="O21" s="29"/>
      <c r="P21" s="34"/>
      <c r="Q21" s="34"/>
      <c r="R21" s="141">
        <v>1</v>
      </c>
      <c r="S21" s="190" t="str">
        <f>IF(COUNTIF(ДОЗА,R21),"доза",IF(COUNTIF(ДОЗИ,R21),"дози","доз"))</f>
        <v>доза</v>
      </c>
      <c r="T21" s="190"/>
      <c r="U21" s="95"/>
      <c r="V21" s="95"/>
      <c r="W21" s="95"/>
      <c r="X21" s="95"/>
    </row>
    <row r="22" spans="1:27" ht="15.75" x14ac:dyDescent="0.25">
      <c r="A22" s="29" t="s">
        <v>322</v>
      </c>
      <c r="B22" s="30"/>
      <c r="C22" s="29"/>
      <c r="D22" s="29"/>
      <c r="E22" s="29"/>
      <c r="F22" s="29"/>
      <c r="G22" s="34"/>
      <c r="H22" s="34"/>
      <c r="I22" s="34"/>
      <c r="J22" s="34"/>
      <c r="K22" s="34"/>
      <c r="L22" s="34"/>
      <c r="M22"/>
      <c r="N22" s="202" t="s">
        <v>302</v>
      </c>
      <c r="O22" s="202"/>
      <c r="P22" s="202"/>
      <c r="Q22" s="202"/>
      <c r="R22" s="37"/>
      <c r="S22"/>
      <c r="T22"/>
      <c r="V22" s="95"/>
      <c r="W22" s="95"/>
      <c r="X22" s="95"/>
    </row>
    <row r="23" spans="1:27" ht="15.75" x14ac:dyDescent="0.25">
      <c r="A23" s="29"/>
      <c r="B23" s="29" t="s">
        <v>113</v>
      </c>
      <c r="C23" s="29"/>
      <c r="D23" s="29"/>
      <c r="E23" s="29"/>
      <c r="F23" s="203" t="s">
        <v>282</v>
      </c>
      <c r="G23" s="203"/>
      <c r="H23" s="203"/>
      <c r="I23" s="203"/>
      <c r="J23" s="34"/>
      <c r="K23" s="29" t="s">
        <v>70</v>
      </c>
      <c r="L23" s="29"/>
      <c r="M23" s="29"/>
      <c r="N23" s="29"/>
      <c r="O23" s="29"/>
      <c r="P23" s="34"/>
      <c r="Q23" s="34"/>
      <c r="R23" s="151">
        <v>3</v>
      </c>
      <c r="S23" s="190" t="str">
        <f>IF(COUNTIF(ДОЗА,R23),"доза",IF(COUNTIF(ДОЗИ,R23),"дози","доз"))</f>
        <v>дози</v>
      </c>
      <c r="T23" s="190"/>
      <c r="V23" s="95"/>
      <c r="W23" s="95"/>
      <c r="X23" s="95"/>
    </row>
    <row r="24" spans="1:27" ht="15.75" x14ac:dyDescent="0.25">
      <c r="A24" s="29" t="s">
        <v>449</v>
      </c>
      <c r="B24" s="30"/>
      <c r="C24" s="29"/>
      <c r="D24" s="29"/>
      <c r="E24" s="29"/>
      <c r="F24" s="29"/>
      <c r="G24" s="34"/>
      <c r="H24" s="34"/>
      <c r="I24" s="34"/>
      <c r="J24" s="34"/>
      <c r="K24" s="34"/>
      <c r="L24" s="34"/>
      <c r="M24"/>
      <c r="N24" s="202" t="s">
        <v>345</v>
      </c>
      <c r="O24" s="202"/>
      <c r="P24" s="202"/>
      <c r="T24"/>
      <c r="U24" s="95"/>
      <c r="V24" s="95"/>
      <c r="W24" s="95"/>
      <c r="X24" s="95"/>
    </row>
    <row r="25" spans="1:27" ht="15.75" x14ac:dyDescent="0.25">
      <c r="A25" s="29"/>
      <c r="B25" s="29" t="s">
        <v>113</v>
      </c>
      <c r="C25" s="29"/>
      <c r="D25" s="29"/>
      <c r="E25" s="29"/>
      <c r="F25" s="203" t="s">
        <v>346</v>
      </c>
      <c r="G25" s="203"/>
      <c r="H25" s="203"/>
      <c r="I25" s="203"/>
      <c r="J25" s="34"/>
      <c r="K25" s="29" t="s">
        <v>70</v>
      </c>
      <c r="L25" s="29"/>
      <c r="M25" s="29"/>
      <c r="N25" s="29"/>
      <c r="O25" s="29"/>
      <c r="P25" s="34"/>
      <c r="Q25" s="34"/>
      <c r="R25" s="154">
        <v>6</v>
      </c>
      <c r="S25" s="190" t="str">
        <f>IF(COUNTIF(ДОЗА,R25),"доза",IF(COUNTIF(ДОЗИ,R25),"дози","доз"))</f>
        <v>доз</v>
      </c>
      <c r="T25" s="190"/>
      <c r="U25" s="95"/>
      <c r="V25" s="95"/>
      <c r="W25" s="95"/>
      <c r="X25" s="95"/>
    </row>
    <row r="26" spans="1:27" ht="15.75" x14ac:dyDescent="0.25">
      <c r="V26" s="95"/>
      <c r="W26" s="95"/>
      <c r="X26" s="95"/>
    </row>
    <row r="27" spans="1:27" ht="15.75" x14ac:dyDescent="0.25">
      <c r="A27" s="95" t="s">
        <v>72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9"/>
      <c r="Z27" s="103"/>
      <c r="AA27" s="104"/>
    </row>
    <row r="28" spans="1:27" x14ac:dyDescent="0.25">
      <c r="Z28" s="103"/>
      <c r="AA28" s="104"/>
    </row>
    <row r="29" spans="1:27" ht="15.75" x14ac:dyDescent="0.25">
      <c r="A29" s="95" t="s">
        <v>73</v>
      </c>
      <c r="B29" s="95"/>
      <c r="C29" s="95"/>
      <c r="D29" s="95"/>
      <c r="E29" s="95"/>
      <c r="F29" s="193">
        <f>E13</f>
        <v>14</v>
      </c>
      <c r="G29" s="193"/>
      <c r="H29" s="194" t="str">
        <f>IF(COUNTIF(ДОЗА,F29),"доза",IF(COUNTIF(ДОЗИ,F29),"дози","доз"))</f>
        <v>доз</v>
      </c>
      <c r="I29" s="194"/>
      <c r="J29" s="95" t="s">
        <v>229</v>
      </c>
      <c r="K29" s="95"/>
      <c r="L29" s="95"/>
      <c r="M29" s="95"/>
      <c r="N29" s="95"/>
      <c r="O29" s="95"/>
      <c r="P29" s="95"/>
      <c r="Q29" s="95"/>
      <c r="R29" s="95"/>
      <c r="S29" s="193">
        <f>F29</f>
        <v>14</v>
      </c>
      <c r="T29" s="193"/>
      <c r="U29" s="95" t="s">
        <v>75</v>
      </c>
      <c r="V29" s="95"/>
      <c r="W29" s="95"/>
      <c r="X29" s="95"/>
      <c r="Z29" s="103"/>
      <c r="AA29" s="104"/>
    </row>
    <row r="30" spans="1:27" ht="15.75" x14ac:dyDescent="0.25">
      <c r="A30" s="95"/>
      <c r="B30" s="95" t="s">
        <v>76</v>
      </c>
      <c r="C30" s="95"/>
      <c r="D30" s="95"/>
      <c r="E30" s="95"/>
      <c r="F30" s="95"/>
      <c r="G30" s="95"/>
      <c r="H30" s="95"/>
      <c r="I30" s="193">
        <f>F29*0.5</f>
        <v>7</v>
      </c>
      <c r="J30" s="193"/>
      <c r="K30" s="95" t="s">
        <v>77</v>
      </c>
      <c r="L30" s="95"/>
      <c r="M30" s="95"/>
      <c r="N30" s="95"/>
      <c r="O30" s="193">
        <f>F29*0.5</f>
        <v>7</v>
      </c>
      <c r="P30" s="193"/>
      <c r="Q30" s="95" t="s">
        <v>78</v>
      </c>
      <c r="R30" s="95"/>
      <c r="S30" s="95"/>
      <c r="T30" s="95"/>
      <c r="U30" s="95"/>
      <c r="V30" s="95"/>
      <c r="W30" s="95"/>
      <c r="X30" s="95"/>
      <c r="Z30" s="103"/>
      <c r="AA30" s="104"/>
    </row>
    <row r="31" spans="1:27" ht="15.75" x14ac:dyDescent="0.25">
      <c r="A31" s="95"/>
      <c r="B31" s="95" t="s">
        <v>79</v>
      </c>
      <c r="C31" s="95"/>
      <c r="D31" s="95"/>
      <c r="E31" s="95"/>
      <c r="F31" s="95"/>
      <c r="G31" s="193">
        <f>F29</f>
        <v>14</v>
      </c>
      <c r="H31" s="193"/>
      <c r="I31" s="194" t="str">
        <f>IF(COUNTIF(ДОЗА,G31),"пара",IF(COUNTIF(ДОЗИ,G31),"парии","пар"))</f>
        <v>пар</v>
      </c>
      <c r="J31" s="194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Z31" s="103"/>
      <c r="AA31" s="104"/>
    </row>
    <row r="32" spans="1:27" ht="15.75" x14ac:dyDescent="0.25">
      <c r="A32" s="95" t="s">
        <v>81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</row>
    <row r="33" spans="1:24" ht="15.75" x14ac:dyDescent="0.25">
      <c r="A33" s="95"/>
      <c r="B33" s="95"/>
      <c r="C33" s="95" t="s">
        <v>82</v>
      </c>
      <c r="D33" s="95"/>
      <c r="E33" s="95"/>
      <c r="F33" s="95"/>
      <c r="G33" s="95"/>
      <c r="H33" s="95"/>
      <c r="I33" s="95"/>
      <c r="J33" s="95"/>
      <c r="K33" s="95"/>
      <c r="L33" s="193">
        <f>F29</f>
        <v>14</v>
      </c>
      <c r="M33" s="193"/>
      <c r="N33" s="95" t="s">
        <v>83</v>
      </c>
      <c r="O33" s="95"/>
      <c r="P33" s="95"/>
      <c r="Q33" s="95"/>
      <c r="R33" s="95"/>
      <c r="S33" s="95"/>
      <c r="T33" s="95"/>
      <c r="U33" s="95"/>
      <c r="V33" s="95"/>
      <c r="W33" s="95"/>
      <c r="X33" s="95"/>
    </row>
    <row r="34" spans="1:24" ht="15.75" x14ac:dyDescent="0.25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105"/>
      <c r="M34" s="10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</row>
    <row r="35" spans="1:24" ht="15.75" x14ac:dyDescent="0.25">
      <c r="A35" s="95" t="s">
        <v>84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</row>
    <row r="36" spans="1:24" ht="15.75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</row>
    <row r="37" spans="1:24" ht="15.75" x14ac:dyDescent="0.25">
      <c r="A37" s="98" t="s">
        <v>85</v>
      </c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</row>
    <row r="38" spans="1:24" ht="15.75" x14ac:dyDescent="0.25">
      <c r="A38" s="98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</row>
    <row r="39" spans="1:24" ht="15.75" x14ac:dyDescent="0.25">
      <c r="A39" s="106" t="s">
        <v>86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</row>
    <row r="40" spans="1:24" ht="15.75" x14ac:dyDescent="0.25">
      <c r="A40" s="106"/>
      <c r="B40" s="106" t="s">
        <v>262</v>
      </c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8" t="s">
        <v>87</v>
      </c>
      <c r="N40" s="95"/>
      <c r="O40" s="95"/>
      <c r="P40" s="95"/>
      <c r="Q40" s="95"/>
      <c r="R40" s="95"/>
      <c r="S40" s="192" t="s">
        <v>88</v>
      </c>
      <c r="T40" s="192"/>
      <c r="U40" s="192"/>
      <c r="V40" s="192"/>
      <c r="W40" s="192"/>
      <c r="X40" s="95"/>
    </row>
    <row r="41" spans="1:24" ht="15.75" x14ac:dyDescent="0.25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</row>
    <row r="42" spans="1:24" ht="15.75" x14ac:dyDescent="0.25">
      <c r="A42" s="95"/>
      <c r="B42" s="95" t="s">
        <v>89</v>
      </c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</row>
    <row r="43" spans="1:24" ht="15.75" x14ac:dyDescent="0.25">
      <c r="A43" s="95"/>
      <c r="B43" s="107" t="s">
        <v>90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8" t="s">
        <v>91</v>
      </c>
      <c r="N43" s="95"/>
      <c r="O43" s="95"/>
      <c r="P43" s="95"/>
      <c r="Q43" s="95"/>
      <c r="R43" s="95"/>
      <c r="S43" s="192" t="s">
        <v>88</v>
      </c>
      <c r="T43" s="192"/>
      <c r="U43" s="192"/>
      <c r="V43" s="192"/>
      <c r="W43" s="192"/>
      <c r="X43" s="95"/>
    </row>
    <row r="44" spans="1:24" ht="15.75" x14ac:dyDescent="0.25">
      <c r="A44" s="95"/>
      <c r="B44" s="107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8"/>
      <c r="N44" s="95"/>
      <c r="O44" s="95"/>
      <c r="P44" s="95"/>
      <c r="Q44" s="95"/>
      <c r="R44" s="95"/>
      <c r="S44" s="119"/>
      <c r="T44" s="119"/>
      <c r="U44" s="119"/>
      <c r="V44" s="119"/>
      <c r="W44" s="119"/>
      <c r="X44" s="95"/>
    </row>
    <row r="45" spans="1:24" ht="15.75" x14ac:dyDescent="0.25">
      <c r="A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</row>
    <row r="46" spans="1:24" ht="15.75" x14ac:dyDescent="0.25">
      <c r="B46" s="106" t="s">
        <v>262</v>
      </c>
      <c r="C46" s="95"/>
      <c r="M46" s="98" t="str">
        <f>K10</f>
        <v>Вєтрова А.Г</v>
      </c>
      <c r="S46" s="192" t="s">
        <v>88</v>
      </c>
      <c r="T46" s="192"/>
      <c r="U46" s="192"/>
      <c r="V46" s="192"/>
      <c r="W46" s="192"/>
    </row>
    <row r="47" spans="1:24" ht="15.75" x14ac:dyDescent="0.25">
      <c r="B47" s="107"/>
    </row>
  </sheetData>
  <mergeCells count="34">
    <mergeCell ref="N18:Q18"/>
    <mergeCell ref="F19:I19"/>
    <mergeCell ref="S21:T21"/>
    <mergeCell ref="F25:I25"/>
    <mergeCell ref="S25:T25"/>
    <mergeCell ref="N20:Q20"/>
    <mergeCell ref="F21:I21"/>
    <mergeCell ref="N22:Q22"/>
    <mergeCell ref="F23:I23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F17:I17"/>
    <mergeCell ref="S17:T17"/>
    <mergeCell ref="S23:T23"/>
    <mergeCell ref="N16:Q16"/>
    <mergeCell ref="S46:W46"/>
    <mergeCell ref="S29:T29"/>
    <mergeCell ref="I30:J30"/>
    <mergeCell ref="O30:P30"/>
    <mergeCell ref="L33:M33"/>
    <mergeCell ref="S40:W40"/>
    <mergeCell ref="H29:I29"/>
    <mergeCell ref="G31:H31"/>
    <mergeCell ref="S43:W43"/>
    <mergeCell ref="I31:J31"/>
    <mergeCell ref="F29:G29"/>
    <mergeCell ref="N24:P24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54"/>
  <sheetViews>
    <sheetView topLeftCell="A6" zoomScaleNormal="100" workbookViewId="0">
      <selection activeCell="B6" sqref="B6:G2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1" spans="1:13" x14ac:dyDescent="0.25">
      <c r="M1" s="156"/>
    </row>
    <row r="2" spans="1:13" ht="18.75" x14ac:dyDescent="0.25">
      <c r="A2" s="185" t="s">
        <v>92</v>
      </c>
      <c r="B2" s="185"/>
      <c r="C2" s="185"/>
      <c r="D2" s="185"/>
      <c r="E2" s="185"/>
      <c r="F2" s="185"/>
      <c r="G2" s="185"/>
    </row>
    <row r="3" spans="1:13" ht="18.75" x14ac:dyDescent="0.25">
      <c r="A3" s="185" t="s">
        <v>93</v>
      </c>
      <c r="B3" s="185"/>
      <c r="C3" s="185"/>
      <c r="D3" s="185"/>
      <c r="E3" s="185"/>
      <c r="F3" s="185"/>
      <c r="G3" s="185"/>
    </row>
    <row r="4" spans="1:13" ht="15.75" x14ac:dyDescent="0.25">
      <c r="A4" s="1"/>
      <c r="B4" s="12"/>
      <c r="C4" s="1"/>
      <c r="D4" s="1"/>
      <c r="E4" s="1"/>
      <c r="F4" s="1"/>
    </row>
    <row r="5" spans="1:13" ht="38.25" customHeight="1" x14ac:dyDescent="0.25">
      <c r="A5" s="118" t="s">
        <v>94</v>
      </c>
      <c r="B5" s="120" t="s">
        <v>95</v>
      </c>
      <c r="C5" s="120" t="s">
        <v>96</v>
      </c>
      <c r="D5" s="188" t="s">
        <v>97</v>
      </c>
      <c r="E5" s="188"/>
      <c r="F5" s="188"/>
      <c r="G5" s="188"/>
    </row>
    <row r="6" spans="1:13" ht="15.6" customHeight="1" x14ac:dyDescent="0.25">
      <c r="A6" s="139">
        <v>1</v>
      </c>
      <c r="B6" s="75" t="s">
        <v>316</v>
      </c>
      <c r="C6" s="75" t="s">
        <v>348</v>
      </c>
      <c r="D6" s="75" t="s">
        <v>317</v>
      </c>
      <c r="E6" s="75" t="s">
        <v>100</v>
      </c>
      <c r="F6" s="75" t="s">
        <v>309</v>
      </c>
      <c r="G6" s="76" t="s">
        <v>101</v>
      </c>
      <c r="H6" s="71"/>
    </row>
    <row r="7" spans="1:13" ht="15.6" customHeight="1" x14ac:dyDescent="0.25">
      <c r="A7" s="139">
        <f>IF(ISBLANK(B7),"",A6+1)</f>
        <v>2</v>
      </c>
      <c r="B7" s="75" t="s">
        <v>436</v>
      </c>
      <c r="C7" s="75" t="s">
        <v>437</v>
      </c>
      <c r="D7" s="75" t="s">
        <v>438</v>
      </c>
      <c r="E7" s="75" t="s">
        <v>100</v>
      </c>
      <c r="F7" s="75" t="s">
        <v>226</v>
      </c>
      <c r="G7" s="76" t="s">
        <v>99</v>
      </c>
      <c r="H7" s="71"/>
    </row>
    <row r="8" spans="1:13" ht="15.6" customHeight="1" x14ac:dyDescent="0.25">
      <c r="A8" s="139">
        <f t="shared" ref="A8:A49" si="0">IF(ISBLANK(B8),"",A7+1)</f>
        <v>3</v>
      </c>
      <c r="B8" s="75" t="s">
        <v>336</v>
      </c>
      <c r="C8" s="75" t="s">
        <v>337</v>
      </c>
      <c r="D8" s="75" t="s">
        <v>340</v>
      </c>
      <c r="E8" s="75" t="s">
        <v>100</v>
      </c>
      <c r="F8" s="75" t="s">
        <v>318</v>
      </c>
      <c r="G8" s="76" t="s">
        <v>99</v>
      </c>
      <c r="H8" s="71"/>
    </row>
    <row r="9" spans="1:13" ht="15.6" customHeight="1" x14ac:dyDescent="0.25">
      <c r="A9" s="139">
        <f t="shared" si="0"/>
        <v>4</v>
      </c>
      <c r="B9" s="75" t="s">
        <v>336</v>
      </c>
      <c r="C9" s="75" t="s">
        <v>337</v>
      </c>
      <c r="D9" s="75" t="s">
        <v>339</v>
      </c>
      <c r="E9" s="75" t="s">
        <v>100</v>
      </c>
      <c r="F9" s="75" t="s">
        <v>318</v>
      </c>
      <c r="G9" s="76" t="s">
        <v>101</v>
      </c>
      <c r="H9" s="71"/>
    </row>
    <row r="10" spans="1:13" ht="15.6" customHeight="1" x14ac:dyDescent="0.25">
      <c r="A10" s="139">
        <f t="shared" si="0"/>
        <v>5</v>
      </c>
      <c r="B10" s="75" t="s">
        <v>336</v>
      </c>
      <c r="C10" s="75" t="s">
        <v>337</v>
      </c>
      <c r="D10" s="75" t="s">
        <v>338</v>
      </c>
      <c r="E10" s="75" t="s">
        <v>100</v>
      </c>
      <c r="F10" s="75" t="s">
        <v>318</v>
      </c>
      <c r="G10" s="76" t="s">
        <v>101</v>
      </c>
      <c r="H10" s="71"/>
    </row>
    <row r="11" spans="1:13" ht="15.6" customHeight="1" x14ac:dyDescent="0.25">
      <c r="A11" s="139">
        <f t="shared" si="0"/>
        <v>6</v>
      </c>
      <c r="B11" s="75" t="s">
        <v>450</v>
      </c>
      <c r="C11" s="75" t="s">
        <v>451</v>
      </c>
      <c r="D11" s="75" t="s">
        <v>452</v>
      </c>
      <c r="E11" s="75" t="s">
        <v>453</v>
      </c>
      <c r="F11" s="75" t="s">
        <v>310</v>
      </c>
      <c r="G11" s="76" t="s">
        <v>101</v>
      </c>
      <c r="H11" s="71"/>
    </row>
    <row r="12" spans="1:13" ht="15.6" customHeight="1" x14ac:dyDescent="0.25">
      <c r="A12" s="139">
        <f t="shared" si="0"/>
        <v>7</v>
      </c>
      <c r="B12" s="75" t="s">
        <v>319</v>
      </c>
      <c r="C12" s="75" t="s">
        <v>349</v>
      </c>
      <c r="D12" s="75" t="s">
        <v>320</v>
      </c>
      <c r="E12" s="75" t="s">
        <v>100</v>
      </c>
      <c r="F12" s="75" t="s">
        <v>310</v>
      </c>
      <c r="G12" s="76" t="s">
        <v>99</v>
      </c>
      <c r="H12" s="71"/>
    </row>
    <row r="13" spans="1:13" ht="15.6" customHeight="1" x14ac:dyDescent="0.25">
      <c r="A13" s="139">
        <f t="shared" si="0"/>
        <v>8</v>
      </c>
      <c r="B13" s="75" t="s">
        <v>454</v>
      </c>
      <c r="C13" s="75" t="s">
        <v>455</v>
      </c>
      <c r="D13" s="75" t="s">
        <v>330</v>
      </c>
      <c r="E13" s="75" t="s">
        <v>100</v>
      </c>
      <c r="F13" s="75" t="s">
        <v>315</v>
      </c>
      <c r="G13" s="76" t="s">
        <v>101</v>
      </c>
      <c r="H13" s="71"/>
    </row>
    <row r="14" spans="1:13" ht="15.6" customHeight="1" x14ac:dyDescent="0.25">
      <c r="A14" s="139">
        <f t="shared" si="0"/>
        <v>9</v>
      </c>
      <c r="B14" s="75" t="s">
        <v>341</v>
      </c>
      <c r="C14" s="75" t="s">
        <v>342</v>
      </c>
      <c r="D14" s="75" t="s">
        <v>343</v>
      </c>
      <c r="E14" s="75" t="s">
        <v>100</v>
      </c>
      <c r="F14" s="75" t="s">
        <v>393</v>
      </c>
      <c r="G14" s="76" t="s">
        <v>101</v>
      </c>
      <c r="H14" s="71"/>
    </row>
    <row r="15" spans="1:13" ht="15.6" customHeight="1" x14ac:dyDescent="0.25">
      <c r="A15" s="139">
        <f t="shared" si="0"/>
        <v>10</v>
      </c>
      <c r="B15" s="75" t="s">
        <v>456</v>
      </c>
      <c r="C15" s="75" t="s">
        <v>457</v>
      </c>
      <c r="D15" s="75" t="s">
        <v>347</v>
      </c>
      <c r="E15" s="75" t="s">
        <v>100</v>
      </c>
      <c r="F15" s="75" t="s">
        <v>279</v>
      </c>
      <c r="G15" s="76" t="s">
        <v>101</v>
      </c>
      <c r="H15" s="71"/>
    </row>
    <row r="16" spans="1:13" ht="15.6" customHeight="1" x14ac:dyDescent="0.25">
      <c r="A16" s="139">
        <f t="shared" si="0"/>
        <v>11</v>
      </c>
      <c r="B16" s="75" t="s">
        <v>427</v>
      </c>
      <c r="C16" s="75" t="s">
        <v>428</v>
      </c>
      <c r="D16" s="75" t="s">
        <v>429</v>
      </c>
      <c r="E16" s="75" t="s">
        <v>100</v>
      </c>
      <c r="F16" s="75" t="s">
        <v>290</v>
      </c>
      <c r="G16" s="76" t="s">
        <v>101</v>
      </c>
      <c r="H16" s="71"/>
    </row>
    <row r="17" spans="1:8" s="71" customFormat="1" ht="15.6" customHeight="1" x14ac:dyDescent="0.25">
      <c r="A17" s="139">
        <f t="shared" si="0"/>
        <v>12</v>
      </c>
      <c r="B17" s="75" t="s">
        <v>336</v>
      </c>
      <c r="C17" s="75" t="s">
        <v>337</v>
      </c>
      <c r="D17" s="75" t="s">
        <v>350</v>
      </c>
      <c r="E17" s="75" t="s">
        <v>100</v>
      </c>
      <c r="F17" s="75" t="s">
        <v>226</v>
      </c>
      <c r="G17" s="76" t="s">
        <v>101</v>
      </c>
    </row>
    <row r="18" spans="1:8" ht="15.6" customHeight="1" x14ac:dyDescent="0.25">
      <c r="A18" s="139">
        <f t="shared" si="0"/>
        <v>13</v>
      </c>
      <c r="B18" s="75" t="s">
        <v>439</v>
      </c>
      <c r="C18" s="75" t="s">
        <v>440</v>
      </c>
      <c r="D18" s="75" t="s">
        <v>441</v>
      </c>
      <c r="E18" s="75" t="s">
        <v>258</v>
      </c>
      <c r="F18" s="75" t="s">
        <v>393</v>
      </c>
      <c r="G18" s="76" t="s">
        <v>101</v>
      </c>
      <c r="H18" s="71"/>
    </row>
    <row r="19" spans="1:8" ht="15.6" customHeight="1" x14ac:dyDescent="0.25">
      <c r="A19" s="139">
        <f t="shared" si="0"/>
        <v>14</v>
      </c>
      <c r="B19" s="75" t="s">
        <v>336</v>
      </c>
      <c r="C19" s="75" t="s">
        <v>337</v>
      </c>
      <c r="D19" s="75" t="s">
        <v>340</v>
      </c>
      <c r="E19" s="75" t="s">
        <v>100</v>
      </c>
      <c r="F19" s="75" t="s">
        <v>318</v>
      </c>
      <c r="G19" s="76" t="s">
        <v>99</v>
      </c>
      <c r="H19" s="71"/>
    </row>
    <row r="20" spans="1:8" ht="15.6" customHeight="1" x14ac:dyDescent="0.25">
      <c r="A20" s="139">
        <f t="shared" si="0"/>
        <v>15</v>
      </c>
      <c r="B20" s="75" t="s">
        <v>333</v>
      </c>
      <c r="C20" s="75" t="s">
        <v>334</v>
      </c>
      <c r="D20" s="75" t="s">
        <v>335</v>
      </c>
      <c r="E20" s="75" t="s">
        <v>100</v>
      </c>
      <c r="F20" s="75" t="s">
        <v>310</v>
      </c>
      <c r="G20" s="76" t="s">
        <v>99</v>
      </c>
      <c r="H20" s="71"/>
    </row>
    <row r="21" spans="1:8" ht="15.6" customHeight="1" x14ac:dyDescent="0.25">
      <c r="A21" s="139">
        <f t="shared" si="0"/>
        <v>16</v>
      </c>
      <c r="B21" s="75" t="s">
        <v>351</v>
      </c>
      <c r="C21" s="75" t="s">
        <v>352</v>
      </c>
      <c r="D21" s="75" t="s">
        <v>353</v>
      </c>
      <c r="E21" s="75" t="s">
        <v>100</v>
      </c>
      <c r="F21" s="75" t="s">
        <v>329</v>
      </c>
      <c r="G21" s="76" t="s">
        <v>101</v>
      </c>
      <c r="H21" s="71"/>
    </row>
    <row r="22" spans="1:8" ht="15.6" customHeight="1" x14ac:dyDescent="0.25">
      <c r="A22" s="139">
        <f t="shared" si="0"/>
        <v>17</v>
      </c>
      <c r="B22" s="75" t="s">
        <v>458</v>
      </c>
      <c r="C22" s="75" t="s">
        <v>459</v>
      </c>
      <c r="D22" s="75" t="s">
        <v>460</v>
      </c>
      <c r="E22" s="75" t="s">
        <v>258</v>
      </c>
      <c r="F22" s="75" t="s">
        <v>318</v>
      </c>
      <c r="G22" s="76" t="s">
        <v>99</v>
      </c>
      <c r="H22" s="71"/>
    </row>
    <row r="23" spans="1:8" ht="15.6" customHeight="1" x14ac:dyDescent="0.25">
      <c r="A23" s="139">
        <f t="shared" si="0"/>
        <v>18</v>
      </c>
      <c r="B23" s="75" t="s">
        <v>424</v>
      </c>
      <c r="C23" s="75" t="s">
        <v>425</v>
      </c>
      <c r="D23" s="75" t="s">
        <v>426</v>
      </c>
      <c r="E23" s="75" t="s">
        <v>100</v>
      </c>
      <c r="F23" s="75" t="s">
        <v>359</v>
      </c>
      <c r="G23" s="76" t="s">
        <v>99</v>
      </c>
      <c r="H23" s="71"/>
    </row>
    <row r="24" spans="1:8" ht="15.6" customHeight="1" x14ac:dyDescent="0.25">
      <c r="A24" s="139">
        <f t="shared" si="0"/>
        <v>19</v>
      </c>
      <c r="B24" s="75" t="s">
        <v>461</v>
      </c>
      <c r="C24" s="75" t="s">
        <v>462</v>
      </c>
      <c r="D24" s="75" t="s">
        <v>463</v>
      </c>
      <c r="E24" s="75" t="s">
        <v>100</v>
      </c>
      <c r="F24" s="75" t="s">
        <v>318</v>
      </c>
      <c r="G24" s="76" t="s">
        <v>101</v>
      </c>
      <c r="H24" s="71"/>
    </row>
    <row r="25" spans="1:8" ht="15.6" customHeight="1" x14ac:dyDescent="0.25">
      <c r="A25" s="139">
        <f t="shared" si="0"/>
        <v>20</v>
      </c>
      <c r="B25" s="75" t="s">
        <v>333</v>
      </c>
      <c r="C25" s="75" t="s">
        <v>334</v>
      </c>
      <c r="D25" s="75" t="s">
        <v>335</v>
      </c>
      <c r="E25" s="75" t="s">
        <v>100</v>
      </c>
      <c r="F25" s="75" t="s">
        <v>310</v>
      </c>
      <c r="G25" s="76" t="s">
        <v>99</v>
      </c>
      <c r="H25" s="71"/>
    </row>
    <row r="26" spans="1:8" ht="15.6" customHeight="1" x14ac:dyDescent="0.25">
      <c r="A26" s="139">
        <f t="shared" si="0"/>
        <v>21</v>
      </c>
      <c r="B26" s="75" t="s">
        <v>430</v>
      </c>
      <c r="C26" s="75" t="s">
        <v>431</v>
      </c>
      <c r="D26" s="75" t="s">
        <v>432</v>
      </c>
      <c r="E26" s="75" t="s">
        <v>100</v>
      </c>
      <c r="F26" s="75" t="s">
        <v>279</v>
      </c>
      <c r="G26" s="76" t="s">
        <v>101</v>
      </c>
      <c r="H26" s="71"/>
    </row>
    <row r="27" spans="1:8" ht="15.6" customHeight="1" x14ac:dyDescent="0.25">
      <c r="A27" s="139" t="str">
        <f t="shared" si="0"/>
        <v/>
      </c>
      <c r="B27" s="75"/>
      <c r="C27" s="75"/>
      <c r="D27" s="75"/>
      <c r="E27" s="75"/>
      <c r="F27" s="75"/>
      <c r="G27" s="76"/>
      <c r="H27" s="71"/>
    </row>
    <row r="28" spans="1:8" ht="15.6" customHeight="1" x14ac:dyDescent="0.25">
      <c r="A28" s="140" t="str">
        <f t="shared" si="0"/>
        <v/>
      </c>
      <c r="B28" s="75"/>
      <c r="C28" s="75"/>
      <c r="D28" s="75"/>
      <c r="E28" s="75"/>
      <c r="F28" s="75"/>
      <c r="G28" s="76"/>
      <c r="H28" s="71"/>
    </row>
    <row r="29" spans="1:8" ht="15.6" customHeight="1" x14ac:dyDescent="0.25">
      <c r="A29" s="140" t="str">
        <f t="shared" si="0"/>
        <v/>
      </c>
      <c r="B29" s="75"/>
      <c r="C29" s="75"/>
      <c r="D29" s="75"/>
      <c r="E29" s="75"/>
      <c r="F29" s="75"/>
      <c r="G29" s="76"/>
      <c r="H29" s="71"/>
    </row>
    <row r="30" spans="1:8" ht="15.6" customHeight="1" x14ac:dyDescent="0.25">
      <c r="A30" s="70" t="str">
        <f t="shared" si="0"/>
        <v/>
      </c>
      <c r="B30" s="75"/>
      <c r="C30" s="75"/>
      <c r="D30" s="75"/>
      <c r="E30" s="75"/>
      <c r="F30" s="75"/>
      <c r="G30" s="76"/>
      <c r="H30" s="71"/>
    </row>
    <row r="31" spans="1:8" ht="15.6" customHeight="1" x14ac:dyDescent="0.25">
      <c r="A31" s="70" t="str">
        <f t="shared" si="0"/>
        <v/>
      </c>
      <c r="B31" s="75"/>
      <c r="C31" s="75"/>
      <c r="D31" s="75"/>
      <c r="E31" s="75"/>
      <c r="F31" s="75"/>
      <c r="G31" s="76"/>
      <c r="H31" s="71"/>
    </row>
    <row r="32" spans="1:8" ht="15.6" customHeight="1" x14ac:dyDescent="0.25">
      <c r="A32" s="70" t="str">
        <f t="shared" si="0"/>
        <v/>
      </c>
      <c r="B32" s="75"/>
      <c r="C32" s="75"/>
      <c r="D32" s="75"/>
      <c r="E32" s="75"/>
      <c r="F32" s="75"/>
      <c r="G32" s="76"/>
      <c r="H32" s="71"/>
    </row>
    <row r="33" spans="1:8" ht="15.6" customHeight="1" x14ac:dyDescent="0.25">
      <c r="A33" s="70" t="str">
        <f t="shared" si="0"/>
        <v/>
      </c>
      <c r="B33" s="75"/>
      <c r="C33" s="75"/>
      <c r="D33" s="75"/>
      <c r="E33" s="75"/>
      <c r="F33" s="75"/>
      <c r="G33" s="76"/>
      <c r="H33" s="71"/>
    </row>
    <row r="34" spans="1:8" ht="15.6" customHeight="1" x14ac:dyDescent="0.25">
      <c r="A34" s="70" t="str">
        <f t="shared" si="0"/>
        <v/>
      </c>
      <c r="B34" s="75"/>
      <c r="C34" s="75"/>
      <c r="D34" s="75"/>
      <c r="E34" s="75"/>
      <c r="F34" s="75"/>
      <c r="G34" s="76"/>
    </row>
    <row r="35" spans="1:8" ht="15.6" customHeight="1" x14ac:dyDescent="0.25">
      <c r="A35" s="70" t="str">
        <f t="shared" si="0"/>
        <v/>
      </c>
      <c r="B35" s="75"/>
      <c r="C35" s="75"/>
      <c r="D35" s="75"/>
      <c r="E35" s="75"/>
      <c r="F35" s="75"/>
      <c r="G35" s="76"/>
    </row>
    <row r="36" spans="1:8" ht="15.6" customHeight="1" x14ac:dyDescent="0.25">
      <c r="A36" s="70" t="str">
        <f t="shared" si="0"/>
        <v/>
      </c>
      <c r="B36" s="75"/>
      <c r="C36" s="75"/>
      <c r="D36" s="75"/>
      <c r="E36" s="75"/>
      <c r="F36" s="75"/>
      <c r="G36" s="76"/>
    </row>
    <row r="37" spans="1:8" ht="15.6" customHeight="1" x14ac:dyDescent="0.25">
      <c r="A37" s="70" t="str">
        <f t="shared" si="0"/>
        <v/>
      </c>
      <c r="B37" s="75"/>
      <c r="C37" s="75"/>
      <c r="D37" s="75"/>
      <c r="E37" s="75"/>
      <c r="F37" s="75"/>
      <c r="G37" s="76"/>
    </row>
    <row r="38" spans="1:8" ht="15.6" customHeight="1" x14ac:dyDescent="0.25">
      <c r="A38" s="70" t="str">
        <f t="shared" si="0"/>
        <v/>
      </c>
      <c r="B38" s="75"/>
      <c r="C38" s="75"/>
      <c r="D38" s="75"/>
      <c r="E38" s="75"/>
      <c r="F38" s="75"/>
      <c r="G38" s="76"/>
    </row>
    <row r="39" spans="1:8" ht="15.6" customHeight="1" x14ac:dyDescent="0.25">
      <c r="A39" s="70" t="str">
        <f t="shared" si="0"/>
        <v/>
      </c>
      <c r="B39" s="75"/>
      <c r="C39" s="75"/>
      <c r="D39" s="75"/>
      <c r="E39" s="75"/>
      <c r="F39" s="75"/>
      <c r="G39" s="76"/>
    </row>
    <row r="40" spans="1:8" ht="15.6" customHeight="1" x14ac:dyDescent="0.25">
      <c r="A40" s="70" t="str">
        <f t="shared" si="0"/>
        <v/>
      </c>
      <c r="B40" s="75"/>
      <c r="C40" s="75"/>
      <c r="D40" s="75"/>
      <c r="E40" s="75"/>
      <c r="F40" s="75"/>
      <c r="G40" s="76"/>
    </row>
    <row r="41" spans="1:8" ht="15.6" customHeight="1" x14ac:dyDescent="0.25">
      <c r="A41" s="70" t="str">
        <f t="shared" si="0"/>
        <v/>
      </c>
      <c r="B41" s="75"/>
      <c r="C41" s="75"/>
      <c r="D41" s="75"/>
      <c r="E41" s="75"/>
      <c r="F41" s="75"/>
      <c r="G41" s="76"/>
    </row>
    <row r="42" spans="1:8" ht="15.6" customHeight="1" x14ac:dyDescent="0.25">
      <c r="A42" s="70" t="str">
        <f t="shared" si="0"/>
        <v/>
      </c>
      <c r="B42" s="75"/>
      <c r="C42" s="75"/>
      <c r="D42" s="75"/>
      <c r="E42" s="75"/>
      <c r="F42" s="75"/>
      <c r="G42" s="76"/>
    </row>
    <row r="43" spans="1:8" ht="15.6" customHeight="1" x14ac:dyDescent="0.25">
      <c r="A43" s="70" t="str">
        <f t="shared" si="0"/>
        <v/>
      </c>
      <c r="B43" s="75"/>
      <c r="C43" s="75"/>
      <c r="D43" s="75"/>
      <c r="E43" s="75"/>
      <c r="F43" s="75"/>
      <c r="G43" s="76"/>
    </row>
    <row r="44" spans="1:8" ht="15.6" customHeight="1" x14ac:dyDescent="0.25">
      <c r="A44" s="70" t="str">
        <f t="shared" si="0"/>
        <v/>
      </c>
      <c r="B44" s="138"/>
      <c r="C44" s="138"/>
      <c r="D44" s="138"/>
      <c r="E44" s="138"/>
      <c r="F44" s="138"/>
      <c r="G44" s="138"/>
    </row>
    <row r="45" spans="1:8" ht="15.6" customHeight="1" x14ac:dyDescent="0.25">
      <c r="A45" s="70" t="str">
        <f t="shared" si="0"/>
        <v/>
      </c>
      <c r="B45" s="138"/>
      <c r="C45" s="138"/>
      <c r="D45" s="138"/>
      <c r="E45" s="138"/>
      <c r="F45" s="138"/>
      <c r="G45" s="138"/>
    </row>
    <row r="46" spans="1:8" ht="15.6" customHeight="1" x14ac:dyDescent="0.25">
      <c r="A46" s="70" t="str">
        <f t="shared" si="0"/>
        <v/>
      </c>
      <c r="B46" s="138"/>
      <c r="C46" s="138"/>
      <c r="D46" s="138"/>
      <c r="E46" s="138"/>
      <c r="F46" s="138"/>
      <c r="G46" s="138"/>
    </row>
    <row r="47" spans="1:8" ht="15.6" customHeight="1" x14ac:dyDescent="0.25">
      <c r="A47" s="70" t="str">
        <f t="shared" si="0"/>
        <v/>
      </c>
      <c r="B47" s="138"/>
      <c r="C47" s="138"/>
      <c r="D47" s="138"/>
      <c r="E47" s="138"/>
      <c r="F47" s="138"/>
      <c r="G47" s="138"/>
    </row>
    <row r="48" spans="1:8" ht="15.6" customHeight="1" x14ac:dyDescent="0.25">
      <c r="A48" s="70" t="str">
        <f t="shared" si="0"/>
        <v/>
      </c>
      <c r="B48" s="138"/>
      <c r="C48" s="138"/>
      <c r="D48" s="138"/>
      <c r="E48" s="138"/>
      <c r="F48" s="138"/>
      <c r="G48" s="138"/>
    </row>
    <row r="49" spans="1:7" ht="15.6" customHeight="1" x14ac:dyDescent="0.25">
      <c r="A49" s="70" t="str">
        <f t="shared" si="0"/>
        <v/>
      </c>
      <c r="B49" s="138"/>
      <c r="C49" s="138"/>
      <c r="D49" s="138"/>
      <c r="E49" s="138"/>
      <c r="F49" s="138"/>
      <c r="G49" s="138"/>
    </row>
    <row r="50" spans="1:7" ht="15.6" customHeight="1" x14ac:dyDescent="0.25"/>
    <row r="51" spans="1:7" ht="15.6" customHeight="1" x14ac:dyDescent="0.25"/>
    <row r="52" spans="1:7" ht="15.6" customHeight="1" x14ac:dyDescent="0.25"/>
    <row r="53" spans="1:7" ht="15.6" customHeight="1" x14ac:dyDescent="0.25"/>
    <row r="54" spans="1:7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43"/>
  <sheetViews>
    <sheetView zoomScaleNormal="100" workbookViewId="0">
      <selection activeCell="AC26" sqref="AC26"/>
    </sheetView>
  </sheetViews>
  <sheetFormatPr defaultColWidth="8.7109375" defaultRowHeight="15" x14ac:dyDescent="0.25"/>
  <cols>
    <col min="1" max="28" width="3.7109375" customWidth="1"/>
    <col min="29" max="29" width="26.7109375" bestFit="1" customWidth="1"/>
  </cols>
  <sheetData>
    <row r="1" spans="1:29" x14ac:dyDescent="0.25">
      <c r="A1" s="210" t="str">
        <f>'Акт коты R'!A1:X1</f>
        <v>Об’єднання ветеринарної медицини в м. Києві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</row>
    <row r="2" spans="1:29" x14ac:dyDescent="0.25">
      <c r="A2" s="210" t="str">
        <f>'Акт коты R'!A2:X2</f>
        <v>Амбулаторія ветеринарної медицини „Лаповус”, пр-т. П. Тичини, 16/2, тел: 073-031-08-77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</row>
    <row r="3" spans="1:29" ht="15" customHeight="1" x14ac:dyDescent="0.25">
      <c r="A3" s="211" t="s">
        <v>59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5"/>
      <c r="Z3" s="5"/>
      <c r="AA3" s="5"/>
    </row>
    <row r="4" spans="1:29" ht="15" customHeight="1" x14ac:dyDescent="0.35">
      <c r="A4" s="204">
        <f>'Акт коты R'!A5:B5</f>
        <v>24</v>
      </c>
      <c r="B4" s="204"/>
      <c r="C4" s="213" t="str">
        <f>'2- 1-ВЕТ'!D33</f>
        <v>грудня</v>
      </c>
      <c r="D4" s="213"/>
      <c r="E4" s="213"/>
      <c r="F4" s="213"/>
      <c r="G4" s="204">
        <f>'2- 1-ВЕТ'!S3</f>
        <v>2024</v>
      </c>
      <c r="H4" s="204"/>
      <c r="I4" s="74" t="s">
        <v>134</v>
      </c>
      <c r="J4" s="74"/>
      <c r="K4" s="74"/>
      <c r="L4" s="74"/>
      <c r="M4" s="74"/>
      <c r="N4" s="74"/>
      <c r="O4" s="74"/>
      <c r="P4" s="74"/>
      <c r="Q4" s="74"/>
      <c r="R4" s="86"/>
      <c r="S4" s="86"/>
      <c r="T4" s="86"/>
      <c r="U4" s="86"/>
      <c r="V4" s="86"/>
      <c r="W4" s="86"/>
      <c r="X4" s="86"/>
      <c r="Y4" s="6"/>
      <c r="Z4" s="7"/>
      <c r="AA4" s="7"/>
    </row>
    <row r="5" spans="1:29" x14ac:dyDescent="0.25">
      <c r="AB5" s="71"/>
      <c r="AC5" s="71"/>
    </row>
    <row r="6" spans="1:29" s="1" customFormat="1" ht="15.75" x14ac:dyDescent="0.25">
      <c r="C6" s="212" t="s">
        <v>60</v>
      </c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9"/>
      <c r="AB6" s="134"/>
      <c r="AC6" s="71"/>
    </row>
    <row r="7" spans="1:29" s="1" customFormat="1" ht="15.75" x14ac:dyDescent="0.25">
      <c r="A7" s="10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B7" s="134"/>
      <c r="AC7" s="71"/>
    </row>
    <row r="8" spans="1:29" s="1" customFormat="1" ht="15.75" x14ac:dyDescent="0.25">
      <c r="A8" s="1" t="s">
        <v>263</v>
      </c>
      <c r="P8" s="12" t="s">
        <v>264</v>
      </c>
      <c r="AB8" s="134"/>
      <c r="AC8" s="71"/>
    </row>
    <row r="9" spans="1:29" s="1" customFormat="1" ht="15.75" x14ac:dyDescent="0.25">
      <c r="A9" s="95" t="s">
        <v>265</v>
      </c>
      <c r="B9" s="95"/>
      <c r="C9" s="95"/>
      <c r="D9" s="95"/>
      <c r="E9" s="95"/>
      <c r="F9" s="95"/>
      <c r="G9" s="108"/>
      <c r="H9" s="95"/>
      <c r="I9" s="95"/>
      <c r="J9" s="95"/>
      <c r="K9" s="98" t="str">
        <f>'Акт коты R'!M46</f>
        <v>Вєтрова А.Г</v>
      </c>
      <c r="L9" s="95"/>
      <c r="M9" s="58"/>
      <c r="N9" s="58"/>
      <c r="AB9" s="134"/>
      <c r="AC9" s="71"/>
    </row>
    <row r="10" spans="1:29" s="1" customFormat="1" ht="15.75" x14ac:dyDescent="0.25">
      <c r="A10" s="1" t="s">
        <v>62</v>
      </c>
      <c r="L10" s="12" t="str">
        <f>'Акт коты R'!L11</f>
        <v xml:space="preserve">27.11.2024 по 24.12.2024 року </v>
      </c>
      <c r="AB10" s="136"/>
      <c r="AC10" s="71"/>
    </row>
    <row r="11" spans="1:29" s="1" customFormat="1" ht="15.75" x14ac:dyDescent="0.25">
      <c r="A11" s="1" t="s">
        <v>63</v>
      </c>
      <c r="AB11" s="136"/>
      <c r="AC11" s="71"/>
    </row>
    <row r="12" spans="1:29" s="1" customFormat="1" ht="15.75" x14ac:dyDescent="0.25">
      <c r="B12" s="12" t="s">
        <v>64</v>
      </c>
      <c r="AB12" s="136"/>
      <c r="AC12" s="71"/>
    </row>
    <row r="13" spans="1:29" s="1" customFormat="1" ht="15.75" x14ac:dyDescent="0.25">
      <c r="A13" s="1" t="s">
        <v>65</v>
      </c>
      <c r="E13" s="207">
        <f>MAX('Список коти PCHCh'!A6:A49)</f>
        <v>21</v>
      </c>
      <c r="F13" s="207"/>
      <c r="G13" s="1" t="s">
        <v>66</v>
      </c>
      <c r="AB13" s="136"/>
      <c r="AC13" s="71"/>
    </row>
    <row r="14" spans="1:29" s="1" customFormat="1" ht="15.75" x14ac:dyDescent="0.25">
      <c r="A14" s="1" t="s">
        <v>67</v>
      </c>
      <c r="N14" s="1" t="s">
        <v>68</v>
      </c>
      <c r="AB14" s="136"/>
      <c r="AC14" s="71"/>
    </row>
    <row r="15" spans="1:29" ht="15.75" x14ac:dyDescent="0.25">
      <c r="A15" s="1" t="s">
        <v>69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29" ht="15.75" x14ac:dyDescent="0.25">
      <c r="A16" s="1" t="s">
        <v>465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209" t="s">
        <v>354</v>
      </c>
      <c r="U16" s="209"/>
      <c r="V16" s="209"/>
      <c r="W16" s="209"/>
      <c r="AB16" s="38"/>
    </row>
    <row r="17" spans="1:28" ht="15.75" x14ac:dyDescent="0.25">
      <c r="A17" s="1"/>
      <c r="B17" s="1" t="s">
        <v>171</v>
      </c>
      <c r="C17" s="1"/>
      <c r="D17" s="1"/>
      <c r="E17" s="1"/>
      <c r="F17" s="208" t="s">
        <v>324</v>
      </c>
      <c r="G17" s="208"/>
      <c r="H17" s="208"/>
      <c r="I17" s="1"/>
      <c r="J17" s="1" t="s">
        <v>70</v>
      </c>
      <c r="K17" s="13"/>
      <c r="L17" s="13"/>
      <c r="M17" s="13"/>
      <c r="N17" s="1"/>
      <c r="O17" s="1"/>
      <c r="P17" s="1"/>
      <c r="Q17" s="133">
        <v>11</v>
      </c>
      <c r="R17" s="13" t="str">
        <f>IF(COUNTIF(ДОЗА,Q17),"доза",IF(COUNTIF(ДОЗИ,Q17),"дози","доз"))</f>
        <v>доз</v>
      </c>
      <c r="S17" s="1"/>
      <c r="T17" s="1"/>
      <c r="U17" s="1"/>
      <c r="V17" s="1"/>
      <c r="W17" s="1"/>
      <c r="AB17" s="38"/>
    </row>
    <row r="18" spans="1:28" ht="15.75" x14ac:dyDescent="0.25">
      <c r="A18" s="1" t="s">
        <v>306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M18" s="13"/>
      <c r="N18" s="1"/>
      <c r="O18" s="1"/>
      <c r="P18" s="1"/>
      <c r="Q18" s="1"/>
      <c r="R18" s="1"/>
      <c r="S18" s="1"/>
      <c r="T18" s="209" t="s">
        <v>467</v>
      </c>
      <c r="U18" s="209"/>
      <c r="V18" s="209"/>
      <c r="W18" s="209"/>
      <c r="AB18" s="38"/>
    </row>
    <row r="19" spans="1:28" ht="15.75" x14ac:dyDescent="0.25">
      <c r="A19" s="1"/>
      <c r="B19" s="1" t="s">
        <v>171</v>
      </c>
      <c r="C19" s="1"/>
      <c r="D19" s="1"/>
      <c r="E19" s="1"/>
      <c r="F19" s="208" t="s">
        <v>468</v>
      </c>
      <c r="G19" s="208"/>
      <c r="H19" s="208"/>
      <c r="I19" s="1"/>
      <c r="J19" s="1" t="s">
        <v>70</v>
      </c>
      <c r="K19" s="13"/>
      <c r="L19" s="13"/>
      <c r="M19" s="13"/>
      <c r="N19" s="1"/>
      <c r="O19" s="1"/>
      <c r="P19" s="1"/>
      <c r="Q19" s="133">
        <v>3</v>
      </c>
      <c r="R19" s="13" t="str">
        <f>IF(COUNTIF(ДОЗА,Q19),"доза",IF(COUNTIF(ДОЗИ,Q19),"дози","доз"))</f>
        <v>дози</v>
      </c>
      <c r="S19" s="1"/>
      <c r="T19" s="1"/>
      <c r="U19" s="1"/>
      <c r="V19" s="1"/>
      <c r="W19" s="1"/>
      <c r="AB19" s="38"/>
    </row>
    <row r="20" spans="1:28" ht="15.75" x14ac:dyDescent="0.25">
      <c r="A20" s="1" t="s">
        <v>466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P20" s="1"/>
      <c r="Q20" s="1"/>
      <c r="R20" s="1"/>
      <c r="S20" s="1"/>
      <c r="T20" s="182" t="s">
        <v>313</v>
      </c>
      <c r="U20" s="182"/>
      <c r="V20" s="182"/>
      <c r="W20" s="182"/>
      <c r="AB20" s="38"/>
    </row>
    <row r="21" spans="1:28" ht="15.75" x14ac:dyDescent="0.25">
      <c r="A21" s="1"/>
      <c r="B21" s="19" t="s">
        <v>171</v>
      </c>
      <c r="C21" s="19"/>
      <c r="D21" s="1"/>
      <c r="E21" s="1"/>
      <c r="F21" s="208" t="s">
        <v>314</v>
      </c>
      <c r="G21" s="208"/>
      <c r="H21" s="208"/>
      <c r="I21" s="16"/>
      <c r="J21" s="1" t="s">
        <v>70</v>
      </c>
      <c r="K21" s="1"/>
      <c r="L21" s="1"/>
      <c r="M21" s="1"/>
      <c r="N21" s="1"/>
      <c r="O21" s="1"/>
      <c r="P21" s="1"/>
      <c r="Q21" s="14">
        <v>7</v>
      </c>
      <c r="R21" s="13" t="str">
        <f>IF(COUNTIF(ДОЗА,Q21),"доза",IF(COUNTIF(ДОЗИ,Q21),"дози","доз"))</f>
        <v>доз</v>
      </c>
      <c r="S21" s="15"/>
      <c r="T21" s="1"/>
      <c r="U21" s="1"/>
      <c r="V21" s="1"/>
      <c r="W21" s="1"/>
      <c r="AB21" s="38"/>
    </row>
    <row r="22" spans="1:28" x14ac:dyDescent="0.25">
      <c r="AB22" s="38"/>
    </row>
    <row r="23" spans="1:28" ht="15.75" x14ac:dyDescent="0.25">
      <c r="A23" s="1" t="s">
        <v>72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8" ht="15.75" x14ac:dyDescent="0.25">
      <c r="A24" s="3"/>
      <c r="B24" s="8"/>
      <c r="C24" s="8"/>
      <c r="D24" s="8"/>
      <c r="E24" s="8"/>
      <c r="F24" s="8"/>
      <c r="G24" s="8"/>
      <c r="H24" s="20"/>
      <c r="I24" s="20"/>
      <c r="J24" s="20"/>
      <c r="K24" s="20"/>
      <c r="L24" s="20"/>
      <c r="M24" s="21"/>
      <c r="N24" s="21"/>
      <c r="O24" s="20"/>
      <c r="P24" s="20"/>
      <c r="Q24" s="20"/>
      <c r="R24" s="3"/>
      <c r="S24" s="3"/>
      <c r="T24" s="3"/>
      <c r="U24" s="3"/>
      <c r="V24" s="3"/>
      <c r="W24" s="3"/>
      <c r="X24" s="3"/>
    </row>
    <row r="25" spans="1:28" ht="15.75" x14ac:dyDescent="0.25">
      <c r="A25" s="1" t="s">
        <v>73</v>
      </c>
      <c r="B25" s="1"/>
      <c r="C25" s="1"/>
      <c r="D25" s="1"/>
      <c r="E25" s="1"/>
      <c r="F25" s="206">
        <f>E13</f>
        <v>21</v>
      </c>
      <c r="G25" s="206"/>
      <c r="H25" s="1" t="s">
        <v>74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206">
        <f>F25</f>
        <v>21</v>
      </c>
      <c r="T25" s="206"/>
      <c r="U25" s="1" t="s">
        <v>75</v>
      </c>
      <c r="V25" s="1"/>
      <c r="W25" s="3"/>
      <c r="X25" s="3"/>
    </row>
    <row r="26" spans="1:28" ht="15.75" x14ac:dyDescent="0.25">
      <c r="A26" s="1"/>
      <c r="B26" s="1" t="s">
        <v>76</v>
      </c>
      <c r="C26" s="1"/>
      <c r="D26" s="1"/>
      <c r="E26" s="1"/>
      <c r="F26" s="1"/>
      <c r="G26" s="1"/>
      <c r="H26" s="1"/>
      <c r="I26" s="206">
        <f>F25*0.5</f>
        <v>10.5</v>
      </c>
      <c r="J26" s="206"/>
      <c r="K26" s="1" t="s">
        <v>77</v>
      </c>
      <c r="L26" s="1"/>
      <c r="M26" s="1"/>
      <c r="N26" s="1"/>
      <c r="O26" s="206">
        <f>F25*0.5</f>
        <v>10.5</v>
      </c>
      <c r="P26" s="206"/>
      <c r="Q26" s="1" t="s">
        <v>78</v>
      </c>
      <c r="R26" s="1"/>
      <c r="S26" s="1"/>
      <c r="T26" s="1"/>
      <c r="U26" s="1"/>
      <c r="V26" s="1"/>
      <c r="W26" s="3"/>
      <c r="X26" s="3"/>
    </row>
    <row r="27" spans="1:28" ht="15.75" x14ac:dyDescent="0.25">
      <c r="A27" s="1"/>
      <c r="B27" s="1" t="s">
        <v>79</v>
      </c>
      <c r="C27" s="1"/>
      <c r="D27" s="1"/>
      <c r="E27" s="1"/>
      <c r="F27" s="1"/>
      <c r="G27" s="206">
        <f>F25</f>
        <v>21</v>
      </c>
      <c r="H27" s="206"/>
      <c r="I27" s="1" t="s">
        <v>80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3"/>
      <c r="X27" s="3"/>
    </row>
    <row r="28" spans="1:28" ht="15.75" x14ac:dyDescent="0.25">
      <c r="A28" s="1"/>
      <c r="B28" s="1"/>
      <c r="C28" s="1"/>
      <c r="D28" s="1"/>
      <c r="E28" s="1"/>
      <c r="F28" s="1"/>
      <c r="G28" s="22"/>
      <c r="H28" s="2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3"/>
      <c r="X28" s="3"/>
    </row>
    <row r="29" spans="1:28" ht="15.75" x14ac:dyDescent="0.25">
      <c r="A29" s="1" t="s">
        <v>81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75" x14ac:dyDescent="0.25">
      <c r="A30" s="1"/>
      <c r="B30" s="1"/>
      <c r="C30" s="1" t="s">
        <v>82</v>
      </c>
      <c r="D30" s="1"/>
      <c r="E30" s="1"/>
      <c r="F30" s="1"/>
      <c r="G30" s="1"/>
      <c r="H30" s="1"/>
      <c r="I30" s="1"/>
      <c r="J30" s="1"/>
      <c r="K30" s="1"/>
      <c r="L30" s="206">
        <f>F25</f>
        <v>21</v>
      </c>
      <c r="M30" s="206"/>
      <c r="N30" s="1" t="s">
        <v>83</v>
      </c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2"/>
      <c r="M31" s="22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75" x14ac:dyDescent="0.25">
      <c r="A32" s="1" t="s">
        <v>84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2" t="s">
        <v>85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6" spans="1:24" ht="15.75" x14ac:dyDescent="0.25">
      <c r="A36" s="23" t="s">
        <v>86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4" ht="15.75" x14ac:dyDescent="0.25">
      <c r="A37" s="23"/>
      <c r="B37" s="106" t="s">
        <v>262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2" t="s">
        <v>87</v>
      </c>
      <c r="N37" s="1"/>
      <c r="O37" s="1"/>
      <c r="P37" s="1"/>
      <c r="Q37" s="1"/>
      <c r="R37" s="1"/>
      <c r="S37" s="205" t="s">
        <v>88</v>
      </c>
      <c r="T37" s="205"/>
      <c r="U37" s="205"/>
      <c r="V37" s="205"/>
      <c r="W37" s="205"/>
    </row>
    <row r="38" spans="1:24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1"/>
      <c r="B39" s="1" t="s">
        <v>89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1"/>
      <c r="B40" s="24" t="s">
        <v>90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2" t="s">
        <v>91</v>
      </c>
      <c r="N40" s="1"/>
      <c r="O40" s="1"/>
      <c r="P40" s="1"/>
      <c r="Q40" s="1"/>
      <c r="R40" s="1"/>
      <c r="S40" s="205" t="s">
        <v>88</v>
      </c>
      <c r="T40" s="205"/>
      <c r="U40" s="205"/>
      <c r="V40" s="205"/>
      <c r="W40" s="205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106" t="s">
        <v>262</v>
      </c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98" t="str">
        <f>K9</f>
        <v>Вєтрова А.Г</v>
      </c>
      <c r="N43" s="54"/>
      <c r="O43" s="54"/>
      <c r="P43" s="54"/>
      <c r="Q43" s="54"/>
      <c r="R43" s="54"/>
      <c r="S43" s="192" t="s">
        <v>88</v>
      </c>
      <c r="T43" s="192"/>
      <c r="U43" s="192"/>
      <c r="V43" s="192"/>
      <c r="W43" s="192"/>
    </row>
  </sheetData>
  <mergeCells count="23">
    <mergeCell ref="A1:X1"/>
    <mergeCell ref="A2:X2"/>
    <mergeCell ref="A3:X3"/>
    <mergeCell ref="C6:X6"/>
    <mergeCell ref="A4:B4"/>
    <mergeCell ref="C4:F4"/>
    <mergeCell ref="G4:H4"/>
    <mergeCell ref="F25:G25"/>
    <mergeCell ref="S25:T25"/>
    <mergeCell ref="E13:F13"/>
    <mergeCell ref="T20:W20"/>
    <mergeCell ref="F21:H21"/>
    <mergeCell ref="T16:W16"/>
    <mergeCell ref="F17:H17"/>
    <mergeCell ref="T18:W18"/>
    <mergeCell ref="F19:H19"/>
    <mergeCell ref="S40:W40"/>
    <mergeCell ref="S43:W43"/>
    <mergeCell ref="I26:J26"/>
    <mergeCell ref="O26:P26"/>
    <mergeCell ref="G27:H27"/>
    <mergeCell ref="L30:M30"/>
    <mergeCell ref="S37:W37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zoomScaleNormal="100" workbookViewId="0">
      <selection activeCell="A17" sqref="A17:A2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3" customWidth="1"/>
    <col min="6" max="6" width="4.5703125" bestFit="1" customWidth="1"/>
    <col min="7" max="7" width="2.5703125" bestFit="1" customWidth="1"/>
    <col min="8" max="13" width="3.28515625" customWidth="1"/>
  </cols>
  <sheetData>
    <row r="2" spans="1:8" ht="18.75" x14ac:dyDescent="0.25">
      <c r="A2" s="214" t="s">
        <v>117</v>
      </c>
      <c r="B2" s="214"/>
      <c r="C2" s="214"/>
      <c r="D2" s="214"/>
      <c r="E2" s="214"/>
      <c r="F2" s="214"/>
      <c r="G2" s="214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x14ac:dyDescent="0.25">
      <c r="A4" s="68" t="s">
        <v>94</v>
      </c>
      <c r="B4" s="69" t="s">
        <v>95</v>
      </c>
      <c r="C4" s="122" t="s">
        <v>96</v>
      </c>
      <c r="D4" s="215" t="s">
        <v>97</v>
      </c>
      <c r="E4" s="215"/>
      <c r="F4" s="215"/>
      <c r="G4" s="215"/>
    </row>
    <row r="5" spans="1:8" ht="15.75" x14ac:dyDescent="0.25">
      <c r="A5" s="72">
        <v>1</v>
      </c>
      <c r="B5" s="75" t="s">
        <v>367</v>
      </c>
      <c r="C5" s="75" t="s">
        <v>368</v>
      </c>
      <c r="D5" s="75" t="s">
        <v>369</v>
      </c>
      <c r="E5" s="75" t="s">
        <v>363</v>
      </c>
      <c r="F5" s="75" t="s">
        <v>226</v>
      </c>
      <c r="G5" s="76" t="s">
        <v>101</v>
      </c>
      <c r="H5" s="71"/>
    </row>
    <row r="6" spans="1:8" ht="15.75" x14ac:dyDescent="0.25">
      <c r="A6" s="72">
        <f>IF(ISBLANK(B6),"",A5+1)</f>
        <v>2</v>
      </c>
      <c r="B6" s="75" t="s">
        <v>370</v>
      </c>
      <c r="C6" s="75" t="s">
        <v>371</v>
      </c>
      <c r="D6" s="75" t="s">
        <v>372</v>
      </c>
      <c r="E6" s="75" t="s">
        <v>373</v>
      </c>
      <c r="F6" s="75" t="s">
        <v>310</v>
      </c>
      <c r="G6" s="76" t="s">
        <v>101</v>
      </c>
      <c r="H6" s="71"/>
    </row>
    <row r="7" spans="1:8" ht="15.75" x14ac:dyDescent="0.25">
      <c r="A7" s="72">
        <f t="shared" ref="A7:A31" si="0">IF(ISBLANK(B7),"",A6+1)</f>
        <v>3</v>
      </c>
      <c r="B7" s="75" t="s">
        <v>374</v>
      </c>
      <c r="C7" s="75" t="s">
        <v>375</v>
      </c>
      <c r="D7" s="75" t="s">
        <v>376</v>
      </c>
      <c r="E7" s="75" t="s">
        <v>361</v>
      </c>
      <c r="F7" s="75" t="s">
        <v>226</v>
      </c>
      <c r="G7" s="76" t="s">
        <v>101</v>
      </c>
      <c r="H7" s="71"/>
    </row>
    <row r="8" spans="1:8" ht="15.75" x14ac:dyDescent="0.25">
      <c r="A8" s="72">
        <f t="shared" si="0"/>
        <v>4</v>
      </c>
      <c r="B8" s="75" t="s">
        <v>377</v>
      </c>
      <c r="C8" s="75" t="s">
        <v>378</v>
      </c>
      <c r="D8" s="75" t="s">
        <v>379</v>
      </c>
      <c r="E8" s="75" t="s">
        <v>380</v>
      </c>
      <c r="F8" s="75" t="s">
        <v>225</v>
      </c>
      <c r="G8" s="76" t="s">
        <v>99</v>
      </c>
      <c r="H8" s="71"/>
    </row>
    <row r="9" spans="1:8" ht="15.75" x14ac:dyDescent="0.25">
      <c r="A9" s="72">
        <f t="shared" si="0"/>
        <v>5</v>
      </c>
      <c r="B9" s="75" t="s">
        <v>381</v>
      </c>
      <c r="C9" s="75" t="s">
        <v>382</v>
      </c>
      <c r="D9" s="75" t="s">
        <v>383</v>
      </c>
      <c r="E9" s="75" t="s">
        <v>363</v>
      </c>
      <c r="F9" s="75" t="s">
        <v>226</v>
      </c>
      <c r="G9" s="76" t="s">
        <v>101</v>
      </c>
      <c r="H9" s="71"/>
    </row>
    <row r="10" spans="1:8" ht="15.75" x14ac:dyDescent="0.25">
      <c r="A10" s="72">
        <f t="shared" ref="A10:A15" si="1">IF(ISBLANK(B10),"",A9+1)</f>
        <v>6</v>
      </c>
      <c r="B10" s="75" t="s">
        <v>384</v>
      </c>
      <c r="C10" s="75" t="s">
        <v>385</v>
      </c>
      <c r="D10" s="75" t="s">
        <v>386</v>
      </c>
      <c r="E10" s="75" t="s">
        <v>387</v>
      </c>
      <c r="F10" s="75" t="s">
        <v>318</v>
      </c>
      <c r="G10" s="76" t="s">
        <v>101</v>
      </c>
      <c r="H10" s="71"/>
    </row>
    <row r="11" spans="1:8" ht="15.75" x14ac:dyDescent="0.25">
      <c r="A11" s="72">
        <f t="shared" si="1"/>
        <v>7</v>
      </c>
      <c r="B11" s="75" t="s">
        <v>388</v>
      </c>
      <c r="C11" s="75" t="s">
        <v>389</v>
      </c>
      <c r="D11" s="75" t="s">
        <v>331</v>
      </c>
      <c r="E11" s="75" t="s">
        <v>100</v>
      </c>
      <c r="F11" s="75" t="s">
        <v>284</v>
      </c>
      <c r="G11" s="76" t="s">
        <v>101</v>
      </c>
      <c r="H11" s="71"/>
    </row>
    <row r="12" spans="1:8" ht="15.75" x14ac:dyDescent="0.25">
      <c r="A12" s="72">
        <f t="shared" si="1"/>
        <v>8</v>
      </c>
      <c r="B12" s="75" t="s">
        <v>390</v>
      </c>
      <c r="C12" s="75" t="s">
        <v>391</v>
      </c>
      <c r="D12" s="75" t="s">
        <v>392</v>
      </c>
      <c r="E12" s="75" t="s">
        <v>100</v>
      </c>
      <c r="F12" s="75" t="s">
        <v>393</v>
      </c>
      <c r="G12" s="76" t="s">
        <v>101</v>
      </c>
      <c r="H12" s="71"/>
    </row>
    <row r="13" spans="1:8" ht="15.75" x14ac:dyDescent="0.25">
      <c r="A13" s="72">
        <f t="shared" si="1"/>
        <v>9</v>
      </c>
      <c r="B13" s="75" t="s">
        <v>394</v>
      </c>
      <c r="C13" s="75" t="s">
        <v>395</v>
      </c>
      <c r="D13" s="75" t="s">
        <v>396</v>
      </c>
      <c r="E13" s="75" t="s">
        <v>397</v>
      </c>
      <c r="F13" s="75" t="s">
        <v>226</v>
      </c>
      <c r="G13" s="76" t="s">
        <v>99</v>
      </c>
      <c r="H13" s="71"/>
    </row>
    <row r="14" spans="1:8" ht="15.75" x14ac:dyDescent="0.25">
      <c r="A14" s="72">
        <f t="shared" si="1"/>
        <v>10</v>
      </c>
      <c r="B14" s="75" t="s">
        <v>398</v>
      </c>
      <c r="C14" s="75" t="s">
        <v>399</v>
      </c>
      <c r="D14" s="75" t="s">
        <v>400</v>
      </c>
      <c r="E14" s="75" t="s">
        <v>360</v>
      </c>
      <c r="F14" s="75" t="s">
        <v>288</v>
      </c>
      <c r="G14" s="76" t="s">
        <v>99</v>
      </c>
      <c r="H14" s="71"/>
    </row>
    <row r="15" spans="1:8" ht="15.75" x14ac:dyDescent="0.25">
      <c r="A15" s="72">
        <f t="shared" si="1"/>
        <v>11</v>
      </c>
      <c r="B15" s="75" t="s">
        <v>401</v>
      </c>
      <c r="C15" s="75" t="s">
        <v>402</v>
      </c>
      <c r="D15" s="75" t="s">
        <v>403</v>
      </c>
      <c r="E15" s="75" t="s">
        <v>404</v>
      </c>
      <c r="F15" s="75" t="s">
        <v>225</v>
      </c>
      <c r="G15" s="76" t="s">
        <v>101</v>
      </c>
      <c r="H15" s="71"/>
    </row>
    <row r="16" spans="1:8" ht="15.75" x14ac:dyDescent="0.25">
      <c r="A16" s="72">
        <f t="shared" si="0"/>
        <v>12</v>
      </c>
      <c r="B16" s="75" t="s">
        <v>405</v>
      </c>
      <c r="C16" s="75" t="s">
        <v>406</v>
      </c>
      <c r="D16" s="75" t="s">
        <v>407</v>
      </c>
      <c r="E16" s="75" t="s">
        <v>408</v>
      </c>
      <c r="F16" s="75" t="s">
        <v>225</v>
      </c>
      <c r="G16" s="76" t="s">
        <v>101</v>
      </c>
      <c r="H16" s="71"/>
    </row>
    <row r="17" spans="1:8" ht="15.75" x14ac:dyDescent="0.25">
      <c r="A17" s="121">
        <f t="shared" si="0"/>
        <v>13</v>
      </c>
      <c r="B17" s="75" t="s">
        <v>409</v>
      </c>
      <c r="C17" s="75" t="s">
        <v>410</v>
      </c>
      <c r="D17" s="75" t="s">
        <v>411</v>
      </c>
      <c r="E17" s="75" t="s">
        <v>412</v>
      </c>
      <c r="F17" s="75" t="s">
        <v>359</v>
      </c>
      <c r="G17" s="76" t="s">
        <v>99</v>
      </c>
      <c r="H17" s="71"/>
    </row>
    <row r="18" spans="1:8" ht="15.75" x14ac:dyDescent="0.25">
      <c r="A18" s="121">
        <f t="shared" si="0"/>
        <v>14</v>
      </c>
      <c r="B18" s="75" t="s">
        <v>413</v>
      </c>
      <c r="C18" s="75" t="s">
        <v>414</v>
      </c>
      <c r="D18" s="75" t="s">
        <v>415</v>
      </c>
      <c r="E18" s="75" t="s">
        <v>358</v>
      </c>
      <c r="F18" s="75" t="s">
        <v>290</v>
      </c>
      <c r="G18" s="76" t="s">
        <v>99</v>
      </c>
    </row>
    <row r="19" spans="1:8" ht="15.75" x14ac:dyDescent="0.25">
      <c r="A19" s="121">
        <f t="shared" si="0"/>
        <v>15</v>
      </c>
      <c r="B19" s="75" t="s">
        <v>416</v>
      </c>
      <c r="C19" s="75" t="s">
        <v>417</v>
      </c>
      <c r="D19" s="75" t="s">
        <v>355</v>
      </c>
      <c r="E19" s="75" t="s">
        <v>408</v>
      </c>
      <c r="F19" s="75" t="s">
        <v>325</v>
      </c>
      <c r="G19" s="76" t="s">
        <v>99</v>
      </c>
    </row>
    <row r="20" spans="1:8" ht="15.75" x14ac:dyDescent="0.25">
      <c r="A20" s="121">
        <f t="shared" si="0"/>
        <v>16</v>
      </c>
      <c r="B20" s="75" t="s">
        <v>418</v>
      </c>
      <c r="C20" s="75" t="s">
        <v>419</v>
      </c>
      <c r="D20" s="75" t="s">
        <v>420</v>
      </c>
      <c r="E20" s="75" t="s">
        <v>361</v>
      </c>
      <c r="F20" s="75" t="s">
        <v>288</v>
      </c>
      <c r="G20" s="76" t="s">
        <v>99</v>
      </c>
    </row>
    <row r="21" spans="1:8" ht="15.75" x14ac:dyDescent="0.25">
      <c r="A21" s="121">
        <f t="shared" si="0"/>
        <v>17</v>
      </c>
      <c r="B21" s="75" t="s">
        <v>421</v>
      </c>
      <c r="C21" s="75" t="s">
        <v>422</v>
      </c>
      <c r="D21" s="75" t="s">
        <v>423</v>
      </c>
      <c r="E21" s="75" t="s">
        <v>357</v>
      </c>
      <c r="F21" s="75" t="s">
        <v>225</v>
      </c>
      <c r="G21" s="76" t="s">
        <v>99</v>
      </c>
    </row>
    <row r="22" spans="1:8" ht="15.75" x14ac:dyDescent="0.25">
      <c r="A22" s="121" t="str">
        <f t="shared" si="0"/>
        <v/>
      </c>
      <c r="B22" s="75"/>
      <c r="C22" s="75"/>
      <c r="D22" s="75"/>
      <c r="E22" s="75"/>
      <c r="F22" s="75"/>
      <c r="G22" s="76"/>
    </row>
    <row r="23" spans="1:8" ht="15.75" x14ac:dyDescent="0.25">
      <c r="A23" s="121" t="str">
        <f t="shared" si="0"/>
        <v/>
      </c>
      <c r="B23" s="75"/>
      <c r="C23" s="75"/>
      <c r="D23" s="75"/>
      <c r="E23" s="75"/>
      <c r="F23" s="75"/>
      <c r="G23" s="76"/>
    </row>
    <row r="24" spans="1:8" ht="15.75" x14ac:dyDescent="0.25">
      <c r="A24" s="121" t="str">
        <f t="shared" si="0"/>
        <v/>
      </c>
      <c r="B24" s="75"/>
      <c r="C24" s="75"/>
      <c r="D24" s="75"/>
      <c r="E24" s="75"/>
      <c r="F24" s="75"/>
      <c r="G24" s="76"/>
    </row>
    <row r="25" spans="1:8" ht="15.75" x14ac:dyDescent="0.25">
      <c r="A25" s="121" t="str">
        <f t="shared" si="0"/>
        <v/>
      </c>
      <c r="B25" s="75"/>
      <c r="C25" s="75"/>
      <c r="D25" s="75"/>
      <c r="E25" s="75"/>
      <c r="F25" s="75"/>
      <c r="G25" s="76"/>
    </row>
    <row r="26" spans="1:8" ht="15.75" x14ac:dyDescent="0.25">
      <c r="A26" s="121" t="str">
        <f t="shared" si="0"/>
        <v/>
      </c>
      <c r="B26" s="75"/>
      <c r="C26" s="75"/>
      <c r="D26" s="75"/>
      <c r="E26" s="75"/>
      <c r="F26" s="75"/>
      <c r="G26" s="76"/>
    </row>
    <row r="27" spans="1:8" ht="15.75" x14ac:dyDescent="0.25">
      <c r="A27" s="121" t="str">
        <f t="shared" si="0"/>
        <v/>
      </c>
      <c r="B27" s="75"/>
      <c r="C27" s="75"/>
      <c r="D27" s="75"/>
      <c r="E27" s="75"/>
      <c r="F27" s="75"/>
      <c r="G27" s="76"/>
    </row>
    <row r="28" spans="1:8" ht="15.75" x14ac:dyDescent="0.25">
      <c r="A28" s="121" t="str">
        <f t="shared" si="0"/>
        <v/>
      </c>
      <c r="B28" s="75"/>
      <c r="C28" s="75"/>
      <c r="D28" s="75"/>
      <c r="E28" s="75"/>
      <c r="F28" s="75"/>
      <c r="G28" s="76"/>
    </row>
    <row r="29" spans="1:8" ht="15.75" x14ac:dyDescent="0.25">
      <c r="A29" s="121" t="str">
        <f t="shared" si="0"/>
        <v/>
      </c>
      <c r="B29" s="75"/>
      <c r="C29" s="75"/>
      <c r="D29" s="75"/>
      <c r="E29" s="75"/>
      <c r="F29" s="75"/>
      <c r="G29" s="76"/>
    </row>
    <row r="30" spans="1:8" ht="15.75" x14ac:dyDescent="0.25">
      <c r="A30" s="121" t="str">
        <f t="shared" si="0"/>
        <v/>
      </c>
      <c r="B30" s="75"/>
      <c r="C30" s="75"/>
      <c r="D30" s="75"/>
      <c r="E30" s="75"/>
      <c r="F30" s="75"/>
      <c r="G30" s="76"/>
    </row>
    <row r="31" spans="1:8" ht="15.75" x14ac:dyDescent="0.25">
      <c r="A31" s="121" t="str">
        <f t="shared" si="0"/>
        <v/>
      </c>
      <c r="B31" s="75"/>
      <c r="C31" s="75"/>
      <c r="D31" s="75"/>
      <c r="E31" s="75"/>
      <c r="F31" s="75"/>
      <c r="G31" s="76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9"/>
  <sheetViews>
    <sheetView zoomScaleNormal="100" workbookViewId="0">
      <selection activeCell="AA26" sqref="AA26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6" ht="15" customHeight="1" x14ac:dyDescent="0.25">
      <c r="A1" s="221" t="str">
        <f>'Акт коты PCHCh'!A1:X1</f>
        <v>Об’єднання ветеринарної медицини в м. Києві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</row>
    <row r="2" spans="1:26" ht="15" customHeight="1" x14ac:dyDescent="0.25">
      <c r="A2" s="219" t="str">
        <f>'Акт коты PCHCh'!A2:X2</f>
        <v>Амбулаторія ветеринарної медицини „Лаповус”, пр-т. П. Тичини, 16/2, тел: 073-031-08-77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</row>
    <row r="3" spans="1:26" ht="15.75" x14ac:dyDescent="0.25">
      <c r="A3" s="221" t="s">
        <v>59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</row>
    <row r="4" spans="1:26" ht="15.75" x14ac:dyDescent="0.25">
      <c r="A4" s="204">
        <f>'Акт коты R'!A5:B5</f>
        <v>24</v>
      </c>
      <c r="B4" s="204"/>
      <c r="C4" s="213" t="str">
        <f>'2- 1-ВЕТ'!D33</f>
        <v>грудня</v>
      </c>
      <c r="D4" s="213"/>
      <c r="E4" s="213"/>
      <c r="F4" s="213"/>
      <c r="G4" s="204">
        <f>'2- 1-ВЕТ'!S3</f>
        <v>2024</v>
      </c>
      <c r="H4" s="204"/>
      <c r="I4" s="74" t="s">
        <v>134</v>
      </c>
      <c r="J4" s="7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6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ht="15.75" x14ac:dyDescent="0.25">
      <c r="A6" s="29"/>
      <c r="B6" s="29"/>
      <c r="C6" s="222" t="s">
        <v>60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</row>
    <row r="7" spans="1:26" ht="15.75" x14ac:dyDescent="0.25">
      <c r="A7" s="29" t="s">
        <v>266</v>
      </c>
      <c r="B7" s="29"/>
      <c r="C7" s="31"/>
      <c r="D7" s="31"/>
      <c r="E7" s="31"/>
      <c r="F7" s="31"/>
      <c r="G7" s="31"/>
      <c r="H7" s="31"/>
      <c r="I7" s="31"/>
      <c r="J7" s="31"/>
      <c r="K7" s="125" t="s">
        <v>267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6" ht="15.75" x14ac:dyDescent="0.25">
      <c r="A8" s="29" t="s">
        <v>263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268</v>
      </c>
      <c r="S8" s="29"/>
      <c r="T8" s="29"/>
      <c r="U8" s="29"/>
      <c r="V8" s="29"/>
      <c r="W8" s="29"/>
      <c r="X8" s="29"/>
    </row>
    <row r="9" spans="1:26" ht="15.75" x14ac:dyDescent="0.25">
      <c r="A9" s="95" t="s">
        <v>265</v>
      </c>
      <c r="B9" s="95"/>
      <c r="C9" s="95"/>
      <c r="D9" s="95"/>
      <c r="E9" s="95"/>
      <c r="F9" s="95"/>
      <c r="G9" s="108"/>
      <c r="H9" s="95"/>
      <c r="I9" s="95"/>
      <c r="J9" s="95"/>
      <c r="K9" s="98" t="str">
        <f>'Акт коты R'!M46</f>
        <v>Вєтрова А.Г</v>
      </c>
      <c r="L9" s="95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6" ht="15.75" x14ac:dyDescent="0.25">
      <c r="A10" s="29" t="s">
        <v>115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27.11.2024 по 24.12.2024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6" ht="15.75" x14ac:dyDescent="0.25">
      <c r="A11" s="29" t="s">
        <v>116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6" ht="15.75" x14ac:dyDescent="0.25">
      <c r="A12" s="220" t="s">
        <v>65</v>
      </c>
      <c r="B12" s="220"/>
      <c r="C12" s="220"/>
      <c r="D12" s="220"/>
      <c r="E12" s="32">
        <f>MAX('Списки собак R'!A5:A43)</f>
        <v>17</v>
      </c>
      <c r="F12" s="29" t="s">
        <v>66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6" ht="15.75" x14ac:dyDescent="0.25">
      <c r="A13" s="29" t="s">
        <v>67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68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6" ht="15.75" x14ac:dyDescent="0.25">
      <c r="A14" s="29" t="s">
        <v>69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6" ht="15.75" x14ac:dyDescent="0.25">
      <c r="A15" s="95" t="s">
        <v>326</v>
      </c>
      <c r="B15" s="100"/>
      <c r="C15" s="99"/>
      <c r="D15" s="99"/>
      <c r="E15" s="99"/>
      <c r="F15" s="101"/>
      <c r="G15" s="101"/>
      <c r="H15" s="101"/>
      <c r="I15" s="101"/>
      <c r="J15" s="101"/>
      <c r="K15" s="101"/>
      <c r="L15" s="101"/>
      <c r="M15" s="54"/>
      <c r="N15" s="191" t="s">
        <v>447</v>
      </c>
      <c r="O15" s="191"/>
      <c r="P15" s="191"/>
      <c r="Q15" s="191"/>
      <c r="R15" s="54"/>
      <c r="S15" s="54"/>
      <c r="T15" s="95"/>
      <c r="U15" s="29"/>
      <c r="V15" s="29"/>
      <c r="W15" s="29"/>
      <c r="X15" s="29"/>
    </row>
    <row r="16" spans="1:26" ht="15.75" x14ac:dyDescent="0.25">
      <c r="A16" s="95"/>
      <c r="B16" s="29" t="s">
        <v>171</v>
      </c>
      <c r="C16" s="29"/>
      <c r="D16" s="29"/>
      <c r="E16" s="29"/>
      <c r="F16" s="189" t="s">
        <v>469</v>
      </c>
      <c r="G16" s="189"/>
      <c r="H16" s="189"/>
      <c r="I16" s="189"/>
      <c r="J16" s="30"/>
      <c r="K16" s="29" t="s">
        <v>259</v>
      </c>
      <c r="L16" s="29"/>
      <c r="M16" s="29"/>
      <c r="N16" s="29"/>
      <c r="O16" s="29"/>
      <c r="P16" s="30"/>
      <c r="Q16" s="30"/>
      <c r="R16" s="32">
        <v>5</v>
      </c>
      <c r="S16" s="190" t="str">
        <f>IF(COUNTIF(ДОЗА,R16),"доза",IF(COUNTIF(ДОЗИ,R16),"дози","доз"))</f>
        <v>доз</v>
      </c>
      <c r="T16" s="190"/>
      <c r="U16" s="29"/>
      <c r="V16" s="29"/>
      <c r="W16" s="29"/>
      <c r="X16" s="29"/>
    </row>
    <row r="17" spans="1:30" ht="15.75" x14ac:dyDescent="0.25">
      <c r="A17" s="95" t="s">
        <v>470</v>
      </c>
      <c r="B17" s="100"/>
      <c r="C17" s="99"/>
      <c r="D17" s="99"/>
      <c r="E17" s="99"/>
      <c r="F17" s="101"/>
      <c r="G17" s="101"/>
      <c r="H17" s="101"/>
      <c r="I17" s="101"/>
      <c r="J17" s="101"/>
      <c r="K17" s="101"/>
      <c r="L17" s="101"/>
      <c r="N17" s="191" t="s">
        <v>471</v>
      </c>
      <c r="O17" s="191"/>
      <c r="P17" s="191"/>
      <c r="Q17" s="191"/>
      <c r="T17" s="1"/>
      <c r="U17" s="1"/>
      <c r="V17" s="29"/>
      <c r="W17" s="29"/>
      <c r="X17" s="29"/>
    </row>
    <row r="18" spans="1:30" ht="15.75" x14ac:dyDescent="0.25">
      <c r="A18" s="95"/>
      <c r="B18" s="29" t="s">
        <v>171</v>
      </c>
      <c r="C18" s="29"/>
      <c r="D18" s="29"/>
      <c r="E18" s="29"/>
      <c r="F18" s="189" t="s">
        <v>327</v>
      </c>
      <c r="G18" s="189"/>
      <c r="H18" s="189"/>
      <c r="I18" s="145"/>
      <c r="J18" s="30"/>
      <c r="K18" s="29" t="s">
        <v>259</v>
      </c>
      <c r="L18" s="29"/>
      <c r="M18" s="29"/>
      <c r="N18" s="29"/>
      <c r="O18" s="29"/>
      <c r="P18" s="30"/>
      <c r="Q18" s="30"/>
      <c r="R18" s="32">
        <v>1</v>
      </c>
      <c r="S18" s="29" t="str">
        <f>IF(COUNTIF(ДОЗА,R18),"доза",IF(COUNTIF(ДОЗИ,R18),"дози","доз"))</f>
        <v>доза</v>
      </c>
      <c r="T18" s="29"/>
      <c r="W18" s="29"/>
      <c r="X18" s="29"/>
    </row>
    <row r="19" spans="1:30" ht="15.75" x14ac:dyDescent="0.25">
      <c r="A19" s="1" t="s">
        <v>344</v>
      </c>
      <c r="N19" s="204" t="s">
        <v>321</v>
      </c>
      <c r="O19" s="204"/>
      <c r="P19" s="204"/>
      <c r="Q19" s="204"/>
      <c r="U19" s="29"/>
      <c r="V19" s="29"/>
      <c r="W19" s="29"/>
      <c r="X19" s="29"/>
    </row>
    <row r="20" spans="1:30" ht="15.75" x14ac:dyDescent="0.25">
      <c r="A20" s="29"/>
      <c r="B20" s="29" t="s">
        <v>171</v>
      </c>
      <c r="C20" s="29"/>
      <c r="D20" s="29"/>
      <c r="E20" s="29"/>
      <c r="F20" s="189" t="s">
        <v>282</v>
      </c>
      <c r="G20" s="189"/>
      <c r="H20" s="189"/>
      <c r="I20" s="189"/>
      <c r="J20" s="30"/>
      <c r="K20" s="29" t="s">
        <v>259</v>
      </c>
      <c r="L20" s="29"/>
      <c r="M20" s="29"/>
      <c r="N20" s="29"/>
      <c r="O20" s="29"/>
      <c r="P20" s="30"/>
      <c r="Q20" s="30"/>
      <c r="R20" s="32">
        <v>1</v>
      </c>
      <c r="S20" s="29" t="str">
        <f>IF(COUNTIF(ДОЗА,R20),"доза",IF(COUNTIF(ДОЗИ,R20),"дози","доз"))</f>
        <v>доза</v>
      </c>
      <c r="U20" s="29"/>
      <c r="V20" s="29"/>
      <c r="W20" s="29"/>
      <c r="X20" s="29"/>
    </row>
    <row r="21" spans="1:30" ht="15.75" x14ac:dyDescent="0.25">
      <c r="A21" s="29" t="s">
        <v>472</v>
      </c>
      <c r="B21" s="30"/>
      <c r="C21" s="29"/>
      <c r="D21" s="29"/>
      <c r="E21" s="29"/>
      <c r="F21" s="29"/>
      <c r="G21" s="34"/>
      <c r="H21" s="34"/>
      <c r="I21" s="34"/>
      <c r="J21" s="34"/>
      <c r="K21" s="34"/>
      <c r="L21" s="34"/>
      <c r="N21" s="202" t="s">
        <v>473</v>
      </c>
      <c r="O21" s="202"/>
      <c r="P21" s="202"/>
      <c r="Q21" s="202"/>
      <c r="R21" s="37"/>
      <c r="U21" s="29"/>
      <c r="V21" s="29"/>
      <c r="W21" s="29"/>
      <c r="X21" s="29"/>
    </row>
    <row r="22" spans="1:30" ht="15.75" x14ac:dyDescent="0.25">
      <c r="A22" s="29"/>
      <c r="B22" s="29" t="s">
        <v>113</v>
      </c>
      <c r="C22" s="29"/>
      <c r="D22" s="29"/>
      <c r="E22" s="29"/>
      <c r="F22" s="203" t="s">
        <v>312</v>
      </c>
      <c r="G22" s="203"/>
      <c r="H22" s="203"/>
      <c r="I22" s="203"/>
      <c r="J22" s="34"/>
      <c r="K22" s="29" t="s">
        <v>70</v>
      </c>
      <c r="L22" s="29"/>
      <c r="M22" s="29"/>
      <c r="N22" s="29"/>
      <c r="O22" s="29"/>
      <c r="P22" s="34"/>
      <c r="Q22" s="34"/>
      <c r="R22" s="137">
        <v>10</v>
      </c>
      <c r="S22" s="190" t="str">
        <f>IF(COUNTIF(ДОЗА,R22),"доза",IF(COUNTIF(ДОЗИ,R22),"дози","доз"))</f>
        <v>доз</v>
      </c>
      <c r="T22" s="190"/>
      <c r="U22" s="29"/>
      <c r="V22" s="29"/>
      <c r="W22" s="29"/>
      <c r="X22" s="29"/>
    </row>
    <row r="23" spans="1:30" ht="15.75" x14ac:dyDescent="0.25">
      <c r="V23" s="29"/>
      <c r="W23" s="29"/>
      <c r="X23" s="29"/>
    </row>
    <row r="24" spans="1:30" ht="15.75" x14ac:dyDescent="0.25">
      <c r="A24" s="29" t="s">
        <v>72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Z24" s="38"/>
      <c r="AA24" s="38"/>
      <c r="AB24" s="38"/>
      <c r="AC24" s="38"/>
      <c r="AD24" s="38"/>
    </row>
    <row r="25" spans="1:30" ht="15.75" x14ac:dyDescent="0.25">
      <c r="A25" s="29" t="s">
        <v>73</v>
      </c>
      <c r="B25" s="29"/>
      <c r="C25" s="29"/>
      <c r="D25" s="29"/>
      <c r="E25" s="216">
        <f>E12</f>
        <v>17</v>
      </c>
      <c r="F25" s="216"/>
      <c r="G25" s="29" t="s">
        <v>74</v>
      </c>
      <c r="I25" s="29"/>
      <c r="J25" s="29"/>
      <c r="K25" s="29"/>
      <c r="L25" s="29"/>
      <c r="M25" s="29"/>
      <c r="N25" s="29"/>
      <c r="O25" s="29"/>
      <c r="P25" s="217">
        <f>E25</f>
        <v>17</v>
      </c>
      <c r="Q25" s="217"/>
      <c r="R25" s="29" t="s">
        <v>75</v>
      </c>
      <c r="V25" s="29"/>
      <c r="W25" s="29"/>
      <c r="X25" s="29"/>
    </row>
    <row r="26" spans="1:30" ht="15.75" x14ac:dyDescent="0.25">
      <c r="A26" s="29"/>
      <c r="B26" s="29" t="s">
        <v>76</v>
      </c>
      <c r="C26" s="29"/>
      <c r="D26" s="29"/>
      <c r="E26" s="29"/>
      <c r="F26" s="29"/>
      <c r="G26" s="29"/>
      <c r="H26" s="216">
        <f>E25*0.5</f>
        <v>8.5</v>
      </c>
      <c r="I26" s="216"/>
      <c r="J26" s="29" t="s">
        <v>77</v>
      </c>
      <c r="K26" s="29"/>
      <c r="L26" s="29"/>
      <c r="M26" s="216">
        <f>E25*0.5</f>
        <v>8.5</v>
      </c>
      <c r="N26" s="216"/>
      <c r="O26" s="29" t="s">
        <v>78</v>
      </c>
      <c r="R26" s="29"/>
      <c r="S26" s="29"/>
      <c r="T26" s="29"/>
      <c r="U26" s="29"/>
      <c r="V26" s="29"/>
      <c r="W26" s="29"/>
      <c r="X26" s="29"/>
    </row>
    <row r="27" spans="1:30" ht="15.75" x14ac:dyDescent="0.25">
      <c r="A27" s="29"/>
      <c r="B27" s="29" t="s">
        <v>79</v>
      </c>
      <c r="C27" s="29"/>
      <c r="D27" s="29"/>
      <c r="E27" s="29"/>
      <c r="F27" s="216">
        <f>E25</f>
        <v>17</v>
      </c>
      <c r="G27" s="216"/>
      <c r="H27" s="29" t="s">
        <v>80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30" ht="15.75" x14ac:dyDescent="0.25">
      <c r="A28" s="29" t="s">
        <v>81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30" ht="15.75" x14ac:dyDescent="0.25">
      <c r="A29" s="29"/>
      <c r="B29" s="29"/>
      <c r="C29" s="29" t="s">
        <v>82</v>
      </c>
      <c r="D29" s="29"/>
      <c r="E29" s="29"/>
      <c r="F29" s="29"/>
      <c r="G29" s="29"/>
      <c r="H29" s="29"/>
      <c r="I29" s="29"/>
      <c r="J29" s="216">
        <f>E25</f>
        <v>17</v>
      </c>
      <c r="K29" s="216"/>
      <c r="L29" s="29" t="s">
        <v>83</v>
      </c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30" ht="15.75" x14ac:dyDescent="0.25">
      <c r="A30" s="29" t="s">
        <v>84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30" ht="15.75" x14ac:dyDescent="0.25">
      <c r="A31" s="3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30" ht="15.75" x14ac:dyDescent="0.25">
      <c r="A32" s="23" t="s">
        <v>86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5.75" x14ac:dyDescent="0.25">
      <c r="A33" s="23"/>
      <c r="B33" s="106" t="s">
        <v>262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9" t="s">
        <v>87</v>
      </c>
      <c r="N33" s="29"/>
      <c r="O33" s="29"/>
      <c r="P33" s="29"/>
      <c r="Q33" s="29"/>
      <c r="R33" s="29"/>
      <c r="S33" s="218" t="s">
        <v>88</v>
      </c>
      <c r="T33" s="218"/>
      <c r="U33" s="218"/>
      <c r="V33" s="218"/>
      <c r="W33" s="218"/>
      <c r="X33" s="29"/>
    </row>
    <row r="34" spans="1:24" ht="15.75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5.75" x14ac:dyDescent="0.25">
      <c r="A35" s="29"/>
      <c r="B35" s="29" t="s">
        <v>89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ht="15.75" x14ac:dyDescent="0.25">
      <c r="A36" s="29"/>
      <c r="B36" s="24" t="s">
        <v>90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39" t="s">
        <v>91</v>
      </c>
      <c r="N36" s="29"/>
      <c r="O36" s="29"/>
      <c r="P36" s="29"/>
      <c r="Q36" s="29"/>
      <c r="R36" s="29"/>
      <c r="S36" s="218" t="s">
        <v>88</v>
      </c>
      <c r="T36" s="218"/>
      <c r="U36" s="218"/>
      <c r="V36" s="218"/>
      <c r="W36" s="218"/>
      <c r="X36" s="29"/>
    </row>
    <row r="38" spans="1:24" ht="15.75" x14ac:dyDescent="0.25">
      <c r="B38" s="1"/>
    </row>
    <row r="39" spans="1:24" ht="15.75" x14ac:dyDescent="0.25">
      <c r="B39" s="106" t="s">
        <v>262</v>
      </c>
      <c r="C39" s="95"/>
      <c r="D39" s="54"/>
      <c r="E39" s="54"/>
      <c r="F39" s="54"/>
      <c r="G39" s="54"/>
      <c r="H39" s="54"/>
      <c r="I39" s="54"/>
      <c r="J39" s="54"/>
      <c r="K39" s="54"/>
      <c r="L39" s="54"/>
      <c r="M39" s="98" t="str">
        <f>K9</f>
        <v>Вєтрова А.Г</v>
      </c>
      <c r="N39" s="54"/>
      <c r="O39" s="54"/>
      <c r="P39" s="54"/>
      <c r="Q39" s="54"/>
      <c r="R39" s="54"/>
      <c r="S39" s="192" t="s">
        <v>88</v>
      </c>
      <c r="T39" s="192"/>
      <c r="U39" s="192"/>
      <c r="V39" s="192"/>
      <c r="W39" s="192"/>
    </row>
  </sheetData>
  <mergeCells count="27">
    <mergeCell ref="N19:Q19"/>
    <mergeCell ref="F20:I20"/>
    <mergeCell ref="A2:Z2"/>
    <mergeCell ref="A12:D12"/>
    <mergeCell ref="A1:X1"/>
    <mergeCell ref="A3:X3"/>
    <mergeCell ref="C6:X6"/>
    <mergeCell ref="A4:B4"/>
    <mergeCell ref="C4:F4"/>
    <mergeCell ref="G4:H4"/>
    <mergeCell ref="S36:W36"/>
    <mergeCell ref="S39:W39"/>
    <mergeCell ref="F27:G27"/>
    <mergeCell ref="J29:K29"/>
    <mergeCell ref="S33:W33"/>
    <mergeCell ref="N21:Q21"/>
    <mergeCell ref="F22:I22"/>
    <mergeCell ref="S22:T22"/>
    <mergeCell ref="H26:I26"/>
    <mergeCell ref="M26:N26"/>
    <mergeCell ref="E25:F25"/>
    <mergeCell ref="P25:Q25"/>
    <mergeCell ref="N15:Q15"/>
    <mergeCell ref="F16:I16"/>
    <mergeCell ref="S16:T16"/>
    <mergeCell ref="N17:Q17"/>
    <mergeCell ref="F18:H1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T45"/>
  <sheetViews>
    <sheetView topLeftCell="A4" zoomScaleNormal="100" workbookViewId="0">
      <selection activeCell="B5" sqref="B5:G29"/>
    </sheetView>
  </sheetViews>
  <sheetFormatPr defaultColWidth="8.7109375" defaultRowHeight="15" x14ac:dyDescent="0.25"/>
  <cols>
    <col min="1" max="1" width="6.28515625" bestFit="1" customWidth="1"/>
    <col min="2" max="2" width="21.7109375" customWidth="1"/>
    <col min="3" max="3" width="28.7109375" customWidth="1"/>
    <col min="4" max="4" width="12.7109375" customWidth="1"/>
    <col min="5" max="5" width="13" customWidth="1"/>
    <col min="6" max="6" width="4" bestFit="1" customWidth="1"/>
    <col min="7" max="7" width="2.5703125" bestFit="1" customWidth="1"/>
    <col min="8" max="13" width="3.28515625" customWidth="1"/>
  </cols>
  <sheetData>
    <row r="2" spans="1:20" ht="18.75" x14ac:dyDescent="0.25">
      <c r="A2" s="185" t="s">
        <v>125</v>
      </c>
      <c r="B2" s="185"/>
      <c r="C2" s="185"/>
      <c r="D2" s="185"/>
      <c r="E2" s="185"/>
      <c r="F2" s="185"/>
      <c r="G2" s="185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187" t="s">
        <v>126</v>
      </c>
      <c r="B3" s="187"/>
      <c r="C3" s="187"/>
      <c r="D3" s="187"/>
      <c r="E3" s="187"/>
      <c r="F3" s="187"/>
      <c r="G3" s="187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</row>
    <row r="4" spans="1:20" ht="38.25" customHeight="1" x14ac:dyDescent="0.25">
      <c r="A4" s="68" t="s">
        <v>94</v>
      </c>
      <c r="B4" s="69" t="s">
        <v>95</v>
      </c>
      <c r="C4" s="73" t="s">
        <v>96</v>
      </c>
      <c r="D4" s="215" t="s">
        <v>97</v>
      </c>
      <c r="E4" s="215"/>
      <c r="F4" s="215"/>
      <c r="G4" s="215"/>
    </row>
    <row r="5" spans="1:20" s="71" customFormat="1" ht="15.75" customHeight="1" x14ac:dyDescent="0.25">
      <c r="A5" s="72">
        <v>1</v>
      </c>
      <c r="B5" s="75" t="s">
        <v>388</v>
      </c>
      <c r="C5" s="75" t="s">
        <v>389</v>
      </c>
      <c r="D5" s="75" t="s">
        <v>331</v>
      </c>
      <c r="E5" s="75" t="s">
        <v>100</v>
      </c>
      <c r="F5" s="75" t="s">
        <v>284</v>
      </c>
      <c r="G5" s="76" t="s">
        <v>101</v>
      </c>
    </row>
    <row r="6" spans="1:20" s="71" customFormat="1" ht="15.75" customHeight="1" x14ac:dyDescent="0.25">
      <c r="A6" s="70">
        <f>IF(ISBLANK(B6),"",A5+1)</f>
        <v>2</v>
      </c>
      <c r="B6" s="75" t="s">
        <v>370</v>
      </c>
      <c r="C6" s="75" t="s">
        <v>371</v>
      </c>
      <c r="D6" s="75" t="s">
        <v>372</v>
      </c>
      <c r="E6" s="75" t="s">
        <v>373</v>
      </c>
      <c r="F6" s="75" t="s">
        <v>310</v>
      </c>
      <c r="G6" s="76" t="s">
        <v>101</v>
      </c>
    </row>
    <row r="7" spans="1:20" s="71" customFormat="1" ht="15.75" customHeight="1" x14ac:dyDescent="0.25">
      <c r="A7" s="70">
        <f t="shared" ref="A7:A45" si="0">IF(ISBLANK(B7),"",A6+1)</f>
        <v>3</v>
      </c>
      <c r="B7" s="75" t="s">
        <v>474</v>
      </c>
      <c r="C7" s="75" t="s">
        <v>475</v>
      </c>
      <c r="D7" s="75" t="s">
        <v>476</v>
      </c>
      <c r="E7" s="75" t="s">
        <v>477</v>
      </c>
      <c r="F7" s="75" t="s">
        <v>318</v>
      </c>
      <c r="G7" s="76" t="s">
        <v>99</v>
      </c>
    </row>
    <row r="8" spans="1:20" s="71" customFormat="1" ht="15.75" customHeight="1" x14ac:dyDescent="0.25">
      <c r="A8" s="70">
        <f t="shared" si="0"/>
        <v>4</v>
      </c>
      <c r="B8" s="75" t="s">
        <v>374</v>
      </c>
      <c r="C8" s="75" t="s">
        <v>375</v>
      </c>
      <c r="D8" s="75" t="s">
        <v>376</v>
      </c>
      <c r="E8" s="75" t="s">
        <v>361</v>
      </c>
      <c r="F8" s="75" t="s">
        <v>226</v>
      </c>
      <c r="G8" s="76" t="s">
        <v>101</v>
      </c>
    </row>
    <row r="9" spans="1:20" s="71" customFormat="1" ht="15.75" customHeight="1" x14ac:dyDescent="0.25">
      <c r="A9" s="70">
        <f t="shared" si="0"/>
        <v>5</v>
      </c>
      <c r="B9" s="75" t="s">
        <v>377</v>
      </c>
      <c r="C9" s="75" t="s">
        <v>378</v>
      </c>
      <c r="D9" s="75" t="s">
        <v>379</v>
      </c>
      <c r="E9" s="75" t="s">
        <v>380</v>
      </c>
      <c r="F9" s="75" t="s">
        <v>225</v>
      </c>
      <c r="G9" s="76" t="s">
        <v>99</v>
      </c>
    </row>
    <row r="10" spans="1:20" s="71" customFormat="1" ht="15.75" customHeight="1" x14ac:dyDescent="0.25">
      <c r="A10" s="70">
        <f t="shared" si="0"/>
        <v>6</v>
      </c>
      <c r="B10" s="75" t="s">
        <v>381</v>
      </c>
      <c r="C10" s="75" t="s">
        <v>382</v>
      </c>
      <c r="D10" s="75" t="s">
        <v>383</v>
      </c>
      <c r="E10" s="75" t="s">
        <v>363</v>
      </c>
      <c r="F10" s="75" t="s">
        <v>226</v>
      </c>
      <c r="G10" s="76" t="s">
        <v>101</v>
      </c>
    </row>
    <row r="11" spans="1:20" s="71" customFormat="1" ht="15.75" customHeight="1" x14ac:dyDescent="0.25">
      <c r="A11" s="70">
        <f t="shared" si="0"/>
        <v>7</v>
      </c>
      <c r="B11" s="75" t="s">
        <v>370</v>
      </c>
      <c r="C11" s="75" t="s">
        <v>371</v>
      </c>
      <c r="D11" s="75" t="s">
        <v>372</v>
      </c>
      <c r="E11" s="75" t="s">
        <v>373</v>
      </c>
      <c r="F11" s="75" t="s">
        <v>310</v>
      </c>
      <c r="G11" s="76" t="s">
        <v>101</v>
      </c>
    </row>
    <row r="12" spans="1:20" s="71" customFormat="1" ht="15.75" customHeight="1" x14ac:dyDescent="0.25">
      <c r="A12" s="70">
        <f t="shared" si="0"/>
        <v>8</v>
      </c>
      <c r="B12" s="75" t="s">
        <v>474</v>
      </c>
      <c r="C12" s="75" t="s">
        <v>475</v>
      </c>
      <c r="D12" s="75" t="s">
        <v>476</v>
      </c>
      <c r="E12" s="75" t="s">
        <v>477</v>
      </c>
      <c r="F12" s="75" t="s">
        <v>318</v>
      </c>
      <c r="G12" s="76" t="s">
        <v>99</v>
      </c>
    </row>
    <row r="13" spans="1:20" s="71" customFormat="1" ht="15.75" customHeight="1" x14ac:dyDescent="0.25">
      <c r="A13" s="70">
        <f t="shared" si="0"/>
        <v>9</v>
      </c>
      <c r="B13" s="75" t="s">
        <v>374</v>
      </c>
      <c r="C13" s="75" t="s">
        <v>375</v>
      </c>
      <c r="D13" s="75" t="s">
        <v>376</v>
      </c>
      <c r="E13" s="75" t="s">
        <v>361</v>
      </c>
      <c r="F13" s="75" t="s">
        <v>226</v>
      </c>
      <c r="G13" s="76" t="s">
        <v>101</v>
      </c>
    </row>
    <row r="14" spans="1:20" s="71" customFormat="1" ht="15.75" customHeight="1" x14ac:dyDescent="0.25">
      <c r="A14" s="70">
        <f t="shared" si="0"/>
        <v>10</v>
      </c>
      <c r="B14" s="75" t="s">
        <v>377</v>
      </c>
      <c r="C14" s="75" t="s">
        <v>378</v>
      </c>
      <c r="D14" s="75" t="s">
        <v>379</v>
      </c>
      <c r="E14" s="75" t="s">
        <v>380</v>
      </c>
      <c r="F14" s="75" t="s">
        <v>225</v>
      </c>
      <c r="G14" s="76" t="s">
        <v>99</v>
      </c>
    </row>
    <row r="15" spans="1:20" s="71" customFormat="1" ht="15.75" customHeight="1" x14ac:dyDescent="0.25">
      <c r="A15" s="70">
        <f t="shared" si="0"/>
        <v>11</v>
      </c>
      <c r="B15" s="75" t="s">
        <v>381</v>
      </c>
      <c r="C15" s="75" t="s">
        <v>382</v>
      </c>
      <c r="D15" s="75" t="s">
        <v>383</v>
      </c>
      <c r="E15" s="75" t="s">
        <v>363</v>
      </c>
      <c r="F15" s="75" t="s">
        <v>226</v>
      </c>
      <c r="G15" s="76" t="s">
        <v>101</v>
      </c>
    </row>
    <row r="16" spans="1:20" s="71" customFormat="1" ht="15.75" customHeight="1" x14ac:dyDescent="0.25">
      <c r="A16" s="70">
        <f t="shared" si="0"/>
        <v>12</v>
      </c>
      <c r="B16" s="75" t="s">
        <v>394</v>
      </c>
      <c r="C16" s="75" t="s">
        <v>395</v>
      </c>
      <c r="D16" s="75" t="s">
        <v>396</v>
      </c>
      <c r="E16" s="75" t="s">
        <v>397</v>
      </c>
      <c r="F16" s="75" t="s">
        <v>226</v>
      </c>
      <c r="G16" s="76" t="s">
        <v>99</v>
      </c>
    </row>
    <row r="17" spans="1:10" s="71" customFormat="1" ht="15.75" customHeight="1" x14ac:dyDescent="0.25">
      <c r="A17" s="70">
        <f t="shared" si="0"/>
        <v>13</v>
      </c>
      <c r="B17" s="75" t="s">
        <v>405</v>
      </c>
      <c r="C17" s="75" t="s">
        <v>406</v>
      </c>
      <c r="D17" s="75" t="s">
        <v>407</v>
      </c>
      <c r="E17" s="75" t="s">
        <v>408</v>
      </c>
      <c r="F17" s="75" t="s">
        <v>225</v>
      </c>
      <c r="G17" s="76" t="s">
        <v>101</v>
      </c>
    </row>
    <row r="18" spans="1:10" s="71" customFormat="1" ht="15.75" customHeight="1" x14ac:dyDescent="0.25">
      <c r="A18" s="70">
        <f t="shared" si="0"/>
        <v>14</v>
      </c>
      <c r="B18" s="75" t="s">
        <v>478</v>
      </c>
      <c r="C18" s="75" t="s">
        <v>479</v>
      </c>
      <c r="D18" s="75" t="s">
        <v>362</v>
      </c>
      <c r="E18" s="75" t="s">
        <v>356</v>
      </c>
      <c r="F18" s="75" t="s">
        <v>279</v>
      </c>
      <c r="G18" s="76" t="s">
        <v>99</v>
      </c>
    </row>
    <row r="19" spans="1:10" s="71" customFormat="1" ht="15.75" customHeight="1" x14ac:dyDescent="0.25">
      <c r="A19" s="70">
        <f t="shared" si="0"/>
        <v>15</v>
      </c>
      <c r="B19" s="75" t="s">
        <v>390</v>
      </c>
      <c r="C19" s="75" t="s">
        <v>391</v>
      </c>
      <c r="D19" s="75" t="s">
        <v>392</v>
      </c>
      <c r="E19" s="75" t="s">
        <v>100</v>
      </c>
      <c r="F19" s="75" t="s">
        <v>393</v>
      </c>
      <c r="G19" s="76" t="s">
        <v>101</v>
      </c>
    </row>
    <row r="20" spans="1:10" s="71" customFormat="1" ht="15.75" customHeight="1" x14ac:dyDescent="0.25">
      <c r="A20" s="70">
        <f t="shared" si="0"/>
        <v>16</v>
      </c>
      <c r="B20" s="75" t="s">
        <v>480</v>
      </c>
      <c r="C20" s="75" t="s">
        <v>481</v>
      </c>
      <c r="D20" s="75" t="s">
        <v>482</v>
      </c>
      <c r="E20" s="75" t="s">
        <v>408</v>
      </c>
      <c r="F20" s="75" t="s">
        <v>309</v>
      </c>
      <c r="G20" s="76" t="s">
        <v>101</v>
      </c>
    </row>
    <row r="21" spans="1:10" s="71" customFormat="1" ht="15.75" customHeight="1" x14ac:dyDescent="0.25">
      <c r="A21" s="70">
        <f t="shared" si="0"/>
        <v>17</v>
      </c>
      <c r="B21" s="75" t="s">
        <v>398</v>
      </c>
      <c r="C21" s="75" t="s">
        <v>399</v>
      </c>
      <c r="D21" s="75" t="s">
        <v>400</v>
      </c>
      <c r="E21" s="75" t="s">
        <v>360</v>
      </c>
      <c r="F21" s="75" t="s">
        <v>288</v>
      </c>
      <c r="G21" s="76" t="s">
        <v>99</v>
      </c>
    </row>
    <row r="22" spans="1:10" s="71" customFormat="1" ht="15.75" customHeight="1" x14ac:dyDescent="0.25">
      <c r="A22" s="70">
        <f t="shared" si="0"/>
        <v>18</v>
      </c>
      <c r="B22" s="75" t="s">
        <v>401</v>
      </c>
      <c r="C22" s="75" t="s">
        <v>402</v>
      </c>
      <c r="D22" s="75" t="s">
        <v>403</v>
      </c>
      <c r="E22" s="75" t="s">
        <v>404</v>
      </c>
      <c r="F22" s="75" t="s">
        <v>225</v>
      </c>
      <c r="G22" s="76" t="s">
        <v>101</v>
      </c>
    </row>
    <row r="23" spans="1:10" s="71" customFormat="1" ht="15.75" customHeight="1" x14ac:dyDescent="0.25">
      <c r="A23" s="70">
        <f t="shared" si="0"/>
        <v>19</v>
      </c>
      <c r="B23" s="75" t="s">
        <v>409</v>
      </c>
      <c r="C23" s="75" t="s">
        <v>410</v>
      </c>
      <c r="D23" s="75" t="s">
        <v>411</v>
      </c>
      <c r="E23" s="75" t="s">
        <v>412</v>
      </c>
      <c r="F23" s="75" t="s">
        <v>359</v>
      </c>
      <c r="G23" s="76" t="s">
        <v>99</v>
      </c>
    </row>
    <row r="24" spans="1:10" s="71" customFormat="1" ht="15.75" customHeight="1" x14ac:dyDescent="0.25">
      <c r="A24" s="70">
        <f t="shared" si="0"/>
        <v>20</v>
      </c>
      <c r="B24" s="75" t="s">
        <v>413</v>
      </c>
      <c r="C24" s="75" t="s">
        <v>414</v>
      </c>
      <c r="D24" s="75" t="s">
        <v>415</v>
      </c>
      <c r="E24" s="75" t="s">
        <v>358</v>
      </c>
      <c r="F24" s="75" t="s">
        <v>290</v>
      </c>
      <c r="G24" s="76" t="s">
        <v>99</v>
      </c>
    </row>
    <row r="25" spans="1:10" s="71" customFormat="1" ht="15.75" customHeight="1" x14ac:dyDescent="0.25">
      <c r="A25" s="70">
        <f t="shared" si="0"/>
        <v>21</v>
      </c>
      <c r="B25" s="75" t="s">
        <v>416</v>
      </c>
      <c r="C25" s="75" t="s">
        <v>417</v>
      </c>
      <c r="D25" s="75" t="s">
        <v>355</v>
      </c>
      <c r="E25" s="75" t="s">
        <v>408</v>
      </c>
      <c r="F25" s="75" t="s">
        <v>325</v>
      </c>
      <c r="G25" s="76" t="s">
        <v>99</v>
      </c>
    </row>
    <row r="26" spans="1:10" s="71" customFormat="1" ht="15.75" customHeight="1" x14ac:dyDescent="0.25">
      <c r="A26" s="70">
        <f t="shared" si="0"/>
        <v>22</v>
      </c>
      <c r="B26" s="75" t="s">
        <v>418</v>
      </c>
      <c r="C26" s="75" t="s">
        <v>419</v>
      </c>
      <c r="D26" s="75" t="s">
        <v>420</v>
      </c>
      <c r="E26" s="75" t="s">
        <v>361</v>
      </c>
      <c r="F26" s="75" t="s">
        <v>288</v>
      </c>
      <c r="G26" s="76" t="s">
        <v>99</v>
      </c>
    </row>
    <row r="27" spans="1:10" s="71" customFormat="1" ht="15.75" customHeight="1" x14ac:dyDescent="0.25">
      <c r="A27" s="70">
        <f t="shared" si="0"/>
        <v>23</v>
      </c>
      <c r="B27" s="75" t="s">
        <v>421</v>
      </c>
      <c r="C27" s="75" t="s">
        <v>422</v>
      </c>
      <c r="D27" s="75" t="s">
        <v>423</v>
      </c>
      <c r="E27" s="75" t="s">
        <v>357</v>
      </c>
      <c r="F27" s="75" t="s">
        <v>225</v>
      </c>
      <c r="G27" s="76" t="s">
        <v>99</v>
      </c>
    </row>
    <row r="28" spans="1:10" s="71" customFormat="1" ht="15.75" customHeight="1" x14ac:dyDescent="0.25">
      <c r="A28" s="70">
        <f t="shared" si="0"/>
        <v>24</v>
      </c>
      <c r="B28" s="75" t="s">
        <v>478</v>
      </c>
      <c r="C28" s="75" t="s">
        <v>479</v>
      </c>
      <c r="D28" s="75" t="s">
        <v>362</v>
      </c>
      <c r="E28" s="75" t="s">
        <v>356</v>
      </c>
      <c r="F28" s="75" t="s">
        <v>279</v>
      </c>
      <c r="G28" s="76" t="s">
        <v>99</v>
      </c>
    </row>
    <row r="29" spans="1:10" s="71" customFormat="1" ht="15.75" customHeight="1" x14ac:dyDescent="0.25">
      <c r="A29" s="70">
        <f t="shared" si="0"/>
        <v>25</v>
      </c>
      <c r="B29" s="75" t="s">
        <v>480</v>
      </c>
      <c r="C29" s="75" t="s">
        <v>481</v>
      </c>
      <c r="D29" s="75" t="s">
        <v>482</v>
      </c>
      <c r="E29" s="75" t="s">
        <v>408</v>
      </c>
      <c r="F29" s="75" t="s">
        <v>309</v>
      </c>
      <c r="G29" s="76" t="s">
        <v>101</v>
      </c>
    </row>
    <row r="30" spans="1:10" s="71" customFormat="1" ht="15.75" customHeight="1" x14ac:dyDescent="0.25">
      <c r="A30" s="70" t="str">
        <f t="shared" si="0"/>
        <v/>
      </c>
      <c r="B30" s="84"/>
      <c r="C30" s="84"/>
      <c r="D30" s="84"/>
      <c r="E30" s="84"/>
      <c r="F30" s="142"/>
      <c r="G30" s="76"/>
    </row>
    <row r="31" spans="1:10" ht="15.75" x14ac:dyDescent="0.25">
      <c r="A31" s="82" t="str">
        <f t="shared" si="0"/>
        <v/>
      </c>
      <c r="B31" s="84"/>
      <c r="C31" s="84"/>
      <c r="D31" s="84"/>
      <c r="E31" s="84"/>
      <c r="F31" s="85"/>
      <c r="G31" s="76"/>
      <c r="H31" s="71"/>
      <c r="I31" s="71"/>
      <c r="J31" s="71"/>
    </row>
    <row r="32" spans="1:10" ht="15.75" x14ac:dyDescent="0.25">
      <c r="A32" s="152" t="str">
        <f t="shared" si="0"/>
        <v/>
      </c>
      <c r="B32" s="84"/>
      <c r="C32" s="84"/>
      <c r="D32" s="84"/>
      <c r="E32" s="84"/>
      <c r="F32" s="85"/>
      <c r="G32" s="76"/>
      <c r="H32" s="71"/>
      <c r="I32" s="71"/>
      <c r="J32" s="71"/>
    </row>
    <row r="33" spans="1:10" ht="15.75" x14ac:dyDescent="0.25">
      <c r="A33" s="152" t="str">
        <f t="shared" si="0"/>
        <v/>
      </c>
      <c r="B33" s="84"/>
      <c r="C33" s="84"/>
      <c r="D33" s="84"/>
      <c r="E33" s="84"/>
      <c r="F33" s="85"/>
      <c r="G33" s="76"/>
      <c r="H33" s="71"/>
      <c r="I33" s="71"/>
      <c r="J33" s="71"/>
    </row>
    <row r="34" spans="1:10" ht="15.75" x14ac:dyDescent="0.25">
      <c r="A34" s="152" t="str">
        <f t="shared" si="0"/>
        <v/>
      </c>
      <c r="B34" s="84"/>
      <c r="C34" s="84"/>
      <c r="D34" s="84"/>
      <c r="E34" s="84"/>
      <c r="F34" s="85"/>
      <c r="G34" s="76"/>
      <c r="H34" s="71"/>
      <c r="I34" s="71"/>
      <c r="J34" s="71"/>
    </row>
    <row r="35" spans="1:10" ht="15.75" x14ac:dyDescent="0.25">
      <c r="A35" s="152" t="str">
        <f t="shared" si="0"/>
        <v/>
      </c>
      <c r="B35" s="84"/>
      <c r="C35" s="84"/>
      <c r="D35" s="84"/>
      <c r="E35" s="84"/>
      <c r="F35" s="85"/>
      <c r="G35" s="76"/>
      <c r="H35" s="71"/>
      <c r="I35" s="71"/>
      <c r="J35" s="71"/>
    </row>
    <row r="36" spans="1:10" ht="15.75" x14ac:dyDescent="0.25">
      <c r="A36" s="152" t="str">
        <f t="shared" si="0"/>
        <v/>
      </c>
      <c r="B36" s="84"/>
      <c r="C36" s="84"/>
      <c r="D36" s="84"/>
      <c r="E36" s="84"/>
      <c r="F36" s="85"/>
      <c r="G36" s="76"/>
      <c r="H36" s="71"/>
      <c r="I36" s="71"/>
      <c r="J36" s="71"/>
    </row>
    <row r="37" spans="1:10" ht="15.75" x14ac:dyDescent="0.25">
      <c r="A37" s="152" t="str">
        <f t="shared" si="0"/>
        <v/>
      </c>
      <c r="B37" s="84"/>
      <c r="C37" s="84"/>
      <c r="D37" s="84"/>
      <c r="E37" s="84"/>
      <c r="F37" s="127"/>
      <c r="G37" s="76"/>
      <c r="H37" s="71"/>
      <c r="I37" s="71"/>
      <c r="J37" s="71"/>
    </row>
    <row r="38" spans="1:10" ht="15.75" x14ac:dyDescent="0.25">
      <c r="A38" s="152" t="str">
        <f t="shared" si="0"/>
        <v/>
      </c>
      <c r="B38" s="84"/>
      <c r="C38" s="84"/>
      <c r="D38" s="84"/>
      <c r="E38" s="84"/>
      <c r="F38" s="127"/>
      <c r="G38" s="76"/>
      <c r="H38" s="71"/>
      <c r="I38" s="71"/>
      <c r="J38" s="71"/>
    </row>
    <row r="39" spans="1:10" ht="15.75" x14ac:dyDescent="0.25">
      <c r="A39" s="152" t="str">
        <f t="shared" si="0"/>
        <v/>
      </c>
      <c r="B39" s="84"/>
      <c r="C39" s="84"/>
      <c r="D39" s="84"/>
      <c r="E39" s="84"/>
      <c r="F39" s="127"/>
      <c r="G39" s="76"/>
      <c r="H39" s="71"/>
      <c r="I39" s="71"/>
      <c r="J39" s="71"/>
    </row>
    <row r="40" spans="1:10" ht="15.75" x14ac:dyDescent="0.25">
      <c r="A40" s="152" t="str">
        <f t="shared" si="0"/>
        <v/>
      </c>
      <c r="B40" s="84"/>
      <c r="C40" s="84"/>
      <c r="D40" s="84"/>
      <c r="E40" s="84"/>
      <c r="F40" s="142"/>
      <c r="G40" s="76"/>
      <c r="H40" s="71"/>
      <c r="I40" s="71"/>
      <c r="J40" s="71"/>
    </row>
    <row r="41" spans="1:10" ht="15.75" x14ac:dyDescent="0.25">
      <c r="A41" s="152" t="str">
        <f t="shared" si="0"/>
        <v/>
      </c>
      <c r="B41" s="84"/>
      <c r="C41" s="84"/>
      <c r="D41" s="84"/>
      <c r="E41" s="84"/>
      <c r="F41" s="142"/>
      <c r="G41" s="76"/>
      <c r="H41" s="135"/>
      <c r="I41" s="71"/>
      <c r="J41" s="71"/>
    </row>
    <row r="42" spans="1:10" ht="15.75" x14ac:dyDescent="0.25">
      <c r="A42" s="152" t="str">
        <f t="shared" si="0"/>
        <v/>
      </c>
      <c r="B42" s="84"/>
      <c r="C42" s="84"/>
      <c r="D42" s="84"/>
      <c r="E42" s="84"/>
      <c r="F42" s="142"/>
      <c r="G42" s="76"/>
    </row>
    <row r="43" spans="1:10" ht="15.75" x14ac:dyDescent="0.25">
      <c r="A43" s="152" t="str">
        <f t="shared" si="0"/>
        <v/>
      </c>
      <c r="B43" s="84"/>
      <c r="C43" s="84"/>
      <c r="D43" s="84"/>
      <c r="E43" s="84"/>
      <c r="F43" s="142"/>
      <c r="G43" s="76"/>
    </row>
    <row r="44" spans="1:10" ht="15.75" x14ac:dyDescent="0.25">
      <c r="A44" s="152" t="str">
        <f t="shared" si="0"/>
        <v/>
      </c>
      <c r="B44" s="84"/>
      <c r="C44" s="84"/>
      <c r="D44" s="84"/>
      <c r="E44" s="84"/>
      <c r="F44" s="142"/>
      <c r="G44" s="76"/>
    </row>
    <row r="45" spans="1:10" ht="15.75" x14ac:dyDescent="0.25">
      <c r="A45" s="152" t="str">
        <f t="shared" si="0"/>
        <v/>
      </c>
      <c r="B45" s="84"/>
      <c r="C45" s="84"/>
      <c r="D45" s="84"/>
      <c r="E45" s="84"/>
      <c r="F45" s="142"/>
      <c r="G45" s="76"/>
    </row>
  </sheetData>
  <mergeCells count="3">
    <mergeCell ref="A3:G3"/>
    <mergeCell ref="A2:G2"/>
    <mergeCell ref="D4:G4"/>
  </mergeCells>
  <phoneticPr fontId="29" type="noConversion"/>
  <dataValidations count="7">
    <dataValidation type="list" allowBlank="1" showInputMessage="1" showErrorMessage="1" sqref="E32:E33">
      <formula1>INDIRECT($E$2)</formula1>
    </dataValidation>
    <dataValidation type="list" allowBlank="1" showInputMessage="1" showErrorMessage="1" sqref="E39">
      <formula1>INDIRECT($E$27)</formula1>
    </dataValidation>
    <dataValidation type="list" allowBlank="1" showInputMessage="1" showErrorMessage="1" sqref="E37:E38">
      <formula1>INDIRECT($E$25)</formula1>
    </dataValidation>
    <dataValidation type="list" allowBlank="1" showInputMessage="1" showErrorMessage="1" sqref="E34:E36 E30:E31">
      <formula1>INDIRECT(#REF!)</formula1>
    </dataValidation>
    <dataValidation type="list" allowBlank="1" showInputMessage="1" showErrorMessage="1" sqref="E40:E41">
      <formula1>INDIRECT($E$28)</formula1>
    </dataValidation>
    <dataValidation type="list" allowBlank="1" showInputMessage="1" showErrorMessage="1" sqref="G30:G41">
      <formula1>пол</formula1>
    </dataValidation>
    <dataValidation type="list" allowBlank="1" showInputMessage="1" showErrorMessage="1" sqref="C30:C4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2024-12-28T08:09:57Z</cp:lastPrinted>
  <dcterms:created xsi:type="dcterms:W3CDTF">2015-06-05T18:19:34Z</dcterms:created>
  <dcterms:modified xsi:type="dcterms:W3CDTF">2024-12-28T12:40:09Z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