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докаин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3" i="1" l="1"/>
  <c r="S27" i="1"/>
  <c r="S26" i="1"/>
  <c r="U24" i="1"/>
  <c r="Z24" i="1" s="1"/>
  <c r="P26" i="1" s="1"/>
  <c r="Q23" i="1"/>
  <c r="F21" i="1"/>
  <c r="K13" i="1"/>
  <c r="K15" i="1" s="1"/>
  <c r="K21" i="1" s="1"/>
  <c r="P27" i="1" s="1"/>
  <c r="O28" i="1" l="1"/>
</calcChain>
</file>

<file path=xl/sharedStrings.xml><?xml version="1.0" encoding="utf-8"?>
<sst xmlns="http://schemas.openxmlformats.org/spreadsheetml/2006/main" count="55" uniqueCount="38">
  <si>
    <t>Вес животного</t>
  </si>
  <si>
    <t>кг</t>
  </si>
  <si>
    <t>Доза ИПС</t>
  </si>
  <si>
    <t>мкг\кг*мин</t>
  </si>
  <si>
    <t>мкг\час</t>
  </si>
  <si>
    <t>равно  доза ИПС * 60 (минут в часе)</t>
  </si>
  <si>
    <t>мкг\мин</t>
  </si>
  <si>
    <t>равно  доза ИПС *вес животного</t>
  </si>
  <si>
    <t>Сколько часов капаем несущий раствор (выбираем сами)</t>
  </si>
  <si>
    <t>часов</t>
  </si>
  <si>
    <t xml:space="preserve">Доза за </t>
  </si>
  <si>
    <t>Доза за 1 час</t>
  </si>
  <si>
    <t>Доза за 1 минуту</t>
  </si>
  <si>
    <t>доза в 1 час * на к-во часов введения</t>
  </si>
  <si>
    <t>мкг</t>
  </si>
  <si>
    <t>сколько мкг лидокаина в 1 мл 2% раствора</t>
  </si>
  <si>
    <t xml:space="preserve"> = </t>
  </si>
  <si>
    <t>г</t>
  </si>
  <si>
    <t>мл</t>
  </si>
  <si>
    <t xml:space="preserve"> =</t>
  </si>
  <si>
    <t>мг</t>
  </si>
  <si>
    <t>Сколько надо мл лидокаина</t>
  </si>
  <si>
    <t>Х</t>
  </si>
  <si>
    <t>Объем несущего раствора (вибираем сами)</t>
  </si>
  <si>
    <t>Скорость капельницы</t>
  </si>
  <si>
    <t>мл/час</t>
  </si>
  <si>
    <t>равно обьем несущего раствора деленное на к-во часов инфузии</t>
  </si>
  <si>
    <t>Обезболивание:</t>
  </si>
  <si>
    <t>Собаки</t>
  </si>
  <si>
    <t>Коты</t>
  </si>
  <si>
    <r>
      <t xml:space="preserve">Болюс, </t>
    </r>
    <r>
      <rPr>
        <b/>
        <sz val="12"/>
        <color theme="1"/>
        <rFont val="Calibri"/>
        <family val="2"/>
        <scheme val="minor"/>
      </rPr>
      <t>мг\кг</t>
    </r>
  </si>
  <si>
    <t>30-50</t>
  </si>
  <si>
    <t>не &gt; 30</t>
  </si>
  <si>
    <t>Противоаритмическое (ИПС )</t>
  </si>
  <si>
    <t>До 80 мг\кг\в мин</t>
  </si>
  <si>
    <r>
      <t xml:space="preserve">Спинальная анестезия </t>
    </r>
    <r>
      <rPr>
        <sz val="12"/>
        <color theme="1"/>
        <rFont val="Calibri"/>
        <family val="2"/>
        <charset val="204"/>
        <scheme val="minor"/>
      </rPr>
      <t>(лидокаин 2%)</t>
    </r>
    <r>
      <rPr>
        <b/>
        <sz val="12"/>
        <color theme="1"/>
        <rFont val="Calibri"/>
        <family val="2"/>
        <charset val="204"/>
        <scheme val="minor"/>
      </rPr>
      <t xml:space="preserve"> мл\кг</t>
    </r>
  </si>
  <si>
    <t>0,2, но не &gt;  6мл\жив</t>
  </si>
  <si>
    <r>
      <t xml:space="preserve">ИПС(после болюса),                   </t>
    </r>
    <r>
      <rPr>
        <b/>
        <sz val="12"/>
        <color theme="1"/>
        <rFont val="Calibri"/>
        <family val="2"/>
        <scheme val="minor"/>
      </rPr>
      <t>мкг\кг\в мин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</si>
</sst>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/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/>
    <xf numFmtId="0" fontId="0" fillId="0" borderId="6" xfId="0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10" xfId="0" applyBorder="1"/>
    <xf numFmtId="0" fontId="1" fillId="0" borderId="0" xfId="0" applyFont="1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1" fillId="0" borderId="2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1" xfId="0" applyFont="1" applyBorder="1"/>
    <xf numFmtId="0" fontId="1" fillId="0" borderId="2" xfId="0" applyFont="1" applyBorder="1"/>
    <xf numFmtId="0" fontId="1" fillId="0" borderId="6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/>
    <xf numFmtId="0" fontId="1" fillId="0" borderId="2" xfId="0" applyFont="1" applyBorder="1" applyAlignment="1">
      <alignment horizont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5" fillId="2" borderId="1" xfId="0" applyFont="1" applyFill="1" applyBorder="1"/>
    <xf numFmtId="0" fontId="1" fillId="0" borderId="1" xfId="0" applyFont="1" applyBorder="1" applyAlignment="1">
      <alignment horizont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5" fillId="3" borderId="15" xfId="0" applyFont="1" applyFill="1" applyBorder="1" applyAlignment="1">
      <alignment horizontal="center"/>
    </xf>
    <xf numFmtId="0" fontId="5" fillId="3" borderId="16" xfId="0" applyFont="1" applyFill="1" applyBorder="1" applyAlignment="1">
      <alignment horizontal="center"/>
    </xf>
    <xf numFmtId="0" fontId="5" fillId="3" borderId="17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/>
    </xf>
    <xf numFmtId="0" fontId="5" fillId="4" borderId="17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1" fillId="0" borderId="5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N35"/>
  <sheetViews>
    <sheetView tabSelected="1" workbookViewId="0">
      <selection activeCell="AK30" sqref="AK30"/>
    </sheetView>
  </sheetViews>
  <sheetFormatPr defaultRowHeight="15" x14ac:dyDescent="0.25"/>
  <cols>
    <col min="1" max="76" width="2.7109375" customWidth="1"/>
  </cols>
  <sheetData>
    <row r="1" spans="1:40" ht="15" customHeight="1" x14ac:dyDescent="0.25"/>
    <row r="2" spans="1:40" ht="18.75" x14ac:dyDescent="0.3">
      <c r="V2" s="58" t="s">
        <v>27</v>
      </c>
      <c r="W2" s="58"/>
      <c r="X2" s="58"/>
      <c r="Y2" s="58"/>
      <c r="Z2" s="58"/>
      <c r="AA2" s="58"/>
      <c r="AB2" s="58"/>
      <c r="AC2" s="58"/>
      <c r="AD2" s="58"/>
      <c r="AE2" s="58"/>
      <c r="AF2" s="63" t="s">
        <v>28</v>
      </c>
      <c r="AG2" s="64"/>
      <c r="AH2" s="64"/>
      <c r="AI2" s="64"/>
      <c r="AJ2" s="65"/>
      <c r="AK2" s="69" t="s">
        <v>29</v>
      </c>
      <c r="AL2" s="70"/>
      <c r="AM2" s="70"/>
      <c r="AN2" s="71"/>
    </row>
    <row r="3" spans="1:40" ht="15" customHeight="1" x14ac:dyDescent="0.25">
      <c r="V3" s="74" t="s">
        <v>30</v>
      </c>
      <c r="W3" s="75"/>
      <c r="X3" s="75"/>
      <c r="Y3" s="75"/>
      <c r="Z3" s="75"/>
      <c r="AA3" s="75"/>
      <c r="AB3" s="75"/>
      <c r="AC3" s="75"/>
      <c r="AD3" s="75"/>
      <c r="AE3" s="76"/>
      <c r="AF3" s="66">
        <v>2</v>
      </c>
      <c r="AG3" s="67"/>
      <c r="AH3" s="67"/>
      <c r="AI3" s="67"/>
      <c r="AJ3" s="68"/>
      <c r="AK3" s="72">
        <v>1</v>
      </c>
      <c r="AL3" s="73"/>
      <c r="AM3" s="73"/>
      <c r="AN3" s="73"/>
    </row>
    <row r="4" spans="1:40" ht="15" customHeight="1" x14ac:dyDescent="0.25">
      <c r="V4" s="77" t="s">
        <v>37</v>
      </c>
      <c r="W4" s="53"/>
      <c r="X4" s="53"/>
      <c r="Y4" s="53"/>
      <c r="Z4" s="53"/>
      <c r="AA4" s="53"/>
      <c r="AB4" s="53"/>
      <c r="AC4" s="53"/>
      <c r="AD4" s="53"/>
      <c r="AE4" s="53"/>
      <c r="AF4" s="80" t="s">
        <v>31</v>
      </c>
      <c r="AG4" s="80"/>
      <c r="AH4" s="80"/>
      <c r="AI4" s="80"/>
      <c r="AJ4" s="81"/>
      <c r="AK4" s="84" t="s">
        <v>32</v>
      </c>
      <c r="AL4" s="85"/>
      <c r="AM4" s="85"/>
      <c r="AN4" s="85"/>
    </row>
    <row r="5" spans="1:40" x14ac:dyDescent="0.25">
      <c r="V5" s="78"/>
      <c r="W5" s="79"/>
      <c r="X5" s="79"/>
      <c r="Y5" s="79"/>
      <c r="Z5" s="79"/>
      <c r="AA5" s="79"/>
      <c r="AB5" s="79"/>
      <c r="AC5" s="79"/>
      <c r="AD5" s="79"/>
      <c r="AE5" s="79"/>
      <c r="AF5" s="82"/>
      <c r="AG5" s="82"/>
      <c r="AH5" s="82"/>
      <c r="AI5" s="82"/>
      <c r="AJ5" s="83"/>
      <c r="AK5" s="86"/>
      <c r="AL5" s="87"/>
      <c r="AM5" s="87"/>
      <c r="AN5" s="87"/>
    </row>
    <row r="6" spans="1:40" ht="15" customHeight="1" x14ac:dyDescent="0.25"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</row>
    <row r="7" spans="1:40" ht="15" customHeight="1" x14ac:dyDescent="0.25">
      <c r="V7" s="88" t="s">
        <v>33</v>
      </c>
      <c r="W7" s="89"/>
      <c r="X7" s="89"/>
      <c r="Y7" s="89"/>
      <c r="Z7" s="89"/>
      <c r="AA7" s="89"/>
      <c r="AB7" s="89"/>
      <c r="AC7" s="89"/>
      <c r="AD7" s="89"/>
      <c r="AE7" s="90"/>
      <c r="AF7" s="60" t="s">
        <v>34</v>
      </c>
      <c r="AG7" s="94"/>
      <c r="AH7" s="94"/>
      <c r="AI7" s="94"/>
      <c r="AJ7" s="95"/>
      <c r="AK7" s="104"/>
      <c r="AL7" s="105"/>
      <c r="AM7" s="105"/>
      <c r="AN7" s="106"/>
    </row>
    <row r="8" spans="1:40" x14ac:dyDescent="0.25">
      <c r="V8" s="91"/>
      <c r="W8" s="92"/>
      <c r="X8" s="92"/>
      <c r="Y8" s="92"/>
      <c r="Z8" s="92"/>
      <c r="AA8" s="92"/>
      <c r="AB8" s="92"/>
      <c r="AC8" s="92"/>
      <c r="AD8" s="92"/>
      <c r="AE8" s="93"/>
      <c r="AF8" s="61"/>
      <c r="AG8" s="96"/>
      <c r="AH8" s="96"/>
      <c r="AI8" s="96"/>
      <c r="AJ8" s="97"/>
      <c r="AK8" s="107"/>
      <c r="AL8" s="108"/>
      <c r="AM8" s="108"/>
      <c r="AN8" s="109"/>
    </row>
    <row r="9" spans="1:40" ht="15" customHeight="1" x14ac:dyDescent="0.25">
      <c r="A9" s="3" t="s">
        <v>0</v>
      </c>
      <c r="B9" s="3"/>
      <c r="C9" s="3"/>
      <c r="D9" s="3"/>
      <c r="E9" s="3"/>
      <c r="F9" s="3"/>
      <c r="G9" s="3"/>
      <c r="H9" s="3"/>
      <c r="I9" s="3"/>
      <c r="J9" s="3"/>
      <c r="K9" s="3">
        <v>6</v>
      </c>
      <c r="L9" s="3"/>
      <c r="M9" s="3"/>
      <c r="N9" s="3"/>
      <c r="O9" s="3" t="s">
        <v>1</v>
      </c>
      <c r="P9" s="3"/>
      <c r="Q9" s="3"/>
      <c r="R9" s="3"/>
      <c r="S9" s="3"/>
      <c r="T9" s="3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</row>
    <row r="10" spans="1:40" ht="15" customHeight="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3"/>
      <c r="P10" s="3"/>
      <c r="Q10" s="3"/>
      <c r="R10" s="3"/>
      <c r="S10" s="3"/>
      <c r="T10" s="3"/>
      <c r="V10" s="98" t="s">
        <v>35</v>
      </c>
      <c r="W10" s="99"/>
      <c r="X10" s="99"/>
      <c r="Y10" s="99"/>
      <c r="Z10" s="99"/>
      <c r="AA10" s="99"/>
      <c r="AB10" s="99"/>
      <c r="AC10" s="99"/>
      <c r="AD10" s="99"/>
      <c r="AE10" s="100"/>
      <c r="AF10" s="60" t="s">
        <v>36</v>
      </c>
      <c r="AG10" s="94"/>
      <c r="AH10" s="94"/>
      <c r="AI10" s="94"/>
      <c r="AJ10" s="95"/>
      <c r="AK10" s="84">
        <v>0.2</v>
      </c>
      <c r="AL10" s="85"/>
      <c r="AM10" s="85"/>
      <c r="AN10" s="85"/>
    </row>
    <row r="11" spans="1:40" x14ac:dyDescent="0.25">
      <c r="A11" s="3" t="s">
        <v>2</v>
      </c>
      <c r="B11" s="3"/>
      <c r="C11" s="3"/>
      <c r="D11" s="3"/>
      <c r="E11" s="3"/>
      <c r="F11" s="3"/>
      <c r="G11" s="3"/>
      <c r="H11" s="3"/>
      <c r="I11" s="3"/>
      <c r="J11" s="3"/>
      <c r="K11" s="3">
        <v>20</v>
      </c>
      <c r="L11" s="3"/>
      <c r="M11" s="3"/>
      <c r="N11" s="3"/>
      <c r="O11" s="3" t="s">
        <v>3</v>
      </c>
      <c r="P11" s="3"/>
      <c r="Q11" s="3"/>
      <c r="R11" s="3"/>
      <c r="S11" s="3"/>
      <c r="T11" s="3"/>
      <c r="V11" s="101"/>
      <c r="W11" s="102"/>
      <c r="X11" s="102"/>
      <c r="Y11" s="102"/>
      <c r="Z11" s="102"/>
      <c r="AA11" s="102"/>
      <c r="AB11" s="102"/>
      <c r="AC11" s="102"/>
      <c r="AD11" s="102"/>
      <c r="AE11" s="103"/>
      <c r="AF11" s="61"/>
      <c r="AG11" s="96"/>
      <c r="AH11" s="96"/>
      <c r="AI11" s="96"/>
      <c r="AJ11" s="97"/>
      <c r="AK11" s="86"/>
      <c r="AL11" s="87"/>
      <c r="AM11" s="87"/>
      <c r="AN11" s="87"/>
    </row>
    <row r="12" spans="1:40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40" x14ac:dyDescent="0.25">
      <c r="A13" s="8" t="s">
        <v>12</v>
      </c>
      <c r="B13" s="8"/>
      <c r="C13" s="8"/>
      <c r="D13" s="8"/>
      <c r="E13" s="8"/>
      <c r="F13" s="8"/>
      <c r="G13" s="8"/>
      <c r="H13" s="8"/>
      <c r="I13" s="8"/>
      <c r="J13" s="8"/>
      <c r="K13" s="8">
        <f>K11*K9</f>
        <v>120</v>
      </c>
      <c r="L13" s="8"/>
      <c r="M13" s="8"/>
      <c r="N13" s="8"/>
      <c r="O13" s="8" t="s">
        <v>6</v>
      </c>
      <c r="P13" s="8"/>
      <c r="Q13" s="8"/>
      <c r="R13" s="8"/>
      <c r="S13" s="8"/>
      <c r="T13" s="8"/>
      <c r="U13" s="5" t="s">
        <v>7</v>
      </c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</row>
    <row r="14" spans="1:40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</row>
    <row r="15" spans="1:40" x14ac:dyDescent="0.25">
      <c r="A15" s="8" t="s">
        <v>11</v>
      </c>
      <c r="B15" s="8"/>
      <c r="C15" s="8"/>
      <c r="D15" s="8"/>
      <c r="E15" s="8"/>
      <c r="F15" s="8"/>
      <c r="G15" s="8"/>
      <c r="H15" s="8"/>
      <c r="I15" s="8"/>
      <c r="J15" s="8"/>
      <c r="K15" s="8">
        <f>K13*60</f>
        <v>7200</v>
      </c>
      <c r="L15" s="8"/>
      <c r="M15" s="8"/>
      <c r="N15" s="8"/>
      <c r="O15" s="8" t="s">
        <v>4</v>
      </c>
      <c r="P15" s="8"/>
      <c r="Q15" s="8"/>
      <c r="R15" s="8"/>
      <c r="S15" s="8"/>
      <c r="T15" s="8"/>
      <c r="U15" s="5" t="s">
        <v>5</v>
      </c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</row>
    <row r="16" spans="1:40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</row>
    <row r="17" spans="1:34" ht="15" customHeight="1" x14ac:dyDescent="0.25">
      <c r="A17" s="12" t="s">
        <v>8</v>
      </c>
      <c r="B17" s="12"/>
      <c r="C17" s="12"/>
      <c r="D17" s="12"/>
      <c r="E17" s="12"/>
      <c r="F17" s="12"/>
      <c r="G17" s="12"/>
      <c r="H17" s="12"/>
      <c r="I17" s="12"/>
      <c r="J17" s="12"/>
      <c r="K17" s="8">
        <v>5</v>
      </c>
      <c r="L17" s="8"/>
      <c r="M17" s="8"/>
      <c r="N17" s="8"/>
      <c r="O17" s="8" t="s">
        <v>9</v>
      </c>
      <c r="P17" s="8"/>
      <c r="Q17" s="8"/>
      <c r="R17" s="8"/>
      <c r="S17" s="8"/>
      <c r="T17" s="8"/>
    </row>
    <row r="18" spans="1:34" ht="15" customHeight="1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8"/>
      <c r="L18" s="8"/>
      <c r="M18" s="8"/>
      <c r="N18" s="8"/>
      <c r="O18" s="8"/>
      <c r="P18" s="8"/>
      <c r="Q18" s="8"/>
      <c r="R18" s="8"/>
      <c r="S18" s="8"/>
      <c r="T18" s="8"/>
    </row>
    <row r="19" spans="1:34" ht="15" customHeight="1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</row>
    <row r="20" spans="1:34" ht="15" customHeight="1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8"/>
      <c r="L20" s="8"/>
      <c r="M20" s="8"/>
      <c r="N20" s="8"/>
      <c r="O20" s="8"/>
      <c r="P20" s="8"/>
      <c r="Q20" s="8"/>
      <c r="R20" s="8"/>
      <c r="S20" s="8"/>
      <c r="T20" s="8"/>
    </row>
    <row r="21" spans="1:34" ht="37.5" customHeight="1" x14ac:dyDescent="0.25">
      <c r="A21" s="13" t="s">
        <v>10</v>
      </c>
      <c r="B21" s="9"/>
      <c r="C21" s="9"/>
      <c r="D21" s="9"/>
      <c r="E21" s="9"/>
      <c r="F21" s="9">
        <f>K17</f>
        <v>5</v>
      </c>
      <c r="G21" s="9"/>
      <c r="H21" s="9" t="s">
        <v>9</v>
      </c>
      <c r="I21" s="9"/>
      <c r="J21" s="16"/>
      <c r="K21" s="14">
        <f>K15*K17</f>
        <v>36000</v>
      </c>
      <c r="L21" s="11"/>
      <c r="M21" s="11"/>
      <c r="N21" s="15"/>
      <c r="O21" s="14" t="s">
        <v>14</v>
      </c>
      <c r="P21" s="11"/>
      <c r="Q21" s="11"/>
      <c r="R21" s="11"/>
      <c r="S21" s="11"/>
      <c r="T21" s="15"/>
      <c r="U21" s="1" t="s">
        <v>13</v>
      </c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1:34" ht="15" customHeight="1" x14ac:dyDescent="0.25">
      <c r="A22" s="13" t="s">
        <v>15</v>
      </c>
      <c r="B22" s="9"/>
      <c r="C22" s="9"/>
      <c r="D22" s="9"/>
      <c r="E22" s="9"/>
      <c r="F22" s="9"/>
      <c r="G22" s="9"/>
      <c r="H22" s="9"/>
      <c r="I22" s="9"/>
      <c r="J22" s="16"/>
      <c r="K22" s="24">
        <v>100</v>
      </c>
      <c r="L22" s="2"/>
      <c r="M22" s="2"/>
      <c r="N22" s="2" t="s">
        <v>18</v>
      </c>
      <c r="O22" s="2"/>
      <c r="P22" s="25" t="s">
        <v>16</v>
      </c>
      <c r="Q22" s="2">
        <v>2</v>
      </c>
      <c r="R22" s="2"/>
      <c r="S22" s="25" t="s">
        <v>17</v>
      </c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7"/>
    </row>
    <row r="23" spans="1:34" ht="15" customHeight="1" x14ac:dyDescent="0.25">
      <c r="A23" s="17"/>
      <c r="B23" s="10"/>
      <c r="C23" s="10"/>
      <c r="D23" s="10"/>
      <c r="E23" s="10"/>
      <c r="F23" s="10"/>
      <c r="G23" s="10"/>
      <c r="H23" s="10"/>
      <c r="I23" s="10"/>
      <c r="J23" s="18"/>
      <c r="K23" s="22">
        <v>10</v>
      </c>
      <c r="L23" s="28"/>
      <c r="M23" s="28"/>
      <c r="N23" s="28" t="s">
        <v>18</v>
      </c>
      <c r="O23" s="28"/>
      <c r="P23" s="29" t="s">
        <v>16</v>
      </c>
      <c r="Q23" s="28">
        <f>Q22/K23</f>
        <v>0.2</v>
      </c>
      <c r="R23" s="28"/>
      <c r="S23" s="29" t="s">
        <v>17</v>
      </c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1"/>
    </row>
    <row r="24" spans="1:34" ht="15" customHeight="1" x14ac:dyDescent="0.25">
      <c r="A24" s="17"/>
      <c r="B24" s="10"/>
      <c r="C24" s="10"/>
      <c r="D24" s="10"/>
      <c r="E24" s="10"/>
      <c r="F24" s="10"/>
      <c r="G24" s="10"/>
      <c r="H24" s="10"/>
      <c r="I24" s="10"/>
      <c r="J24" s="18"/>
      <c r="K24" s="22">
        <v>1</v>
      </c>
      <c r="L24" s="28"/>
      <c r="M24" s="28"/>
      <c r="N24" s="28" t="s">
        <v>18</v>
      </c>
      <c r="O24" s="28"/>
      <c r="P24" s="29" t="s">
        <v>16</v>
      </c>
      <c r="Q24" s="28">
        <v>0.02</v>
      </c>
      <c r="R24" s="28"/>
      <c r="S24" s="29" t="s">
        <v>17</v>
      </c>
      <c r="T24" s="32" t="s">
        <v>19</v>
      </c>
      <c r="U24" s="28">
        <f>Q24*1000</f>
        <v>20</v>
      </c>
      <c r="V24" s="28"/>
      <c r="W24" s="6" t="s">
        <v>20</v>
      </c>
      <c r="X24" s="6"/>
      <c r="Y24" s="30" t="s">
        <v>19</v>
      </c>
      <c r="Z24" s="6">
        <f>U24*1000</f>
        <v>20000</v>
      </c>
      <c r="AA24" s="6"/>
      <c r="AB24" s="6"/>
      <c r="AC24" s="6"/>
      <c r="AD24" s="30" t="s">
        <v>14</v>
      </c>
      <c r="AE24" s="31"/>
    </row>
    <row r="25" spans="1:34" ht="15.75" x14ac:dyDescent="0.25">
      <c r="A25" s="19"/>
      <c r="B25" s="20"/>
      <c r="C25" s="20"/>
      <c r="D25" s="20"/>
      <c r="E25" s="20"/>
      <c r="F25" s="20"/>
      <c r="G25" s="20"/>
      <c r="H25" s="20"/>
      <c r="I25" s="20"/>
      <c r="J25" s="21"/>
      <c r="K25" s="33"/>
      <c r="L25" s="34"/>
      <c r="M25" s="34"/>
      <c r="N25" s="34"/>
      <c r="O25" s="34"/>
      <c r="P25" s="35"/>
      <c r="Q25" s="36"/>
      <c r="R25" s="36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8"/>
    </row>
    <row r="26" spans="1:34" ht="15.75" x14ac:dyDescent="0.25">
      <c r="A26" s="12" t="s">
        <v>21</v>
      </c>
      <c r="B26" s="12"/>
      <c r="C26" s="12"/>
      <c r="D26" s="12"/>
      <c r="E26" s="12"/>
      <c r="F26" s="12"/>
      <c r="G26" s="12"/>
      <c r="H26" s="12"/>
      <c r="I26" s="12"/>
      <c r="J26" s="12"/>
      <c r="K26" s="24">
        <v>1</v>
      </c>
      <c r="L26" s="2"/>
      <c r="M26" s="39" t="s">
        <v>18</v>
      </c>
      <c r="N26" s="39"/>
      <c r="O26" s="43" t="s">
        <v>16</v>
      </c>
      <c r="P26" s="2">
        <f>Z24</f>
        <v>20000</v>
      </c>
      <c r="Q26" s="2"/>
      <c r="R26" s="2"/>
      <c r="S26" s="2" t="str">
        <f>AD24</f>
        <v>мкг</v>
      </c>
      <c r="T26" s="44"/>
      <c r="U26" s="23"/>
      <c r="V26" s="23"/>
      <c r="W26" s="23"/>
      <c r="X26" s="23"/>
      <c r="Y26" s="23"/>
      <c r="Z26" s="23"/>
    </row>
    <row r="27" spans="1:34" ht="16.5" thickBot="1" x14ac:dyDescent="0.3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45" t="s">
        <v>22</v>
      </c>
      <c r="L27" s="40"/>
      <c r="M27" s="41" t="s">
        <v>18</v>
      </c>
      <c r="N27" s="41"/>
      <c r="O27" s="42" t="s">
        <v>16</v>
      </c>
      <c r="P27" s="40">
        <f>K21</f>
        <v>36000</v>
      </c>
      <c r="Q27" s="40"/>
      <c r="R27" s="40"/>
      <c r="S27" s="40" t="str">
        <f>AD24</f>
        <v>мкг</v>
      </c>
      <c r="T27" s="46"/>
      <c r="U27" s="23"/>
      <c r="V27" s="23"/>
      <c r="W27" s="23"/>
      <c r="X27" s="23"/>
      <c r="Y27" s="23"/>
      <c r="Z27" s="23"/>
    </row>
    <row r="28" spans="1:34" ht="15.75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47" t="s">
        <v>22</v>
      </c>
      <c r="L28" s="48"/>
      <c r="M28" s="48" t="s">
        <v>16</v>
      </c>
      <c r="N28" s="48"/>
      <c r="O28" s="49">
        <f>P27*K26/P26</f>
        <v>1.8</v>
      </c>
      <c r="P28" s="49"/>
      <c r="Q28" s="50" t="s">
        <v>18</v>
      </c>
      <c r="R28" s="50"/>
      <c r="S28" s="51"/>
      <c r="T28" s="52"/>
      <c r="U28" s="23"/>
      <c r="V28" s="23"/>
      <c r="W28" s="23"/>
      <c r="X28" s="23"/>
      <c r="Y28" s="23"/>
      <c r="Z28" s="23"/>
    </row>
    <row r="29" spans="1:34" ht="15" customHeight="1" x14ac:dyDescent="0.25">
      <c r="A29" s="12" t="s">
        <v>23</v>
      </c>
      <c r="B29" s="12"/>
      <c r="C29" s="12"/>
      <c r="D29" s="12"/>
      <c r="E29" s="12"/>
      <c r="F29" s="12"/>
      <c r="G29" s="12"/>
      <c r="H29" s="12"/>
      <c r="I29" s="12"/>
      <c r="J29" s="12"/>
      <c r="K29" s="8">
        <v>20</v>
      </c>
      <c r="L29" s="8"/>
      <c r="M29" s="8"/>
      <c r="N29" s="8"/>
      <c r="O29" s="8" t="s">
        <v>18</v>
      </c>
      <c r="P29" s="8"/>
      <c r="Q29" s="8"/>
      <c r="R29" s="8"/>
    </row>
    <row r="30" spans="1:34" ht="15" customHeight="1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8"/>
      <c r="L30" s="8"/>
      <c r="M30" s="8"/>
      <c r="N30" s="8"/>
      <c r="O30" s="8"/>
      <c r="P30" s="8"/>
      <c r="Q30" s="8"/>
      <c r="R30" s="8"/>
    </row>
    <row r="31" spans="1:34" ht="15" customHeight="1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8"/>
      <c r="L31" s="8"/>
      <c r="M31" s="8"/>
      <c r="N31" s="8"/>
      <c r="O31" s="8"/>
      <c r="P31" s="8"/>
      <c r="Q31" s="8"/>
      <c r="R31" s="8"/>
    </row>
    <row r="32" spans="1:34" ht="15" customHeight="1" x14ac:dyDescent="0.25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5"/>
      <c r="L32" s="55"/>
      <c r="M32" s="55"/>
      <c r="N32" s="55"/>
      <c r="O32" s="8"/>
      <c r="P32" s="8"/>
      <c r="Q32" s="8"/>
      <c r="R32" s="8"/>
    </row>
    <row r="33" spans="1:34" ht="15" customHeight="1" x14ac:dyDescent="0.25">
      <c r="A33" s="56" t="s">
        <v>24</v>
      </c>
      <c r="B33" s="56"/>
      <c r="C33" s="56"/>
      <c r="D33" s="56"/>
      <c r="E33" s="56"/>
      <c r="F33" s="56"/>
      <c r="G33" s="56"/>
      <c r="H33" s="56"/>
      <c r="I33" s="56"/>
      <c r="J33" s="56"/>
      <c r="K33" s="8">
        <f>K29/K17</f>
        <v>4</v>
      </c>
      <c r="L33" s="8"/>
      <c r="M33" s="8"/>
      <c r="N33" s="8"/>
      <c r="O33" s="8" t="s">
        <v>25</v>
      </c>
      <c r="P33" s="8"/>
      <c r="Q33" s="8"/>
      <c r="R33" s="8"/>
      <c r="S33" s="57" t="s">
        <v>26</v>
      </c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1:34" ht="15" customHeight="1" x14ac:dyDescent="0.25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8"/>
      <c r="L34" s="8"/>
      <c r="M34" s="8"/>
      <c r="N34" s="8"/>
      <c r="O34" s="8"/>
      <c r="P34" s="8"/>
      <c r="Q34" s="8"/>
      <c r="R34" s="8"/>
      <c r="S34" s="5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4" ht="21" customHeight="1" x14ac:dyDescent="0.25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8"/>
      <c r="L35" s="8"/>
      <c r="M35" s="8"/>
      <c r="N35" s="8"/>
      <c r="O35" s="8"/>
      <c r="P35" s="8"/>
      <c r="Q35" s="8"/>
      <c r="R35" s="8"/>
      <c r="S35" s="5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</sheetData>
  <mergeCells count="75">
    <mergeCell ref="V7:AE8"/>
    <mergeCell ref="AF7:AJ8"/>
    <mergeCell ref="AK7:AN8"/>
    <mergeCell ref="V10:AE11"/>
    <mergeCell ref="AF10:AJ11"/>
    <mergeCell ref="AK10:AN11"/>
    <mergeCell ref="V3:AE3"/>
    <mergeCell ref="V4:AE5"/>
    <mergeCell ref="AF4:AJ5"/>
    <mergeCell ref="AK4:AN5"/>
    <mergeCell ref="AF2:AJ2"/>
    <mergeCell ref="AF3:AJ3"/>
    <mergeCell ref="AK2:AN2"/>
    <mergeCell ref="AK3:AN3"/>
    <mergeCell ref="S33:AH35"/>
    <mergeCell ref="V6:AN6"/>
    <mergeCell ref="V9:AN9"/>
    <mergeCell ref="A29:J32"/>
    <mergeCell ref="K29:N32"/>
    <mergeCell ref="A33:J35"/>
    <mergeCell ref="K33:N35"/>
    <mergeCell ref="O33:R35"/>
    <mergeCell ref="O29:R32"/>
    <mergeCell ref="S26:T26"/>
    <mergeCell ref="S27:T27"/>
    <mergeCell ref="K28:L28"/>
    <mergeCell ref="M28:N28"/>
    <mergeCell ref="O28:P28"/>
    <mergeCell ref="Q28:R28"/>
    <mergeCell ref="U24:V24"/>
    <mergeCell ref="W24:X24"/>
    <mergeCell ref="Z24:AC24"/>
    <mergeCell ref="A26:J28"/>
    <mergeCell ref="K26:L26"/>
    <mergeCell ref="P26:R26"/>
    <mergeCell ref="K27:L27"/>
    <mergeCell ref="M26:N26"/>
    <mergeCell ref="M27:N27"/>
    <mergeCell ref="P27:R27"/>
    <mergeCell ref="Q24:R24"/>
    <mergeCell ref="Q25:R25"/>
    <mergeCell ref="N24:O24"/>
    <mergeCell ref="N25:O25"/>
    <mergeCell ref="K24:M24"/>
    <mergeCell ref="K25:M25"/>
    <mergeCell ref="K22:M22"/>
    <mergeCell ref="N22:O22"/>
    <mergeCell ref="Q22:R22"/>
    <mergeCell ref="K23:M23"/>
    <mergeCell ref="N23:O23"/>
    <mergeCell ref="Q23:R23"/>
    <mergeCell ref="K21:N21"/>
    <mergeCell ref="U21:AH21"/>
    <mergeCell ref="O21:T21"/>
    <mergeCell ref="A22:J25"/>
    <mergeCell ref="F21:G21"/>
    <mergeCell ref="H21:J21"/>
    <mergeCell ref="U13:AH14"/>
    <mergeCell ref="U15:AH16"/>
    <mergeCell ref="A17:J20"/>
    <mergeCell ref="K17:N20"/>
    <mergeCell ref="O17:T20"/>
    <mergeCell ref="A21:E21"/>
    <mergeCell ref="A15:J16"/>
    <mergeCell ref="K15:N16"/>
    <mergeCell ref="O15:T16"/>
    <mergeCell ref="A13:J14"/>
    <mergeCell ref="K13:N14"/>
    <mergeCell ref="O13:T14"/>
    <mergeCell ref="A9:J10"/>
    <mergeCell ref="K9:N10"/>
    <mergeCell ref="A11:J12"/>
    <mergeCell ref="K11:N12"/>
    <mergeCell ref="O9:T10"/>
    <mergeCell ref="O11:T12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Лидокаин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2020-02-10T21:21:02Z</dcterms:modified>
</cp:coreProperties>
</file>