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Boss\Отчет Эпизотолог\2021\05.2021 - месячный\"/>
    </mc:Choice>
  </mc:AlternateContent>
  <xr:revisionPtr revIDLastSave="0" documentId="13_ncr:1_{3BDDDB87-8633-4D48-9E63-C2814BED7DED}" xr6:coauthVersionLast="46" xr6:coauthVersionMax="46" xr10:uidLastSave="{00000000-0000-0000-0000-000000000000}"/>
  <bookViews>
    <workbookView xWindow="-120" yWindow="-120" windowWidth="24240" windowHeight="13140" tabRatio="829" firstSheet="1" activeTab="9" xr2:uid="{00000000-000D-0000-FFFF-FFFF00000000}"/>
  </bookViews>
  <sheets>
    <sheet name="Подсчет Повторений" sheetId="1" r:id="rId1"/>
    <sheet name="Выпадающий список" sheetId="3" r:id="rId2"/>
    <sheet name="Номерация если пусто" sheetId="5" r:id="rId3"/>
    <sheet name="Сцепить ячейку с буквой" sheetId="6" r:id="rId4"/>
    <sheet name="Слева символы" sheetId="7" r:id="rId5"/>
    <sheet name="Разное" sheetId="2" r:id="rId6"/>
    <sheet name="Список_если" sheetId="8" r:id="rId7"/>
    <sheet name="Поиск" sheetId="9" r:id="rId8"/>
    <sheet name="Доза-дози" sheetId="10" r:id="rId9"/>
    <sheet name="Связ.выпад. списки" sheetId="12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">[1]Отчет!$M$2:$M$3</definedName>
    <definedName name="w">[1]Отчет!$M$2:$M$3</definedName>
    <definedName name="Вакц">[2]!вак[вак]</definedName>
    <definedName name="Вакцини_Всі">'[3]1-я стр 1-ВЕТ'!#REF!</definedName>
    <definedName name="вакцинки">Таблица7[Вакцины кошек]</definedName>
    <definedName name="вакцины">'Выпадающий список'!$J$3:$J$14</definedName>
    <definedName name="Вакцины_выбор">OFFSET(Поиск!$D$2,0,0,MAX(Поиск!$A$2:$A$10),1)</definedName>
    <definedName name="вид">[4]Отчет!$L$2:$L$3</definedName>
    <definedName name="ДОЗА">Таблица3[_ДОЗа_]</definedName>
    <definedName name="ДОЗИ">Таблица6[_ДОЗи_]</definedName>
    <definedName name="Дурамун_5L4">'[3]1-я стр 1-ВЕТ'!#REF!</definedName>
    <definedName name="Дурамун_Плюс_CVK">'[3]1-я стр 1-ВЕТ'!#REF!</definedName>
    <definedName name="жид.комп._Дурамун_Плюс_5L4">'[3]1-я стр 1-ВЕТ'!#REF!</definedName>
    <definedName name="кош_вак">Список_если!$E$4:$E$11</definedName>
    <definedName name="пол">[5]Отчет!$N$2:$N$3</definedName>
    <definedName name="с">[6]Отчет!$M$2:$M$3</definedName>
    <definedName name="соб_вак">Таблица2[Вакцины собак]</definedName>
    <definedName name="Список_улиц">[5]Отчет!$L$2:$L$21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0" l="1"/>
  <c r="F154" i="10"/>
  <c r="F155" i="10"/>
  <c r="F156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A8" i="9" l="1"/>
  <c r="A2" i="9"/>
  <c r="A3" i="9" s="1"/>
  <c r="A4" i="9" l="1"/>
  <c r="A5" i="9" l="1"/>
  <c r="A6" i="9" s="1"/>
  <c r="B10" i="5"/>
  <c r="C3" i="7"/>
  <c r="C8" i="7"/>
  <c r="C7" i="7"/>
  <c r="C6" i="7"/>
  <c r="C5" i="7"/>
  <c r="C4" i="7"/>
  <c r="A7" i="9" l="1"/>
  <c r="A9" i="9" s="1"/>
  <c r="D5" i="6"/>
  <c r="E5" i="6"/>
  <c r="C5" i="6"/>
  <c r="A10" i="9" l="1"/>
  <c r="D10" i="9" s="1"/>
  <c r="B6" i="5"/>
  <c r="B7" i="5" s="1"/>
  <c r="B8" i="5" s="1"/>
  <c r="B9" i="5" s="1"/>
  <c r="B11" i="5"/>
  <c r="D2" i="9" l="1"/>
  <c r="D6" i="9"/>
  <c r="D4" i="9"/>
  <c r="D8" i="9"/>
  <c r="D5" i="9"/>
  <c r="D7" i="9"/>
  <c r="D3" i="9"/>
  <c r="D9" i="9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<sst xmlns="http://schemas.openxmlformats.org/spreadsheetml/2006/main" count="225" uniqueCount="164">
  <si>
    <t>Нобивак DHPPi</t>
  </si>
  <si>
    <t>Нобивак L</t>
  </si>
  <si>
    <t>Нобивак R</t>
  </si>
  <si>
    <t>Вангард плюс 5/L</t>
  </si>
  <si>
    <t>Дефенсор-3</t>
  </si>
  <si>
    <t>Дурамун плюс 5л4 СвК</t>
  </si>
  <si>
    <t>Нобивак RL</t>
  </si>
  <si>
    <t>Рабизин</t>
  </si>
  <si>
    <t>Рабизин-R</t>
  </si>
  <si>
    <t>Эурикан-L</t>
  </si>
  <si>
    <t>Эурикан DHPPI2</t>
  </si>
  <si>
    <t>Эурикан- L</t>
  </si>
  <si>
    <t>Биокан DHPPi</t>
  </si>
  <si>
    <t>Биокан-RL</t>
  </si>
  <si>
    <t>формулы - &gt; диспечер имен</t>
  </si>
  <si>
    <t>список всех именнованных диапазонов</t>
  </si>
  <si>
    <t>Defensor-R 354692 до 11.20</t>
  </si>
  <si>
    <t>Rabisin-R L468491 до 03.22</t>
  </si>
  <si>
    <t>Rabisin-R L476373 до 09.22</t>
  </si>
  <si>
    <t>Rabisin-R L476517 до 10.22</t>
  </si>
  <si>
    <t>Биокан DHPPi+LR 596026 до 08.21</t>
  </si>
  <si>
    <t>Вангард CV 407710 до 08.22</t>
  </si>
  <si>
    <t>Вангард+5L 432130 до 10.21</t>
  </si>
  <si>
    <t>Вангард5+ 392698 до 04.21</t>
  </si>
  <si>
    <t>Дурамун   5л4  432126B до 10.21</t>
  </si>
  <si>
    <t>Дурамун + СвК 419383 до 09.21</t>
  </si>
  <si>
    <t>Лептоферм 372925 до 01.22</t>
  </si>
  <si>
    <t>Ноб. DHPPi   A581E01 до 08.21</t>
  </si>
  <si>
    <t>1 - создаем список с нужными именами</t>
  </si>
  <si>
    <t xml:space="preserve">2 - даем списку имя - обводим весь список и в левом верхнем углу удаляем имя ячейки и даем название списку </t>
  </si>
  <si>
    <t xml:space="preserve">3 - выбираем нужную ячейку </t>
  </si>
  <si>
    <t>4 - данные-&gt;проверка данных,  тип данных-&gt;список,   источник-&gt;необх.диапазон</t>
  </si>
  <si>
    <t>5 - проверяемся :)</t>
  </si>
  <si>
    <t>Сортировка по столбцам</t>
  </si>
  <si>
    <t>Выделить всю таблицу-&gt;пр.кн.мыши-&gt;сортировка-&gt;настраиваемая сортировка-&gt;выбрать по какому столбцу</t>
  </si>
  <si>
    <t>№ п\п</t>
  </si>
  <si>
    <t>ПІБ власника</t>
  </si>
  <si>
    <t>Адреса</t>
  </si>
  <si>
    <t>Белая А.А.</t>
  </si>
  <si>
    <t>Соборности,17,корп-2,кв-1943</t>
  </si>
  <si>
    <t>Бережна Е.Г.</t>
  </si>
  <si>
    <t>Шумского,4А,кв-116</t>
  </si>
  <si>
    <t>Бондаренко А.В.</t>
  </si>
  <si>
    <t>Днепр. наб,№ 5 б кв 51</t>
  </si>
  <si>
    <t>Лавриченко Н.М.</t>
  </si>
  <si>
    <t>Березняковская,38, кв. 167</t>
  </si>
  <si>
    <t>Ходаков В.В.</t>
  </si>
  <si>
    <t>Шумского,1, кв 11</t>
  </si>
  <si>
    <t>Махиня И.А.</t>
  </si>
  <si>
    <t>Тычины Павла,5,кв-63</t>
  </si>
  <si>
    <t>Список котів, щеплених проти панлейкопенії, каліцивірозу</t>
  </si>
  <si>
    <t>1 - первую цыфру ставим 1</t>
  </si>
  <si>
    <t>2 - все остальные - зависимые ячейки, что если пустая ячейка строки ПИБ, то вводим пусто, если нет - то ячейка предыдущая + 1</t>
  </si>
  <si>
    <t xml:space="preserve">за </t>
  </si>
  <si>
    <t>III</t>
  </si>
  <si>
    <t>квартал</t>
  </si>
  <si>
    <t xml:space="preserve"> 2020 року</t>
  </si>
  <si>
    <t xml:space="preserve">Протягом </t>
  </si>
  <si>
    <t>в амбулаторії "Лапоус"</t>
  </si>
  <si>
    <t xml:space="preserve"> - ячейка D5 = ячейка D3 сцепленная с буквой "у"</t>
  </si>
  <si>
    <t xml:space="preserve"> - =СЦЕПИТЬ(D3;"у")</t>
  </si>
  <si>
    <t>3м. 3н. 3д.</t>
  </si>
  <si>
    <t>8м. 3н. 6д.</t>
  </si>
  <si>
    <t>4м. 3н. 6д.</t>
  </si>
  <si>
    <t xml:space="preserve"> - есть ячейка с любой длинной символов</t>
  </si>
  <si>
    <t xml:space="preserve"> - надо оставить только первые 3 символа</t>
  </si>
  <si>
    <t xml:space="preserve"> - =ЛЕВСИМВ(B3;3)</t>
  </si>
  <si>
    <t>2г. 7м. 3н. 2д.</t>
  </si>
  <si>
    <t xml:space="preserve">           - вторая переменная - сколько символов слева оставить</t>
  </si>
  <si>
    <t xml:space="preserve">           - первая переменная - ячейка</t>
  </si>
  <si>
    <t>Defensor-R 367263 до 01.21</t>
  </si>
  <si>
    <t>Purevax RCPCh L472876 до 01.21</t>
  </si>
  <si>
    <t>Tricat A391B01 до 07.22</t>
  </si>
  <si>
    <t>Tricat A90G01 до 07.22</t>
  </si>
  <si>
    <t>Биокан R 016026A до 10.21</t>
  </si>
  <si>
    <t>Биофел PCH 876026А до 10.21</t>
  </si>
  <si>
    <t>Ноб. R  A524A01 до 10.23</t>
  </si>
  <si>
    <t>Фел. 413028A до 09.21</t>
  </si>
  <si>
    <t>Собаки</t>
  </si>
  <si>
    <t>Кошки</t>
  </si>
  <si>
    <t>Выпад. Список</t>
  </si>
  <si>
    <t>1 - создаем список (B1-B9)</t>
  </si>
  <si>
    <t>2 - создаем ячейку для поиска (F2)</t>
  </si>
  <si>
    <t>3 - слева от списка поиска берем ячейку и вводим    =ПОИСК($F$2;B2)</t>
  </si>
  <si>
    <t xml:space="preserve">        3.1 - F2 - что искать поиска (закрепим F4)</t>
  </si>
  <si>
    <t xml:space="preserve">        3.2 - B2 - где искать -&gt; ')' -&gt;ENTER</t>
  </si>
  <si>
    <t>4 - закрыть скобку + ЕНТЕР</t>
  </si>
  <si>
    <t>5 - протягиваем нашу формулу вниз</t>
  </si>
  <si>
    <t xml:space="preserve">Если ячейка поиска содержит искомый текст - получаем порядковый </t>
  </si>
  <si>
    <t xml:space="preserve">        номер символа, начиная с кот-го этот текст в названии встречается.</t>
  </si>
  <si>
    <t xml:space="preserve">       Если такого текста нет в названии - выдает #ЗНАЧ!</t>
  </si>
  <si>
    <t xml:space="preserve">6 - превращаем все числа в ИСТИНА, а ошибку в ЛОЖЬ </t>
  </si>
  <si>
    <t xml:space="preserve">      с помощью ф-ции ЕЧИСЛО - ЕСЛИЧИСЛО     =ЕЧИСЛО( ПОИСК($F$2;B2))</t>
  </si>
  <si>
    <t xml:space="preserve">      - если аргумент этой ф-ции число -&gt; ИСТИНА, если не число -&gt; ЛОЖЬ</t>
  </si>
  <si>
    <t>7 - протягиваем вниз</t>
  </si>
  <si>
    <t>8 - ЛОЖЬ превращаем в 0 ,а ИСТИНу в последовательно возрастаемые числа</t>
  </si>
  <si>
    <t xml:space="preserve">      - ЕСЛИаргумент число - вывести МАКСимальное число из всех предыдущих+1</t>
  </si>
  <si>
    <t xml:space="preserve">     - в ф-ции МАКС первый арг. - диапазон  с фиксацией первого компонента МАКС($A$1:A1)+1;0)</t>
  </si>
  <si>
    <t xml:space="preserve">     - второй компонент не фиксирован</t>
  </si>
  <si>
    <t xml:space="preserve">     - +1</t>
  </si>
  <si>
    <t xml:space="preserve">     - если ЛОЖ - вывести 0</t>
  </si>
  <si>
    <t>9 - условное форматирование (главная) -&gt; правила выделения ячеек -&gt; Больше -&gt; 0 - выделить крассным</t>
  </si>
  <si>
    <t>Отбор</t>
  </si>
  <si>
    <t>10 - вывести выбранные строки в столбик ОТБОР с помощью  ВПР()</t>
  </si>
  <si>
    <t xml:space="preserve">         ВПР(что_ищем; таблица; номер_столбца; интервальный_просмотр)</t>
  </si>
  <si>
    <t>11 - слева от столбика ОТБОР делаем нумерацию от 1 до … - выводимые найденные тексты</t>
  </si>
  <si>
    <t>12 - создаем именнованный диапазонкоторый будет ссылаться на отобранный список в ОТБОРе - исп. СМЕЩ()</t>
  </si>
  <si>
    <t xml:space="preserve">       СМЕЩ() - выдает ссылку на диапазон заданной высоты и ширины сдвинутой относительно некой стартовой ячейки </t>
  </si>
  <si>
    <t xml:space="preserve">           на определенное к-во ячеек вниз и вправо</t>
  </si>
  <si>
    <t xml:space="preserve">    НО! - вводим ее в поле для сздания именнованого диапазона</t>
  </si>
  <si>
    <t>Дурамун-жид.комп.   407614A до 08.21</t>
  </si>
  <si>
    <t>Дурамун-жид.комп.   432126B до 10.21</t>
  </si>
  <si>
    <t>Лептоферм 412644 до 08.22</t>
  </si>
  <si>
    <t>кош_вак</t>
  </si>
  <si>
    <t>соб_вак</t>
  </si>
  <si>
    <t>Создаем выпадающие списки ,которые будут меняться в зависимости от содержимого ячейки слева.</t>
  </si>
  <si>
    <t>1 - создаем 2 списка:</t>
  </si>
  <si>
    <t>Вакцины кошек</t>
  </si>
  <si>
    <t>Вакцины собак</t>
  </si>
  <si>
    <t xml:space="preserve">    2 - вакцины кошек</t>
  </si>
  <si>
    <t xml:space="preserve">    1 - вакцины собак</t>
  </si>
  <si>
    <t>2 - даем им имена - кош_вак и соб_вак Формулы -&gt;Диспечер имен   или окружить таблицу и в ячейке дать имя</t>
  </si>
  <si>
    <t>3 - делаем эти таблицы умными с заголовками (Главная -&gt; Форматировать как таблицу)</t>
  </si>
  <si>
    <t>4 - делаем столбец из кошек и собак (B)</t>
  </si>
  <si>
    <r>
      <t xml:space="preserve">  - т.е. если ячейка слева соотв. Кошки - берем именнованный диапазон </t>
    </r>
    <r>
      <rPr>
        <b/>
        <sz val="11"/>
        <color theme="1"/>
        <rFont val="Calibri"/>
        <family val="2"/>
        <charset val="204"/>
        <scheme val="minor"/>
      </rPr>
      <t>кош_вак</t>
    </r>
  </si>
  <si>
    <r>
      <t xml:space="preserve"> - если нет - берем именнованный диапазон</t>
    </r>
    <r>
      <rPr>
        <b/>
        <sz val="11"/>
        <color theme="1"/>
        <rFont val="Calibri"/>
        <family val="2"/>
        <charset val="204"/>
        <scheme val="minor"/>
      </rPr>
      <t xml:space="preserve"> соб_вак</t>
    </r>
  </si>
  <si>
    <t>Фелосел-1</t>
  </si>
  <si>
    <t>Дурамун-1</t>
  </si>
  <si>
    <r>
      <t xml:space="preserve">5.1 -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=ЕСЛИ(B6="Кошки";кош_вак;соб_вак)</t>
    </r>
  </si>
  <si>
    <r>
      <t xml:space="preserve">5.2 -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=ЕСЛИ(B12="Кошки";ДВССЫЛ("кош_вак");ДВССЫЛ("соб_вак"))</t>
    </r>
  </si>
  <si>
    <t>https://mister-office.ru/formuly-excel/dependent-dropdown-lists-excel.html</t>
  </si>
  <si>
    <t>_ДОЗа_</t>
  </si>
  <si>
    <t>_ДОЗи_</t>
  </si>
  <si>
    <t>1 - складаємо 2 списки: 1 - ДОЗа та 2 - ДОЗи</t>
  </si>
  <si>
    <t>2 - даємо їм ім'я ДОЗа та ДОЗи через Формули-&gt;Диспечер Імен або обводимо список и іменуємо в комірці</t>
  </si>
  <si>
    <t xml:space="preserve">3 - виводимо цифри від 1 до 155 </t>
  </si>
  <si>
    <t>4 - пишемо формулу     =ЕСЛИ(СЧЁТЕСЛИ(ДОЗА;E2);"доза";ЕСЛИ(СЧЁТЕСЛИ(ДОЗИ;E2);"дози";"доз"))</t>
  </si>
  <si>
    <t>4.1 - можна змінити ДОЗа на Голова-голів або на ін.слова  =ЕСЛИ(СЧЁТЕСЛИ(ДОЗА;F34);"голова";ЕСЛИ(СЧЁТЕСЛИ(ДОЗИ;F34);"голови";"голів"))</t>
  </si>
  <si>
    <t>430890 до 12.2021</t>
  </si>
  <si>
    <t>жид.комп. Дурамун_Плюс_5L4</t>
  </si>
  <si>
    <t>401930A до 06.2021</t>
  </si>
  <si>
    <t>441619A до 12.2021</t>
  </si>
  <si>
    <t>372923 до 10.2021</t>
  </si>
  <si>
    <t>Серія+номер</t>
  </si>
  <si>
    <t>432124A до 10.2021</t>
  </si>
  <si>
    <t>407614 до 08.2021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</si>
  <si>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</si>
  <si>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</si>
  <si>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t>Вакцини</t>
  </si>
  <si>
    <t>7 - Готово - у столбці Вакцини з'явився випадаючий список всіх вакцин.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</si>
  <si>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</si>
  <si>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</si>
  <si>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</si>
  <si>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</si>
  <si>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</si>
  <si>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</si>
  <si>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t>„Дурамун Плюс CVK”, б-ки Зоетіс</t>
  </si>
  <si>
    <t>„Нобівак DHPPi”, б-ки Інтервет</t>
  </si>
  <si>
    <t xml:space="preserve"> „Нобівак RL”,  б-ки Інтервет</t>
  </si>
  <si>
    <t>„Нобівак L”, б-ки Інтервет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</si>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</sst>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4" fillId="0" borderId="0"/>
  </cellStyleXfs>
  <cellXfs count="5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5" borderId="0" xfId="0" applyFont="1" applyFill="1"/>
    <xf numFmtId="0" fontId="1" fillId="6" borderId="0" xfId="0" applyFont="1" applyFill="1"/>
    <xf numFmtId="0" fontId="2" fillId="5" borderId="0" xfId="0" applyFont="1" applyFill="1"/>
    <xf numFmtId="0" fontId="0" fillId="7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1" xfId="0" applyFill="1" applyBorder="1"/>
    <xf numFmtId="0" fontId="0" fillId="0" borderId="0" xfId="0" applyFont="1" applyFill="1" applyBorder="1"/>
    <xf numFmtId="0" fontId="0" fillId="7" borderId="0" xfId="0" applyFill="1"/>
    <xf numFmtId="0" fontId="0" fillId="3" borderId="0" xfId="0" applyFill="1"/>
    <xf numFmtId="0" fontId="13" fillId="0" borderId="0" xfId="1"/>
    <xf numFmtId="0" fontId="0" fillId="10" borderId="1" xfId="0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4" fillId="0" borderId="0" xfId="2"/>
    <xf numFmtId="0" fontId="16" fillId="0" borderId="0" xfId="0" applyFont="1"/>
    <xf numFmtId="0" fontId="14" fillId="10" borderId="1" xfId="2" applyFill="1" applyBorder="1" applyAlignment="1">
      <alignment horizontal="center" vertical="center"/>
    </xf>
    <xf numFmtId="0" fontId="14" fillId="0" borderId="0" xfId="2" applyFill="1" applyBorder="1"/>
    <xf numFmtId="0" fontId="0" fillId="11" borderId="1" xfId="0" applyFill="1" applyBorder="1" applyAlignment="1">
      <alignment horizontal="center" vertical="center"/>
    </xf>
    <xf numFmtId="0" fontId="20" fillId="11" borderId="3" xfId="2" applyNumberFormat="1" applyFont="1" applyFill="1" applyBorder="1" applyAlignment="1">
      <alignment horizontal="center" vertical="center"/>
    </xf>
    <xf numFmtId="0" fontId="20" fillId="11" borderId="4" xfId="2" applyNumberFormat="1" applyFont="1" applyFill="1" applyBorder="1" applyAlignment="1">
      <alignment horizontal="center" vertical="center"/>
    </xf>
    <xf numFmtId="0" fontId="20" fillId="11" borderId="2" xfId="2" applyNumberFormat="1" applyFont="1" applyFill="1" applyBorder="1" applyAlignment="1">
      <alignment horizontal="center" vertical="center"/>
    </xf>
    <xf numFmtId="0" fontId="14" fillId="0" borderId="5" xfId="2" applyNumberFormat="1" applyFont="1" applyFill="1" applyBorder="1" applyAlignment="1"/>
    <xf numFmtId="0" fontId="14" fillId="0" borderId="1" xfId="2" applyNumberFormat="1" applyFont="1" applyFill="1" applyBorder="1" applyAlignment="1"/>
    <xf numFmtId="0" fontId="14" fillId="0" borderId="6" xfId="2" applyNumberFormat="1" applyFont="1" applyFill="1" applyBorder="1" applyAlignment="1"/>
    <xf numFmtId="0" fontId="14" fillId="0" borderId="7" xfId="2" applyNumberFormat="1" applyFont="1" applyFill="1" applyBorder="1" applyAlignment="1"/>
    <xf numFmtId="0" fontId="14" fillId="0" borderId="8" xfId="2" applyNumberFormat="1" applyFont="1" applyFill="1" applyBorder="1" applyAlignment="1"/>
    <xf numFmtId="0" fontId="14" fillId="0" borderId="9" xfId="2" applyNumberFormat="1" applyFont="1" applyFill="1" applyBorder="1" applyAlignment="1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3">
    <cellStyle name="Гиперссылка" xfId="1" builtinId="8"/>
    <cellStyle name="Обычный" xfId="0" builtinId="0"/>
    <cellStyle name="Обычный 2" xfId="2" xr:uid="{AB31E117-A77D-4EBF-BDD3-38C68C279FF1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5.2021-&#1060;&#1086;&#1088;&#1084;&#1072;%20&#8470;%201-&#1042;&#1077;&#1090;%20&#1074;&#1089;&#1077;%20&#1089;&#1090;&#1088;&#1072;&#1085;&#1080;&#1094;&#109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9998FA-D6C5-4624-B451-93D769776FF9}" name="Таблица7" displayName="Таблица7" ref="E3:E13" totalsRowShown="0" headerRowDxfId="21" dataDxfId="20">
  <autoFilter ref="E3:E13" xr:uid="{00A536C5-9733-45EA-BC65-E02D83F2DA13}"/>
  <tableColumns count="1">
    <tableColumn id="1" xr3:uid="{4AFA5CB5-D983-4656-8B7A-7D8243ED4811}" name="Вакцины кошек" dataDxfId="1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0A419E-2CBD-4678-8DC7-9AAB188C6245}" name="Таблица2" displayName="Таблица2" ref="G2:G12" totalsRowShown="0" dataDxfId="18">
  <autoFilter ref="G2:G12" xr:uid="{950FFE22-F3C3-4708-BB61-9FF101B389FD}"/>
  <tableColumns count="1">
    <tableColumn id="1" xr3:uid="{64C3AF6C-F40F-4AEF-9A67-15605782AB18}" name="Вакцины собак" dataDxfId="1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A2510-1992-47B6-8183-4630AFA6156D}" name="Таблица3" displayName="Таблица3" ref="A2:A20" totalsRowShown="0" headerRowDxfId="15" dataDxfId="14">
  <autoFilter ref="A2:A20" xr:uid="{DE0080DB-0565-4405-9DBF-901C31F6760E}"/>
  <tableColumns count="1">
    <tableColumn id="1" xr3:uid="{BC1B99C1-5969-4CCE-B5AF-E9C410B70107}" name="_ДОЗа_" dataDxfId="13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127833-DFFF-4932-9513-1DF45BECAD12}" name="Таблица6" displayName="Таблица6" ref="C2:C42" totalsRowShown="0" dataDxfId="12">
  <autoFilter ref="C2:C42" xr:uid="{6115880D-EC5F-4D04-B529-95A353149BFF}"/>
  <tableColumns count="1">
    <tableColumn id="1" xr3:uid="{5C6F4DD0-8D98-40C3-AFAC-98FDD2CBF4AF}" name="_ДОЗи_" dataDxfId="11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533417-099B-4E5B-B0C2-084285913C50}" name="Вакцини" displayName="Вакцини" ref="E1:J4" totalsRowShown="0" headerRowDxfId="10" dataDxfId="8" headerRowBorderDxfId="9" tableBorderDxfId="7" totalsRowBorderDxfId="6" headerRowCellStyle="Обычный 2" dataCellStyle="Обычный 2">
  <autoFilter ref="E1:J4" xr:uid="{FE53BC87-5156-4410-B1ED-C18C80085D3A}"/>
  <tableColumns count="6">
    <tableColumn id="1" xr3:uid="{B0AA3B9C-D57A-4A29-881A-6E56964F52FD}" name="&quot;Дурамун Плюс 5L4&quot;, б-ки Зоетіс" dataDxfId="5" dataCellStyle="Обычный 2"/>
    <tableColumn id="2" xr3:uid="{64AC2642-38B5-411D-9DEB-89F8A433BF1C}" name="„Дурамун Плюс CVK”, б-ки Зоетіс" dataDxfId="4" dataCellStyle="Обычный 2"/>
    <tableColumn id="3" xr3:uid="{E093527E-FCA8-4377-AB89-E605866B9890}" name="жид.комп. Дурамун_Плюс_5L4" dataDxfId="3" dataCellStyle="Обычный 2"/>
    <tableColumn id="4" xr3:uid="{BD5816CB-26E1-4203-92BD-BA1F2DBA3D08}" name="„Нобівак DHPPi”, б-ки Інтервет" dataDxfId="2" dataCellStyle="Обычный 2"/>
    <tableColumn id="5" xr3:uid="{1B706D4F-BBF6-41B2-84A9-5474B064D126}" name=" „Нобівак RL”,  б-ки Інтервет" dataDxfId="1" dataCellStyle="Обычный 2"/>
    <tableColumn id="6" xr3:uid="{F1CAB97D-F438-4A53-BC48-D7B3127EC7B0}" name="„Нобівак L”, б-ки Інтервет" dataDxfId="0" dataCellStyle="Обычный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ister-office.ru/formuly-excel/dependent-dropdown-lists-excel.html" TargetMode="External"/><Relationship Id="rId4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C39"/>
  <sheetViews>
    <sheetView topLeftCell="A10" workbookViewId="0">
      <selection activeCell="B22" sqref="B22"/>
    </sheetView>
  </sheetViews>
  <sheetFormatPr defaultRowHeight="15" x14ac:dyDescent="0.25"/>
  <cols>
    <col min="2" max="2" width="22" bestFit="1" customWidth="1"/>
    <col min="3" max="3" width="3" bestFit="1" customWidth="1"/>
  </cols>
  <sheetData>
    <row r="2" spans="2:3" x14ac:dyDescent="0.25">
      <c r="B2" s="1" t="s">
        <v>0</v>
      </c>
      <c r="C2" s="4">
        <f>COUNTIF(B:B,B2)</f>
        <v>11</v>
      </c>
    </row>
    <row r="3" spans="2:3" x14ac:dyDescent="0.25">
      <c r="B3" s="2" t="s">
        <v>1</v>
      </c>
      <c r="C3" s="4">
        <f t="shared" ref="C3:C39" si="0">COUNTIF(B:B,B3)</f>
        <v>5</v>
      </c>
    </row>
    <row r="4" spans="2:3" x14ac:dyDescent="0.25">
      <c r="B4" s="1" t="s">
        <v>0</v>
      </c>
      <c r="C4" s="4">
        <f t="shared" si="0"/>
        <v>11</v>
      </c>
    </row>
    <row r="5" spans="2:3" x14ac:dyDescent="0.25">
      <c r="B5" s="2" t="s">
        <v>1</v>
      </c>
      <c r="C5" s="4">
        <f t="shared" si="0"/>
        <v>5</v>
      </c>
    </row>
    <row r="6" spans="2:3" x14ac:dyDescent="0.25">
      <c r="B6" s="1" t="s">
        <v>2</v>
      </c>
      <c r="C6" s="4">
        <f t="shared" si="0"/>
        <v>2</v>
      </c>
    </row>
    <row r="7" spans="2:3" x14ac:dyDescent="0.25">
      <c r="B7" s="1" t="s">
        <v>2</v>
      </c>
      <c r="C7" s="4">
        <f t="shared" si="0"/>
        <v>2</v>
      </c>
    </row>
    <row r="8" spans="2:3" x14ac:dyDescent="0.25">
      <c r="B8" s="1" t="s">
        <v>0</v>
      </c>
      <c r="C8" s="4">
        <f t="shared" si="0"/>
        <v>11</v>
      </c>
    </row>
    <row r="9" spans="2:3" x14ac:dyDescent="0.25">
      <c r="B9" s="2" t="s">
        <v>1</v>
      </c>
      <c r="C9" s="4">
        <f t="shared" si="0"/>
        <v>5</v>
      </c>
    </row>
    <row r="10" spans="2:3" x14ac:dyDescent="0.25">
      <c r="B10" s="1" t="s">
        <v>3</v>
      </c>
      <c r="C10" s="4">
        <f t="shared" si="0"/>
        <v>1</v>
      </c>
    </row>
    <row r="11" spans="2:3" x14ac:dyDescent="0.25">
      <c r="B11" s="1" t="s">
        <v>4</v>
      </c>
      <c r="C11" s="4">
        <f t="shared" si="0"/>
        <v>1</v>
      </c>
    </row>
    <row r="12" spans="2:3" x14ac:dyDescent="0.25">
      <c r="B12" s="1" t="s">
        <v>5</v>
      </c>
      <c r="C12" s="4">
        <f t="shared" si="0"/>
        <v>1</v>
      </c>
    </row>
    <row r="13" spans="2:3" x14ac:dyDescent="0.25">
      <c r="B13" s="1" t="s">
        <v>0</v>
      </c>
      <c r="C13" s="4">
        <f t="shared" si="0"/>
        <v>11</v>
      </c>
    </row>
    <row r="14" spans="2:3" x14ac:dyDescent="0.25">
      <c r="B14" s="2" t="s">
        <v>6</v>
      </c>
      <c r="C14" s="4">
        <f t="shared" si="0"/>
        <v>6</v>
      </c>
    </row>
    <row r="15" spans="2:3" x14ac:dyDescent="0.25">
      <c r="B15" s="1" t="s">
        <v>0</v>
      </c>
      <c r="C15" s="4">
        <f t="shared" si="0"/>
        <v>11</v>
      </c>
    </row>
    <row r="16" spans="2:3" x14ac:dyDescent="0.25">
      <c r="B16" s="2" t="s">
        <v>6</v>
      </c>
      <c r="C16" s="4">
        <f t="shared" si="0"/>
        <v>6</v>
      </c>
    </row>
    <row r="17" spans="2:3" x14ac:dyDescent="0.25">
      <c r="B17" s="1" t="s">
        <v>0</v>
      </c>
      <c r="C17" s="4">
        <f t="shared" si="0"/>
        <v>11</v>
      </c>
    </row>
    <row r="18" spans="2:3" x14ac:dyDescent="0.25">
      <c r="B18" s="2" t="s">
        <v>1</v>
      </c>
      <c r="C18" s="4">
        <f t="shared" si="0"/>
        <v>5</v>
      </c>
    </row>
    <row r="19" spans="2:3" x14ac:dyDescent="0.25">
      <c r="B19" s="1" t="s">
        <v>7</v>
      </c>
      <c r="C19" s="4">
        <f t="shared" si="0"/>
        <v>2</v>
      </c>
    </row>
    <row r="20" spans="2:3" x14ac:dyDescent="0.25">
      <c r="B20" s="1" t="s">
        <v>0</v>
      </c>
      <c r="C20" s="4">
        <f t="shared" si="0"/>
        <v>11</v>
      </c>
    </row>
    <row r="21" spans="2:3" x14ac:dyDescent="0.25">
      <c r="B21" s="2" t="s">
        <v>6</v>
      </c>
      <c r="C21" s="4">
        <f t="shared" si="0"/>
        <v>6</v>
      </c>
    </row>
    <row r="22" spans="2:3" x14ac:dyDescent="0.25">
      <c r="B22" s="3" t="s">
        <v>8</v>
      </c>
      <c r="C22" s="4">
        <f t="shared" si="0"/>
        <v>1</v>
      </c>
    </row>
    <row r="23" spans="2:3" x14ac:dyDescent="0.25">
      <c r="B23" s="2" t="s">
        <v>9</v>
      </c>
      <c r="C23" s="4">
        <f t="shared" si="0"/>
        <v>2</v>
      </c>
    </row>
    <row r="24" spans="2:3" x14ac:dyDescent="0.25">
      <c r="B24" s="1" t="s">
        <v>10</v>
      </c>
      <c r="C24" s="4">
        <f t="shared" si="0"/>
        <v>3</v>
      </c>
    </row>
    <row r="25" spans="2:3" x14ac:dyDescent="0.25">
      <c r="B25" s="3" t="s">
        <v>7</v>
      </c>
      <c r="C25" s="4">
        <f t="shared" si="0"/>
        <v>2</v>
      </c>
    </row>
    <row r="26" spans="2:3" x14ac:dyDescent="0.25">
      <c r="B26" s="1" t="s">
        <v>10</v>
      </c>
      <c r="C26" s="4">
        <f t="shared" si="0"/>
        <v>3</v>
      </c>
    </row>
    <row r="27" spans="2:3" x14ac:dyDescent="0.25">
      <c r="B27" s="2" t="s">
        <v>9</v>
      </c>
      <c r="C27" s="4">
        <f t="shared" si="0"/>
        <v>2</v>
      </c>
    </row>
    <row r="28" spans="2:3" x14ac:dyDescent="0.25">
      <c r="B28" s="1" t="s">
        <v>10</v>
      </c>
      <c r="C28" s="4">
        <f t="shared" si="0"/>
        <v>3</v>
      </c>
    </row>
    <row r="29" spans="2:3" x14ac:dyDescent="0.25">
      <c r="B29" s="2" t="s">
        <v>11</v>
      </c>
      <c r="C29" s="4">
        <f t="shared" si="0"/>
        <v>1</v>
      </c>
    </row>
    <row r="30" spans="2:3" x14ac:dyDescent="0.25">
      <c r="B30" s="1" t="s">
        <v>0</v>
      </c>
      <c r="C30" s="4">
        <f t="shared" si="0"/>
        <v>11</v>
      </c>
    </row>
    <row r="31" spans="2:3" x14ac:dyDescent="0.25">
      <c r="B31" s="2" t="s">
        <v>6</v>
      </c>
      <c r="C31" s="4">
        <f t="shared" si="0"/>
        <v>6</v>
      </c>
    </row>
    <row r="32" spans="2:3" x14ac:dyDescent="0.25">
      <c r="B32" s="1" t="s">
        <v>0</v>
      </c>
      <c r="C32" s="4">
        <f t="shared" si="0"/>
        <v>11</v>
      </c>
    </row>
    <row r="33" spans="2:3" x14ac:dyDescent="0.25">
      <c r="B33" s="2" t="s">
        <v>6</v>
      </c>
      <c r="C33" s="4">
        <f t="shared" si="0"/>
        <v>6</v>
      </c>
    </row>
    <row r="34" spans="2:3" x14ac:dyDescent="0.25">
      <c r="B34" s="1" t="s">
        <v>0</v>
      </c>
      <c r="C34" s="4">
        <f t="shared" si="0"/>
        <v>11</v>
      </c>
    </row>
    <row r="35" spans="2:3" x14ac:dyDescent="0.25">
      <c r="B35" s="2" t="s">
        <v>6</v>
      </c>
      <c r="C35" s="4">
        <f t="shared" si="0"/>
        <v>6</v>
      </c>
    </row>
    <row r="36" spans="2:3" x14ac:dyDescent="0.25">
      <c r="B36" s="1" t="s">
        <v>12</v>
      </c>
      <c r="C36" s="4">
        <f t="shared" si="0"/>
        <v>1</v>
      </c>
    </row>
    <row r="37" spans="2:3" x14ac:dyDescent="0.25">
      <c r="B37" s="2" t="s">
        <v>13</v>
      </c>
      <c r="C37" s="4">
        <f t="shared" si="0"/>
        <v>1</v>
      </c>
    </row>
    <row r="38" spans="2:3" x14ac:dyDescent="0.25">
      <c r="B38" s="1" t="s">
        <v>0</v>
      </c>
      <c r="C38" s="4">
        <f t="shared" si="0"/>
        <v>11</v>
      </c>
    </row>
    <row r="39" spans="2:3" x14ac:dyDescent="0.25">
      <c r="B39" s="2" t="s">
        <v>1</v>
      </c>
      <c r="C39" s="4">
        <f t="shared" si="0"/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3745-C11C-49CA-BC19-8E1400DEA78E}">
  <sheetPr>
    <tabColor theme="5" tint="-0.249977111117893"/>
  </sheetPr>
  <dimension ref="A1:J26"/>
  <sheetViews>
    <sheetView tabSelected="1" workbookViewId="0">
      <selection activeCell="C11" sqref="C11"/>
    </sheetView>
  </sheetViews>
  <sheetFormatPr defaultRowHeight="15" x14ac:dyDescent="0.25"/>
  <cols>
    <col min="1" max="1" width="5.5703125" customWidth="1"/>
    <col min="2" max="2" width="39.7109375" bestFit="1" customWidth="1"/>
    <col min="3" max="3" width="22.5703125" customWidth="1"/>
    <col min="5" max="5" width="33" customWidth="1"/>
    <col min="6" max="6" width="33.7109375" customWidth="1"/>
    <col min="7" max="7" width="31.5703125" customWidth="1"/>
    <col min="8" max="8" width="34.5703125" bestFit="1" customWidth="1"/>
    <col min="9" max="9" width="31.85546875" bestFit="1" customWidth="1"/>
    <col min="10" max="10" width="29.7109375" bestFit="1" customWidth="1"/>
  </cols>
  <sheetData>
    <row r="1" spans="1:10" x14ac:dyDescent="0.25">
      <c r="B1" s="36"/>
      <c r="E1" s="41" t="s">
        <v>155</v>
      </c>
      <c r="F1" s="42" t="s">
        <v>156</v>
      </c>
      <c r="G1" s="42" t="s">
        <v>139</v>
      </c>
      <c r="H1" s="42" t="s">
        <v>157</v>
      </c>
      <c r="I1" s="42" t="s">
        <v>158</v>
      </c>
      <c r="J1" s="43" t="s">
        <v>159</v>
      </c>
    </row>
    <row r="2" spans="1:10" x14ac:dyDescent="0.25">
      <c r="B2" s="36"/>
      <c r="E2" s="44" t="s">
        <v>145</v>
      </c>
      <c r="F2" s="45" t="s">
        <v>140</v>
      </c>
      <c r="G2" s="45" t="s">
        <v>142</v>
      </c>
      <c r="H2" s="45"/>
      <c r="I2" s="45"/>
      <c r="J2" s="46"/>
    </row>
    <row r="3" spans="1:10" x14ac:dyDescent="0.25">
      <c r="B3" s="36"/>
      <c r="E3" s="44" t="s">
        <v>144</v>
      </c>
      <c r="F3" s="45"/>
      <c r="G3" s="45" t="s">
        <v>138</v>
      </c>
      <c r="H3" s="45"/>
      <c r="I3" s="45"/>
      <c r="J3" s="46"/>
    </row>
    <row r="4" spans="1:10" x14ac:dyDescent="0.25">
      <c r="B4" s="36"/>
      <c r="E4" s="47" t="s">
        <v>141</v>
      </c>
      <c r="F4" s="48"/>
      <c r="G4" s="48"/>
      <c r="H4" s="48"/>
      <c r="I4" s="48"/>
      <c r="J4" s="49"/>
    </row>
    <row r="5" spans="1:10" x14ac:dyDescent="0.25">
      <c r="B5" s="36"/>
    </row>
    <row r="6" spans="1:10" x14ac:dyDescent="0.25">
      <c r="B6" s="36"/>
    </row>
    <row r="7" spans="1:10" x14ac:dyDescent="0.25">
      <c r="B7" s="36"/>
    </row>
    <row r="9" spans="1:10" x14ac:dyDescent="0.25">
      <c r="A9" s="5"/>
      <c r="B9" s="38" t="s">
        <v>148</v>
      </c>
      <c r="C9" s="38" t="s">
        <v>143</v>
      </c>
      <c r="E9" s="39"/>
    </row>
    <row r="10" spans="1:10" x14ac:dyDescent="0.25">
      <c r="A10" s="40">
        <v>1</v>
      </c>
      <c r="B10" s="5" t="s">
        <v>156</v>
      </c>
      <c r="C10" s="5" t="s">
        <v>140</v>
      </c>
    </row>
    <row r="11" spans="1:10" x14ac:dyDescent="0.25">
      <c r="A11" s="40">
        <v>2</v>
      </c>
      <c r="B11" s="5" t="s">
        <v>155</v>
      </c>
      <c r="C11" s="5" t="s">
        <v>144</v>
      </c>
    </row>
    <row r="12" spans="1:10" x14ac:dyDescent="0.25">
      <c r="A12" s="40">
        <v>3</v>
      </c>
      <c r="B12" s="5"/>
      <c r="C12" s="5"/>
    </row>
    <row r="13" spans="1:10" x14ac:dyDescent="0.25">
      <c r="A13" s="40">
        <v>4</v>
      </c>
      <c r="B13" s="5"/>
      <c r="C13" s="5"/>
    </row>
    <row r="15" spans="1:10" x14ac:dyDescent="0.25">
      <c r="A15" s="36" t="s">
        <v>146</v>
      </c>
    </row>
    <row r="16" spans="1:10" x14ac:dyDescent="0.25">
      <c r="A16" s="37" t="s">
        <v>147</v>
      </c>
    </row>
    <row r="17" spans="1:1" x14ac:dyDescent="0.25">
      <c r="A17" s="36" t="s">
        <v>160</v>
      </c>
    </row>
    <row r="18" spans="1:1" x14ac:dyDescent="0.25">
      <c r="A18" s="36" t="s">
        <v>161</v>
      </c>
    </row>
    <row r="19" spans="1:1" x14ac:dyDescent="0.25">
      <c r="A19" s="37" t="s">
        <v>150</v>
      </c>
    </row>
    <row r="20" spans="1:1" x14ac:dyDescent="0.25">
      <c r="A20" s="36" t="s">
        <v>162</v>
      </c>
    </row>
    <row r="21" spans="1:1" x14ac:dyDescent="0.25">
      <c r="A21" s="36" t="s">
        <v>149</v>
      </c>
    </row>
    <row r="22" spans="1:1" x14ac:dyDescent="0.25">
      <c r="A22" s="36" t="s">
        <v>151</v>
      </c>
    </row>
    <row r="23" spans="1:1" x14ac:dyDescent="0.25">
      <c r="A23" s="36" t="s">
        <v>163</v>
      </c>
    </row>
    <row r="24" spans="1:1" x14ac:dyDescent="0.25">
      <c r="A24" s="36" t="s">
        <v>152</v>
      </c>
    </row>
    <row r="25" spans="1:1" x14ac:dyDescent="0.25">
      <c r="A25" s="36" t="s">
        <v>153</v>
      </c>
    </row>
    <row r="26" spans="1:1" x14ac:dyDescent="0.25">
      <c r="A26" s="36" t="s">
        <v>154</v>
      </c>
    </row>
  </sheetData>
  <dataValidations count="2">
    <dataValidation type="list" allowBlank="1" showInputMessage="1" showErrorMessage="1" sqref="B10:B13" xr:uid="{897C5673-2371-4F7D-881A-050479394BCA}">
      <formula1>INDIRECT("Вакцини[#Заголовки]")</formula1>
    </dataValidation>
    <dataValidation type="list" allowBlank="1" showInputMessage="1" showErrorMessage="1" sqref="C10:C13" xr:uid="{8B5D0BE3-5FCF-4185-A2F8-FDD10DA90738}">
      <formula1>INDIRECT("Вакцини["&amp;$B10&amp;"]")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032D-BE69-4F0E-9AA8-B38AA5B32217}">
  <sheetPr>
    <tabColor theme="4" tint="-0.249977111117893"/>
  </sheetPr>
  <dimension ref="B2:J22"/>
  <sheetViews>
    <sheetView workbookViewId="0">
      <selection activeCell="J8" sqref="J8"/>
    </sheetView>
  </sheetViews>
  <sheetFormatPr defaultRowHeight="15" x14ac:dyDescent="0.25"/>
  <cols>
    <col min="2" max="2" width="24.7109375" bestFit="1" customWidth="1"/>
    <col min="10" max="10" width="31.28515625" bestFit="1" customWidth="1"/>
  </cols>
  <sheetData>
    <row r="2" spans="2:10" x14ac:dyDescent="0.25">
      <c r="B2" s="9" t="s">
        <v>19</v>
      </c>
    </row>
    <row r="3" spans="2:10" x14ac:dyDescent="0.25">
      <c r="B3" s="9"/>
      <c r="J3" s="6" t="s">
        <v>16</v>
      </c>
    </row>
    <row r="4" spans="2:10" x14ac:dyDescent="0.25">
      <c r="B4" s="9"/>
      <c r="J4" s="7" t="s">
        <v>17</v>
      </c>
    </row>
    <row r="5" spans="2:10" x14ac:dyDescent="0.25">
      <c r="B5" s="9"/>
      <c r="J5" s="6" t="s">
        <v>18</v>
      </c>
    </row>
    <row r="6" spans="2:10" x14ac:dyDescent="0.25">
      <c r="B6" s="9"/>
      <c r="J6" s="6" t="s">
        <v>19</v>
      </c>
    </row>
    <row r="7" spans="2:10" x14ac:dyDescent="0.25">
      <c r="B7" s="9"/>
      <c r="J7" s="7" t="s">
        <v>20</v>
      </c>
    </row>
    <row r="8" spans="2:10" x14ac:dyDescent="0.25">
      <c r="B8" s="9"/>
      <c r="J8" s="8" t="s">
        <v>21</v>
      </c>
    </row>
    <row r="9" spans="2:10" x14ac:dyDescent="0.25">
      <c r="B9" s="9"/>
      <c r="J9" s="8" t="s">
        <v>22</v>
      </c>
    </row>
    <row r="10" spans="2:10" x14ac:dyDescent="0.25">
      <c r="B10" s="9"/>
      <c r="J10" s="6" t="s">
        <v>23</v>
      </c>
    </row>
    <row r="11" spans="2:10" x14ac:dyDescent="0.25">
      <c r="B11" s="9"/>
      <c r="J11" s="8" t="s">
        <v>24</v>
      </c>
    </row>
    <row r="12" spans="2:10" x14ac:dyDescent="0.25">
      <c r="B12" s="9"/>
      <c r="J12" s="8" t="s">
        <v>25</v>
      </c>
    </row>
    <row r="13" spans="2:10" x14ac:dyDescent="0.25">
      <c r="B13" s="9"/>
      <c r="J13" s="7" t="s">
        <v>26</v>
      </c>
    </row>
    <row r="14" spans="2:10" x14ac:dyDescent="0.25">
      <c r="B14" s="9"/>
      <c r="J14" s="8" t="s">
        <v>27</v>
      </c>
    </row>
    <row r="18" spans="2:2" x14ac:dyDescent="0.25">
      <c r="B18" t="s">
        <v>28</v>
      </c>
    </row>
    <row r="19" spans="2:2" x14ac:dyDescent="0.25">
      <c r="B19" t="s">
        <v>29</v>
      </c>
    </row>
    <row r="20" spans="2:2" x14ac:dyDescent="0.25">
      <c r="B20" t="s">
        <v>30</v>
      </c>
    </row>
    <row r="21" spans="2:2" x14ac:dyDescent="0.25">
      <c r="B21" t="s">
        <v>31</v>
      </c>
    </row>
    <row r="22" spans="2:2" x14ac:dyDescent="0.25">
      <c r="B22" t="s">
        <v>32</v>
      </c>
    </row>
  </sheetData>
  <phoneticPr fontId="3" type="noConversion"/>
  <dataValidations count="1">
    <dataValidation type="list" allowBlank="1" showInputMessage="1" showErrorMessage="1" sqref="B2:B13" xr:uid="{0BE5356F-8F0B-4F4B-82D3-2BB1EDE5E6EA}">
      <formula1>вакцины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5965-A469-4205-941B-FB3BBC6F83BD}">
  <sheetPr>
    <tabColor theme="9" tint="-0.249977111117893"/>
  </sheetPr>
  <dimension ref="B2:D14"/>
  <sheetViews>
    <sheetView workbookViewId="0">
      <selection activeCell="D15" sqref="D15"/>
    </sheetView>
  </sheetViews>
  <sheetFormatPr defaultRowHeight="15" x14ac:dyDescent="0.25"/>
  <cols>
    <col min="3" max="3" width="16.7109375" bestFit="1" customWidth="1"/>
    <col min="4" max="4" width="38.28515625" customWidth="1"/>
  </cols>
  <sheetData>
    <row r="2" spans="2:4" ht="18.75" customHeight="1" x14ac:dyDescent="0.25">
      <c r="B2" s="50" t="s">
        <v>50</v>
      </c>
      <c r="C2" s="50"/>
      <c r="D2" s="50"/>
    </row>
    <row r="3" spans="2:4" ht="15.75" customHeight="1" x14ac:dyDescent="0.25">
      <c r="B3" s="50"/>
      <c r="C3" s="50"/>
      <c r="D3" s="50"/>
    </row>
    <row r="4" spans="2:4" x14ac:dyDescent="0.25">
      <c r="B4" s="14" t="s">
        <v>35</v>
      </c>
      <c r="C4" s="15" t="s">
        <v>36</v>
      </c>
      <c r="D4" s="15" t="s">
        <v>37</v>
      </c>
    </row>
    <row r="5" spans="2:4" ht="15.75" x14ac:dyDescent="0.25">
      <c r="B5" s="12">
        <v>1</v>
      </c>
      <c r="C5" s="13" t="s">
        <v>38</v>
      </c>
      <c r="D5" s="9" t="s">
        <v>39</v>
      </c>
    </row>
    <row r="6" spans="2:4" ht="15.75" x14ac:dyDescent="0.25">
      <c r="B6" s="12">
        <f>IF(ISBLANK(C6),"",B5+1)</f>
        <v>2</v>
      </c>
      <c r="C6" s="13" t="s">
        <v>40</v>
      </c>
      <c r="D6" s="9" t="s">
        <v>41</v>
      </c>
    </row>
    <row r="7" spans="2:4" ht="15.75" x14ac:dyDescent="0.25">
      <c r="B7" s="12">
        <f t="shared" ref="B7:B11" si="0">IF(ISBLANK(C7),"",B6+1)</f>
        <v>3</v>
      </c>
      <c r="C7" s="13" t="s">
        <v>42</v>
      </c>
      <c r="D7" s="9" t="s">
        <v>43</v>
      </c>
    </row>
    <row r="8" spans="2:4" ht="15.75" x14ac:dyDescent="0.25">
      <c r="B8" s="12">
        <f t="shared" si="0"/>
        <v>4</v>
      </c>
      <c r="C8" s="13" t="s">
        <v>44</v>
      </c>
      <c r="D8" s="9" t="s">
        <v>45</v>
      </c>
    </row>
    <row r="9" spans="2:4" ht="15.75" x14ac:dyDescent="0.25">
      <c r="B9" s="12">
        <f t="shared" si="0"/>
        <v>5</v>
      </c>
      <c r="C9" s="13" t="s">
        <v>46</v>
      </c>
      <c r="D9" s="9" t="s">
        <v>47</v>
      </c>
    </row>
    <row r="10" spans="2:4" ht="15.75" x14ac:dyDescent="0.25">
      <c r="B10" s="12">
        <f>IF(ISBLANK(C10),"",B9+1)</f>
        <v>6</v>
      </c>
      <c r="C10" s="13" t="s">
        <v>48</v>
      </c>
      <c r="D10" s="9" t="s">
        <v>49</v>
      </c>
    </row>
    <row r="11" spans="2:4" ht="15.75" x14ac:dyDescent="0.25">
      <c r="B11" s="12" t="str">
        <f t="shared" si="0"/>
        <v/>
      </c>
      <c r="C11" s="5"/>
      <c r="D11" s="5"/>
    </row>
    <row r="13" spans="2:4" x14ac:dyDescent="0.25">
      <c r="B13" t="s">
        <v>51</v>
      </c>
    </row>
    <row r="14" spans="2:4" x14ac:dyDescent="0.25">
      <c r="B14" t="s">
        <v>52</v>
      </c>
    </row>
  </sheetData>
  <mergeCells count="1">
    <mergeCell ref="B2:D3"/>
  </mergeCells>
  <dataValidations count="1">
    <dataValidation type="list" allowBlank="1" showInputMessage="1" showErrorMessage="1" sqref="D11" xr:uid="{5BE55772-5321-4AE4-A688-E284DC61E31C}">
      <formula1>Список_улиц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698D-D7B1-46C8-8654-BFB06899E4A8}">
  <sheetPr>
    <tabColor theme="5" tint="-0.249977111117893"/>
  </sheetPr>
  <dimension ref="B3:I9"/>
  <sheetViews>
    <sheetView workbookViewId="0">
      <selection activeCell="C14" sqref="C14"/>
    </sheetView>
  </sheetViews>
  <sheetFormatPr defaultRowHeight="15" x14ac:dyDescent="0.25"/>
  <cols>
    <col min="2" max="2" width="10.85546875" bestFit="1" customWidth="1"/>
    <col min="3" max="3" width="6.5703125" customWidth="1"/>
    <col min="4" max="4" width="10.85546875" customWidth="1"/>
    <col min="6" max="6" width="3.140625" customWidth="1"/>
  </cols>
  <sheetData>
    <row r="3" spans="2:9" ht="15.75" x14ac:dyDescent="0.25">
      <c r="B3" s="17" t="s">
        <v>53</v>
      </c>
      <c r="C3" s="18" t="s">
        <v>54</v>
      </c>
      <c r="D3" s="17" t="s">
        <v>55</v>
      </c>
      <c r="E3" s="19" t="s">
        <v>56</v>
      </c>
      <c r="F3" s="16"/>
      <c r="G3" s="16"/>
      <c r="H3" s="16"/>
      <c r="I3" s="16"/>
    </row>
    <row r="4" spans="2:9" ht="15.75" x14ac:dyDescent="0.25">
      <c r="B4" s="20"/>
      <c r="C4" s="20"/>
      <c r="D4" s="20"/>
      <c r="E4" s="19"/>
      <c r="F4" s="16"/>
    </row>
    <row r="5" spans="2:9" ht="15.75" x14ac:dyDescent="0.25">
      <c r="B5" s="23" t="s">
        <v>57</v>
      </c>
      <c r="C5" s="22" t="str">
        <f>C3</f>
        <v>III</v>
      </c>
      <c r="D5" s="21" t="str">
        <f>CONCATENATE(D3,"у")</f>
        <v>кварталу</v>
      </c>
      <c r="E5" s="16" t="str">
        <f>E3</f>
        <v xml:space="preserve"> 2020 року</v>
      </c>
      <c r="F5" s="16"/>
      <c r="G5" s="16" t="s">
        <v>58</v>
      </c>
      <c r="H5" s="16"/>
      <c r="I5" s="16"/>
    </row>
    <row r="8" spans="2:9" x14ac:dyDescent="0.25">
      <c r="B8" s="51" t="s">
        <v>59</v>
      </c>
      <c r="C8" s="51"/>
      <c r="D8" s="51"/>
      <c r="E8" s="51"/>
      <c r="F8" s="51"/>
      <c r="G8" s="51"/>
    </row>
    <row r="9" spans="2:9" x14ac:dyDescent="0.25">
      <c r="B9" s="51" t="s">
        <v>60</v>
      </c>
      <c r="C9" s="51"/>
      <c r="D9" s="51"/>
      <c r="E9" s="51"/>
      <c r="F9" s="51"/>
      <c r="G9" s="51"/>
    </row>
  </sheetData>
  <mergeCells count="2">
    <mergeCell ref="B8:G8"/>
    <mergeCell ref="B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7852-4D65-4F72-8B3F-FE8C14399558}">
  <sheetPr>
    <tabColor rgb="FFFFFF00"/>
  </sheetPr>
  <dimension ref="B3:H14"/>
  <sheetViews>
    <sheetView workbookViewId="0">
      <selection activeCell="C3" sqref="C3"/>
    </sheetView>
  </sheetViews>
  <sheetFormatPr defaultRowHeight="15" x14ac:dyDescent="0.25"/>
  <cols>
    <col min="2" max="2" width="15.85546875" customWidth="1"/>
  </cols>
  <sheetData>
    <row r="3" spans="2:8" x14ac:dyDescent="0.25">
      <c r="B3" t="s">
        <v>61</v>
      </c>
      <c r="C3" s="24" t="str">
        <f>LEFT(B3,3)</f>
        <v>3м.</v>
      </c>
    </row>
    <row r="4" spans="2:8" x14ac:dyDescent="0.25">
      <c r="B4" t="s">
        <v>61</v>
      </c>
      <c r="C4" s="24" t="str">
        <f t="shared" ref="C4:C8" si="0">LEFT(B4,3)</f>
        <v>3м.</v>
      </c>
    </row>
    <row r="5" spans="2:8" x14ac:dyDescent="0.25">
      <c r="B5" t="s">
        <v>67</v>
      </c>
      <c r="C5" s="24" t="str">
        <f t="shared" si="0"/>
        <v>2г.</v>
      </c>
    </row>
    <row r="6" spans="2:8" x14ac:dyDescent="0.25">
      <c r="B6" t="s">
        <v>67</v>
      </c>
      <c r="C6" s="24" t="str">
        <f t="shared" si="0"/>
        <v>2г.</v>
      </c>
    </row>
    <row r="7" spans="2:8" x14ac:dyDescent="0.25">
      <c r="B7" t="s">
        <v>62</v>
      </c>
      <c r="C7" s="24" t="str">
        <f t="shared" si="0"/>
        <v>8м.</v>
      </c>
    </row>
    <row r="8" spans="2:8" x14ac:dyDescent="0.25">
      <c r="B8" t="s">
        <v>63</v>
      </c>
      <c r="C8" s="24" t="str">
        <f t="shared" si="0"/>
        <v>4м.</v>
      </c>
    </row>
    <row r="10" spans="2:8" x14ac:dyDescent="0.25">
      <c r="B10" s="51" t="s">
        <v>64</v>
      </c>
      <c r="C10" s="51"/>
      <c r="D10" s="51"/>
      <c r="E10" s="51"/>
      <c r="F10" s="51"/>
      <c r="G10" s="51"/>
      <c r="H10" s="51"/>
    </row>
    <row r="11" spans="2:8" x14ac:dyDescent="0.25">
      <c r="B11" s="51" t="s">
        <v>65</v>
      </c>
      <c r="C11" s="51"/>
      <c r="D11" s="51"/>
      <c r="E11" s="51"/>
      <c r="F11" s="51"/>
      <c r="G11" s="51"/>
      <c r="H11" s="51"/>
    </row>
    <row r="12" spans="2:8" x14ac:dyDescent="0.25">
      <c r="B12" s="51" t="s">
        <v>66</v>
      </c>
      <c r="C12" s="51"/>
      <c r="D12" s="51"/>
      <c r="E12" s="51"/>
      <c r="F12" s="51"/>
      <c r="G12" s="51"/>
      <c r="H12" s="51"/>
    </row>
    <row r="13" spans="2:8" x14ac:dyDescent="0.25">
      <c r="B13" s="51" t="s">
        <v>69</v>
      </c>
      <c r="C13" s="51"/>
      <c r="D13" s="51"/>
      <c r="E13" s="51"/>
      <c r="F13" s="51"/>
      <c r="G13" s="51"/>
      <c r="H13" s="51"/>
    </row>
    <row r="14" spans="2:8" x14ac:dyDescent="0.25">
      <c r="B14" s="51" t="s">
        <v>68</v>
      </c>
      <c r="C14" s="51"/>
      <c r="D14" s="51"/>
      <c r="E14" s="51"/>
      <c r="F14" s="51"/>
      <c r="G14" s="51"/>
      <c r="H14" s="51"/>
    </row>
  </sheetData>
  <mergeCells count="5">
    <mergeCell ref="B10:H10"/>
    <mergeCell ref="B11:H11"/>
    <mergeCell ref="B12:H12"/>
    <mergeCell ref="B13:H13"/>
    <mergeCell ref="B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202B-ABBB-4FC3-A816-C38C84B72569}">
  <sheetPr>
    <tabColor rgb="FF00B050"/>
  </sheetPr>
  <dimension ref="A2:B16"/>
  <sheetViews>
    <sheetView workbookViewId="0">
      <selection activeCell="C20" sqref="C20"/>
    </sheetView>
  </sheetViews>
  <sheetFormatPr defaultRowHeight="15" x14ac:dyDescent="0.25"/>
  <cols>
    <col min="1" max="1" width="38" bestFit="1" customWidth="1"/>
    <col min="2" max="2" width="39.85546875" customWidth="1"/>
    <col min="3" max="3" width="38" bestFit="1" customWidth="1"/>
  </cols>
  <sheetData>
    <row r="2" spans="1:2" x14ac:dyDescent="0.25">
      <c r="A2" s="4" t="s">
        <v>15</v>
      </c>
      <c r="B2" s="10" t="s">
        <v>14</v>
      </c>
    </row>
    <row r="3" spans="1:2" ht="45" x14ac:dyDescent="0.25">
      <c r="A3" s="4" t="s">
        <v>33</v>
      </c>
      <c r="B3" s="11" t="s">
        <v>34</v>
      </c>
    </row>
    <row r="4" spans="1:2" x14ac:dyDescent="0.25">
      <c r="A4" s="4"/>
      <c r="B4" s="10"/>
    </row>
    <row r="5" spans="1:2" x14ac:dyDescent="0.25">
      <c r="A5" s="4"/>
      <c r="B5" s="10"/>
    </row>
    <row r="6" spans="1:2" x14ac:dyDescent="0.25">
      <c r="A6" s="4"/>
      <c r="B6" s="10"/>
    </row>
    <row r="7" spans="1:2" x14ac:dyDescent="0.25">
      <c r="A7" s="4"/>
      <c r="B7" s="10"/>
    </row>
    <row r="8" spans="1:2" x14ac:dyDescent="0.25">
      <c r="A8" s="4"/>
      <c r="B8" s="10"/>
    </row>
    <row r="9" spans="1:2" x14ac:dyDescent="0.25">
      <c r="A9" s="4"/>
      <c r="B9" s="10"/>
    </row>
    <row r="10" spans="1:2" x14ac:dyDescent="0.25">
      <c r="A10" s="4"/>
      <c r="B10" s="10"/>
    </row>
    <row r="11" spans="1:2" x14ac:dyDescent="0.25">
      <c r="A11" s="4"/>
      <c r="B11" s="10"/>
    </row>
    <row r="12" spans="1:2" x14ac:dyDescent="0.25">
      <c r="A12" s="4"/>
      <c r="B12" s="10"/>
    </row>
    <row r="13" spans="1:2" x14ac:dyDescent="0.25">
      <c r="A13" s="4"/>
      <c r="B13" s="10"/>
    </row>
    <row r="14" spans="1:2" x14ac:dyDescent="0.25">
      <c r="A14" s="4"/>
      <c r="B14" s="10"/>
    </row>
    <row r="15" spans="1:2" x14ac:dyDescent="0.25">
      <c r="A15" s="4"/>
      <c r="B15" s="10"/>
    </row>
    <row r="16" spans="1:2" x14ac:dyDescent="0.25">
      <c r="A16" s="4"/>
      <c r="B16" s="10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C2B2-524C-4A02-805A-0DBAC9DBE2E0}">
  <sheetPr>
    <tabColor theme="4" tint="-0.249977111117893"/>
  </sheetPr>
  <dimension ref="B1:G27"/>
  <sheetViews>
    <sheetView zoomScaleNormal="100" workbookViewId="0">
      <selection activeCell="J22" sqref="J22"/>
    </sheetView>
  </sheetViews>
  <sheetFormatPr defaultRowHeight="15" x14ac:dyDescent="0.25"/>
  <cols>
    <col min="3" max="3" width="36.5703125" bestFit="1" customWidth="1"/>
    <col min="4" max="4" width="5.28515625" customWidth="1"/>
    <col min="5" max="5" width="30" bestFit="1" customWidth="1"/>
    <col min="6" max="6" width="5.7109375" customWidth="1"/>
    <col min="7" max="7" width="36.5703125" bestFit="1" customWidth="1"/>
  </cols>
  <sheetData>
    <row r="1" spans="2:7" x14ac:dyDescent="0.25">
      <c r="C1" s="33" t="s">
        <v>130</v>
      </c>
    </row>
    <row r="2" spans="2:7" x14ac:dyDescent="0.25">
      <c r="G2" t="s">
        <v>118</v>
      </c>
    </row>
    <row r="3" spans="2:7" x14ac:dyDescent="0.25">
      <c r="B3" s="9" t="s">
        <v>79</v>
      </c>
      <c r="C3" s="9" t="s">
        <v>18</v>
      </c>
      <c r="E3" s="30" t="s">
        <v>117</v>
      </c>
      <c r="G3" s="7" t="s">
        <v>20</v>
      </c>
    </row>
    <row r="4" spans="2:7" x14ac:dyDescent="0.25">
      <c r="B4" s="9" t="s">
        <v>78</v>
      </c>
      <c r="C4" s="9" t="s">
        <v>25</v>
      </c>
      <c r="E4" s="30" t="s">
        <v>70</v>
      </c>
      <c r="G4" s="8" t="s">
        <v>21</v>
      </c>
    </row>
    <row r="5" spans="2:7" x14ac:dyDescent="0.25">
      <c r="B5" s="9" t="s">
        <v>78</v>
      </c>
      <c r="C5" s="9" t="s">
        <v>112</v>
      </c>
      <c r="E5" s="30" t="s">
        <v>71</v>
      </c>
      <c r="G5" s="6" t="s">
        <v>23</v>
      </c>
    </row>
    <row r="6" spans="2:7" x14ac:dyDescent="0.25">
      <c r="B6" s="9" t="s">
        <v>79</v>
      </c>
      <c r="C6" s="9" t="s">
        <v>72</v>
      </c>
      <c r="E6" s="30" t="s">
        <v>18</v>
      </c>
      <c r="G6" s="8" t="s">
        <v>24</v>
      </c>
    </row>
    <row r="7" spans="2:7" x14ac:dyDescent="0.25">
      <c r="B7" s="9" t="s">
        <v>79</v>
      </c>
      <c r="C7" s="9" t="s">
        <v>75</v>
      </c>
      <c r="E7" s="30" t="s">
        <v>72</v>
      </c>
      <c r="G7" s="8" t="s">
        <v>25</v>
      </c>
    </row>
    <row r="8" spans="2:7" x14ac:dyDescent="0.25">
      <c r="E8" s="30" t="s">
        <v>74</v>
      </c>
      <c r="G8" s="8" t="s">
        <v>110</v>
      </c>
    </row>
    <row r="9" spans="2:7" x14ac:dyDescent="0.25">
      <c r="E9" s="30" t="s">
        <v>75</v>
      </c>
      <c r="G9" s="8" t="s">
        <v>111</v>
      </c>
    </row>
    <row r="10" spans="2:7" x14ac:dyDescent="0.25">
      <c r="B10" s="2" t="s">
        <v>79</v>
      </c>
      <c r="C10" s="2" t="s">
        <v>71</v>
      </c>
      <c r="E10" s="30" t="s">
        <v>76</v>
      </c>
      <c r="G10" s="7" t="s">
        <v>112</v>
      </c>
    </row>
    <row r="11" spans="2:7" x14ac:dyDescent="0.25">
      <c r="B11" s="2" t="s">
        <v>78</v>
      </c>
      <c r="C11" s="2" t="s">
        <v>24</v>
      </c>
      <c r="E11" s="30" t="s">
        <v>77</v>
      </c>
      <c r="G11" s="8" t="s">
        <v>27</v>
      </c>
    </row>
    <row r="12" spans="2:7" x14ac:dyDescent="0.25">
      <c r="B12" s="2" t="s">
        <v>78</v>
      </c>
      <c r="C12" s="2" t="s">
        <v>21</v>
      </c>
      <c r="E12" s="30" t="s">
        <v>126</v>
      </c>
      <c r="G12" s="8" t="s">
        <v>127</v>
      </c>
    </row>
    <row r="13" spans="2:7" x14ac:dyDescent="0.25">
      <c r="B13" s="2" t="s">
        <v>79</v>
      </c>
      <c r="C13" s="2" t="s">
        <v>72</v>
      </c>
      <c r="E13" s="30"/>
      <c r="G13" s="8"/>
    </row>
    <row r="14" spans="2:7" x14ac:dyDescent="0.25">
      <c r="G14" s="8"/>
    </row>
    <row r="15" spans="2:7" x14ac:dyDescent="0.25">
      <c r="E15" t="s">
        <v>113</v>
      </c>
      <c r="G15" s="7" t="s">
        <v>114</v>
      </c>
    </row>
    <row r="17" spans="2:2" x14ac:dyDescent="0.25">
      <c r="B17" t="s">
        <v>115</v>
      </c>
    </row>
    <row r="18" spans="2:2" x14ac:dyDescent="0.25">
      <c r="B18" t="s">
        <v>116</v>
      </c>
    </row>
    <row r="19" spans="2:2" x14ac:dyDescent="0.25">
      <c r="B19" t="s">
        <v>120</v>
      </c>
    </row>
    <row r="20" spans="2:2" x14ac:dyDescent="0.25">
      <c r="B20" t="s">
        <v>119</v>
      </c>
    </row>
    <row r="21" spans="2:2" x14ac:dyDescent="0.25">
      <c r="B21" t="s">
        <v>121</v>
      </c>
    </row>
    <row r="22" spans="2:2" x14ac:dyDescent="0.25">
      <c r="B22" t="s">
        <v>122</v>
      </c>
    </row>
    <row r="23" spans="2:2" x14ac:dyDescent="0.25">
      <c r="B23" t="s">
        <v>123</v>
      </c>
    </row>
    <row r="24" spans="2:2" x14ac:dyDescent="0.25">
      <c r="B24" s="31" t="s">
        <v>128</v>
      </c>
    </row>
    <row r="25" spans="2:2" x14ac:dyDescent="0.25">
      <c r="B25" s="32" t="s">
        <v>129</v>
      </c>
    </row>
    <row r="26" spans="2:2" x14ac:dyDescent="0.25">
      <c r="B26" t="s">
        <v>124</v>
      </c>
    </row>
    <row r="27" spans="2:2" x14ac:dyDescent="0.25">
      <c r="B27" t="s">
        <v>125</v>
      </c>
    </row>
  </sheetData>
  <sortState xmlns:xlrd2="http://schemas.microsoft.com/office/spreadsheetml/2017/richdata2" ref="G4:G15">
    <sortCondition ref="G3:G15"/>
  </sortState>
  <phoneticPr fontId="3" type="noConversion"/>
  <dataValidations count="4">
    <dataValidation type="list" allowBlank="1" showInputMessage="1" showErrorMessage="1" sqref="C2 C8" xr:uid="{3C138DB2-2E91-4CC2-B590-30BAAFA7B775}">
      <formula1>IF(B3="Кошки"+$E$4:$E$11,"нет")</formula1>
    </dataValidation>
    <dataValidation type="list" allowBlank="1" showInputMessage="1" showErrorMessage="1" sqref="C3:C7" xr:uid="{44228E83-1E4F-4069-A14F-1D3BD10E9513}">
      <formula1>IF(B3="Кошки",кош_вак,соб_вак)</formula1>
    </dataValidation>
    <dataValidation type="list" allowBlank="1" showInputMessage="1" showErrorMessage="1" sqref="C10 C12:C13" xr:uid="{16657DC1-B676-4333-BFD1-B57C7C5443DF}">
      <formula1>IF(B7="Кошки",INDIRECT("кош_вак"),INDIRECT("соб_вак"))</formula1>
    </dataValidation>
    <dataValidation type="list" allowBlank="1" showInputMessage="1" sqref="C11" xr:uid="{12159EF2-8FC2-413E-8B53-89701ADFA655}">
      <formula1>IF(B8="Кошки",INDIRECT("кош_вак"),INDIRECT("соб_вак"))</formula1>
    </dataValidation>
  </dataValidations>
  <hyperlinks>
    <hyperlink ref="C1" r:id="rId1" xr:uid="{A4E03118-479F-4566-BF98-F9A2A6AB8FD7}"/>
  </hyperlinks>
  <pageMargins left="0.7" right="0.7" top="0.75" bottom="0.75" header="0.3" footer="0.3"/>
  <pageSetup paperSize="9" orientation="portrait" horizontalDpi="4294967293" verticalDpi="4294967293"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9264-4569-4A98-8E77-93EDE53CF8C1}">
  <sheetPr>
    <tabColor rgb="FFFF0000"/>
  </sheetPr>
  <dimension ref="A1:F39"/>
  <sheetViews>
    <sheetView workbookViewId="0">
      <selection activeCell="F26" sqref="F26"/>
    </sheetView>
  </sheetViews>
  <sheetFormatPr defaultRowHeight="15" x14ac:dyDescent="0.25"/>
  <cols>
    <col min="2" max="2" width="30" bestFit="1" customWidth="1"/>
    <col min="4" max="4" width="27" customWidth="1"/>
    <col min="6" max="6" width="25.7109375" bestFit="1" customWidth="1"/>
  </cols>
  <sheetData>
    <row r="1" spans="1:6" x14ac:dyDescent="0.25">
      <c r="D1" s="28" t="s">
        <v>102</v>
      </c>
      <c r="F1" s="27" t="s">
        <v>80</v>
      </c>
    </row>
    <row r="2" spans="1:6" x14ac:dyDescent="0.25">
      <c r="A2" s="26">
        <f>IF( ISNUMBER( SEARCH($F$2,B2)),MAX($A$1:A1)+1,0)</f>
        <v>1</v>
      </c>
      <c r="B2" s="25" t="s">
        <v>70</v>
      </c>
      <c r="C2">
        <v>1</v>
      </c>
      <c r="D2" t="str">
        <f>VLOOKUP(C2,A:B,2,0)</f>
        <v>Defensor-R 367263 до 01.21</v>
      </c>
    </row>
    <row r="3" spans="1:6" x14ac:dyDescent="0.25">
      <c r="A3" s="26">
        <f>IF( ISNUMBER( SEARCH($F$2,B3)),MAX($A$1:A2)+1,0)</f>
        <v>2</v>
      </c>
      <c r="B3" t="s">
        <v>71</v>
      </c>
      <c r="C3">
        <v>2</v>
      </c>
      <c r="D3" t="str">
        <f t="shared" ref="D3:D10" si="0">VLOOKUP(C3,A:B,2,0)</f>
        <v>Purevax RCPCh L472876 до 01.21</v>
      </c>
    </row>
    <row r="4" spans="1:6" x14ac:dyDescent="0.25">
      <c r="A4" s="26">
        <f>IF( ISNUMBER( SEARCH($F$2,B4)),MAX($A$1:A3)+1,0)</f>
        <v>3</v>
      </c>
      <c r="B4" s="25" t="s">
        <v>18</v>
      </c>
      <c r="C4">
        <v>3</v>
      </c>
      <c r="D4" t="str">
        <f t="shared" si="0"/>
        <v>Rabisin-R L476373 до 09.22</v>
      </c>
      <c r="F4" s="29"/>
    </row>
    <row r="5" spans="1:6" x14ac:dyDescent="0.25">
      <c r="A5" s="26">
        <f>IF( ISNUMBER( SEARCH($F$2,B5)),MAX($A$1:A4)+1,0)</f>
        <v>4</v>
      </c>
      <c r="B5" s="25" t="s">
        <v>73</v>
      </c>
      <c r="C5">
        <v>4</v>
      </c>
      <c r="D5" t="str">
        <f t="shared" si="0"/>
        <v>Tricat A90G01 до 07.22</v>
      </c>
    </row>
    <row r="6" spans="1:6" x14ac:dyDescent="0.25">
      <c r="A6" s="26">
        <f>IF( ISNUMBER( SEARCH($F$2,B6)),MAX($A$1:A5)+1,0)</f>
        <v>5</v>
      </c>
      <c r="B6" t="s">
        <v>74</v>
      </c>
      <c r="C6">
        <v>5</v>
      </c>
      <c r="D6" t="str">
        <f t="shared" si="0"/>
        <v>Биокан R 016026A до 10.21</v>
      </c>
    </row>
    <row r="7" spans="1:6" x14ac:dyDescent="0.25">
      <c r="A7" s="26">
        <f>IF( ISNUMBER( SEARCH($F$2,B7)),MAX($A$1:A6)+1,0)</f>
        <v>6</v>
      </c>
      <c r="B7" t="s">
        <v>75</v>
      </c>
      <c r="C7">
        <v>6</v>
      </c>
      <c r="D7" t="str">
        <f t="shared" si="0"/>
        <v>Биофел PCH 876026А до 10.21</v>
      </c>
    </row>
    <row r="8" spans="1:6" x14ac:dyDescent="0.25">
      <c r="A8" s="26">
        <f>IF( ISNUMBER( SEARCH($F$2,B8)),MAX($A$1:A7)+1,0)</f>
        <v>0</v>
      </c>
      <c r="C8">
        <v>7</v>
      </c>
      <c r="D8" t="str">
        <f t="shared" si="0"/>
        <v>Ноб. R  A524A01 до 10.23</v>
      </c>
    </row>
    <row r="9" spans="1:6" x14ac:dyDescent="0.25">
      <c r="A9" s="26">
        <f>IF( ISNUMBER( SEARCH($F$2,B9)),MAX($A$1:A8)+1,0)</f>
        <v>7</v>
      </c>
      <c r="B9" s="25" t="s">
        <v>76</v>
      </c>
      <c r="C9">
        <v>8</v>
      </c>
      <c r="D9" t="str">
        <f t="shared" si="0"/>
        <v>Фел. 413028A до 09.21</v>
      </c>
    </row>
    <row r="10" spans="1:6" x14ac:dyDescent="0.25">
      <c r="A10" s="26">
        <f>IF( ISNUMBER( SEARCH($F$2,B10)),MAX($A$1:A9)+1,0)</f>
        <v>8</v>
      </c>
      <c r="B10" t="s">
        <v>77</v>
      </c>
      <c r="C10">
        <v>9</v>
      </c>
      <c r="D10" t="e">
        <f t="shared" si="0"/>
        <v>#N/A</v>
      </c>
    </row>
    <row r="12" spans="1:6" x14ac:dyDescent="0.25">
      <c r="B12" t="s">
        <v>81</v>
      </c>
    </row>
    <row r="13" spans="1:6" x14ac:dyDescent="0.25">
      <c r="B13" t="s">
        <v>82</v>
      </c>
    </row>
    <row r="14" spans="1:6" x14ac:dyDescent="0.25">
      <c r="B14" t="s">
        <v>83</v>
      </c>
    </row>
    <row r="15" spans="1:6" x14ac:dyDescent="0.25">
      <c r="B15" t="s">
        <v>84</v>
      </c>
    </row>
    <row r="16" spans="1:6" x14ac:dyDescent="0.25">
      <c r="B16" t="s">
        <v>85</v>
      </c>
    </row>
    <row r="17" spans="2:2" x14ac:dyDescent="0.25">
      <c r="B17" t="s">
        <v>86</v>
      </c>
    </row>
    <row r="18" spans="2:2" x14ac:dyDescent="0.25">
      <c r="B18" t="s">
        <v>87</v>
      </c>
    </row>
    <row r="19" spans="2:2" x14ac:dyDescent="0.25">
      <c r="B19" t="s">
        <v>88</v>
      </c>
    </row>
    <row r="20" spans="2:2" x14ac:dyDescent="0.25">
      <c r="B20" t="s">
        <v>89</v>
      </c>
    </row>
    <row r="21" spans="2:2" x14ac:dyDescent="0.25">
      <c r="B21" t="s">
        <v>90</v>
      </c>
    </row>
    <row r="22" spans="2:2" x14ac:dyDescent="0.25">
      <c r="B22" t="s">
        <v>91</v>
      </c>
    </row>
    <row r="23" spans="2:2" x14ac:dyDescent="0.25">
      <c r="B23" t="s">
        <v>92</v>
      </c>
    </row>
    <row r="24" spans="2:2" x14ac:dyDescent="0.25">
      <c r="B24" t="s">
        <v>93</v>
      </c>
    </row>
    <row r="25" spans="2:2" x14ac:dyDescent="0.25">
      <c r="B25" t="s">
        <v>94</v>
      </c>
    </row>
    <row r="26" spans="2:2" x14ac:dyDescent="0.25">
      <c r="B26" t="s">
        <v>95</v>
      </c>
    </row>
    <row r="27" spans="2:2" x14ac:dyDescent="0.25">
      <c r="B27" t="s">
        <v>96</v>
      </c>
    </row>
    <row r="28" spans="2:2" x14ac:dyDescent="0.25">
      <c r="B28" t="s">
        <v>97</v>
      </c>
    </row>
    <row r="29" spans="2:2" x14ac:dyDescent="0.25">
      <c r="B29" t="s">
        <v>98</v>
      </c>
    </row>
    <row r="30" spans="2:2" x14ac:dyDescent="0.25">
      <c r="B30" t="s">
        <v>99</v>
      </c>
    </row>
    <row r="31" spans="2:2" x14ac:dyDescent="0.25">
      <c r="B31" t="s">
        <v>100</v>
      </c>
    </row>
    <row r="32" spans="2:2" x14ac:dyDescent="0.25">
      <c r="B32" t="s">
        <v>101</v>
      </c>
    </row>
    <row r="33" spans="2:2" x14ac:dyDescent="0.25">
      <c r="B33" t="s">
        <v>103</v>
      </c>
    </row>
    <row r="34" spans="2:2" x14ac:dyDescent="0.25">
      <c r="B34" t="s">
        <v>104</v>
      </c>
    </row>
    <row r="35" spans="2:2" x14ac:dyDescent="0.25">
      <c r="B35" t="s">
        <v>105</v>
      </c>
    </row>
    <row r="36" spans="2:2" x14ac:dyDescent="0.25">
      <c r="B36" t="s">
        <v>106</v>
      </c>
    </row>
    <row r="37" spans="2:2" x14ac:dyDescent="0.25">
      <c r="B37" t="s">
        <v>107</v>
      </c>
    </row>
    <row r="38" spans="2:2" x14ac:dyDescent="0.25">
      <c r="B38" t="s">
        <v>108</v>
      </c>
    </row>
    <row r="39" spans="2:2" x14ac:dyDescent="0.25">
      <c r="B39" t="s">
        <v>109</v>
      </c>
    </row>
  </sheetData>
  <phoneticPr fontId="3" type="noConversion"/>
  <conditionalFormatting sqref="A2:A10">
    <cfRule type="cellIs" dxfId="16" priority="1" operator="greaterThan">
      <formula>0</formula>
    </cfRule>
  </conditionalFormatting>
  <dataValidations count="3">
    <dataValidation allowBlank="1" showInputMessage="1" sqref="F3:F4" xr:uid="{3F6BB4FA-92DE-4836-AF35-ED04D26F2D52}"/>
    <dataValidation type="list" allowBlank="1" showInputMessage="1" sqref="F5:F10" xr:uid="{A5D47979-B1A6-41D4-B164-565DA1CDB225}">
      <formula1>Вакцины_выбор</formula1>
    </dataValidation>
    <dataValidation type="list" allowBlank="1" showInputMessage="1" promptTitle="Введите данные для поиска" prompt="Введите данные для поиска" sqref="F2" xr:uid="{E67C733C-4D2B-4410-AA23-320102BDCF97}">
      <formula1>Вакцины_выбор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9920-08F0-4E0F-98EE-63A5B58C349B}">
  <sheetPr>
    <tabColor theme="7" tint="-0.249977111117893"/>
  </sheetPr>
  <dimension ref="A1:H156"/>
  <sheetViews>
    <sheetView workbookViewId="0">
      <selection activeCell="I13" sqref="I13"/>
    </sheetView>
  </sheetViews>
  <sheetFormatPr defaultRowHeight="15" x14ac:dyDescent="0.25"/>
  <cols>
    <col min="1" max="1" width="7.28515625" customWidth="1"/>
    <col min="2" max="2" width="2.7109375" customWidth="1"/>
    <col min="4" max="4" width="3.7109375" customWidth="1"/>
    <col min="5" max="5" width="4" bestFit="1" customWidth="1"/>
    <col min="6" max="6" width="5.7109375" bestFit="1" customWidth="1"/>
    <col min="7" max="7" width="5.85546875" customWidth="1"/>
    <col min="8" max="10" width="11" customWidth="1"/>
    <col min="13" max="13" width="5.5703125" customWidth="1"/>
  </cols>
  <sheetData>
    <row r="1" spans="1:8" x14ac:dyDescent="0.25">
      <c r="E1" s="24"/>
    </row>
    <row r="2" spans="1:8" ht="15.75" x14ac:dyDescent="0.25">
      <c r="A2" s="24" t="s">
        <v>131</v>
      </c>
      <c r="C2" t="s">
        <v>132</v>
      </c>
      <c r="E2" s="34">
        <v>1</v>
      </c>
      <c r="F2" s="35" t="str">
        <f t="shared" ref="F2:F33" si="0">IF(COUNTIF(ДОЗА,E2),"доза",IF(COUNTIF(ДОЗИ,E2),"дози","доз"))</f>
        <v>доза</v>
      </c>
      <c r="G2" s="35"/>
    </row>
    <row r="3" spans="1:8" ht="15.75" x14ac:dyDescent="0.25">
      <c r="A3" s="24">
        <v>1</v>
      </c>
      <c r="C3" s="24">
        <v>2</v>
      </c>
      <c r="E3" s="34">
        <v>2</v>
      </c>
      <c r="F3" s="35" t="str">
        <f t="shared" si="0"/>
        <v>дози</v>
      </c>
      <c r="G3" s="35"/>
      <c r="H3" t="s">
        <v>133</v>
      </c>
    </row>
    <row r="4" spans="1:8" ht="15.75" x14ac:dyDescent="0.25">
      <c r="A4" s="24">
        <v>21</v>
      </c>
      <c r="C4" s="24">
        <v>3</v>
      </c>
      <c r="E4" s="34">
        <v>3</v>
      </c>
      <c r="F4" s="35" t="str">
        <f t="shared" si="0"/>
        <v>дози</v>
      </c>
      <c r="G4" s="35"/>
      <c r="H4" t="s">
        <v>134</v>
      </c>
    </row>
    <row r="5" spans="1:8" ht="15.75" x14ac:dyDescent="0.25">
      <c r="A5" s="24">
        <v>31</v>
      </c>
      <c r="C5" s="24">
        <v>4</v>
      </c>
      <c r="E5" s="34">
        <v>4</v>
      </c>
      <c r="F5" s="35" t="str">
        <f t="shared" si="0"/>
        <v>дози</v>
      </c>
      <c r="G5" s="35"/>
      <c r="H5" t="s">
        <v>135</v>
      </c>
    </row>
    <row r="6" spans="1:8" ht="15.75" x14ac:dyDescent="0.25">
      <c r="A6" s="24">
        <v>41</v>
      </c>
      <c r="C6" s="24">
        <v>22</v>
      </c>
      <c r="E6" s="34">
        <v>5</v>
      </c>
      <c r="F6" s="35" t="str">
        <f t="shared" si="0"/>
        <v>доз</v>
      </c>
      <c r="G6" s="35"/>
      <c r="H6" t="s">
        <v>136</v>
      </c>
    </row>
    <row r="7" spans="1:8" ht="15.75" x14ac:dyDescent="0.25">
      <c r="A7" s="24">
        <v>51</v>
      </c>
      <c r="C7" s="24">
        <v>23</v>
      </c>
      <c r="E7" s="34">
        <v>6</v>
      </c>
      <c r="F7" s="35" t="str">
        <f t="shared" si="0"/>
        <v>доз</v>
      </c>
      <c r="G7" s="35"/>
      <c r="H7" t="s">
        <v>137</v>
      </c>
    </row>
    <row r="8" spans="1:8" ht="15.75" x14ac:dyDescent="0.25">
      <c r="A8" s="24">
        <v>61</v>
      </c>
      <c r="C8" s="24">
        <v>24</v>
      </c>
      <c r="E8" s="34">
        <v>7</v>
      </c>
      <c r="F8" s="35" t="str">
        <f t="shared" si="0"/>
        <v>доз</v>
      </c>
      <c r="G8" s="35"/>
    </row>
    <row r="9" spans="1:8" ht="15.75" x14ac:dyDescent="0.25">
      <c r="A9" s="24">
        <v>71</v>
      </c>
      <c r="C9" s="24">
        <v>32</v>
      </c>
      <c r="E9" s="34">
        <v>8</v>
      </c>
      <c r="F9" s="35" t="str">
        <f t="shared" si="0"/>
        <v>доз</v>
      </c>
      <c r="G9" s="35"/>
    </row>
    <row r="10" spans="1:8" ht="15.75" x14ac:dyDescent="0.25">
      <c r="A10" s="24">
        <v>81</v>
      </c>
      <c r="C10" s="24">
        <v>33</v>
      </c>
      <c r="E10" s="34">
        <v>9</v>
      </c>
      <c r="F10" s="35" t="str">
        <f t="shared" si="0"/>
        <v>доз</v>
      </c>
      <c r="G10" s="35"/>
    </row>
    <row r="11" spans="1:8" ht="15.75" x14ac:dyDescent="0.25">
      <c r="A11" s="24">
        <v>91</v>
      </c>
      <c r="C11" s="24">
        <v>34</v>
      </c>
      <c r="E11" s="34">
        <v>10</v>
      </c>
      <c r="F11" s="35" t="str">
        <f t="shared" si="0"/>
        <v>доз</v>
      </c>
    </row>
    <row r="12" spans="1:8" ht="15.75" x14ac:dyDescent="0.25">
      <c r="A12" s="24">
        <v>101</v>
      </c>
      <c r="C12" s="24">
        <v>42</v>
      </c>
      <c r="E12" s="34">
        <v>11</v>
      </c>
      <c r="F12" s="35" t="str">
        <f t="shared" si="0"/>
        <v>доз</v>
      </c>
    </row>
    <row r="13" spans="1:8" ht="15.75" x14ac:dyDescent="0.25">
      <c r="A13" s="24">
        <v>121</v>
      </c>
      <c r="C13" s="24">
        <v>43</v>
      </c>
      <c r="E13" s="34">
        <v>12</v>
      </c>
      <c r="F13" s="35" t="str">
        <f t="shared" si="0"/>
        <v>доз</v>
      </c>
    </row>
    <row r="14" spans="1:8" ht="15.75" x14ac:dyDescent="0.25">
      <c r="A14" s="24">
        <v>131</v>
      </c>
      <c r="C14" s="24">
        <v>44</v>
      </c>
      <c r="E14" s="34">
        <v>13</v>
      </c>
      <c r="F14" s="35" t="str">
        <f t="shared" si="0"/>
        <v>доз</v>
      </c>
    </row>
    <row r="15" spans="1:8" ht="15.75" x14ac:dyDescent="0.25">
      <c r="A15" s="24">
        <v>141</v>
      </c>
      <c r="C15" s="24">
        <v>52</v>
      </c>
      <c r="E15" s="34">
        <v>14</v>
      </c>
      <c r="F15" s="35" t="str">
        <f t="shared" si="0"/>
        <v>доз</v>
      </c>
    </row>
    <row r="16" spans="1:8" ht="15.75" x14ac:dyDescent="0.25">
      <c r="A16" s="24">
        <v>151</v>
      </c>
      <c r="C16" s="24">
        <v>53</v>
      </c>
      <c r="E16" s="34">
        <v>15</v>
      </c>
      <c r="F16" s="35" t="str">
        <f t="shared" si="0"/>
        <v>доз</v>
      </c>
    </row>
    <row r="17" spans="1:6" ht="15.75" x14ac:dyDescent="0.25">
      <c r="A17" s="24">
        <v>161</v>
      </c>
      <c r="C17" s="24">
        <v>54</v>
      </c>
      <c r="E17" s="34">
        <v>16</v>
      </c>
      <c r="F17" s="35" t="str">
        <f t="shared" si="0"/>
        <v>доз</v>
      </c>
    </row>
    <row r="18" spans="1:6" ht="15.75" x14ac:dyDescent="0.25">
      <c r="A18" s="24">
        <v>171</v>
      </c>
      <c r="C18" s="24">
        <v>62</v>
      </c>
      <c r="E18" s="34">
        <v>17</v>
      </c>
      <c r="F18" s="35" t="str">
        <f t="shared" si="0"/>
        <v>доз</v>
      </c>
    </row>
    <row r="19" spans="1:6" ht="15.75" x14ac:dyDescent="0.25">
      <c r="A19" s="24">
        <v>181</v>
      </c>
      <c r="C19" s="24">
        <v>63</v>
      </c>
      <c r="E19" s="34">
        <v>18</v>
      </c>
      <c r="F19" s="35" t="str">
        <f t="shared" si="0"/>
        <v>доз</v>
      </c>
    </row>
    <row r="20" spans="1:6" ht="15.75" x14ac:dyDescent="0.25">
      <c r="A20" s="24">
        <v>191</v>
      </c>
      <c r="C20" s="24">
        <v>64</v>
      </c>
      <c r="E20" s="34">
        <v>19</v>
      </c>
      <c r="F20" s="35" t="str">
        <f t="shared" si="0"/>
        <v>доз</v>
      </c>
    </row>
    <row r="21" spans="1:6" ht="15.75" x14ac:dyDescent="0.25">
      <c r="C21" s="24">
        <v>72</v>
      </c>
      <c r="E21" s="34">
        <v>20</v>
      </c>
      <c r="F21" s="35" t="str">
        <f t="shared" si="0"/>
        <v>доз</v>
      </c>
    </row>
    <row r="22" spans="1:6" ht="15.75" x14ac:dyDescent="0.25">
      <c r="C22" s="24">
        <v>73</v>
      </c>
      <c r="E22" s="34">
        <v>21</v>
      </c>
      <c r="F22" s="35" t="str">
        <f t="shared" si="0"/>
        <v>доза</v>
      </c>
    </row>
    <row r="23" spans="1:6" ht="15.75" x14ac:dyDescent="0.25">
      <c r="C23" s="24">
        <v>74</v>
      </c>
      <c r="E23" s="34">
        <v>22</v>
      </c>
      <c r="F23" s="35" t="str">
        <f t="shared" si="0"/>
        <v>дози</v>
      </c>
    </row>
    <row r="24" spans="1:6" ht="15.75" x14ac:dyDescent="0.25">
      <c r="C24" s="24">
        <v>82</v>
      </c>
      <c r="E24" s="34">
        <v>23</v>
      </c>
      <c r="F24" s="35" t="str">
        <f t="shared" si="0"/>
        <v>дози</v>
      </c>
    </row>
    <row r="25" spans="1:6" ht="15.75" x14ac:dyDescent="0.25">
      <c r="C25" s="24">
        <v>83</v>
      </c>
      <c r="E25" s="34">
        <v>24</v>
      </c>
      <c r="F25" s="35" t="str">
        <f t="shared" si="0"/>
        <v>дози</v>
      </c>
    </row>
    <row r="26" spans="1:6" ht="15.75" x14ac:dyDescent="0.25">
      <c r="C26" s="24">
        <v>84</v>
      </c>
      <c r="E26" s="34">
        <v>25</v>
      </c>
      <c r="F26" s="35" t="str">
        <f t="shared" si="0"/>
        <v>доз</v>
      </c>
    </row>
    <row r="27" spans="1:6" ht="15.75" x14ac:dyDescent="0.25">
      <c r="C27" s="24">
        <v>92</v>
      </c>
      <c r="E27" s="34">
        <v>26</v>
      </c>
      <c r="F27" s="35" t="str">
        <f t="shared" si="0"/>
        <v>доз</v>
      </c>
    </row>
    <row r="28" spans="1:6" ht="15.75" x14ac:dyDescent="0.25">
      <c r="C28" s="24">
        <v>93</v>
      </c>
      <c r="E28" s="34">
        <v>27</v>
      </c>
      <c r="F28" s="35" t="str">
        <f t="shared" si="0"/>
        <v>доз</v>
      </c>
    </row>
    <row r="29" spans="1:6" ht="15.75" x14ac:dyDescent="0.25">
      <c r="C29" s="24">
        <v>94</v>
      </c>
      <c r="E29" s="34">
        <v>28</v>
      </c>
      <c r="F29" s="35" t="str">
        <f t="shared" si="0"/>
        <v>доз</v>
      </c>
    </row>
    <row r="30" spans="1:6" ht="15.75" x14ac:dyDescent="0.25">
      <c r="C30" s="24">
        <v>102</v>
      </c>
      <c r="E30" s="34">
        <v>29</v>
      </c>
      <c r="F30" s="35" t="str">
        <f t="shared" si="0"/>
        <v>доз</v>
      </c>
    </row>
    <row r="31" spans="1:6" ht="15.75" x14ac:dyDescent="0.25">
      <c r="C31" s="24">
        <v>103</v>
      </c>
      <c r="E31" s="34">
        <v>30</v>
      </c>
      <c r="F31" s="35" t="str">
        <f t="shared" si="0"/>
        <v>доз</v>
      </c>
    </row>
    <row r="32" spans="1:6" ht="15.75" x14ac:dyDescent="0.25">
      <c r="C32" s="24">
        <v>104</v>
      </c>
      <c r="E32" s="34">
        <v>31</v>
      </c>
      <c r="F32" s="35" t="str">
        <f t="shared" si="0"/>
        <v>доза</v>
      </c>
    </row>
    <row r="33" spans="3:6" ht="15.75" x14ac:dyDescent="0.25">
      <c r="C33" s="24">
        <v>122</v>
      </c>
      <c r="E33" s="34">
        <v>32</v>
      </c>
      <c r="F33" s="35" t="str">
        <f t="shared" si="0"/>
        <v>дози</v>
      </c>
    </row>
    <row r="34" spans="3:6" ht="15.75" x14ac:dyDescent="0.25">
      <c r="C34" s="24">
        <v>123</v>
      </c>
      <c r="E34" s="34">
        <v>33</v>
      </c>
      <c r="F34" s="35" t="str">
        <f t="shared" ref="F34:F65" si="1">IF(COUNTIF(ДОЗА,E34),"доза",IF(COUNTIF(ДОЗИ,E34),"дози","доз"))</f>
        <v>дози</v>
      </c>
    </row>
    <row r="35" spans="3:6" ht="15.75" x14ac:dyDescent="0.25">
      <c r="C35" s="24">
        <v>124</v>
      </c>
      <c r="E35" s="34">
        <v>34</v>
      </c>
      <c r="F35" s="35" t="str">
        <f t="shared" si="1"/>
        <v>дози</v>
      </c>
    </row>
    <row r="36" spans="3:6" ht="15.75" x14ac:dyDescent="0.25">
      <c r="C36" s="24">
        <v>132</v>
      </c>
      <c r="E36" s="34">
        <v>35</v>
      </c>
      <c r="F36" s="35" t="str">
        <f t="shared" si="1"/>
        <v>доз</v>
      </c>
    </row>
    <row r="37" spans="3:6" ht="15.75" x14ac:dyDescent="0.25">
      <c r="C37" s="24">
        <v>133</v>
      </c>
      <c r="E37" s="34">
        <v>36</v>
      </c>
      <c r="F37" s="35" t="str">
        <f t="shared" si="1"/>
        <v>доз</v>
      </c>
    </row>
    <row r="38" spans="3:6" ht="15.75" x14ac:dyDescent="0.25">
      <c r="C38" s="24">
        <v>134</v>
      </c>
      <c r="E38" s="34">
        <v>37</v>
      </c>
      <c r="F38" s="35" t="str">
        <f t="shared" si="1"/>
        <v>доз</v>
      </c>
    </row>
    <row r="39" spans="3:6" ht="15.75" x14ac:dyDescent="0.25">
      <c r="C39" s="24">
        <v>142</v>
      </c>
      <c r="E39" s="34">
        <v>38</v>
      </c>
      <c r="F39" s="35" t="str">
        <f t="shared" si="1"/>
        <v>доз</v>
      </c>
    </row>
    <row r="40" spans="3:6" ht="15.75" x14ac:dyDescent="0.25">
      <c r="C40" s="24">
        <v>143</v>
      </c>
      <c r="E40" s="34">
        <v>39</v>
      </c>
      <c r="F40" s="35" t="str">
        <f t="shared" si="1"/>
        <v>доз</v>
      </c>
    </row>
    <row r="41" spans="3:6" ht="15.75" x14ac:dyDescent="0.25">
      <c r="C41" s="24">
        <v>144</v>
      </c>
      <c r="E41" s="34">
        <v>40</v>
      </c>
      <c r="F41" s="35" t="str">
        <f t="shared" si="1"/>
        <v>доз</v>
      </c>
    </row>
    <row r="42" spans="3:6" ht="15.75" x14ac:dyDescent="0.25">
      <c r="C42" s="24">
        <v>152</v>
      </c>
      <c r="E42" s="34">
        <v>41</v>
      </c>
      <c r="F42" s="35" t="str">
        <f t="shared" si="1"/>
        <v>доза</v>
      </c>
    </row>
    <row r="43" spans="3:6" ht="15.75" x14ac:dyDescent="0.25">
      <c r="E43" s="34">
        <v>42</v>
      </c>
      <c r="F43" s="35" t="str">
        <f t="shared" si="1"/>
        <v>дози</v>
      </c>
    </row>
    <row r="44" spans="3:6" ht="15.75" x14ac:dyDescent="0.25">
      <c r="E44" s="34">
        <v>43</v>
      </c>
      <c r="F44" s="35" t="str">
        <f t="shared" si="1"/>
        <v>дози</v>
      </c>
    </row>
    <row r="45" spans="3:6" ht="15.75" x14ac:dyDescent="0.25">
      <c r="E45" s="34">
        <v>44</v>
      </c>
      <c r="F45" s="35" t="str">
        <f t="shared" si="1"/>
        <v>дози</v>
      </c>
    </row>
    <row r="46" spans="3:6" ht="15.75" x14ac:dyDescent="0.25">
      <c r="E46" s="34">
        <v>45</v>
      </c>
      <c r="F46" s="35" t="str">
        <f t="shared" si="1"/>
        <v>доз</v>
      </c>
    </row>
    <row r="47" spans="3:6" ht="15.75" x14ac:dyDescent="0.25">
      <c r="E47" s="34">
        <v>46</v>
      </c>
      <c r="F47" s="35" t="str">
        <f t="shared" si="1"/>
        <v>доз</v>
      </c>
    </row>
    <row r="48" spans="3:6" ht="15.75" x14ac:dyDescent="0.25">
      <c r="E48" s="34">
        <v>47</v>
      </c>
      <c r="F48" s="35" t="str">
        <f t="shared" si="1"/>
        <v>доз</v>
      </c>
    </row>
    <row r="49" spans="5:6" ht="15.75" x14ac:dyDescent="0.25">
      <c r="E49" s="34">
        <v>48</v>
      </c>
      <c r="F49" s="35" t="str">
        <f t="shared" si="1"/>
        <v>доз</v>
      </c>
    </row>
    <row r="50" spans="5:6" ht="15.75" x14ac:dyDescent="0.25">
      <c r="E50" s="34">
        <v>49</v>
      </c>
      <c r="F50" s="35" t="str">
        <f t="shared" si="1"/>
        <v>доз</v>
      </c>
    </row>
    <row r="51" spans="5:6" ht="15.75" x14ac:dyDescent="0.25">
      <c r="E51" s="34">
        <v>50</v>
      </c>
      <c r="F51" s="35" t="str">
        <f t="shared" si="1"/>
        <v>доз</v>
      </c>
    </row>
    <row r="52" spans="5:6" ht="15.75" x14ac:dyDescent="0.25">
      <c r="E52" s="34">
        <v>51</v>
      </c>
      <c r="F52" s="35" t="str">
        <f t="shared" si="1"/>
        <v>доза</v>
      </c>
    </row>
    <row r="53" spans="5:6" ht="15.75" x14ac:dyDescent="0.25">
      <c r="E53" s="34">
        <v>52</v>
      </c>
      <c r="F53" s="35" t="str">
        <f t="shared" si="1"/>
        <v>дози</v>
      </c>
    </row>
    <row r="54" spans="5:6" ht="15.75" x14ac:dyDescent="0.25">
      <c r="E54" s="34">
        <v>53</v>
      </c>
      <c r="F54" s="35" t="str">
        <f t="shared" si="1"/>
        <v>дози</v>
      </c>
    </row>
    <row r="55" spans="5:6" ht="15.75" x14ac:dyDescent="0.25">
      <c r="E55" s="34">
        <v>54</v>
      </c>
      <c r="F55" s="35" t="str">
        <f t="shared" si="1"/>
        <v>дози</v>
      </c>
    </row>
    <row r="56" spans="5:6" ht="15.75" x14ac:dyDescent="0.25">
      <c r="E56" s="34">
        <v>55</v>
      </c>
      <c r="F56" s="35" t="str">
        <f t="shared" si="1"/>
        <v>доз</v>
      </c>
    </row>
    <row r="57" spans="5:6" ht="15.75" x14ac:dyDescent="0.25">
      <c r="E57" s="34">
        <v>56</v>
      </c>
      <c r="F57" s="35" t="str">
        <f t="shared" si="1"/>
        <v>доз</v>
      </c>
    </row>
    <row r="58" spans="5:6" ht="15.75" x14ac:dyDescent="0.25">
      <c r="E58" s="34">
        <v>57</v>
      </c>
      <c r="F58" s="35" t="str">
        <f t="shared" si="1"/>
        <v>доз</v>
      </c>
    </row>
    <row r="59" spans="5:6" ht="15.75" x14ac:dyDescent="0.25">
      <c r="E59" s="34">
        <v>58</v>
      </c>
      <c r="F59" s="35" t="str">
        <f t="shared" si="1"/>
        <v>доз</v>
      </c>
    </row>
    <row r="60" spans="5:6" ht="15.75" x14ac:dyDescent="0.25">
      <c r="E60" s="34">
        <v>59</v>
      </c>
      <c r="F60" s="35" t="str">
        <f t="shared" si="1"/>
        <v>доз</v>
      </c>
    </row>
    <row r="61" spans="5:6" ht="15.75" x14ac:dyDescent="0.25">
      <c r="E61" s="34">
        <v>60</v>
      </c>
      <c r="F61" s="35" t="str">
        <f t="shared" si="1"/>
        <v>доз</v>
      </c>
    </row>
    <row r="62" spans="5:6" ht="15.75" x14ac:dyDescent="0.25">
      <c r="E62" s="34">
        <v>61</v>
      </c>
      <c r="F62" s="35" t="str">
        <f t="shared" si="1"/>
        <v>доза</v>
      </c>
    </row>
    <row r="63" spans="5:6" ht="15.75" x14ac:dyDescent="0.25">
      <c r="E63" s="34">
        <v>62</v>
      </c>
      <c r="F63" s="35" t="str">
        <f t="shared" si="1"/>
        <v>дози</v>
      </c>
    </row>
    <row r="64" spans="5:6" ht="15.75" x14ac:dyDescent="0.25">
      <c r="E64" s="34">
        <v>63</v>
      </c>
      <c r="F64" s="35" t="str">
        <f t="shared" si="1"/>
        <v>дози</v>
      </c>
    </row>
    <row r="65" spans="5:6" ht="15.75" x14ac:dyDescent="0.25">
      <c r="E65" s="34">
        <v>64</v>
      </c>
      <c r="F65" s="35" t="str">
        <f t="shared" si="1"/>
        <v>дози</v>
      </c>
    </row>
    <row r="66" spans="5:6" ht="15.75" x14ac:dyDescent="0.25">
      <c r="E66" s="34">
        <v>65</v>
      </c>
      <c r="F66" s="35" t="str">
        <f t="shared" ref="F66:F97" si="2">IF(COUNTIF(ДОЗА,E66),"доза",IF(COUNTIF(ДОЗИ,E66),"дози","доз"))</f>
        <v>доз</v>
      </c>
    </row>
    <row r="67" spans="5:6" ht="15.75" x14ac:dyDescent="0.25">
      <c r="E67" s="34">
        <v>66</v>
      </c>
      <c r="F67" s="35" t="str">
        <f t="shared" si="2"/>
        <v>доз</v>
      </c>
    </row>
    <row r="68" spans="5:6" ht="15.75" x14ac:dyDescent="0.25">
      <c r="E68" s="34">
        <v>67</v>
      </c>
      <c r="F68" s="35" t="str">
        <f t="shared" si="2"/>
        <v>доз</v>
      </c>
    </row>
    <row r="69" spans="5:6" ht="15.75" x14ac:dyDescent="0.25">
      <c r="E69" s="34">
        <v>68</v>
      </c>
      <c r="F69" s="35" t="str">
        <f t="shared" si="2"/>
        <v>доз</v>
      </c>
    </row>
    <row r="70" spans="5:6" ht="15.75" x14ac:dyDescent="0.25">
      <c r="E70" s="34">
        <v>69</v>
      </c>
      <c r="F70" s="35" t="str">
        <f t="shared" si="2"/>
        <v>доз</v>
      </c>
    </row>
    <row r="71" spans="5:6" ht="15.75" x14ac:dyDescent="0.25">
      <c r="E71" s="34">
        <v>70</v>
      </c>
      <c r="F71" s="35" t="str">
        <f t="shared" si="2"/>
        <v>доз</v>
      </c>
    </row>
    <row r="72" spans="5:6" ht="15.75" x14ac:dyDescent="0.25">
      <c r="E72" s="34">
        <v>71</v>
      </c>
      <c r="F72" s="35" t="str">
        <f t="shared" si="2"/>
        <v>доза</v>
      </c>
    </row>
    <row r="73" spans="5:6" ht="15.75" x14ac:dyDescent="0.25">
      <c r="E73" s="34">
        <v>72</v>
      </c>
      <c r="F73" s="35" t="str">
        <f t="shared" si="2"/>
        <v>дози</v>
      </c>
    </row>
    <row r="74" spans="5:6" ht="15.75" x14ac:dyDescent="0.25">
      <c r="E74" s="34">
        <v>73</v>
      </c>
      <c r="F74" s="35" t="str">
        <f t="shared" si="2"/>
        <v>дози</v>
      </c>
    </row>
    <row r="75" spans="5:6" ht="15.75" x14ac:dyDescent="0.25">
      <c r="E75" s="34">
        <v>74</v>
      </c>
      <c r="F75" s="35" t="str">
        <f t="shared" si="2"/>
        <v>дози</v>
      </c>
    </row>
    <row r="76" spans="5:6" ht="15.75" x14ac:dyDescent="0.25">
      <c r="E76" s="34">
        <v>75</v>
      </c>
      <c r="F76" s="35" t="str">
        <f t="shared" si="2"/>
        <v>доз</v>
      </c>
    </row>
    <row r="77" spans="5:6" ht="15.75" x14ac:dyDescent="0.25">
      <c r="E77" s="34">
        <v>76</v>
      </c>
      <c r="F77" s="35" t="str">
        <f t="shared" si="2"/>
        <v>доз</v>
      </c>
    </row>
    <row r="78" spans="5:6" ht="15.75" x14ac:dyDescent="0.25">
      <c r="E78" s="34">
        <v>77</v>
      </c>
      <c r="F78" s="35" t="str">
        <f t="shared" si="2"/>
        <v>доз</v>
      </c>
    </row>
    <row r="79" spans="5:6" ht="15.75" x14ac:dyDescent="0.25">
      <c r="E79" s="34">
        <v>78</v>
      </c>
      <c r="F79" s="35" t="str">
        <f t="shared" si="2"/>
        <v>доз</v>
      </c>
    </row>
    <row r="80" spans="5:6" ht="15.75" x14ac:dyDescent="0.25">
      <c r="E80" s="34">
        <v>79</v>
      </c>
      <c r="F80" s="35" t="str">
        <f t="shared" si="2"/>
        <v>доз</v>
      </c>
    </row>
    <row r="81" spans="5:6" ht="15.75" x14ac:dyDescent="0.25">
      <c r="E81" s="34">
        <v>80</v>
      </c>
      <c r="F81" s="35" t="str">
        <f t="shared" si="2"/>
        <v>доз</v>
      </c>
    </row>
    <row r="82" spans="5:6" ht="15.75" x14ac:dyDescent="0.25">
      <c r="E82" s="34">
        <v>81</v>
      </c>
      <c r="F82" s="35" t="str">
        <f t="shared" si="2"/>
        <v>доза</v>
      </c>
    </row>
    <row r="83" spans="5:6" ht="15.75" x14ac:dyDescent="0.25">
      <c r="E83" s="34">
        <v>82</v>
      </c>
      <c r="F83" s="35" t="str">
        <f t="shared" si="2"/>
        <v>дози</v>
      </c>
    </row>
    <row r="84" spans="5:6" ht="15.75" x14ac:dyDescent="0.25">
      <c r="E84" s="34">
        <v>83</v>
      </c>
      <c r="F84" s="35" t="str">
        <f t="shared" si="2"/>
        <v>дози</v>
      </c>
    </row>
    <row r="85" spans="5:6" ht="15.75" x14ac:dyDescent="0.25">
      <c r="E85" s="34">
        <v>84</v>
      </c>
      <c r="F85" s="35" t="str">
        <f t="shared" si="2"/>
        <v>дози</v>
      </c>
    </row>
    <row r="86" spans="5:6" ht="15.75" x14ac:dyDescent="0.25">
      <c r="E86" s="34">
        <v>85</v>
      </c>
      <c r="F86" s="35" t="str">
        <f t="shared" si="2"/>
        <v>доз</v>
      </c>
    </row>
    <row r="87" spans="5:6" ht="15.75" x14ac:dyDescent="0.25">
      <c r="E87" s="34">
        <v>86</v>
      </c>
      <c r="F87" s="35" t="str">
        <f t="shared" si="2"/>
        <v>доз</v>
      </c>
    </row>
    <row r="88" spans="5:6" ht="15.75" x14ac:dyDescent="0.25">
      <c r="E88" s="34">
        <v>87</v>
      </c>
      <c r="F88" s="35" t="str">
        <f t="shared" si="2"/>
        <v>доз</v>
      </c>
    </row>
    <row r="89" spans="5:6" ht="15.75" x14ac:dyDescent="0.25">
      <c r="E89" s="34">
        <v>88</v>
      </c>
      <c r="F89" s="35" t="str">
        <f t="shared" si="2"/>
        <v>доз</v>
      </c>
    </row>
    <row r="90" spans="5:6" ht="15.75" x14ac:dyDescent="0.25">
      <c r="E90" s="34">
        <v>89</v>
      </c>
      <c r="F90" s="35" t="str">
        <f t="shared" si="2"/>
        <v>доз</v>
      </c>
    </row>
    <row r="91" spans="5:6" ht="15.75" x14ac:dyDescent="0.25">
      <c r="E91" s="34">
        <v>90</v>
      </c>
      <c r="F91" s="35" t="str">
        <f t="shared" si="2"/>
        <v>доз</v>
      </c>
    </row>
    <row r="92" spans="5:6" ht="15.75" x14ac:dyDescent="0.25">
      <c r="E92" s="34">
        <v>91</v>
      </c>
      <c r="F92" s="35" t="str">
        <f t="shared" si="2"/>
        <v>доза</v>
      </c>
    </row>
    <row r="93" spans="5:6" ht="15.75" x14ac:dyDescent="0.25">
      <c r="E93" s="34">
        <v>92</v>
      </c>
      <c r="F93" s="35" t="str">
        <f t="shared" si="2"/>
        <v>дози</v>
      </c>
    </row>
    <row r="94" spans="5:6" ht="15.75" x14ac:dyDescent="0.25">
      <c r="E94" s="34">
        <v>93</v>
      </c>
      <c r="F94" s="35" t="str">
        <f t="shared" si="2"/>
        <v>дози</v>
      </c>
    </row>
    <row r="95" spans="5:6" ht="15.75" x14ac:dyDescent="0.25">
      <c r="E95" s="34">
        <v>94</v>
      </c>
      <c r="F95" s="35" t="str">
        <f t="shared" si="2"/>
        <v>дози</v>
      </c>
    </row>
    <row r="96" spans="5:6" ht="15.75" x14ac:dyDescent="0.25">
      <c r="E96" s="34">
        <v>95</v>
      </c>
      <c r="F96" s="35" t="str">
        <f t="shared" si="2"/>
        <v>доз</v>
      </c>
    </row>
    <row r="97" spans="5:6" ht="15.75" x14ac:dyDescent="0.25">
      <c r="E97" s="34">
        <v>96</v>
      </c>
      <c r="F97" s="35" t="str">
        <f t="shared" si="2"/>
        <v>доз</v>
      </c>
    </row>
    <row r="98" spans="5:6" ht="15.75" x14ac:dyDescent="0.25">
      <c r="E98" s="34">
        <v>97</v>
      </c>
      <c r="F98" s="35" t="str">
        <f t="shared" ref="F98:F129" si="3">IF(COUNTIF(ДОЗА,E98),"доза",IF(COUNTIF(ДОЗИ,E98),"дози","доз"))</f>
        <v>доз</v>
      </c>
    </row>
    <row r="99" spans="5:6" ht="15.75" x14ac:dyDescent="0.25">
      <c r="E99" s="34">
        <v>98</v>
      </c>
      <c r="F99" s="35" t="str">
        <f t="shared" si="3"/>
        <v>доз</v>
      </c>
    </row>
    <row r="100" spans="5:6" ht="15.75" x14ac:dyDescent="0.25">
      <c r="E100" s="34">
        <v>99</v>
      </c>
      <c r="F100" s="35" t="str">
        <f t="shared" si="3"/>
        <v>доз</v>
      </c>
    </row>
    <row r="101" spans="5:6" ht="15.75" x14ac:dyDescent="0.25">
      <c r="E101" s="34">
        <v>100</v>
      </c>
      <c r="F101" s="35" t="str">
        <f t="shared" si="3"/>
        <v>доз</v>
      </c>
    </row>
    <row r="102" spans="5:6" ht="15.75" x14ac:dyDescent="0.25">
      <c r="E102" s="34">
        <v>101</v>
      </c>
      <c r="F102" s="35" t="str">
        <f t="shared" si="3"/>
        <v>доза</v>
      </c>
    </row>
    <row r="103" spans="5:6" ht="15.75" x14ac:dyDescent="0.25">
      <c r="E103" s="34">
        <v>102</v>
      </c>
      <c r="F103" s="35" t="str">
        <f t="shared" si="3"/>
        <v>дози</v>
      </c>
    </row>
    <row r="104" spans="5:6" ht="15.75" x14ac:dyDescent="0.25">
      <c r="E104" s="34">
        <v>103</v>
      </c>
      <c r="F104" s="35" t="str">
        <f t="shared" si="3"/>
        <v>дози</v>
      </c>
    </row>
    <row r="105" spans="5:6" ht="15.75" x14ac:dyDescent="0.25">
      <c r="E105" s="34">
        <v>104</v>
      </c>
      <c r="F105" s="35" t="str">
        <f t="shared" si="3"/>
        <v>дози</v>
      </c>
    </row>
    <row r="106" spans="5:6" ht="15.75" x14ac:dyDescent="0.25">
      <c r="E106" s="34">
        <v>105</v>
      </c>
      <c r="F106" s="35" t="str">
        <f t="shared" si="3"/>
        <v>доз</v>
      </c>
    </row>
    <row r="107" spans="5:6" ht="15.75" x14ac:dyDescent="0.25">
      <c r="E107" s="34">
        <v>106</v>
      </c>
      <c r="F107" s="35" t="str">
        <f t="shared" si="3"/>
        <v>доз</v>
      </c>
    </row>
    <row r="108" spans="5:6" ht="15.75" x14ac:dyDescent="0.25">
      <c r="E108" s="34">
        <v>107</v>
      </c>
      <c r="F108" s="35" t="str">
        <f t="shared" si="3"/>
        <v>доз</v>
      </c>
    </row>
    <row r="109" spans="5:6" ht="15.75" x14ac:dyDescent="0.25">
      <c r="E109" s="34">
        <v>108</v>
      </c>
      <c r="F109" s="35" t="str">
        <f t="shared" si="3"/>
        <v>доз</v>
      </c>
    </row>
    <row r="110" spans="5:6" ht="15.75" x14ac:dyDescent="0.25">
      <c r="E110" s="34">
        <v>109</v>
      </c>
      <c r="F110" s="35" t="str">
        <f t="shared" si="3"/>
        <v>доз</v>
      </c>
    </row>
    <row r="111" spans="5:6" ht="15.75" x14ac:dyDescent="0.25">
      <c r="E111" s="34">
        <v>110</v>
      </c>
      <c r="F111" s="35" t="str">
        <f t="shared" si="3"/>
        <v>доз</v>
      </c>
    </row>
    <row r="112" spans="5:6" ht="15.75" x14ac:dyDescent="0.25">
      <c r="E112" s="34">
        <v>111</v>
      </c>
      <c r="F112" s="35" t="str">
        <f t="shared" si="3"/>
        <v>доз</v>
      </c>
    </row>
    <row r="113" spans="5:6" ht="15.75" x14ac:dyDescent="0.25">
      <c r="E113" s="34">
        <v>112</v>
      </c>
      <c r="F113" s="35" t="str">
        <f t="shared" si="3"/>
        <v>доз</v>
      </c>
    </row>
    <row r="114" spans="5:6" ht="15.75" x14ac:dyDescent="0.25">
      <c r="E114" s="34">
        <v>113</v>
      </c>
      <c r="F114" s="35" t="str">
        <f t="shared" si="3"/>
        <v>доз</v>
      </c>
    </row>
    <row r="115" spans="5:6" ht="15.75" x14ac:dyDescent="0.25">
      <c r="E115" s="34">
        <v>114</v>
      </c>
      <c r="F115" s="35" t="str">
        <f t="shared" si="3"/>
        <v>доз</v>
      </c>
    </row>
    <row r="116" spans="5:6" ht="15.75" x14ac:dyDescent="0.25">
      <c r="E116" s="34">
        <v>115</v>
      </c>
      <c r="F116" s="35" t="str">
        <f t="shared" si="3"/>
        <v>доз</v>
      </c>
    </row>
    <row r="117" spans="5:6" ht="15.75" x14ac:dyDescent="0.25">
      <c r="E117" s="34">
        <v>116</v>
      </c>
      <c r="F117" s="35" t="str">
        <f t="shared" si="3"/>
        <v>доз</v>
      </c>
    </row>
    <row r="118" spans="5:6" ht="15.75" x14ac:dyDescent="0.25">
      <c r="E118" s="34">
        <v>117</v>
      </c>
      <c r="F118" s="35" t="str">
        <f t="shared" si="3"/>
        <v>доз</v>
      </c>
    </row>
    <row r="119" spans="5:6" ht="15.75" x14ac:dyDescent="0.25">
      <c r="E119" s="34">
        <v>118</v>
      </c>
      <c r="F119" s="35" t="str">
        <f t="shared" si="3"/>
        <v>доз</v>
      </c>
    </row>
    <row r="120" spans="5:6" ht="15.75" x14ac:dyDescent="0.25">
      <c r="E120" s="34">
        <v>119</v>
      </c>
      <c r="F120" s="35" t="str">
        <f t="shared" si="3"/>
        <v>доз</v>
      </c>
    </row>
    <row r="121" spans="5:6" ht="15.75" x14ac:dyDescent="0.25">
      <c r="E121" s="34">
        <v>120</v>
      </c>
      <c r="F121" s="35" t="str">
        <f t="shared" si="3"/>
        <v>доз</v>
      </c>
    </row>
    <row r="122" spans="5:6" ht="15.75" x14ac:dyDescent="0.25">
      <c r="E122" s="34">
        <v>121</v>
      </c>
      <c r="F122" s="35" t="str">
        <f t="shared" si="3"/>
        <v>доза</v>
      </c>
    </row>
    <row r="123" spans="5:6" ht="15.75" x14ac:dyDescent="0.25">
      <c r="E123" s="34">
        <v>122</v>
      </c>
      <c r="F123" s="35" t="str">
        <f t="shared" si="3"/>
        <v>дози</v>
      </c>
    </row>
    <row r="124" spans="5:6" ht="15.75" x14ac:dyDescent="0.25">
      <c r="E124" s="34">
        <v>123</v>
      </c>
      <c r="F124" s="35" t="str">
        <f t="shared" si="3"/>
        <v>дози</v>
      </c>
    </row>
    <row r="125" spans="5:6" ht="15.75" x14ac:dyDescent="0.25">
      <c r="E125" s="34">
        <v>124</v>
      </c>
      <c r="F125" s="35" t="str">
        <f t="shared" si="3"/>
        <v>дози</v>
      </c>
    </row>
    <row r="126" spans="5:6" ht="15.75" x14ac:dyDescent="0.25">
      <c r="E126" s="34">
        <v>125</v>
      </c>
      <c r="F126" s="35" t="str">
        <f t="shared" si="3"/>
        <v>доз</v>
      </c>
    </row>
    <row r="127" spans="5:6" ht="15.75" x14ac:dyDescent="0.25">
      <c r="E127" s="34">
        <v>126</v>
      </c>
      <c r="F127" s="35" t="str">
        <f t="shared" si="3"/>
        <v>доз</v>
      </c>
    </row>
    <row r="128" spans="5:6" ht="15.75" x14ac:dyDescent="0.25">
      <c r="E128" s="34">
        <v>127</v>
      </c>
      <c r="F128" s="35" t="str">
        <f t="shared" si="3"/>
        <v>доз</v>
      </c>
    </row>
    <row r="129" spans="5:6" ht="15.75" x14ac:dyDescent="0.25">
      <c r="E129" s="34">
        <v>128</v>
      </c>
      <c r="F129" s="35" t="str">
        <f t="shared" si="3"/>
        <v>доз</v>
      </c>
    </row>
    <row r="130" spans="5:6" ht="15.75" x14ac:dyDescent="0.25">
      <c r="E130" s="34">
        <v>129</v>
      </c>
      <c r="F130" s="35" t="str">
        <f t="shared" ref="F130:F156" si="4">IF(COUNTIF(ДОЗА,E130),"доза",IF(COUNTIF(ДОЗИ,E130),"дози","доз"))</f>
        <v>доз</v>
      </c>
    </row>
    <row r="131" spans="5:6" ht="15.75" x14ac:dyDescent="0.25">
      <c r="E131" s="34">
        <v>130</v>
      </c>
      <c r="F131" s="35" t="str">
        <f t="shared" si="4"/>
        <v>доз</v>
      </c>
    </row>
    <row r="132" spans="5:6" ht="15.75" x14ac:dyDescent="0.25">
      <c r="E132" s="34">
        <v>131</v>
      </c>
      <c r="F132" s="35" t="str">
        <f t="shared" si="4"/>
        <v>доза</v>
      </c>
    </row>
    <row r="133" spans="5:6" ht="15.75" x14ac:dyDescent="0.25">
      <c r="E133" s="34">
        <v>132</v>
      </c>
      <c r="F133" s="35" t="str">
        <f t="shared" si="4"/>
        <v>дози</v>
      </c>
    </row>
    <row r="134" spans="5:6" ht="15.75" x14ac:dyDescent="0.25">
      <c r="E134" s="34">
        <v>133</v>
      </c>
      <c r="F134" s="35" t="str">
        <f t="shared" si="4"/>
        <v>дози</v>
      </c>
    </row>
    <row r="135" spans="5:6" ht="15.75" x14ac:dyDescent="0.25">
      <c r="E135" s="34">
        <v>134</v>
      </c>
      <c r="F135" s="35" t="str">
        <f t="shared" si="4"/>
        <v>дози</v>
      </c>
    </row>
    <row r="136" spans="5:6" ht="15.75" x14ac:dyDescent="0.25">
      <c r="E136" s="34">
        <v>135</v>
      </c>
      <c r="F136" s="35" t="str">
        <f t="shared" si="4"/>
        <v>доз</v>
      </c>
    </row>
    <row r="137" spans="5:6" ht="15.75" x14ac:dyDescent="0.25">
      <c r="E137" s="34">
        <v>136</v>
      </c>
      <c r="F137" s="35" t="str">
        <f t="shared" si="4"/>
        <v>доз</v>
      </c>
    </row>
    <row r="138" spans="5:6" ht="15.75" x14ac:dyDescent="0.25">
      <c r="E138" s="34">
        <v>137</v>
      </c>
      <c r="F138" s="35" t="str">
        <f t="shared" si="4"/>
        <v>доз</v>
      </c>
    </row>
    <row r="139" spans="5:6" ht="15.75" x14ac:dyDescent="0.25">
      <c r="E139" s="34">
        <v>138</v>
      </c>
      <c r="F139" s="35" t="str">
        <f t="shared" si="4"/>
        <v>доз</v>
      </c>
    </row>
    <row r="140" spans="5:6" ht="15.75" x14ac:dyDescent="0.25">
      <c r="E140" s="34">
        <v>139</v>
      </c>
      <c r="F140" s="35" t="str">
        <f t="shared" si="4"/>
        <v>доз</v>
      </c>
    </row>
    <row r="141" spans="5:6" ht="15.75" x14ac:dyDescent="0.25">
      <c r="E141" s="34">
        <v>140</v>
      </c>
      <c r="F141" s="35" t="str">
        <f t="shared" si="4"/>
        <v>доз</v>
      </c>
    </row>
    <row r="142" spans="5:6" ht="15.75" x14ac:dyDescent="0.25">
      <c r="E142" s="34">
        <v>141</v>
      </c>
      <c r="F142" s="35" t="str">
        <f t="shared" si="4"/>
        <v>доза</v>
      </c>
    </row>
    <row r="143" spans="5:6" ht="15.75" x14ac:dyDescent="0.25">
      <c r="E143" s="34">
        <v>142</v>
      </c>
      <c r="F143" s="35" t="str">
        <f t="shared" si="4"/>
        <v>дози</v>
      </c>
    </row>
    <row r="144" spans="5:6" ht="15.75" x14ac:dyDescent="0.25">
      <c r="E144" s="34">
        <v>143</v>
      </c>
      <c r="F144" s="35" t="str">
        <f t="shared" si="4"/>
        <v>дози</v>
      </c>
    </row>
    <row r="145" spans="5:6" ht="15.75" x14ac:dyDescent="0.25">
      <c r="E145" s="34">
        <v>144</v>
      </c>
      <c r="F145" s="35" t="str">
        <f t="shared" si="4"/>
        <v>дози</v>
      </c>
    </row>
    <row r="146" spans="5:6" ht="15.75" x14ac:dyDescent="0.25">
      <c r="E146" s="34">
        <v>145</v>
      </c>
      <c r="F146" s="35" t="str">
        <f t="shared" si="4"/>
        <v>доз</v>
      </c>
    </row>
    <row r="147" spans="5:6" ht="15.75" x14ac:dyDescent="0.25">
      <c r="E147" s="34">
        <v>146</v>
      </c>
      <c r="F147" s="35" t="str">
        <f t="shared" si="4"/>
        <v>доз</v>
      </c>
    </row>
    <row r="148" spans="5:6" ht="15.75" x14ac:dyDescent="0.25">
      <c r="E148" s="34">
        <v>147</v>
      </c>
      <c r="F148" s="35" t="str">
        <f t="shared" si="4"/>
        <v>доз</v>
      </c>
    </row>
    <row r="149" spans="5:6" ht="15.75" x14ac:dyDescent="0.25">
      <c r="E149" s="34">
        <v>148</v>
      </c>
      <c r="F149" s="35" t="str">
        <f t="shared" si="4"/>
        <v>доз</v>
      </c>
    </row>
    <row r="150" spans="5:6" ht="15.75" x14ac:dyDescent="0.25">
      <c r="E150" s="34">
        <v>149</v>
      </c>
      <c r="F150" s="35" t="str">
        <f t="shared" si="4"/>
        <v>доз</v>
      </c>
    </row>
    <row r="151" spans="5:6" ht="15.75" x14ac:dyDescent="0.25">
      <c r="E151" s="34">
        <v>150</v>
      </c>
      <c r="F151" s="35" t="str">
        <f t="shared" si="4"/>
        <v>доз</v>
      </c>
    </row>
    <row r="152" spans="5:6" ht="15.75" x14ac:dyDescent="0.25">
      <c r="E152" s="34">
        <v>151</v>
      </c>
      <c r="F152" s="35" t="str">
        <f t="shared" si="4"/>
        <v>доза</v>
      </c>
    </row>
    <row r="153" spans="5:6" ht="15.75" x14ac:dyDescent="0.25">
      <c r="E153" s="34">
        <v>152</v>
      </c>
      <c r="F153" s="35" t="str">
        <f t="shared" si="4"/>
        <v>дози</v>
      </c>
    </row>
    <row r="154" spans="5:6" ht="15.75" x14ac:dyDescent="0.25">
      <c r="E154" s="34">
        <v>153</v>
      </c>
      <c r="F154" s="35" t="str">
        <f t="shared" si="4"/>
        <v>доз</v>
      </c>
    </row>
    <row r="155" spans="5:6" ht="15.75" x14ac:dyDescent="0.25">
      <c r="E155" s="34">
        <v>154</v>
      </c>
      <c r="F155" s="35" t="str">
        <f t="shared" si="4"/>
        <v>доз</v>
      </c>
    </row>
    <row r="156" spans="5:6" ht="15.75" x14ac:dyDescent="0.25">
      <c r="E156" s="34">
        <v>155</v>
      </c>
      <c r="F156" s="35" t="str">
        <f t="shared" si="4"/>
        <v>доз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6</vt:i4>
      </vt:variant>
    </vt:vector>
  </HeadingPairs>
  <TitlesOfParts>
    <vt:vector size="16" baseType="lpstr">
      <vt:lpstr>Подсчет Повторений</vt:lpstr>
      <vt:lpstr>Выпадающий список</vt:lpstr>
      <vt:lpstr>Номерация если пусто</vt:lpstr>
      <vt:lpstr>Сцепить ячейку с буквой</vt:lpstr>
      <vt:lpstr>Слева символы</vt:lpstr>
      <vt:lpstr>Разное</vt:lpstr>
      <vt:lpstr>Список_если</vt:lpstr>
      <vt:lpstr>Поиск</vt:lpstr>
      <vt:lpstr>Доза-дози</vt:lpstr>
      <vt:lpstr>Связ.выпад. списки</vt:lpstr>
      <vt:lpstr>вакцинки</vt:lpstr>
      <vt:lpstr>вакцины</vt:lpstr>
      <vt:lpstr>ДОЗА</vt:lpstr>
      <vt:lpstr>ДОЗИ</vt:lpstr>
      <vt:lpstr>кош_вак</vt:lpstr>
      <vt:lpstr>соб_вак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2015-06-05T18:17:20Z</dcterms:created>
  <dcterms:modified xsi:type="dcterms:W3CDTF">2021-04-30T17:52:34Z</dcterms:modified>
</cp:coreProperties>
</file>