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5.2021 - месячный\"/>
    </mc:Choice>
  </mc:AlternateContent>
  <xr:revisionPtr revIDLastSave="0" documentId="13_ncr:1_{CF9B5E31-34CE-45B3-8649-FA944D6B6DD3}" xr6:coauthVersionLast="46" xr6:coauthVersionMax="46" xr10:uidLastSave="{00000000-0000-0000-0000-000000000000}"/>
  <bookViews>
    <workbookView xWindow="-120" yWindow="-120" windowWidth="24240" windowHeight="13140" tabRatio="931" firstSheet="7" activeTab="14" xr2:uid="{00000000-000D-0000-FFFF-FFFF00000000}"/>
  </bookViews>
  <sheets>
    <sheet name="1-я стр 1-ВЕТ" sheetId="1" r:id="rId1"/>
    <sheet name="2-я 1-ВЕТ" sheetId="2" r:id="rId2"/>
    <sheet name="Список коти R" sheetId="6" r:id="rId3"/>
    <sheet name="Акт коты R" sheetId="5" r:id="rId4"/>
    <sheet name="Список коти PCHCh" sheetId="4" r:id="rId5"/>
    <sheet name="Акт коты PCHCh" sheetId="3" r:id="rId6"/>
    <sheet name="Списки собак R" sheetId="8" r:id="rId7"/>
    <sheet name="Акт собаки R" sheetId="7" r:id="rId8"/>
    <sheet name="Список собаки L" sheetId="10" r:id="rId9"/>
    <sheet name="Акт собаки L" sheetId="9" r:id="rId10"/>
    <sheet name="Пояснювальна до формы" sheetId="11" r:id="rId11"/>
    <sheet name="Для выпадающих списков" sheetId="12" r:id="rId12"/>
    <sheet name="Лист1" sheetId="14" r:id="rId13"/>
    <sheet name="Связ.выпад. списки" sheetId="18" r:id="rId14"/>
    <sheet name="Соб.Серія_Номер" sheetId="19" r:id="rId15"/>
    <sheet name="Кіт.Серія_Номер" sheetId="20" r:id="rId16"/>
    <sheet name="R" sheetId="21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_">[1]Отчет!$M$2:$M$3</definedName>
    <definedName name="w">[1]Отчет!$M$2:$M$3</definedName>
    <definedName name="Вакц">[2]!вак[вак]</definedName>
    <definedName name="Вакцини_Всі">'1-я стр 1-ВЕТ'!#REF!</definedName>
    <definedName name="вакцинки">[3]!Таблица7[Вакцины кошек]</definedName>
    <definedName name="вакцины">'[3]Выпадающий список'!$J$3:$J$14</definedName>
    <definedName name="Вакцины_выбор">OFFSET([3]Поиск!$D$2,0,0,MAX([3]Поиск!$A$2:$A$10),1)</definedName>
    <definedName name="вид" localSheetId="13">[4]Отчет!$L$2:$L$3</definedName>
    <definedName name="вид">[2]Отчет!$M$2:$M$3</definedName>
    <definedName name="ДОЗА" localSheetId="13">[3]!Таблица3[_ДОЗа_]</definedName>
    <definedName name="ДОЗА">Таблица3[_ДОЗа_]</definedName>
    <definedName name="ДОЗИ" localSheetId="13">[3]!Таблица6[_ДОЗи_]</definedName>
    <definedName name="ДОЗИ">Таблица6[_ДОЗи_]</definedName>
    <definedName name="Дурамун_5L4">'1-я стр 1-ВЕТ'!#REF!</definedName>
    <definedName name="Дурамун_Плюс_CVK">'1-я стр 1-ВЕТ'!#REF!</definedName>
    <definedName name="жид.комп._Дурамун_Плюс_5L4">'1-я стр 1-ВЕТ'!#REF!</definedName>
    <definedName name="кош_вак">[3]Список_если!$E$4:$E$11</definedName>
    <definedName name="пол">[5]Отчет!$N$2:$N$3</definedName>
    <definedName name="с">[6]Отчет!$M$2:$M$3</definedName>
    <definedName name="соб_вак">[3]!Таблица2[Вакцины собак]</definedName>
    <definedName name="Список_улиц">[5]Отчет!$L$2:$L$21</definedName>
  </definedNames>
  <calcPr calcId="191029"/>
</workbook>
</file>

<file path=xl/calcChain.xml><?xml version="1.0" encoding="utf-8"?>
<calcChain xmlns="http://schemas.openxmlformats.org/spreadsheetml/2006/main">
  <c r="T12" i="14" l="1"/>
  <c r="G13" i="5"/>
  <c r="J8" i="14" l="1"/>
  <c r="J5" i="14"/>
  <c r="J21" i="5"/>
  <c r="J18" i="5"/>
  <c r="AD35" i="5"/>
  <c r="C4" i="9"/>
  <c r="C4" i="7"/>
  <c r="C4" i="3"/>
  <c r="C5" i="5"/>
  <c r="A6" i="6"/>
  <c r="A7" i="6" s="1"/>
  <c r="A8" i="6" s="1"/>
  <c r="A9" i="6" s="1"/>
  <c r="A10" i="6" s="1"/>
  <c r="A11" i="6" s="1"/>
  <c r="A12" i="6" s="1"/>
  <c r="A13" i="6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E13" i="3" l="1"/>
  <c r="A14" i="6"/>
  <c r="A15" i="6" s="1"/>
  <c r="A16" i="6" s="1"/>
  <c r="A17" i="6" s="1"/>
  <c r="A18" i="6" s="1"/>
  <c r="A19" i="6"/>
  <c r="A20" i="6"/>
  <c r="E5" i="11"/>
  <c r="L10" i="3"/>
  <c r="G10" i="5"/>
  <c r="G9" i="3" s="1"/>
  <c r="D3" i="11" l="1"/>
  <c r="G9" i="7" l="1"/>
  <c r="A6" i="10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I13" i="9" l="1"/>
  <c r="H32" i="11" s="1"/>
  <c r="E12" i="7"/>
  <c r="E13" i="5" l="1"/>
  <c r="F34" i="5" s="1"/>
  <c r="H31" i="11"/>
  <c r="M5" i="11"/>
  <c r="F66" i="9"/>
  <c r="H34" i="5" l="1"/>
  <c r="M67" i="9"/>
  <c r="J35" i="11"/>
  <c r="J36" i="11" s="1"/>
  <c r="G34" i="11"/>
  <c r="G30" i="11"/>
  <c r="F68" i="9"/>
  <c r="L10" i="9"/>
  <c r="G9" i="9"/>
  <c r="M58" i="7"/>
  <c r="M84" i="9" s="1"/>
  <c r="E43" i="7"/>
  <c r="F45" i="7" s="1"/>
  <c r="M10" i="7"/>
  <c r="L38" i="5"/>
  <c r="G36" i="5"/>
  <c r="I36" i="5" s="1"/>
  <c r="M56" i="3"/>
  <c r="M51" i="5" s="1"/>
  <c r="F37" i="3"/>
  <c r="G39" i="3" s="1"/>
  <c r="J71" i="9" l="1"/>
  <c r="Q66" i="9"/>
  <c r="H67" i="9"/>
  <c r="S34" i="5"/>
  <c r="O35" i="5"/>
  <c r="S37" i="3"/>
  <c r="O38" i="3"/>
  <c r="L42" i="3"/>
  <c r="I38" i="3"/>
  <c r="I35" i="5"/>
  <c r="P43" i="7"/>
  <c r="M44" i="7"/>
  <c r="J47" i="7"/>
  <c r="H44" i="7"/>
</calcChain>
</file>

<file path=xl/sharedStrings.xml><?xml version="1.0" encoding="utf-8"?>
<sst xmlns="http://schemas.openxmlformats.org/spreadsheetml/2006/main" count="1433" uniqueCount="604">
  <si>
    <t>Подають:</t>
  </si>
  <si>
    <t>Терміни подання</t>
  </si>
  <si>
    <t>Форма № 1-ВЕТ</t>
  </si>
  <si>
    <t>Керівники державних установ ветеринарної медицини, служб ветеринарної медицини господарств незалежно від форм власності та ті, що займаються підприємницькою ветеринарною діяльністю</t>
  </si>
  <si>
    <t>В строки згідно з інструкцією по ветеринарній звітності</t>
  </si>
  <si>
    <t>ЗАТВЕРЖУЮ</t>
  </si>
  <si>
    <t>Наказ Мінагрополітики України</t>
  </si>
  <si>
    <t>30.12.2005 р. №775</t>
  </si>
  <si>
    <t>за погодженням з Держкомстатом</t>
  </si>
  <si>
    <t>України</t>
  </si>
  <si>
    <t>Місячна</t>
  </si>
  <si>
    <t>Поштова</t>
  </si>
  <si>
    <t>Найменумання організації - складача інформації: ФОП Таранов С.Ю., Ветеринарна клініка "Лапоус"</t>
  </si>
  <si>
    <t>Поштова адреса: м.Київ, 02098 пр-т П.Тичини 16\2, тел. (044)-360-27-06, (073)-031-08-77</t>
  </si>
  <si>
    <t>Коди організації - складача</t>
  </si>
  <si>
    <t>За ЄДРПОУ</t>
  </si>
  <si>
    <t>Територія (КОАТУУ)</t>
  </si>
  <si>
    <t>Виду єкономічної діяльності (КВВЕД)</t>
  </si>
  <si>
    <t>Форми власності (КФВ)</t>
  </si>
  <si>
    <t>Організаційно-правові форми господарювання (КОПФГ)</t>
  </si>
  <si>
    <t>Міністерства іншого центрального органу, якому підпорядкована організація - складач інформации (КОДУ)*</t>
  </si>
  <si>
    <t>1</t>
  </si>
  <si>
    <t>* - тільки для підприємств державного сектору.</t>
  </si>
  <si>
    <t>ЗВІТ</t>
  </si>
  <si>
    <t>Про заразні хвороби тварин</t>
  </si>
  <si>
    <t>Види тварин та назва хвороби</t>
  </si>
  <si>
    <t>Коди виду тварин та хвороб</t>
  </si>
  <si>
    <t>За звітній період</t>
  </si>
  <si>
    <t>Одзоровлено пунктів</t>
  </si>
  <si>
    <t>Залишилось на кінець звітного періоду</t>
  </si>
  <si>
    <t>Виявлено неблагополучних пунктів</t>
  </si>
  <si>
    <t>Захворіло, голів</t>
  </si>
  <si>
    <t>Вибуло, голів</t>
  </si>
  <si>
    <t>Неблагополуч- них пунктів</t>
  </si>
  <si>
    <t>Хворих тварин</t>
  </si>
  <si>
    <t>Забито</t>
  </si>
  <si>
    <t>Загинуло</t>
  </si>
  <si>
    <t>А</t>
  </si>
  <si>
    <t>Б</t>
  </si>
  <si>
    <t>Собаки</t>
  </si>
  <si>
    <t>Сказ</t>
  </si>
  <si>
    <t xml:space="preserve"> -- </t>
  </si>
  <si>
    <t>Бабезіоз</t>
  </si>
  <si>
    <t>Демодекоз</t>
  </si>
  <si>
    <t>Дирофіляріоз</t>
  </si>
  <si>
    <t>Ізоспороз</t>
  </si>
  <si>
    <t>Лептоспіроз</t>
  </si>
  <si>
    <t>Мікроспорія</t>
  </si>
  <si>
    <t>Отодектоз</t>
  </si>
  <si>
    <t>Трихофітія</t>
  </si>
  <si>
    <t>Токсокароз</t>
  </si>
  <si>
    <t>Коти</t>
  </si>
  <si>
    <t>Нотоедроз</t>
  </si>
  <si>
    <t>Цестодози</t>
  </si>
  <si>
    <t>Пояснююча записка на 1 аркушах додається.</t>
  </si>
  <si>
    <t>Директор, гол.вет. Лікар</t>
  </si>
  <si>
    <t>________________</t>
  </si>
  <si>
    <t>(дата)</t>
  </si>
  <si>
    <t>Таранов С.Ю., тел.  (098)-8-99-16-23,  (044)-360-27-06,</t>
  </si>
  <si>
    <t>(підпис)</t>
  </si>
  <si>
    <t>Об’єднання ветеринарної медицини в м. Києві</t>
  </si>
  <si>
    <t>Амбулаторія ветеринарної медицини „Лапоус”, пр-т. П. Тичини, 16/2, тел: 360-27-06</t>
  </si>
  <si>
    <t>АКТ</t>
  </si>
  <si>
    <t xml:space="preserve">Ми, що нижче підписалися, </t>
  </si>
  <si>
    <r>
      <rPr>
        <u/>
        <sz val="12"/>
        <color rgb="FF000000"/>
        <rFont val="Calibri"/>
        <family val="2"/>
        <charset val="1"/>
      </rPr>
      <t xml:space="preserve">головний  лікар ветеринарної медицини </t>
    </r>
    <r>
      <rPr>
        <b/>
        <u/>
        <sz val="12"/>
        <color rgb="FF000000"/>
        <rFont val="Calibri"/>
        <family val="2"/>
        <charset val="1"/>
      </rPr>
      <t>Таранов С.Ю.</t>
    </r>
    <r>
      <rPr>
        <u/>
        <sz val="12"/>
        <color rgb="FF000000"/>
        <rFont val="Calibri"/>
        <family val="2"/>
        <charset val="1"/>
      </rPr>
      <t>,</t>
    </r>
  </si>
  <si>
    <r>
      <rPr>
        <sz val="12"/>
        <color rgb="FF000000"/>
        <rFont val="Calibri"/>
        <family val="2"/>
        <charset val="1"/>
      </rPr>
      <t xml:space="preserve">провідний лікар ветеринарної медицини-епізоотолог </t>
    </r>
    <r>
      <rPr>
        <b/>
        <sz val="12"/>
        <color rgb="FF000000"/>
        <rFont val="Calibri"/>
        <family val="2"/>
        <charset val="204"/>
      </rPr>
      <t>Савенко Н.М.,</t>
    </r>
  </si>
  <si>
    <t xml:space="preserve">власник тварини </t>
  </si>
  <si>
    <t xml:space="preserve">Склали цей акт про те,  що в період з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</si>
  <si>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проти панлейкопенії, </t>
    </r>
  </si>
  <si>
    <t xml:space="preserve">каліцивірозу, вірусного ринотрахеїту, хламідіозу </t>
  </si>
  <si>
    <t xml:space="preserve">в кількості </t>
  </si>
  <si>
    <t xml:space="preserve"> голів, які належать приватним господарям.</t>
  </si>
  <si>
    <t xml:space="preserve">Наслідки клінічного огляду: клінічно здорові. </t>
  </si>
  <si>
    <t>Нашкірні захворювання не виявлено.</t>
  </si>
  <si>
    <t xml:space="preserve">При щепленні застосовувалися вакцини: </t>
  </si>
  <si>
    <t xml:space="preserve">, придатна до </t>
  </si>
  <si>
    <t xml:space="preserve">  При цьому витрачено </t>
  </si>
  <si>
    <t>доз.</t>
  </si>
  <si>
    <t>Вакцина вводилась підшкірно в дозі 1см.куб.</t>
  </si>
  <si>
    <t>Використано:</t>
  </si>
  <si>
    <t xml:space="preserve">  доз вакцини, шприци по 2 мл. –</t>
  </si>
  <si>
    <t xml:space="preserve"> шт., </t>
  </si>
  <si>
    <t>розчину Сановету –</t>
  </si>
  <si>
    <t xml:space="preserve"> мл, вата – </t>
  </si>
  <si>
    <t xml:space="preserve">г, </t>
  </si>
  <si>
    <t xml:space="preserve">рукавички – </t>
  </si>
  <si>
    <t xml:space="preserve"> пар.</t>
  </si>
  <si>
    <t xml:space="preserve">Знищено: всі використані за призначенням флакони з-під вакцини; </t>
  </si>
  <si>
    <t>шприці на 2 мл в кількості</t>
  </si>
  <si>
    <t>шт.</t>
  </si>
  <si>
    <t>Рекомендаціїї: не переохолоджувати, не купати.</t>
  </si>
  <si>
    <t>Список щеплених котів додається.</t>
  </si>
  <si>
    <t>Підписи:</t>
  </si>
  <si>
    <t xml:space="preserve">Директор амбулаторії </t>
  </si>
  <si>
    <t>ветеринарної медицини</t>
  </si>
  <si>
    <t xml:space="preserve"> Таранов С.Ю</t>
  </si>
  <si>
    <t>_______________</t>
  </si>
  <si>
    <t>Провідний лікар ветеринарної</t>
  </si>
  <si>
    <t xml:space="preserve"> медицини-епізоотолог </t>
  </si>
  <si>
    <t>Савенко Н.М.</t>
  </si>
  <si>
    <t>Власник</t>
  </si>
  <si>
    <t>тварини</t>
  </si>
  <si>
    <t xml:space="preserve">Список котів, щеплених проти панлейкопенії, каліцивірозу, </t>
  </si>
  <si>
    <t>вірусного ринотрахеїту, хламідіозу.</t>
  </si>
  <si>
    <t>№ п\п</t>
  </si>
  <si>
    <t>ПІБ власника</t>
  </si>
  <si>
    <t>Адреса</t>
  </si>
  <si>
    <t>Кличка, порода, вік тварини,  стать</t>
  </si>
  <si>
    <t>п-т П.Тичини</t>
  </si>
  <si>
    <t>♂</t>
  </si>
  <si>
    <t>метис</t>
  </si>
  <si>
    <t>♀</t>
  </si>
  <si>
    <t>Русанівська наб.</t>
  </si>
  <si>
    <t>сфінкс</t>
  </si>
  <si>
    <t>Березняківська</t>
  </si>
  <si>
    <t>Д.Набережна</t>
  </si>
  <si>
    <t>Ахматовой</t>
  </si>
  <si>
    <t>Руденко</t>
  </si>
  <si>
    <t>Ентузіастів</t>
  </si>
  <si>
    <t>Верховинна</t>
  </si>
  <si>
    <t xml:space="preserve">Склали цей акт про те,  що в період з  </t>
  </si>
  <si>
    <r>
      <rPr>
        <sz val="12"/>
        <color rgb="FF000000"/>
        <rFont val="Calibri"/>
        <family val="2"/>
        <charset val="1"/>
      </rPr>
      <t xml:space="preserve">проведено клінічний огляд і профілактичне щеплення </t>
    </r>
    <r>
      <rPr>
        <b/>
        <sz val="12"/>
        <color rgb="FF000000"/>
        <rFont val="Calibri"/>
        <family val="2"/>
        <charset val="1"/>
      </rPr>
      <t>котів</t>
    </r>
    <r>
      <rPr>
        <sz val="12"/>
        <color rgb="FF000000"/>
        <rFont val="Calibri"/>
        <family val="2"/>
        <charset val="1"/>
      </rPr>
      <t xml:space="preserve"> </t>
    </r>
    <r>
      <rPr>
        <b/>
        <sz val="12"/>
        <color rgb="FF000000"/>
        <rFont val="Calibri"/>
        <family val="2"/>
        <charset val="1"/>
      </rPr>
      <t xml:space="preserve"> проти сказу</t>
    </r>
  </si>
  <si>
    <t xml:space="preserve">придатна до </t>
  </si>
  <si>
    <t xml:space="preserve"> придатна до</t>
  </si>
  <si>
    <t>Список котів, щеплених проти сказу.</t>
  </si>
  <si>
    <r>
      <rPr>
        <u/>
        <sz val="12"/>
        <color rgb="FF000000"/>
        <rFont val="Times New Roman"/>
        <family val="1"/>
        <charset val="204"/>
      </rPr>
      <t xml:space="preserve">лікар ветеринарної медицини </t>
    </r>
    <r>
      <rPr>
        <b/>
        <u/>
        <sz val="12"/>
        <color rgb="FF000000"/>
        <rFont val="Times New Roman"/>
        <family val="1"/>
        <charset val="204"/>
      </rPr>
      <t>Таранов С.Ю.,</t>
    </r>
  </si>
  <si>
    <r>
      <rPr>
        <u/>
        <sz val="12"/>
        <color rgb="FF000000"/>
        <rFont val="Times New Roman"/>
        <family val="1"/>
        <charset val="204"/>
      </rPr>
      <t xml:space="preserve">провідний лікар ветеринарної медицини-епізоотолог </t>
    </r>
    <r>
      <rPr>
        <b/>
        <u/>
        <sz val="12"/>
        <color rgb="FF000000"/>
        <rFont val="Times New Roman"/>
        <family val="1"/>
        <charset val="204"/>
      </rPr>
      <t xml:space="preserve">Савенко Н.М., </t>
    </r>
  </si>
  <si>
    <r>
      <rPr>
        <sz val="12"/>
        <color rgb="FF000000"/>
        <rFont val="Times New Roman"/>
        <family val="1"/>
        <charset val="204"/>
      </rPr>
      <t xml:space="preserve">Склали цей акт про те,  що в період з  </t>
    </r>
    <r>
      <rPr>
        <u/>
        <sz val="12"/>
        <color rgb="FF000000"/>
        <rFont val="Times New Roman"/>
        <family val="1"/>
        <charset val="204"/>
      </rPr>
      <t xml:space="preserve"> </t>
    </r>
  </si>
  <si>
    <r>
      <rPr>
        <sz val="12"/>
        <color rgb="FF000000"/>
        <rFont val="Times New Roman"/>
        <family val="1"/>
        <charset val="204"/>
      </rPr>
      <t xml:space="preserve">проведено клінічний огляд і профілактичне щеплення </t>
    </r>
    <r>
      <rPr>
        <b/>
        <sz val="12"/>
        <color rgb="FF000000"/>
        <rFont val="Times New Roman"/>
        <family val="1"/>
        <charset val="204"/>
      </rPr>
      <t>собак</t>
    </r>
    <r>
      <rPr>
        <sz val="12"/>
        <color rgb="FF000000"/>
        <rFont val="Times New Roman"/>
        <family val="1"/>
        <charset val="204"/>
      </rPr>
      <t xml:space="preserve"> </t>
    </r>
    <r>
      <rPr>
        <b/>
        <sz val="12"/>
        <color rgb="FF000000"/>
        <rFont val="Times New Roman"/>
        <family val="1"/>
        <charset val="204"/>
      </rPr>
      <t>проти сказу.</t>
    </r>
  </si>
  <si>
    <t>Список собак, щеплених проти сказу.</t>
  </si>
  <si>
    <t>п-т соборності</t>
  </si>
  <si>
    <t>Миколайчука</t>
  </si>
  <si>
    <t>Шумського</t>
  </si>
  <si>
    <t>Шиба-ину</t>
  </si>
  <si>
    <r>
      <rPr>
        <u/>
        <sz val="12"/>
        <color rgb="FF000000"/>
        <rFont val="Calibri"/>
        <family val="2"/>
        <charset val="1"/>
      </rPr>
      <t xml:space="preserve">лікар ветеринарної медицини </t>
    </r>
    <r>
      <rPr>
        <b/>
        <u/>
        <sz val="12"/>
        <color rgb="FF000000"/>
        <rFont val="Calibri"/>
        <family val="2"/>
        <charset val="204"/>
      </rPr>
      <t>Таранов С.Ю.,</t>
    </r>
  </si>
  <si>
    <t xml:space="preserve"> При цьому витрачено</t>
  </si>
  <si>
    <t xml:space="preserve"> серія </t>
  </si>
  <si>
    <t>3</t>
  </si>
  <si>
    <t>Список щеплених собак додається.</t>
  </si>
  <si>
    <t>Список собак, щеплених проти чуми м`ясоїдних,  аденовірусу типу-2,</t>
  </si>
  <si>
    <t xml:space="preserve"> парагрипу,  парвовірусу, лептоспірозу.</t>
  </si>
  <si>
    <t>Бальзака</t>
  </si>
  <si>
    <t xml:space="preserve">Пояснювальна записка  </t>
  </si>
  <si>
    <t>До звіту про заразні хвороби тварин в Дніпровскому районі м. Києва</t>
  </si>
  <si>
    <t xml:space="preserve">за </t>
  </si>
  <si>
    <t>року (до форми №1-ВЕТ)</t>
  </si>
  <si>
    <t xml:space="preserve">Протягом </t>
  </si>
  <si>
    <t>місяця</t>
  </si>
  <si>
    <t>року</t>
  </si>
  <si>
    <t>в амбулаторії "Лапоус"</t>
  </si>
  <si>
    <t>Щеплено собак:</t>
  </si>
  <si>
    <t xml:space="preserve"> - від сказу - </t>
  </si>
  <si>
    <t>голів</t>
  </si>
  <si>
    <t xml:space="preserve"> - чуми мясоїдних - </t>
  </si>
  <si>
    <t xml:space="preserve"> - від лептоспірозу - </t>
  </si>
  <si>
    <t>Щеплено котів:</t>
  </si>
  <si>
    <t xml:space="preserve"> - від панлейкопенії - </t>
  </si>
  <si>
    <t xml:space="preserve"> - від вірусного ринотрахеїту - </t>
  </si>
  <si>
    <t xml:space="preserve"> /       Таранов С.Ю.        /</t>
  </si>
  <si>
    <t>Грушевського</t>
  </si>
  <si>
    <t>Глушко</t>
  </si>
  <si>
    <t xml:space="preserve">1) „Нобівак Трикет”, біофабрики Інтервет Інтернейшнл Б.В. ,  серія № </t>
  </si>
  <si>
    <t>Метис</t>
  </si>
  <si>
    <t xml:space="preserve"> „Дурамун 5L”, б-ки Зоетіс, cерія 345354A,  придатна до 04.08.20</t>
  </si>
  <si>
    <t>Закревского</t>
  </si>
  <si>
    <t>„Дурамун 5L\CVK”, б-ки Зоетіс,  cерія 350857B ,  придатна до 15.09.20</t>
  </si>
  <si>
    <t>британець</t>
  </si>
  <si>
    <t>„Дурамун 5L4”  б-ки Зоетіс,  cерія</t>
  </si>
  <si>
    <t>„Нобівак DHPPi”, б-ки Інтервет, серія А566G01, придатна до 04.2021</t>
  </si>
  <si>
    <t>„Нобівак DHPPi”, б-ки Інтервет, серія А569A01, придатна до 05.2021</t>
  </si>
  <si>
    <t xml:space="preserve"> „Нобівак RL”,  б-ки Інтервет, серія </t>
  </si>
  <si>
    <t xml:space="preserve">„Нобівак L”, б-ки Інтервет, серія </t>
  </si>
  <si>
    <t>„Вангард+5L”, б-ки Zoetis</t>
  </si>
  <si>
    <t>„Вангард Лептоферм С1”, б-ки Zoetis</t>
  </si>
  <si>
    <t>„Вангард CV”, б-ки Zoetis, серія</t>
  </si>
  <si>
    <t>Єурікан DHPPi+L, б-ки Merial, серія L472829, придатна до 13.03.21</t>
  </si>
  <si>
    <t>Такса</t>
  </si>
  <si>
    <t>Немецкая овчарка</t>
  </si>
  <si>
    <t>Выжла</t>
  </si>
  <si>
    <t>Мальтипу</t>
  </si>
  <si>
    <t>Тойтерьер</t>
  </si>
  <si>
    <t>Ротвейлер</t>
  </si>
  <si>
    <t>Шпиц</t>
  </si>
  <si>
    <t>2-я восточная</t>
  </si>
  <si>
    <t>Депутатська</t>
  </si>
  <si>
    <t>Д-рас.-терьер</t>
  </si>
  <si>
    <t>Кок-спан.</t>
  </si>
  <si>
    <t>за</t>
  </si>
  <si>
    <t xml:space="preserve"> заразними хворобами:</t>
  </si>
  <si>
    <t>(прізвище та № тел. виконавця)</t>
  </si>
  <si>
    <t>4м.</t>
  </si>
  <si>
    <t>3м.</t>
  </si>
  <si>
    <t>2м.</t>
  </si>
  <si>
    <t>10.21</t>
  </si>
  <si>
    <t>A444A03</t>
  </si>
  <si>
    <t xml:space="preserve"> 10.2021</t>
  </si>
  <si>
    <t>2021р.</t>
  </si>
  <si>
    <t>A508A03</t>
  </si>
  <si>
    <t>11.22</t>
  </si>
  <si>
    <t>Кокер</t>
  </si>
  <si>
    <t>A205A01</t>
  </si>
  <si>
    <t>08.2022</t>
  </si>
  <si>
    <t>10.2021</t>
  </si>
  <si>
    <t>Скотіш</t>
  </si>
  <si>
    <t>A535A01</t>
  </si>
  <si>
    <t>01.24</t>
  </si>
  <si>
    <t>428362</t>
  </si>
  <si>
    <t>Власник тварини</t>
  </si>
  <si>
    <t>424860B</t>
  </si>
  <si>
    <t>11.21</t>
  </si>
  <si>
    <t>Фр.бульдог</t>
  </si>
  <si>
    <t>„Рабізін R”, біофабрики Merial   серія № L476373  придатна до 09.2022</t>
  </si>
  <si>
    <t>придатна до</t>
  </si>
  <si>
    <t xml:space="preserve"> При цьому витрачено </t>
  </si>
  <si>
    <t>Тишківська О.І.</t>
  </si>
  <si>
    <t>Лари</t>
  </si>
  <si>
    <t>Голд.ретр.</t>
  </si>
  <si>
    <t>3) „Вангард+5L”, біофабрики Zoetis</t>
  </si>
  <si>
    <t>453137B</t>
  </si>
  <si>
    <t>430889</t>
  </si>
  <si>
    <t>A447A01</t>
  </si>
  <si>
    <t xml:space="preserve"> 01.2022</t>
  </si>
  <si>
    <t xml:space="preserve">12) „Нобівак L”, б-ки Інтервет Інтернейшнл Б.В. серія </t>
  </si>
  <si>
    <t xml:space="preserve">Дніпровського р-ну,  були зареєстровані наступні  випадки захворювання тварин </t>
  </si>
  <si>
    <t xml:space="preserve"> - </t>
  </si>
  <si>
    <t>випадок</t>
  </si>
  <si>
    <t>отодектозу</t>
  </si>
  <si>
    <t>у</t>
  </si>
  <si>
    <t>котів</t>
  </si>
  <si>
    <t xml:space="preserve">випадки </t>
  </si>
  <si>
    <t>мікроспорії</t>
  </si>
  <si>
    <t>№</t>
  </si>
  <si>
    <t>ПІБ і адреса власників</t>
  </si>
  <si>
    <t>Тварина</t>
  </si>
  <si>
    <t>Метод дослідження</t>
  </si>
  <si>
    <t>Збудник</t>
  </si>
  <si>
    <t>Діагноз</t>
  </si>
  <si>
    <t>Лікування</t>
  </si>
  <si>
    <t>Балан Д.О., Д.Набережна - 11\102</t>
  </si>
  <si>
    <t>Мікроскопія зішкрібу з вуха</t>
  </si>
  <si>
    <t>Otodectos cynotis</t>
  </si>
  <si>
    <t>Оридерміл 2 раза в день - 10 днів</t>
  </si>
  <si>
    <t>Гетманова А.А., Д.Набережна - 11\102</t>
  </si>
  <si>
    <t>Лота, Собака, шпіц, 2 роки, ♀</t>
  </si>
  <si>
    <t>січня</t>
  </si>
  <si>
    <t xml:space="preserve">Дніпровського р-ну, були зареєстровані випадки захворювання тварин </t>
  </si>
  <si>
    <t>такими заразними хворобами:</t>
  </si>
  <si>
    <t>Ильїна Л.Г., Тичини-9А\16</t>
  </si>
  <si>
    <t>Меліса, кішка, метис, 3 роки, ♀</t>
  </si>
  <si>
    <t>Лампа Вуда</t>
  </si>
  <si>
    <t>Microsporum canis</t>
  </si>
  <si>
    <t xml:space="preserve"> итраконазол 100мг\капсула (итракон) - 2\5 капсулы - 1 раз на добу - 14 днів</t>
  </si>
  <si>
    <t>ССЫЛКА!</t>
  </si>
  <si>
    <t>Лола, Собака, метис, 2 роки, ♀</t>
  </si>
  <si>
    <t>Toxocara canis</t>
  </si>
  <si>
    <t>Мікроскопія аналізу кала</t>
  </si>
  <si>
    <t>"Каніквантель+" - 1 таб на 10 кг ваги - 3-кратно з інтервалом 10 -14 днів</t>
  </si>
  <si>
    <t>Золкина Л.В. Тичини-
26,кв-160</t>
  </si>
  <si>
    <t>Луна, кішка, сфінкс,  6 міс., ♀</t>
  </si>
  <si>
    <t>Toxocara cati</t>
  </si>
  <si>
    <t>Карандюк Ю.А., Лаврухіна-7\15</t>
  </si>
  <si>
    <t>Мія, кішка, метис,3р., ♀</t>
  </si>
  <si>
    <t>Cystoisospora felis</t>
  </si>
  <si>
    <t>Цистоізоспороз</t>
  </si>
  <si>
    <t>Байкокс 5% - 0,2 см3/кг  - 3-кратно з інтервалом 5 днів</t>
  </si>
  <si>
    <t>Фролова А.А, Тичини- 18 б кв 18</t>
  </si>
  <si>
    <t>Джек, собака, бостон-терьер, 6 міс, ♂</t>
  </si>
  <si>
    <t>Мікроскопія глибокого зішкрібу зі шкіри</t>
  </si>
  <si>
    <t>Demodex Canis</t>
  </si>
  <si>
    <t>Бравекто згідно ваги 3-кратно з інтервалом 3 міс</t>
  </si>
  <si>
    <t>6м.</t>
  </si>
  <si>
    <t xml:space="preserve">1) „Дефенсор-3”, біофабрики Зоетіс серія № </t>
  </si>
  <si>
    <t>03.23</t>
  </si>
  <si>
    <t>4) „Нобівак R”, біофабрики Інтервет Інтернейшнл Б.В. серія №</t>
  </si>
  <si>
    <t>A396D01</t>
  </si>
  <si>
    <t>02.23</t>
  </si>
  <si>
    <t xml:space="preserve">2) „Нобівак Трикет”, біофабрики Інтервет Інтернейшнл Б.В. ,  серія № </t>
  </si>
  <si>
    <t>Скай</t>
  </si>
  <si>
    <t>Мопс</t>
  </si>
  <si>
    <t>7м.</t>
  </si>
  <si>
    <t>Чихуахуа</t>
  </si>
  <si>
    <t>Болонка</t>
  </si>
  <si>
    <t>Йорк</t>
  </si>
  <si>
    <t xml:space="preserve"> 08.23</t>
  </si>
  <si>
    <t>Коробер А.С.</t>
  </si>
  <si>
    <t>Санні</t>
  </si>
  <si>
    <t>Новаторская О.И.</t>
  </si>
  <si>
    <t>Березняківска - 38а/78</t>
  </si>
  <si>
    <t>Басенджи</t>
  </si>
  <si>
    <t>407710</t>
  </si>
  <si>
    <t>432130</t>
  </si>
  <si>
    <t>372923</t>
  </si>
  <si>
    <t xml:space="preserve">11) „Нобівак DHPPi”, б-ки Інтервет Інтернейшнл Б.В. серія </t>
  </si>
  <si>
    <t xml:space="preserve"> A600C01</t>
  </si>
  <si>
    <t>04.22</t>
  </si>
  <si>
    <t xml:space="preserve">13) „Нобівак L”, б-ки Інтервет Інтернейшнл Б.В. серія </t>
  </si>
  <si>
    <t>квітень</t>
  </si>
  <si>
    <t>квітня</t>
  </si>
  <si>
    <t>Мотова И.Н.</t>
  </si>
  <si>
    <t>Миколайчука - 9 / 119</t>
  </si>
  <si>
    <t>Тихон</t>
  </si>
  <si>
    <t>Зайцева Н.В.</t>
  </si>
  <si>
    <t>Шумского - 10 / 138</t>
  </si>
  <si>
    <t>Стас</t>
  </si>
  <si>
    <t>Войтенко И.А.</t>
  </si>
  <si>
    <t>Бриджит</t>
  </si>
  <si>
    <t>Бабич Л.Н.</t>
  </si>
  <si>
    <t>Сем</t>
  </si>
  <si>
    <t>Стеблецкая Ю.Ю.</t>
  </si>
  <si>
    <t>Пуфа</t>
  </si>
  <si>
    <t>Кузуб Е.В.</t>
  </si>
  <si>
    <t>Оникс</t>
  </si>
  <si>
    <t>Мазур С.А.</t>
  </si>
  <si>
    <t>Кися</t>
  </si>
  <si>
    <t>Рыбакова Е.В.</t>
  </si>
  <si>
    <t>Кузьма</t>
  </si>
  <si>
    <t>Кутова Н.В.</t>
  </si>
  <si>
    <t>Дори</t>
  </si>
  <si>
    <t>Крыленко И.А.</t>
  </si>
  <si>
    <t>Арчи</t>
  </si>
  <si>
    <t>Папарыга И.П.</t>
  </si>
  <si>
    <t>Кокос</t>
  </si>
  <si>
    <t>Геец О.Н.</t>
  </si>
  <si>
    <t>Джени</t>
  </si>
  <si>
    <t>Кличка, порода, вік,  стать  тварини</t>
  </si>
  <si>
    <t xml:space="preserve"> 21.03.2020 по 20.04.2021 року </t>
  </si>
  <si>
    <t>2) „Біофел PCHR”,  б-ки Bioveta, серія №</t>
  </si>
  <si>
    <t xml:space="preserve">125427A </t>
  </si>
  <si>
    <t>5) „Нобівак R”, біофабрики Інтервет Інтернейшнл Б.В. серія №</t>
  </si>
  <si>
    <t>A546C01</t>
  </si>
  <si>
    <t>06.24</t>
  </si>
  <si>
    <t>Ильинова О.Л.</t>
  </si>
  <si>
    <t>Ікс-4</t>
  </si>
  <si>
    <t>Йоко</t>
  </si>
  <si>
    <t>Ікс-1</t>
  </si>
  <si>
    <t>Ікс-2</t>
  </si>
  <si>
    <t>Ікс-3</t>
  </si>
  <si>
    <t>Березняківска - 38 / 283</t>
  </si>
  <si>
    <t>Банкова - 3</t>
  </si>
  <si>
    <t>Днепр. наб. - 5б/157</t>
  </si>
  <si>
    <t>П.Тичини - 16\2 /18</t>
  </si>
  <si>
    <t>Днепр. наб. - 11 / 121</t>
  </si>
  <si>
    <t>Березняківска - 36/17</t>
  </si>
  <si>
    <t>П.Тичини - 9а/66</t>
  </si>
  <si>
    <t>П.Тичини - 5/ 98</t>
  </si>
  <si>
    <t>Регенераторна - 4 корп/401</t>
  </si>
  <si>
    <t>П.Тичини - 8 /77</t>
  </si>
  <si>
    <t>Британска</t>
  </si>
  <si>
    <t>М.Слобідка - 1а / 233</t>
  </si>
  <si>
    <t>Фел. 419605B до 10.21</t>
  </si>
  <si>
    <t>A391B01</t>
  </si>
  <si>
    <t>07.22</t>
  </si>
  <si>
    <t xml:space="preserve">3) „Нобівак Трикет”, біофабрики Інтервет Інтернейшнл Б.В. ,  серія № </t>
  </si>
  <si>
    <t>A397F01</t>
  </si>
  <si>
    <t>4) „Біофел PCHR”,  б-ки Bioveta, серія №</t>
  </si>
  <si>
    <t xml:space="preserve">5)”Фелоцел 4” біофабрики Зоетіс,  Серія № </t>
  </si>
  <si>
    <t xml:space="preserve">6)”Фелоцел 4” біофабрики Зоетіс,  Серія № </t>
  </si>
  <si>
    <t>419605B</t>
  </si>
  <si>
    <t>Москаленко И.А.</t>
  </si>
  <si>
    <t>Депутатська - 25 / 33</t>
  </si>
  <si>
    <t>Кори</t>
  </si>
  <si>
    <t>Карчевская Н.В.</t>
  </si>
  <si>
    <t>Днепр. наб. - 7а / 7</t>
  </si>
  <si>
    <t>Тоша</t>
  </si>
  <si>
    <t>Верджиния</t>
  </si>
  <si>
    <t>Шаульская Е.А.</t>
  </si>
  <si>
    <t>П.Тичини - 12а /177</t>
  </si>
  <si>
    <t>Рич</t>
  </si>
  <si>
    <t>Горбаченко А.Л.</t>
  </si>
  <si>
    <t>Миколайчука - 9/9</t>
  </si>
  <si>
    <t>Лея</t>
  </si>
  <si>
    <t>Шумського - 5 / 187</t>
  </si>
  <si>
    <t>Фурсова О.Д.</t>
  </si>
  <si>
    <t>Энтузиастів - 3 / 93</t>
  </si>
  <si>
    <t>Тоби</t>
  </si>
  <si>
    <t>Бабец Е.С.</t>
  </si>
  <si>
    <t>П.Тичини - 3А/10</t>
  </si>
  <si>
    <t>Денни</t>
  </si>
  <si>
    <t>Ларина А.А.</t>
  </si>
  <si>
    <t>Шумського - 4А/85</t>
  </si>
  <si>
    <t>Бильбо</t>
  </si>
  <si>
    <t>Андрющенко В.Б.</t>
  </si>
  <si>
    <t>П.Тичини - 12б/1</t>
  </si>
  <si>
    <t>Лола</t>
  </si>
  <si>
    <t>Васюта Е.В.</t>
  </si>
  <si>
    <t>Березняківска - 38\339</t>
  </si>
  <si>
    <t>Нейма</t>
  </si>
  <si>
    <t>Яковенко М.В.</t>
  </si>
  <si>
    <t>Алма-Атинська - 41 б / 42</t>
  </si>
  <si>
    <t>Марсель</t>
  </si>
  <si>
    <t>Литвиненко М.М.</t>
  </si>
  <si>
    <t>Березняківска - 38а / 51</t>
  </si>
  <si>
    <t>Белка</t>
  </si>
  <si>
    <t>Ясакова Ю.В.</t>
  </si>
  <si>
    <t>Шамо - 3/19</t>
  </si>
  <si>
    <t>Кора</t>
  </si>
  <si>
    <t>Фредерик</t>
  </si>
  <si>
    <t>Головач В.А.</t>
  </si>
  <si>
    <t>Драгоманова - 3Б/55</t>
  </si>
  <si>
    <t>Жора</t>
  </si>
  <si>
    <t>Рябошапко Л.В.</t>
  </si>
  <si>
    <t>Шумського - 1/82</t>
  </si>
  <si>
    <t>Оливка</t>
  </si>
  <si>
    <t>Гончаренко О.М.</t>
  </si>
  <si>
    <t>П.Тичини - 6/54</t>
  </si>
  <si>
    <t>Фунтік</t>
  </si>
  <si>
    <t>Вигуль В.П.</t>
  </si>
  <si>
    <t>П.Тичини - 12В /107</t>
  </si>
  <si>
    <t>Кристофер</t>
  </si>
  <si>
    <t>Ющенко А.В.</t>
  </si>
  <si>
    <t>Клов. спуск - 12/34</t>
  </si>
  <si>
    <t>Раш</t>
  </si>
  <si>
    <t>Марта</t>
  </si>
  <si>
    <t>Швыдкий И.В.</t>
  </si>
  <si>
    <t>Березняківска - 36 / 248</t>
  </si>
  <si>
    <t>Фолли</t>
  </si>
  <si>
    <t>Гаврилова К.И.</t>
  </si>
  <si>
    <t>П.Запорожця - 14/3 / 7</t>
  </si>
  <si>
    <t>Чебурек</t>
  </si>
  <si>
    <t>Шпіц</t>
  </si>
  <si>
    <t>Бішон</t>
  </si>
  <si>
    <t>Хаски</t>
  </si>
  <si>
    <t>Овчарка</t>
  </si>
  <si>
    <t>Верджинія</t>
  </si>
  <si>
    <t>Рабистар 070920 до 09.22</t>
  </si>
  <si>
    <t>1)„Дефенсор-3”, біофабрики Зоетіс серія</t>
  </si>
  <si>
    <t>2)„Рабізін R”, біофабрики Merial   серія</t>
  </si>
  <si>
    <t>L484839</t>
  </si>
  <si>
    <t>3) „Біокан  DHPPi+RL”,  б-ки Bioveta, серія №</t>
  </si>
  <si>
    <t xml:space="preserve">4) „Нобівак R”, біофабрики Інтервет серія </t>
  </si>
  <si>
    <t xml:space="preserve">5) „Нобівак R”, біофабрики Інтервет серія </t>
  </si>
  <si>
    <t xml:space="preserve">6) „Нобівак R”, біофабрики Інтервет серія </t>
  </si>
  <si>
    <t xml:space="preserve"> A512A01</t>
  </si>
  <si>
    <t xml:space="preserve">7) „Нобівак R”, біофабрики Інтервет серія </t>
  </si>
  <si>
    <t xml:space="preserve">8) „Нобівак RL”, біофабрики Інтервет серія </t>
  </si>
  <si>
    <t xml:space="preserve">9) „Рабістар”, біофабрики Укрветпродпостач серія </t>
  </si>
  <si>
    <t>09.22</t>
  </si>
  <si>
    <t>Дн. наб. - 11 / 121</t>
  </si>
  <si>
    <t>Г. Сталинграду - 8корп6 /45</t>
  </si>
  <si>
    <t>"Без клички"</t>
  </si>
  <si>
    <t>Ракитина В.О.</t>
  </si>
  <si>
    <t>Рус. наб. - 8 / 136</t>
  </si>
  <si>
    <t>Василенко П.Д.</t>
  </si>
  <si>
    <t>Шумського - 4/16</t>
  </si>
  <si>
    <t>Хані</t>
  </si>
  <si>
    <t>Дн. наб. - 7а / 7</t>
  </si>
  <si>
    <t>"Ікс"</t>
  </si>
  <si>
    <t>1) „Біокан  DHPPi+RL”,  б-ки Bioveta, серія №</t>
  </si>
  <si>
    <t>2) „Вангард CV”, біофабрики Zoetis</t>
  </si>
  <si>
    <t>4) „Вангард+5L”, біофабрики Zoetis</t>
  </si>
  <si>
    <t>5) „Вангард-5+”, біофабрики Zoetis</t>
  </si>
  <si>
    <t>392698</t>
  </si>
  <si>
    <t>441619A</t>
  </si>
  <si>
    <t>12.2021</t>
  </si>
  <si>
    <t>4</t>
  </si>
  <si>
    <t>6) „Дурамун   5л4”, біофабрики Zoetis</t>
  </si>
  <si>
    <t>7) „Дурамун-жид.комп.”, біофабрики Zoetis</t>
  </si>
  <si>
    <t>8) „Дурамун-жид.комп.”, біофабрики Zoetis</t>
  </si>
  <si>
    <t>430890</t>
  </si>
  <si>
    <t>12.21</t>
  </si>
  <si>
    <t>9) „Leptoferm”, біофабрики Zoetis</t>
  </si>
  <si>
    <t>10) „Leptoferm”, біофабрики Zoetis</t>
  </si>
  <si>
    <t>19</t>
  </si>
  <si>
    <t xml:space="preserve">14) „Нобівак L”, б-ки Інтервет Інтернейшнл Б.В. серія </t>
  </si>
  <si>
    <t>A443A01</t>
  </si>
  <si>
    <t xml:space="preserve">15) „Нобівак L4”, б-ки Інтервет Інтернейшнл Б.В. серія </t>
  </si>
  <si>
    <t>A154A01</t>
  </si>
  <si>
    <t xml:space="preserve"> 03.22</t>
  </si>
  <si>
    <t xml:space="preserve">16) „Єурікан DHPPi+L”, б-ки Інтервет Інтернейшнл Б.В. серія </t>
  </si>
  <si>
    <t>L481856</t>
  </si>
  <si>
    <t xml:space="preserve"> 06.22</t>
  </si>
  <si>
    <t>проведено клінічний огляд і профілактичне щеплення собак проти</t>
  </si>
  <si>
    <t xml:space="preserve"> чуми м`ясоїдних,  аденовірусу типу-2, парагрипу,  парвовірусу, коронавірозу, </t>
  </si>
  <si>
    <t xml:space="preserve">лептоспірозу в кількості </t>
  </si>
  <si>
    <t>Наслідки клін. огляду: клінічно здорові. Нашкірні захворювання не виявлено.</t>
  </si>
  <si>
    <t>демодекозу</t>
  </si>
  <si>
    <t>собак</t>
  </si>
  <si>
    <t>бабезіозу</t>
  </si>
  <si>
    <t>Верещинска А.В., П.Тічини-6</t>
  </si>
  <si>
    <t>Бубу, собака, Фр.Бульд, 7 міс, самець</t>
  </si>
  <si>
    <t>Дергач С.В., 
Березняковская-№20 \ 2</t>
  </si>
  <si>
    <t>Джек, собака, хаскі, 3р, самець</t>
  </si>
  <si>
    <t>Мікроскопія мазка крові, фарбовання Діф-Квік</t>
  </si>
  <si>
    <t xml:space="preserve">Babesia canis </t>
  </si>
  <si>
    <t>Піростоп 1 мл на 20 кг ваги одноразово</t>
  </si>
  <si>
    <t>Порошина Т.М., Тичини -5А,кв-67</t>
  </si>
  <si>
    <t>Алекс, собака, йорк, 3р, самець</t>
  </si>
  <si>
    <t>3р.</t>
  </si>
  <si>
    <t>2р.</t>
  </si>
  <si>
    <t>9р.</t>
  </si>
  <si>
    <t>11р.</t>
  </si>
  <si>
    <t>5р.</t>
  </si>
  <si>
    <t>7р.</t>
  </si>
  <si>
    <t>1р.</t>
  </si>
  <si>
    <t>13р.</t>
  </si>
  <si>
    <t>6р.</t>
  </si>
  <si>
    <t>8р.</t>
  </si>
  <si>
    <t>_ДОЗа_</t>
  </si>
  <si>
    <t>_ДОЗи_</t>
  </si>
  <si>
    <t>вакцини, шприци по 2 мл. –</t>
  </si>
  <si>
    <t>які належать приватним господарям.</t>
  </si>
  <si>
    <t>3) „Нобівак R”, біофабрики Інтервет Інтернейшнл Б.В.</t>
  </si>
  <si>
    <t xml:space="preserve"> серія №</t>
  </si>
  <si>
    <t>„Дурамун-жид.комп.”, біофабрики Zoetis</t>
  </si>
  <si>
    <t>„Дурамун Плюс CVK”, б-ки Зоетіс</t>
  </si>
  <si>
    <t>407614 до 08.2021</t>
  </si>
  <si>
    <t>432124A до 10.2021</t>
  </si>
  <si>
    <t>441619A до 12.2021</t>
  </si>
  <si>
    <t>372923 до 10.2021</t>
  </si>
  <si>
    <t>430890 до 12.2021</t>
  </si>
  <si>
    <t>401930A до 06.2021</t>
  </si>
  <si>
    <t>„Нобівак DHPPi”, б-ки Інтервет</t>
  </si>
  <si>
    <t xml:space="preserve"> „Нобівак RL”,  б-ки Інтервет</t>
  </si>
  <si>
    <t>„Нобівак L”, б-ки Інтервет</t>
  </si>
  <si>
    <t>Вакцини_Всі</t>
  </si>
  <si>
    <t>жид.комп. Дурамун_Плюс_5L4</t>
  </si>
  <si>
    <t>Серія+номер</t>
  </si>
  <si>
    <t>Назва вакцини</t>
  </si>
  <si>
    <t>Серія, номер, придатність</t>
  </si>
  <si>
    <t>…</t>
  </si>
  <si>
    <t>Вакцини</t>
  </si>
  <si>
    <t>1 - складаємо всі данні у вигляді таблиці</t>
  </si>
  <si>
    <t>2 - робимо її розумною таблицею з заголовками - Головна-&gt;Форматувати як таблицю-&gt;із заголовками</t>
  </si>
  <si>
    <r>
      <t xml:space="preserve">5 - видяляємо ячейки в столбці </t>
    </r>
    <r>
      <rPr>
        <sz val="11"/>
        <color theme="4" tint="-0.249977111117893"/>
        <rFont val="Arial"/>
        <family val="2"/>
        <charset val="204"/>
      </rPr>
      <t>Вакцини</t>
    </r>
  </si>
  <si>
    <t>7 - Готово - у столбці Вакцини з'явився випадаючий список всіх вакцин.</t>
  </si>
  <si>
    <r>
      <t xml:space="preserve">8 - видяляємо стовпець </t>
    </r>
    <r>
      <rPr>
        <b/>
        <sz val="11"/>
        <color theme="4" tint="-0.249977111117893"/>
        <rFont val="Calibri"/>
        <family val="2"/>
        <charset val="204"/>
      </rPr>
      <t>Серія+номер</t>
    </r>
  </si>
  <si>
    <r>
      <t>9.1.$B16 - перша ячейка столбця</t>
    </r>
    <r>
      <rPr>
        <sz val="11"/>
        <color theme="4" tint="-0.249977111117893"/>
        <rFont val="Calibri"/>
        <family val="2"/>
        <charset val="204"/>
      </rPr>
      <t xml:space="preserve"> Вакцини</t>
    </r>
  </si>
  <si>
    <r>
      <t xml:space="preserve">9.2. - ссилка на столбець зафіксована за допю </t>
    </r>
    <r>
      <rPr>
        <b/>
        <sz val="11"/>
        <color rgb="FF333333"/>
        <rFont val="Arial"/>
        <family val="2"/>
        <charset val="204"/>
      </rPr>
      <t>$</t>
    </r>
    <r>
      <rPr>
        <sz val="11"/>
        <color rgb="FF333333"/>
        <rFont val="Arial"/>
        <family val="2"/>
        <charset val="204"/>
      </rPr>
      <t>, а строка може змінюватись.</t>
    </r>
  </si>
  <si>
    <t xml:space="preserve">10. - Готово! 
</t>
  </si>
  <si>
    <t>серія №</t>
  </si>
  <si>
    <t>"Дурамун Плюс 5L4", б-ки Зоетіс</t>
  </si>
  <si>
    <r>
      <t xml:space="preserve">3 - Надаємо ім'я таблиці - виділяємо будь-яку ячейку таблиці ,Конструктор-&gt;вводимо ім'я </t>
    </r>
    <r>
      <rPr>
        <b/>
        <sz val="11"/>
        <color rgb="FF000000"/>
        <rFont val="Calibri"/>
        <family val="2"/>
        <charset val="204"/>
      </rPr>
      <t>'Вакцини'</t>
    </r>
  </si>
  <si>
    <r>
      <t>4 - таб. 'Источник' создана.Тепер можна звертатись до неї та її елементам по імені.</t>
    </r>
    <r>
      <rPr>
        <b/>
        <sz val="11"/>
        <color rgb="FF000000"/>
        <rFont val="Calibri"/>
        <family val="2"/>
        <charset val="204"/>
      </rPr>
      <t xml:space="preserve">  = Вакцини[#Заголовки]</t>
    </r>
  </si>
  <si>
    <r>
      <t xml:space="preserve">6 - Данні-&gt;Перевірка данних-&gt;ТипДанних-&gt;Список. В строку Источник пишемо формулу </t>
    </r>
    <r>
      <rPr>
        <b/>
        <sz val="11"/>
        <color rgb="FF000000"/>
        <rFont val="Calibri"/>
        <family val="2"/>
        <charset val="204"/>
      </rPr>
      <t xml:space="preserve"> =ДВССЫЛ("Вакцини[#Заголовки]")</t>
    </r>
  </si>
  <si>
    <r>
      <t xml:space="preserve">9 - Данні-&gt;Перевірка данних-&gt;Список, у строку формул вводимо </t>
    </r>
    <r>
      <rPr>
        <b/>
        <sz val="11"/>
        <color rgb="FF000000"/>
        <rFont val="Calibri"/>
        <family val="2"/>
        <charset val="204"/>
      </rPr>
      <t>=ДВССЫЛ("Вакцини["&amp;$B16&amp;"]")</t>
    </r>
  </si>
  <si>
    <t>„Нобівак L4”, б-ки Інтервет</t>
  </si>
  <si>
    <t>A154A01 до 03.2022</t>
  </si>
  <si>
    <t>A600C01 до 04.2022</t>
  </si>
  <si>
    <t>A447A01 до 01.2022</t>
  </si>
  <si>
    <t>A443A01 до 10.2021</t>
  </si>
  <si>
    <t>„Нобівак RL”, б-ки Інтервет</t>
  </si>
  <si>
    <t>„Біокан  DHPPi+RL”,  б-ки Bioveta</t>
  </si>
  <si>
    <t>Біокан  DHPPi+L</t>
  </si>
  <si>
    <t>„Біокан  DHPPi+L”,  б-ки Bioveta</t>
  </si>
  <si>
    <t>395327 до 01.2022</t>
  </si>
  <si>
    <t>515527 до 02.2022</t>
  </si>
  <si>
    <t xml:space="preserve">Біокан  DHPPi+RL </t>
  </si>
  <si>
    <t>416127 до 05.2022</t>
  </si>
  <si>
    <t>185827 до 03.2022</t>
  </si>
  <si>
    <t>Нобівак L</t>
  </si>
  <si>
    <t>Нобівак RL</t>
  </si>
  <si>
    <t>Нобівак L4</t>
  </si>
  <si>
    <t>Нобівак DHPPi</t>
  </si>
  <si>
    <t>жид.комп. Дурамун_Плюс_5L4, б-ки Зоетіс</t>
  </si>
  <si>
    <t>Дурамун Плюс CVK</t>
  </si>
  <si>
    <t>Дурамун Плюс 5L4</t>
  </si>
  <si>
    <t>жид.комп. Дурамун_+_5L4</t>
  </si>
  <si>
    <t xml:space="preserve"> „Вангард+5L”, біофабрики Zoetis</t>
  </si>
  <si>
    <t>Вангард+5L</t>
  </si>
  <si>
    <t>453137B до 02.2022</t>
  </si>
  <si>
    <t xml:space="preserve"> „Лептоферм”, біофабрики Zoetis</t>
  </si>
  <si>
    <t>Лептоферм C-1</t>
  </si>
  <si>
    <t>Вангард_CV</t>
  </si>
  <si>
    <t xml:space="preserve"> „Вангард_CV”, біофабрики Zoetis</t>
  </si>
  <si>
    <t>430889 до 10.2022</t>
  </si>
  <si>
    <t>432130 до 10.2021</t>
  </si>
  <si>
    <t>407710 до 08.2021</t>
  </si>
  <si>
    <t>”Фелоцел 4” біофабрики Зоетіс</t>
  </si>
  <si>
    <t>Фелоцел-4</t>
  </si>
  <si>
    <t>424860B до 11.2021</t>
  </si>
  <si>
    <t xml:space="preserve"> „Біофел PCHR”,  б-ки Bioveta</t>
  </si>
  <si>
    <t xml:space="preserve"> „Біофел PCH”,  б-ки Bioveta</t>
  </si>
  <si>
    <t>Біофел PCHR</t>
  </si>
  <si>
    <t>025327A до 03.2022</t>
  </si>
  <si>
    <t>775826A до 08.2021</t>
  </si>
  <si>
    <t>Біофел PCH</t>
  </si>
  <si>
    <t>216227A до 11.2022</t>
  </si>
  <si>
    <t>125427A до 04.2022</t>
  </si>
  <si>
    <t xml:space="preserve">„Нобівак Трикет”, біофабрики Інтервет Інтернейшнл Б.В. </t>
  </si>
  <si>
    <t>A397F01 до 02.2023</t>
  </si>
  <si>
    <t>Трикет</t>
  </si>
  <si>
    <t>Еурікан DHPPi+L</t>
  </si>
  <si>
    <t xml:space="preserve"> „Еурікан DHPPi+L”, б-ки Інтервет Інтернейшнл Б.В.</t>
  </si>
  <si>
    <t>L481856 до 06.2022</t>
  </si>
  <si>
    <t>A619A01 до 09.2022</t>
  </si>
  <si>
    <t>A444A03 до 10.2021</t>
  </si>
  <si>
    <t>A209A01 ДО 01.2023</t>
  </si>
  <si>
    <t>419605 B до 10.2021</t>
  </si>
  <si>
    <t>Нобівак R</t>
  </si>
  <si>
    <t>„Нобівак R”, б-ки Інтервет</t>
  </si>
  <si>
    <t>A546C01 до 06.2024</t>
  </si>
  <si>
    <t>Рабізін</t>
  </si>
  <si>
    <t>„Рабізін R”, біофабрики Merial</t>
  </si>
  <si>
    <t>L484839 до 08.2023</t>
  </si>
  <si>
    <t>L476517 до 10.2022</t>
  </si>
  <si>
    <t>L476373 до 09.2022</t>
  </si>
  <si>
    <t>Дефенсор-R</t>
  </si>
  <si>
    <t>„Дефенсор-3”, біофабрики Зоетіс</t>
  </si>
  <si>
    <t>428366 до 11.2021</t>
  </si>
  <si>
    <t>428362 до 10.2021</t>
  </si>
  <si>
    <t>4407676 до 08.2021</t>
  </si>
  <si>
    <t>Рабистар-R</t>
  </si>
  <si>
    <t xml:space="preserve"> „Рабістар”, біофабрики Укрветпродпостач</t>
  </si>
  <si>
    <t>070920 до 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</si>
</sst>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9]dd/mm/yyyy"/>
    <numFmt numFmtId="165" formatCode="[$-419]mm/yyyy"/>
    <numFmt numFmtId="166" formatCode="mm\.yyyy"/>
  </numFmts>
  <fonts count="4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b/>
      <sz val="10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u/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204"/>
    </font>
    <font>
      <u/>
      <sz val="12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u/>
      <sz val="12"/>
      <color rgb="FF000000"/>
      <name val="Times New Roman"/>
      <family val="1"/>
      <charset val="204"/>
    </font>
    <font>
      <b/>
      <u/>
      <sz val="12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sz val="11"/>
      <color theme="1"/>
      <name val="Calibri"/>
      <family val="2"/>
      <charset val="204"/>
    </font>
    <font>
      <u/>
      <sz val="14"/>
      <color rgb="FF000000"/>
      <name val="Times New Roman"/>
      <family val="1"/>
      <charset val="204"/>
    </font>
    <font>
      <sz val="8"/>
      <name val="Calibri"/>
      <family val="2"/>
      <charset val="1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333333"/>
      <name val="Arial"/>
      <family val="2"/>
      <charset val="204"/>
    </font>
    <font>
      <sz val="11"/>
      <color theme="4" tint="-0.249977111117893"/>
      <name val="Arial"/>
      <family val="2"/>
      <charset val="204"/>
    </font>
    <font>
      <b/>
      <sz val="11"/>
      <color theme="4" tint="-0.249977111117893"/>
      <name val="Calibri"/>
      <family val="2"/>
      <charset val="204"/>
    </font>
    <font>
      <sz val="11"/>
      <color theme="4" tint="-0.249977111117893"/>
      <name val="Calibri"/>
      <family val="2"/>
      <charset val="204"/>
    </font>
    <font>
      <b/>
      <sz val="11"/>
      <color rgb="FF333333"/>
      <name val="Arial"/>
      <family val="2"/>
      <charset val="204"/>
    </font>
    <font>
      <b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37" fillId="0" borderId="0"/>
    <xf numFmtId="0" fontId="38" fillId="0" borderId="0"/>
  </cellStyleXfs>
  <cellXfs count="301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/>
    <xf numFmtId="0" fontId="1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7" fillId="0" borderId="0" xfId="0" applyFont="1"/>
    <xf numFmtId="0" fontId="2" fillId="0" borderId="0" xfId="0" applyFont="1" applyAlignment="1">
      <alignment horizontal="center" vertical="center"/>
    </xf>
    <xf numFmtId="0" fontId="13" fillId="0" borderId="0" xfId="0" applyFont="1"/>
    <xf numFmtId="0" fontId="2" fillId="0" borderId="0" xfId="0" applyFont="1" applyBorder="1"/>
    <xf numFmtId="0" fontId="15" fillId="0" borderId="0" xfId="0" applyFont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0" fontId="16" fillId="0" borderId="0" xfId="0" applyFont="1" applyBorder="1" applyAlignment="1"/>
    <xf numFmtId="0" fontId="7" fillId="0" borderId="0" xfId="0" applyFont="1" applyBorder="1" applyAlignment="1"/>
    <xf numFmtId="49" fontId="16" fillId="0" borderId="0" xfId="0" applyNumberFormat="1" applyFont="1" applyBorder="1" applyAlignment="1"/>
    <xf numFmtId="49" fontId="2" fillId="0" borderId="0" xfId="0" applyNumberFormat="1" applyFont="1" applyBorder="1" applyAlignment="1"/>
    <xf numFmtId="0" fontId="2" fillId="0" borderId="0" xfId="0" applyFont="1" applyBorder="1" applyAlignment="1">
      <alignment horizontal="center"/>
    </xf>
    <xf numFmtId="49" fontId="17" fillId="0" borderId="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7" fillId="0" borderId="3" xfId="0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49" fontId="7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0" xfId="0" applyFont="1"/>
    <xf numFmtId="0" fontId="21" fillId="0" borderId="0" xfId="0" applyFont="1"/>
    <xf numFmtId="0" fontId="18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8" fillId="0" borderId="0" xfId="0" applyFont="1" applyBorder="1"/>
    <xf numFmtId="0" fontId="21" fillId="0" borderId="0" xfId="0" applyFont="1" applyBorder="1" applyAlignment="1"/>
    <xf numFmtId="0" fontId="18" fillId="0" borderId="0" xfId="0" applyFont="1" applyBorder="1" applyAlignment="1"/>
    <xf numFmtId="49" fontId="21" fillId="0" borderId="0" xfId="0" applyNumberFormat="1" applyFont="1" applyBorder="1" applyAlignment="1">
      <alignment vertical="center"/>
    </xf>
    <xf numFmtId="0" fontId="23" fillId="0" borderId="0" xfId="0" applyFont="1"/>
    <xf numFmtId="0" fontId="0" fillId="0" borderId="0" xfId="0" applyBorder="1"/>
    <xf numFmtId="0" fontId="22" fillId="0" borderId="0" xfId="0" applyFont="1" applyAlignment="1">
      <alignment horizontal="center"/>
    </xf>
    <xf numFmtId="0" fontId="20" fillId="0" borderId="0" xfId="0" applyFont="1"/>
    <xf numFmtId="0" fontId="6" fillId="0" borderId="0" xfId="0" applyFont="1" applyAlignment="1">
      <alignment horizontal="left"/>
    </xf>
    <xf numFmtId="49" fontId="15" fillId="0" borderId="0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25" fillId="0" borderId="0" xfId="0" applyFont="1"/>
    <xf numFmtId="0" fontId="25" fillId="0" borderId="0" xfId="0" applyFont="1" applyBorder="1" applyAlignment="1"/>
    <xf numFmtId="49" fontId="23" fillId="0" borderId="0" xfId="0" applyNumberFormat="1" applyFont="1" applyBorder="1" applyAlignment="1">
      <alignment horizontal="center"/>
    </xf>
    <xf numFmtId="0" fontId="27" fillId="0" borderId="0" xfId="0" applyFont="1" applyAlignment="1">
      <alignment horizontal="center" vertical="center"/>
    </xf>
    <xf numFmtId="0" fontId="22" fillId="0" borderId="0" xfId="0" applyFont="1"/>
    <xf numFmtId="0" fontId="24" fillId="0" borderId="0" xfId="0" applyFont="1"/>
    <xf numFmtId="0" fontId="2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0" fillId="0" borderId="0" xfId="0" applyProtection="1"/>
    <xf numFmtId="0" fontId="2" fillId="0" borderId="0" xfId="0" applyFont="1" applyProtection="1"/>
    <xf numFmtId="0" fontId="13" fillId="0" borderId="0" xfId="0" applyFont="1" applyAlignment="1"/>
    <xf numFmtId="0" fontId="28" fillId="0" borderId="0" xfId="0" applyFont="1" applyFill="1" applyBorder="1"/>
    <xf numFmtId="0" fontId="11" fillId="0" borderId="0" xfId="0" applyFont="1"/>
    <xf numFmtId="0" fontId="2" fillId="0" borderId="0" xfId="0" applyFont="1" applyAlignment="1">
      <alignment wrapText="1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18" fillId="0" borderId="0" xfId="0" applyFont="1" applyFill="1"/>
    <xf numFmtId="0" fontId="22" fillId="0" borderId="0" xfId="0" applyFont="1" applyFill="1"/>
    <xf numFmtId="0" fontId="0" fillId="0" borderId="2" xfId="0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 wrapText="1"/>
    </xf>
    <xf numFmtId="0" fontId="19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Fill="1"/>
    <xf numFmtId="0" fontId="22" fillId="0" borderId="0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19" fillId="0" borderId="3" xfId="0" applyFont="1" applyFill="1" applyBorder="1" applyAlignment="1">
      <alignment horizontal="center" vertical="center"/>
    </xf>
    <xf numFmtId="0" fontId="19" fillId="0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0" fillId="0" borderId="0" xfId="0" applyAlignment="1"/>
    <xf numFmtId="0" fontId="31" fillId="0" borderId="2" xfId="0" applyFont="1" applyFill="1" applyBorder="1" applyAlignment="1">
      <alignment vertical="center" wrapText="1"/>
    </xf>
    <xf numFmtId="0" fontId="31" fillId="0" borderId="2" xfId="0" applyFont="1" applyFill="1" applyBorder="1" applyAlignment="1">
      <alignment horizontal="center" vertical="center" wrapText="1"/>
    </xf>
    <xf numFmtId="49" fontId="2" fillId="0" borderId="0" xfId="0" applyNumberFormat="1" applyFont="1"/>
    <xf numFmtId="0" fontId="7" fillId="0" borderId="0" xfId="0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32" fillId="0" borderId="0" xfId="0" applyFont="1"/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 vertical="center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0" fontId="31" fillId="0" borderId="2" xfId="0" applyFont="1" applyBorder="1" applyAlignment="1">
      <alignment horizontal="center" vertical="center" wrapText="1"/>
    </xf>
    <xf numFmtId="0" fontId="31" fillId="0" borderId="2" xfId="0" applyFont="1" applyBorder="1" applyAlignment="1">
      <alignment vertical="center" wrapText="1"/>
    </xf>
    <xf numFmtId="0" fontId="31" fillId="0" borderId="2" xfId="0" applyFont="1" applyBorder="1" applyAlignment="1">
      <alignment horizontal="center" vertical="center" wrapText="1"/>
    </xf>
    <xf numFmtId="0" fontId="31" fillId="0" borderId="4" xfId="0" applyFont="1" applyFill="1" applyBorder="1" applyAlignment="1">
      <alignment vertical="center" wrapText="1"/>
    </xf>
    <xf numFmtId="0" fontId="31" fillId="0" borderId="4" xfId="0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18" fillId="0" borderId="2" xfId="0" applyFont="1" applyBorder="1" applyAlignment="1">
      <alignment horizontal="left" vertical="center"/>
    </xf>
    <xf numFmtId="0" fontId="23" fillId="0" borderId="4" xfId="0" applyFont="1" applyFill="1" applyBorder="1" applyAlignment="1"/>
    <xf numFmtId="0" fontId="11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6" fillId="0" borderId="0" xfId="0" applyFont="1" applyBorder="1" applyAlignment="1"/>
    <xf numFmtId="0" fontId="23" fillId="0" borderId="2" xfId="0" applyFont="1" applyFill="1" applyBorder="1"/>
    <xf numFmtId="0" fontId="20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2" fillId="0" borderId="0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 wrapText="1"/>
    </xf>
    <xf numFmtId="0" fontId="31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2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3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7" fillId="0" borderId="0" xfId="0" applyFont="1" applyBorder="1" applyProtection="1">
      <protection locked="0"/>
    </xf>
    <xf numFmtId="0" fontId="7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49" fontId="7" fillId="0" borderId="0" xfId="0" applyNumberFormat="1" applyFont="1" applyBorder="1" applyAlignment="1" applyProtection="1">
      <protection locked="0"/>
    </xf>
    <xf numFmtId="49" fontId="2" fillId="0" borderId="0" xfId="0" applyNumberFormat="1" applyFont="1" applyBorder="1" applyAlignment="1" applyProtection="1">
      <protection locked="0"/>
    </xf>
    <xf numFmtId="0" fontId="2" fillId="0" borderId="0" xfId="0" applyFont="1" applyBorder="1" applyAlignment="1" applyProtection="1">
      <protection locked="0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28" fillId="0" borderId="0" xfId="0" applyFont="1" applyFill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0" borderId="0" xfId="0" applyFont="1" applyProtection="1"/>
    <xf numFmtId="0" fontId="2" fillId="0" borderId="0" xfId="0" applyFont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37" fillId="0" borderId="0" xfId="1"/>
    <xf numFmtId="0" fontId="37" fillId="3" borderId="2" xfId="1" applyFill="1" applyBorder="1" applyAlignment="1">
      <alignment horizontal="center" vertical="center"/>
    </xf>
    <xf numFmtId="0" fontId="39" fillId="0" borderId="0" xfId="2" applyFont="1"/>
    <xf numFmtId="0" fontId="38" fillId="0" borderId="0" xfId="2"/>
    <xf numFmtId="0" fontId="44" fillId="0" borderId="15" xfId="1" applyFont="1" applyBorder="1" applyAlignment="1">
      <alignment horizontal="center" vertical="center"/>
    </xf>
    <xf numFmtId="0" fontId="38" fillId="0" borderId="2" xfId="2" applyBorder="1"/>
    <xf numFmtId="0" fontId="38" fillId="4" borderId="2" xfId="2" applyFill="1" applyBorder="1" applyAlignment="1">
      <alignment horizontal="center" vertical="center"/>
    </xf>
    <xf numFmtId="0" fontId="37" fillId="0" borderId="0" xfId="1" applyFill="1"/>
    <xf numFmtId="0" fontId="0" fillId="0" borderId="0" xfId="1" applyNumberFormat="1" applyFont="1" applyFill="1" applyAlignment="1"/>
    <xf numFmtId="0" fontId="44" fillId="0" borderId="15" xfId="1" applyNumberFormat="1" applyFont="1" applyFill="1" applyBorder="1" applyAlignment="1">
      <alignment horizontal="center" vertical="center"/>
    </xf>
    <xf numFmtId="0" fontId="19" fillId="3" borderId="2" xfId="1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center" vertical="center"/>
    </xf>
    <xf numFmtId="0" fontId="44" fillId="0" borderId="15" xfId="1" applyNumberFormat="1" applyFont="1" applyFill="1" applyBorder="1" applyAlignment="1">
      <alignment horizontal="left" vertical="center"/>
    </xf>
    <xf numFmtId="0" fontId="44" fillId="0" borderId="15" xfId="1" applyFont="1" applyBorder="1" applyAlignment="1">
      <alignment horizontal="left" vertical="center"/>
    </xf>
    <xf numFmtId="0" fontId="11" fillId="0" borderId="15" xfId="1" applyFont="1" applyBorder="1" applyAlignment="1">
      <alignment horizontal="left" vertical="center"/>
    </xf>
    <xf numFmtId="0" fontId="19" fillId="3" borderId="3" xfId="1" applyFont="1" applyFill="1" applyBorder="1" applyAlignment="1">
      <alignment horizontal="center" vertical="center"/>
    </xf>
    <xf numFmtId="0" fontId="11" fillId="0" borderId="15" xfId="1" applyFont="1" applyFill="1" applyBorder="1" applyAlignment="1">
      <alignment horizontal="left" vertical="center"/>
    </xf>
    <xf numFmtId="0" fontId="1" fillId="0" borderId="1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/>
    </xf>
    <xf numFmtId="0" fontId="4" fillId="0" borderId="2" xfId="0" applyFont="1" applyBorder="1" applyAlignment="1" applyProtection="1">
      <alignment horizontal="left" vertical="center"/>
    </xf>
    <xf numFmtId="0" fontId="4" fillId="0" borderId="3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center" vertical="center" wrapText="1"/>
    </xf>
    <xf numFmtId="49" fontId="4" fillId="0" borderId="2" xfId="0" applyNumberFormat="1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/>
    </xf>
    <xf numFmtId="49" fontId="4" fillId="0" borderId="2" xfId="0" applyNumberFormat="1" applyFont="1" applyBorder="1" applyAlignment="1" applyProtection="1">
      <alignment horizontal="center"/>
    </xf>
    <xf numFmtId="0" fontId="1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top"/>
    </xf>
    <xf numFmtId="0" fontId="19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 vertical="center"/>
    </xf>
    <xf numFmtId="49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6" fontId="2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1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 vertical="center"/>
    </xf>
    <xf numFmtId="166" fontId="2" fillId="0" borderId="0" xfId="0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49" fontId="25" fillId="0" borderId="0" xfId="0" applyNumberFormat="1" applyFont="1" applyBorder="1" applyAlignment="1">
      <alignment horizontal="center"/>
    </xf>
    <xf numFmtId="49" fontId="25" fillId="0" borderId="0" xfId="0" applyNumberFormat="1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8" fillId="0" borderId="0" xfId="0" applyFont="1" applyBorder="1" applyAlignment="1">
      <alignment horizontal="right"/>
    </xf>
    <xf numFmtId="0" fontId="20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7" fillId="0" borderId="0" xfId="0" applyNumberFormat="1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164" fontId="7" fillId="0" borderId="0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7" fontId="7" fillId="0" borderId="0" xfId="0" applyNumberFormat="1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34" fillId="0" borderId="8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4" fillId="0" borderId="6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31" fillId="0" borderId="2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4" fillId="0" borderId="6" xfId="0" applyFont="1" applyBorder="1" applyAlignment="1">
      <alignment horizontal="center" vertical="center" wrapText="1"/>
    </xf>
    <xf numFmtId="0" fontId="34" fillId="0" borderId="7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6" fillId="0" borderId="3" xfId="0" applyFont="1" applyBorder="1" applyAlignment="1">
      <alignment horizontal="center" vertical="center"/>
    </xf>
    <xf numFmtId="0" fontId="36" fillId="0" borderId="8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0" fontId="36" fillId="0" borderId="6" xfId="0" applyFont="1" applyBorder="1" applyAlignment="1">
      <alignment horizontal="center" vertical="center" wrapText="1"/>
    </xf>
    <xf numFmtId="0" fontId="36" fillId="0" borderId="7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2" xfId="0" applyFont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 wrapText="1"/>
    </xf>
    <xf numFmtId="0" fontId="36" fillId="0" borderId="0" xfId="0" applyFont="1" applyBorder="1" applyAlignment="1">
      <alignment horizontal="center" vertical="center" wrapText="1"/>
    </xf>
    <xf numFmtId="0" fontId="36" fillId="0" borderId="11" xfId="0" applyFont="1" applyBorder="1" applyAlignment="1">
      <alignment horizontal="center" vertical="center" wrapText="1"/>
    </xf>
    <xf numFmtId="0" fontId="36" fillId="0" borderId="1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1" applyNumberFormat="1" applyFont="1" applyFill="1" applyAlignment="1">
      <alignment horizontal="left"/>
    </xf>
  </cellXfs>
  <cellStyles count="3">
    <cellStyle name="Обычный" xfId="0" builtinId="0"/>
    <cellStyle name="Обычный 2" xfId="1" xr:uid="{9740BBCA-8F02-4E97-861D-7A4D697C50C3}"/>
    <cellStyle name="Обычный 3" xfId="2" xr:uid="{F72EC379-94A6-4A67-A97A-F511ED694299}"/>
  </cellStyles>
  <dxfs count="3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auto="1"/>
        </top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04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1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7030A0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3.2021%20-%20&#1084;&#1077;&#1089;&#1103;&#1095;&#1085;&#1099;&#1081;%20+%20&#1082;&#1074;&#1072;&#1088;&#1090;&#1072;&#1083;&#1100;&#1085;&#1099;&#1081;/&#1041;&#1099;&#1089;&#1090;&#1088;&#1099;&#1081;%20&#1086;&#1090;&#1095;&#1077;&#1090;%2002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05.2020%20-%20&#1084;&#1077;&#1089;&#1103;&#1095;&#1085;&#1099;&#1081;/&#1041;&#1099;&#1089;&#1090;&#1088;&#1099;&#1081;%20&#1086;&#1090;&#1095;&#1077;&#1090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60;&#1086;&#1088;&#1084;&#1091;&#1083;&#1099;%20&#1080;%20&#1092;&#1086;&#1082;&#1091;&#1089;&#1099;%20&#1074;%20&#1045;&#1050;&#1057;&#1045;&#1051;&#1068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Boss/&#1054;&#1090;&#1095;&#1077;&#1090;%20&#1069;&#1087;&#1080;&#1079;&#1086;&#1090;&#1086;&#1083;&#1086;&#1075;/2021/04.2021%20-%20&#1084;&#1077;&#1089;&#1103;&#1095;&#1085;&#1099;&#1081;/&#1041;&#1099;&#1089;&#1090;&#1088;&#1099;&#1081;%20&#1086;&#1090;&#1095;&#1077;&#1090;%2004.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  <sheetName val="Быстрый отчет"/>
    </sheetNames>
    <sheetDataSet>
      <sheetData sheetId="0">
        <row r="2">
          <cell r="M2" t="str">
            <v>собака</v>
          </cell>
        </row>
        <row r="3">
          <cell r="M3" t="str">
            <v>кошка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одсчет Повторений"/>
      <sheetName val="Выпадающий список"/>
      <sheetName val="Номерация если пусто"/>
      <sheetName val="Сцепить ячейку с буквой"/>
      <sheetName val="Слева символы"/>
      <sheetName val="Разное"/>
      <sheetName val="Список_если"/>
      <sheetName val="Поиск"/>
      <sheetName val="Доза-дози"/>
      <sheetName val="Связ.выпад. списки"/>
    </sheetNames>
    <sheetDataSet>
      <sheetData sheetId="0" refreshError="1"/>
      <sheetData sheetId="1">
        <row r="3">
          <cell r="J3" t="str">
            <v>Defensor-R 354692 до 11.20</v>
          </cell>
        </row>
        <row r="4">
          <cell r="J4" t="str">
            <v>Rabisin-R L468491 до 03.22</v>
          </cell>
        </row>
        <row r="5">
          <cell r="J5" t="str">
            <v>Rabisin-R L476373 до 09.22</v>
          </cell>
        </row>
        <row r="6">
          <cell r="J6" t="str">
            <v>Rabisin-R L476517 до 10.22</v>
          </cell>
        </row>
        <row r="7">
          <cell r="J7" t="str">
            <v>Биокан DHPPi+LR 596026 до 08.21</v>
          </cell>
        </row>
        <row r="8">
          <cell r="J8" t="str">
            <v>Вангард CV 407710 до 08.22</v>
          </cell>
        </row>
        <row r="9">
          <cell r="J9" t="str">
            <v>Вангард+5L 432130 до 10.21</v>
          </cell>
        </row>
        <row r="10">
          <cell r="J10" t="str">
            <v>Вангард5+ 392698 до 04.21</v>
          </cell>
        </row>
        <row r="11">
          <cell r="J11" t="str">
            <v>Дурамун   5л4  432126B до 10.21</v>
          </cell>
        </row>
        <row r="12">
          <cell r="J12" t="str">
            <v>Дурамун + СвК 419383 до 09.21</v>
          </cell>
        </row>
        <row r="13">
          <cell r="J13" t="str">
            <v>Лептоферм 372925 до 01.22</v>
          </cell>
        </row>
        <row r="14">
          <cell r="J14" t="str">
            <v>Ноб. DHPPi   A581E01 до 08.21</v>
          </cell>
        </row>
      </sheetData>
      <sheetData sheetId="2" refreshError="1"/>
      <sheetData sheetId="3" refreshError="1"/>
      <sheetData sheetId="4" refreshError="1"/>
      <sheetData sheetId="5" refreshError="1"/>
      <sheetData sheetId="6">
        <row r="4">
          <cell r="E4" t="str">
            <v>Defensor-R 367263 до 01.21</v>
          </cell>
        </row>
        <row r="5">
          <cell r="E5" t="str">
            <v>Purevax RCPCh L472876 до 01.21</v>
          </cell>
        </row>
        <row r="6">
          <cell r="E6" t="str">
            <v>Rabisin-R L476373 до 09.22</v>
          </cell>
        </row>
        <row r="7">
          <cell r="E7" t="str">
            <v>Tricat A391B01 до 07.22</v>
          </cell>
        </row>
        <row r="8">
          <cell r="E8" t="str">
            <v>Биокан R 016026A до 10.21</v>
          </cell>
        </row>
        <row r="9">
          <cell r="E9" t="str">
            <v>Биофел PCH 876026А до 10.21</v>
          </cell>
        </row>
        <row r="10">
          <cell r="E10" t="str">
            <v>Ноб. R  A524A01 до 10.23</v>
          </cell>
        </row>
        <row r="11">
          <cell r="E11" t="str">
            <v>Фел. 413028A до 09.21</v>
          </cell>
        </row>
      </sheetData>
      <sheetData sheetId="7">
        <row r="2">
          <cell r="A2">
            <v>1</v>
          </cell>
          <cell r="D2" t="str">
            <v>Defensor-R 367263 до 01.21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0</v>
          </cell>
        </row>
        <row r="9">
          <cell r="A9">
            <v>7</v>
          </cell>
        </row>
        <row r="10">
          <cell r="A10">
            <v>8</v>
          </cell>
        </row>
      </sheetData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M2" t="str">
            <v>♂</v>
          </cell>
        </row>
        <row r="3">
          <cell r="M3" t="str">
            <v>♀</v>
          </cell>
        </row>
      </sheetData>
      <sheetData sheetId="1"/>
      <sheetData sheetId="2"/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750744-0A20-4CEB-9A8F-EAF30DB83F3B}" name="Таблица3" displayName="Таблица3" ref="AQ2:AQ20" totalsRowShown="0" headerRowDxfId="37" dataDxfId="36">
  <autoFilter ref="AQ2:AQ20" xr:uid="{7DA4B883-2A5A-4BA1-9CAA-6DED213F12C6}"/>
  <tableColumns count="1">
    <tableColumn id="1" xr3:uid="{31722610-BDBE-403C-BBD8-F8CB310D7642}" name="_ДОЗа_" dataDxfId="35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A057C-6586-4F4F-B9E8-0B4B7B3F35CD}" name="Таблица6" displayName="Таблица6" ref="AS2:AS42" totalsRowShown="0" dataDxfId="34">
  <autoFilter ref="AS2:AS42" xr:uid="{DC5354FC-AD76-4A22-B72A-339F05656277}"/>
  <tableColumns count="1">
    <tableColumn id="1" xr3:uid="{230A2D54-6A91-4539-B769-93352DB1E8B3}" name="_ДОЗи_" dataDxfId="3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BC560-64B3-4249-9179-C7CD3BFC6401}" name="Вакцини" displayName="Вакцини" ref="F2:I5" totalsRowShown="0" headerRowDxfId="32" dataDxfId="30" headerRowBorderDxfId="31" tableBorderDxfId="29" headerRowCellStyle="Обычный 2" dataCellStyle="Обычный 2">
  <autoFilter ref="F2:I5" xr:uid="{FE53BC87-5156-4410-B1ED-C18C80085D3A}"/>
  <tableColumns count="4">
    <tableColumn id="1" xr3:uid="{04DD9EE2-7B89-4197-A42A-12D56574828D}" name="&quot;Дурамун Плюс 5L4&quot;, б-ки Зоетіс" dataDxfId="28" dataCellStyle="Обычный 2"/>
    <tableColumn id="2" xr3:uid="{B69A3FBD-71A9-492A-9A94-85F43F778488}" name="„Дурамун Плюс CVK”, б-ки Зоетіс" dataDxfId="27" dataCellStyle="Обычный 2"/>
    <tableColumn id="3" xr3:uid="{52B52F2B-AFAC-416E-840D-75434B1B9AB6}" name="жид.комп. Дурамун_Плюс_5L4" dataDxfId="26" dataCellStyle="Обычный 2"/>
    <tableColumn id="4" xr3:uid="{2937C368-D7AA-4879-B1BC-5C44342FF331}" name="„Нобівак DHPPi”, б-ки Інтервет" dataDxfId="25" dataCellStyle="Обычный 2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4C6CFA-ABEF-4581-8AEE-1D900C3AA021}" name="Вакцини5" displayName="Вакцини5" ref="B2:N5" totalsRowShown="0" headerRowDxfId="24" dataDxfId="22" headerRowBorderDxfId="23" tableBorderDxfId="21" headerRowCellStyle="Обычный 2" dataCellStyle="Обычный 2">
  <autoFilter ref="B2:N5" xr:uid="{5E5671D1-1213-4D3F-AB0D-C15116E8B3F2}"/>
  <tableColumns count="13">
    <tableColumn id="1" xr3:uid="{89897842-5C35-4F93-93A0-0835A9373E56}" name="&quot;Дурамун Плюс 5L4&quot;, б-ки Зоетіс" dataDxfId="20" dataCellStyle="Обычный 2"/>
    <tableColumn id="2" xr3:uid="{4C996A15-8293-4344-A3F5-8D276BD2022D}" name="„Дурамун Плюс CVK”, б-ки Зоетіс" dataDxfId="19" dataCellStyle="Обычный 2"/>
    <tableColumn id="3" xr3:uid="{C3A31291-F4CC-4B8F-92EF-341039EB1257}" name="жид.комп. Дурамун_Плюс_5L4, б-ки Зоетіс" dataDxfId="18" dataCellStyle="Обычный 2"/>
    <tableColumn id="4" xr3:uid="{16B42094-5D7C-4053-A01E-9CEB5D4F4CE6}" name="„Нобівак DHPPi”, б-ки Інтервет" dataDxfId="17" dataCellStyle="Обычный 2"/>
    <tableColumn id="5" xr3:uid="{8F13D97F-AF5E-435F-A587-7C293EC116E6}" name="„Нобівак L4”, б-ки Інтервет" dataDxfId="16" dataCellStyle="Обычный 2"/>
    <tableColumn id="6" xr3:uid="{51E8F9F3-7264-4A70-A408-8C2417ED9455}" name="„Нобівак L”, б-ки Інтервет" dataDxfId="15" dataCellStyle="Обычный 2"/>
    <tableColumn id="7" xr3:uid="{9E232F82-BFBD-49D5-A759-7B14C492A2E0}" name="„Нобівак RL”, б-ки Інтервет" dataDxfId="14" dataCellStyle="Обычный 2"/>
    <tableColumn id="8" xr3:uid="{A974ACE3-8A6C-42AB-B0A8-F622EE4FFCD6}" name="„Біокан  DHPPi+L”,  б-ки Bioveta" dataDxfId="13" dataCellStyle="Обычный 2"/>
    <tableColumn id="9" xr3:uid="{CD684024-E565-425E-909D-90F3279DA549}" name="„Біокан  DHPPi+RL”,  б-ки Bioveta" dataDxfId="12" dataCellStyle="Обычный 2"/>
    <tableColumn id="10" xr3:uid="{93D99A5B-3A72-4A35-B3A5-474FCA46B456}" name=" „Вангард+5L”, біофабрики Zoetis" dataDxfId="11" dataCellStyle="Обычный 2"/>
    <tableColumn id="11" xr3:uid="{94459475-CF0D-4469-A732-7762D4BC5A8F}" name=" „Лептоферм”, біофабрики Zoetis" dataDxfId="10" dataCellStyle="Обычный 2"/>
    <tableColumn id="12" xr3:uid="{E1BF70BC-242D-4453-99D2-B4FD78B4EE9D}" name=" „Вангард_CV”, біофабрики Zoetis" dataDxfId="9" dataCellStyle="Обычный 2"/>
    <tableColumn id="13" xr3:uid="{CA47CC15-34EF-49BF-80FA-5B382961AFE7}" name=" „Еурікан DHPPi+L”, б-ки Інтервет Інтернейшнл Б.В." dataDxfId="5" dataCellStyle="Обычный 2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DA96F0D-6697-4CB6-8B8D-AF2FF49288A4}" name="Кіт_серія_номер" displayName="Кіт_серія_номер" ref="B3:E5" totalsRowShown="0" headerRowDxfId="8" headerRowBorderDxfId="7" tableBorderDxfId="6" headerRowCellStyle="Обычный 2" dataCellStyle="Обычный 2">
  <autoFilter ref="B3:E5" xr:uid="{3944B42F-ABA3-45DA-B2B3-831F0FD6CDB4}"/>
  <tableColumns count="4">
    <tableColumn id="1" xr3:uid="{C2F0F4EF-BD37-44D8-88CC-D987659DDC55}" name="”Фелоцел 4” біофабрики Зоетіс" dataCellStyle="Обычный 2"/>
    <tableColumn id="2" xr3:uid="{D94AF1A0-FCE2-4D4F-9E6D-4513662AA922}" name=" „Біофел PCH”,  б-ки Bioveta" dataCellStyle="Обычный 2"/>
    <tableColumn id="3" xr3:uid="{0C730C5E-90C3-4C73-9D72-F9F1AD513319}" name=" „Біофел PCHR”,  б-ки Bioveta" dataCellStyle="Обычный 2"/>
    <tableColumn id="4" xr3:uid="{83460F3C-2B35-4540-8280-6E1E544DCF9E}" name="„Нобівак Трикет”, біофабрики Інтервет Інтернейшнл Б.В. " dataCellStyle="Обычный 2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1AA8A-FB2F-4A28-94BD-20055715EB0F}" name="Таблица7" displayName="Таблица7" ref="B3:E6" totalsRowShown="0" dataDxfId="0">
  <autoFilter ref="B3:E6" xr:uid="{35C279DB-0A47-4519-8B2E-18FA1448C6AF}"/>
  <tableColumns count="4">
    <tableColumn id="1" xr3:uid="{E4A77D3E-7A51-40D7-9DBE-5E3E462BB8F6}" name="„Рабізін R”, біофабрики Merial" dataDxfId="4" dataCellStyle="Обычный 2"/>
    <tableColumn id="2" xr3:uid="{1DBE0B6F-2DDD-428C-9491-85F6442DC163}" name="„Дефенсор-3”, біофабрики Зоетіс" dataDxfId="3" dataCellStyle="Обычный 2"/>
    <tableColumn id="3" xr3:uid="{D0ACAE46-1C71-4775-9E8E-5E2E9776BA5F}" name=" „Рабістар”, біофабрики Укрветпродпостач" dataDxfId="2"/>
    <tableColumn id="4" xr3:uid="{9A557A5F-12E9-4662-B94A-00E209CFC39C}" name="„Нобівак R”, б-ки Інтервет" dataDxfId="1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4:AJ39"/>
  <sheetViews>
    <sheetView topLeftCell="A13" zoomScaleNormal="100" workbookViewId="0">
      <selection activeCell="Z16" sqref="Z16:AF16"/>
    </sheetView>
  </sheetViews>
  <sheetFormatPr defaultColWidth="8.7109375" defaultRowHeight="15" x14ac:dyDescent="0.25"/>
  <cols>
    <col min="1" max="41" width="3.7109375" style="60" customWidth="1"/>
    <col min="42" max="16384" width="8.7109375" style="60"/>
  </cols>
  <sheetData>
    <row r="4" spans="1:36" x14ac:dyDescent="0.2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</row>
    <row r="5" spans="1:36" x14ac:dyDescent="0.2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</row>
    <row r="6" spans="1:36" x14ac:dyDescent="0.25">
      <c r="A6" s="62"/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</row>
    <row r="7" spans="1:36" x14ac:dyDescent="0.25">
      <c r="A7" s="62"/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</row>
    <row r="8" spans="1:36" x14ac:dyDescent="0.25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</row>
    <row r="9" spans="1:36" ht="18.75" x14ac:dyDescent="0.25">
      <c r="A9" s="172" t="s">
        <v>0</v>
      </c>
      <c r="B9" s="172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3" t="s">
        <v>1</v>
      </c>
      <c r="S9" s="173"/>
      <c r="T9" s="173"/>
      <c r="U9" s="173"/>
      <c r="V9" s="173"/>
      <c r="W9" s="173"/>
      <c r="X9" s="173"/>
      <c r="Y9" s="62"/>
      <c r="Z9" s="174" t="s">
        <v>2</v>
      </c>
      <c r="AA9" s="174"/>
      <c r="AB9" s="174"/>
      <c r="AC9" s="174"/>
      <c r="AD9" s="174"/>
      <c r="AE9" s="174"/>
      <c r="AF9" s="174"/>
      <c r="AG9" s="174"/>
      <c r="AH9" s="174"/>
      <c r="AI9" s="174"/>
      <c r="AJ9" s="174"/>
    </row>
    <row r="10" spans="1:36" ht="18.75" customHeight="1" x14ac:dyDescent="0.25">
      <c r="A10" s="175" t="s">
        <v>3</v>
      </c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 t="s">
        <v>4</v>
      </c>
      <c r="S10" s="175"/>
      <c r="T10" s="175"/>
      <c r="U10" s="175"/>
      <c r="V10" s="175"/>
      <c r="W10" s="175"/>
      <c r="X10" s="175"/>
      <c r="Y10" s="62"/>
      <c r="Z10" s="176" t="s">
        <v>5</v>
      </c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</row>
    <row r="11" spans="1:36" ht="18.75" x14ac:dyDescent="0.25">
      <c r="A11" s="175"/>
      <c r="B11" s="175"/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/>
      <c r="S11" s="175"/>
      <c r="T11" s="175"/>
      <c r="U11" s="175"/>
      <c r="V11" s="175"/>
      <c r="W11" s="175"/>
      <c r="X11" s="175"/>
      <c r="Y11" s="62"/>
      <c r="Z11" s="176" t="s">
        <v>6</v>
      </c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</row>
    <row r="12" spans="1:36" ht="18.75" x14ac:dyDescent="0.25">
      <c r="A12" s="175"/>
      <c r="B12" s="175"/>
      <c r="C12" s="175"/>
      <c r="D12" s="175"/>
      <c r="E12" s="175"/>
      <c r="F12" s="175"/>
      <c r="G12" s="175"/>
      <c r="H12" s="175"/>
      <c r="I12" s="175"/>
      <c r="J12" s="175"/>
      <c r="K12" s="175"/>
      <c r="L12" s="175"/>
      <c r="M12" s="175"/>
      <c r="N12" s="175"/>
      <c r="O12" s="175"/>
      <c r="P12" s="175"/>
      <c r="Q12" s="175"/>
      <c r="R12" s="175"/>
      <c r="S12" s="175"/>
      <c r="T12" s="175"/>
      <c r="U12" s="175"/>
      <c r="V12" s="175"/>
      <c r="W12" s="175"/>
      <c r="X12" s="175"/>
      <c r="Y12" s="62"/>
      <c r="Z12" s="176" t="s">
        <v>7</v>
      </c>
      <c r="AA12" s="176"/>
      <c r="AB12" s="176"/>
      <c r="AC12" s="176"/>
      <c r="AD12" s="176"/>
      <c r="AE12" s="176"/>
      <c r="AF12" s="176"/>
      <c r="AG12" s="176"/>
      <c r="AH12" s="176"/>
      <c r="AI12" s="176"/>
      <c r="AJ12" s="176"/>
    </row>
    <row r="13" spans="1:36" ht="18.75" x14ac:dyDescent="0.2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175"/>
      <c r="Q13" s="175"/>
      <c r="R13" s="175"/>
      <c r="S13" s="175"/>
      <c r="T13" s="175"/>
      <c r="U13" s="175"/>
      <c r="V13" s="175"/>
      <c r="W13" s="175"/>
      <c r="X13" s="175"/>
      <c r="Y13" s="62"/>
      <c r="Z13" s="176" t="s">
        <v>8</v>
      </c>
      <c r="AA13" s="176"/>
      <c r="AB13" s="176"/>
      <c r="AC13" s="176"/>
      <c r="AD13" s="176"/>
      <c r="AE13" s="176"/>
      <c r="AF13" s="176"/>
      <c r="AG13" s="176"/>
      <c r="AH13" s="176"/>
      <c r="AI13" s="176"/>
      <c r="AJ13" s="176"/>
    </row>
    <row r="14" spans="1:36" ht="18.75" x14ac:dyDescent="0.25">
      <c r="A14" s="175"/>
      <c r="B14" s="175"/>
      <c r="C14" s="175"/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  <c r="W14" s="175"/>
      <c r="X14" s="175"/>
      <c r="Y14" s="62"/>
      <c r="Z14" s="177" t="s">
        <v>9</v>
      </c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</row>
    <row r="15" spans="1:36" ht="18.75" x14ac:dyDescent="0.25">
      <c r="A15" s="175"/>
      <c r="B15" s="175"/>
      <c r="C15" s="175"/>
      <c r="D15" s="175"/>
      <c r="E15" s="175"/>
      <c r="F15" s="175"/>
      <c r="G15" s="175"/>
      <c r="H15" s="175"/>
      <c r="I15" s="175"/>
      <c r="J15" s="175"/>
      <c r="K15" s="175"/>
      <c r="L15" s="175"/>
      <c r="M15" s="175"/>
      <c r="N15" s="175"/>
      <c r="O15" s="175"/>
      <c r="P15" s="175"/>
      <c r="Q15" s="175"/>
      <c r="R15" s="175"/>
      <c r="S15" s="175"/>
      <c r="T15" s="175"/>
      <c r="U15" s="175"/>
      <c r="V15" s="175"/>
      <c r="W15" s="175"/>
      <c r="X15" s="175"/>
      <c r="Y15" s="62"/>
      <c r="Z15" s="177" t="s">
        <v>10</v>
      </c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</row>
    <row r="16" spans="1:36" ht="18.75" x14ac:dyDescent="0.25">
      <c r="A16" s="175"/>
      <c r="B16" s="175"/>
      <c r="C16" s="175"/>
      <c r="D16" s="175"/>
      <c r="E16" s="175"/>
      <c r="F16" s="175"/>
      <c r="G16" s="175"/>
      <c r="H16" s="175"/>
      <c r="I16" s="175"/>
      <c r="J16" s="175"/>
      <c r="K16" s="175"/>
      <c r="L16" s="175"/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62"/>
      <c r="Z16" s="178" t="s">
        <v>11</v>
      </c>
      <c r="AA16" s="178"/>
      <c r="AB16" s="178"/>
      <c r="AC16" s="178"/>
      <c r="AD16" s="178"/>
      <c r="AE16" s="178"/>
      <c r="AF16" s="178"/>
      <c r="AG16" s="62"/>
      <c r="AH16" s="62"/>
      <c r="AI16" s="62"/>
      <c r="AJ16" s="62"/>
    </row>
    <row r="17" spans="1:36" x14ac:dyDescent="0.25">
      <c r="A17" s="62"/>
      <c r="B17" s="62"/>
      <c r="C17" s="62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</row>
    <row r="18" spans="1:36" ht="18.75" x14ac:dyDescent="0.25">
      <c r="A18" s="179" t="s">
        <v>12</v>
      </c>
      <c r="B18" s="179"/>
      <c r="C18" s="179"/>
      <c r="D18" s="179"/>
      <c r="E18" s="179"/>
      <c r="F18" s="179"/>
      <c r="G18" s="179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79"/>
      <c r="Z18" s="179"/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</row>
    <row r="19" spans="1:36" ht="18.75" x14ac:dyDescent="0.25">
      <c r="A19" s="179" t="s">
        <v>13</v>
      </c>
      <c r="B19" s="179"/>
      <c r="C19" s="179"/>
      <c r="D19" s="179"/>
      <c r="E19" s="179"/>
      <c r="F19" s="179"/>
      <c r="G19" s="179"/>
      <c r="H19" s="179"/>
      <c r="I19" s="179"/>
      <c r="J19" s="179"/>
      <c r="K19" s="179"/>
      <c r="L19" s="179"/>
      <c r="M19" s="179"/>
      <c r="N19" s="179"/>
      <c r="O19" s="179"/>
      <c r="P19" s="179"/>
      <c r="Q19" s="179"/>
      <c r="R19" s="179"/>
      <c r="S19" s="179"/>
      <c r="T19" s="179"/>
      <c r="U19" s="179"/>
      <c r="V19" s="179"/>
      <c r="W19" s="179"/>
      <c r="X19" s="179"/>
      <c r="Y19" s="179"/>
      <c r="Z19" s="179"/>
      <c r="AA19" s="179"/>
      <c r="AB19" s="179"/>
      <c r="AC19" s="179"/>
      <c r="AD19" s="179"/>
      <c r="AE19" s="179"/>
      <c r="AF19" s="179"/>
      <c r="AG19" s="179"/>
      <c r="AH19" s="179"/>
      <c r="AI19" s="179"/>
      <c r="AJ19" s="179"/>
    </row>
    <row r="20" spans="1:36" ht="18.75" x14ac:dyDescent="0.25">
      <c r="A20" s="179" t="s">
        <v>14</v>
      </c>
      <c r="B20" s="179"/>
      <c r="C20" s="179"/>
      <c r="D20" s="179"/>
      <c r="E20" s="179"/>
      <c r="F20" s="179"/>
      <c r="G20" s="179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179"/>
      <c r="S20" s="179"/>
      <c r="T20" s="179"/>
      <c r="U20" s="179"/>
      <c r="V20" s="179"/>
      <c r="W20" s="179"/>
      <c r="X20" s="179"/>
      <c r="Y20" s="179"/>
      <c r="Z20" s="179"/>
      <c r="AA20" s="179"/>
      <c r="AB20" s="179"/>
      <c r="AC20" s="179"/>
      <c r="AD20" s="179"/>
      <c r="AE20" s="179"/>
      <c r="AF20" s="179"/>
      <c r="AG20" s="179"/>
      <c r="AH20" s="179"/>
      <c r="AI20" s="179"/>
      <c r="AJ20" s="179"/>
    </row>
    <row r="21" spans="1:36" ht="15" customHeight="1" x14ac:dyDescent="0.25">
      <c r="A21" s="180" t="s">
        <v>15</v>
      </c>
      <c r="B21" s="180"/>
      <c r="C21" s="180"/>
      <c r="D21" s="180"/>
      <c r="E21" s="180"/>
      <c r="F21" s="180" t="s">
        <v>16</v>
      </c>
      <c r="G21" s="180"/>
      <c r="H21" s="180"/>
      <c r="I21" s="180"/>
      <c r="J21" s="180"/>
      <c r="K21" s="180" t="s">
        <v>17</v>
      </c>
      <c r="L21" s="180"/>
      <c r="M21" s="180"/>
      <c r="N21" s="180"/>
      <c r="O21" s="180" t="s">
        <v>18</v>
      </c>
      <c r="P21" s="180"/>
      <c r="Q21" s="180"/>
      <c r="R21" s="180"/>
      <c r="S21" s="180" t="s">
        <v>19</v>
      </c>
      <c r="T21" s="180"/>
      <c r="U21" s="180"/>
      <c r="V21" s="180"/>
      <c r="W21" s="180"/>
      <c r="X21" s="180"/>
      <c r="Y21" s="181" t="s">
        <v>20</v>
      </c>
      <c r="Z21" s="181"/>
      <c r="AA21" s="181"/>
      <c r="AB21" s="181"/>
      <c r="AC21" s="181"/>
      <c r="AD21" s="181"/>
      <c r="AE21" s="181"/>
      <c r="AF21" s="181"/>
      <c r="AG21" s="181"/>
      <c r="AH21" s="181"/>
      <c r="AI21" s="182"/>
      <c r="AJ21" s="182"/>
    </row>
    <row r="22" spans="1:36" ht="15" customHeight="1" x14ac:dyDescent="0.25">
      <c r="A22" s="180"/>
      <c r="B22" s="180"/>
      <c r="C22" s="180"/>
      <c r="D22" s="180"/>
      <c r="E22" s="180"/>
      <c r="F22" s="180"/>
      <c r="G22" s="180"/>
      <c r="H22" s="180"/>
      <c r="I22" s="180"/>
      <c r="J22" s="180"/>
      <c r="K22" s="180"/>
      <c r="L22" s="180"/>
      <c r="M22" s="180"/>
      <c r="N22" s="180"/>
      <c r="O22" s="180"/>
      <c r="P22" s="180"/>
      <c r="Q22" s="180"/>
      <c r="R22" s="180"/>
      <c r="S22" s="180"/>
      <c r="T22" s="180"/>
      <c r="U22" s="180"/>
      <c r="V22" s="180"/>
      <c r="W22" s="180"/>
      <c r="X22" s="180"/>
      <c r="Y22" s="181"/>
      <c r="Z22" s="181"/>
      <c r="AA22" s="181"/>
      <c r="AB22" s="181"/>
      <c r="AC22" s="181"/>
      <c r="AD22" s="181"/>
      <c r="AE22" s="181"/>
      <c r="AF22" s="181"/>
      <c r="AG22" s="181"/>
      <c r="AH22" s="181"/>
      <c r="AI22" s="182"/>
      <c r="AJ22" s="182"/>
    </row>
    <row r="23" spans="1:36" ht="15" customHeight="1" x14ac:dyDescent="0.25">
      <c r="A23" s="180"/>
      <c r="B23" s="180"/>
      <c r="C23" s="180"/>
      <c r="D23" s="180"/>
      <c r="E23" s="180"/>
      <c r="F23" s="180"/>
      <c r="G23" s="180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180"/>
      <c r="S23" s="180"/>
      <c r="T23" s="180"/>
      <c r="U23" s="180"/>
      <c r="V23" s="180"/>
      <c r="W23" s="180"/>
      <c r="X23" s="180"/>
      <c r="Y23" s="181"/>
      <c r="Z23" s="181"/>
      <c r="AA23" s="181"/>
      <c r="AB23" s="181"/>
      <c r="AC23" s="181"/>
      <c r="AD23" s="181"/>
      <c r="AE23" s="181"/>
      <c r="AF23" s="181"/>
      <c r="AG23" s="181"/>
      <c r="AH23" s="181"/>
      <c r="AI23" s="182"/>
      <c r="AJ23" s="182"/>
    </row>
    <row r="24" spans="1:36" ht="15" customHeight="1" x14ac:dyDescent="0.25">
      <c r="A24" s="180"/>
      <c r="B24" s="180"/>
      <c r="C24" s="180"/>
      <c r="D24" s="180"/>
      <c r="E24" s="180"/>
      <c r="F24" s="180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1"/>
      <c r="Z24" s="181"/>
      <c r="AA24" s="181"/>
      <c r="AB24" s="181"/>
      <c r="AC24" s="181"/>
      <c r="AD24" s="181"/>
      <c r="AE24" s="181"/>
      <c r="AF24" s="181"/>
      <c r="AG24" s="181"/>
      <c r="AH24" s="181"/>
      <c r="AI24" s="182"/>
      <c r="AJ24" s="182"/>
    </row>
    <row r="25" spans="1:36" ht="15" customHeight="1" x14ac:dyDescent="0.25">
      <c r="A25" s="180"/>
      <c r="B25" s="180"/>
      <c r="C25" s="180"/>
      <c r="D25" s="180"/>
      <c r="E25" s="180"/>
      <c r="F25" s="180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1"/>
      <c r="Z25" s="181"/>
      <c r="AA25" s="181"/>
      <c r="AB25" s="181"/>
      <c r="AC25" s="181"/>
      <c r="AD25" s="181"/>
      <c r="AE25" s="181"/>
      <c r="AF25" s="181"/>
      <c r="AG25" s="181"/>
      <c r="AH25" s="181"/>
      <c r="AI25" s="182"/>
      <c r="AJ25" s="182"/>
    </row>
    <row r="26" spans="1:36" ht="15" customHeight="1" x14ac:dyDescent="0.3">
      <c r="A26" s="188" t="s">
        <v>21</v>
      </c>
      <c r="B26" s="188"/>
      <c r="C26" s="188"/>
      <c r="D26" s="188"/>
      <c r="E26" s="188"/>
      <c r="F26" s="186">
        <v>2</v>
      </c>
      <c r="G26" s="186"/>
      <c r="H26" s="186"/>
      <c r="I26" s="186"/>
      <c r="J26" s="186"/>
      <c r="K26" s="183">
        <v>3</v>
      </c>
      <c r="L26" s="183"/>
      <c r="M26" s="183"/>
      <c r="N26" s="183"/>
      <c r="O26" s="183">
        <v>4</v>
      </c>
      <c r="P26" s="183"/>
      <c r="Q26" s="183"/>
      <c r="R26" s="183"/>
      <c r="S26" s="183">
        <v>5</v>
      </c>
      <c r="T26" s="183"/>
      <c r="U26" s="183"/>
      <c r="V26" s="183"/>
      <c r="W26" s="183"/>
      <c r="X26" s="183"/>
      <c r="Y26" s="183">
        <v>6</v>
      </c>
      <c r="Z26" s="183"/>
      <c r="AA26" s="183"/>
      <c r="AB26" s="183"/>
      <c r="AC26" s="183"/>
      <c r="AD26" s="183"/>
      <c r="AE26" s="183"/>
      <c r="AF26" s="183"/>
      <c r="AG26" s="183"/>
      <c r="AH26" s="183"/>
      <c r="AI26" s="184">
        <v>7</v>
      </c>
      <c r="AJ26" s="184"/>
    </row>
    <row r="27" spans="1:36" ht="18.75" customHeight="1" x14ac:dyDescent="0.25">
      <c r="A27" s="185">
        <v>2951615791</v>
      </c>
      <c r="B27" s="185"/>
      <c r="C27" s="185"/>
      <c r="D27" s="185"/>
      <c r="E27" s="185"/>
      <c r="F27" s="186"/>
      <c r="G27" s="186"/>
      <c r="H27" s="186"/>
      <c r="I27" s="186"/>
      <c r="J27" s="186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</row>
    <row r="28" spans="1:36" ht="15" customHeight="1" x14ac:dyDescent="0.25">
      <c r="A28" s="185"/>
      <c r="B28" s="185"/>
      <c r="C28" s="185"/>
      <c r="D28" s="185"/>
      <c r="E28" s="185"/>
      <c r="F28" s="186"/>
      <c r="G28" s="186"/>
      <c r="H28" s="186"/>
      <c r="I28" s="186"/>
      <c r="J28" s="186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</row>
    <row r="29" spans="1:36" x14ac:dyDescent="0.25">
      <c r="A29" s="185"/>
      <c r="B29" s="185"/>
      <c r="C29" s="185"/>
      <c r="D29" s="185"/>
      <c r="E29" s="185"/>
      <c r="F29" s="186"/>
      <c r="G29" s="186"/>
      <c r="H29" s="186"/>
      <c r="I29" s="186"/>
      <c r="J29" s="186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</row>
    <row r="30" spans="1:36" x14ac:dyDescent="0.25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2"/>
    </row>
    <row r="31" spans="1:36" ht="15.75" x14ac:dyDescent="0.25">
      <c r="A31" s="62"/>
      <c r="B31" s="63" t="s">
        <v>22</v>
      </c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62"/>
      <c r="AJ31" s="62"/>
    </row>
    <row r="32" spans="1:36" x14ac:dyDescent="0.25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</row>
    <row r="33" spans="1:36" x14ac:dyDescent="0.25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</row>
    <row r="36" spans="1:36" ht="18.75" x14ac:dyDescent="0.3">
      <c r="A36" s="61"/>
    </row>
    <row r="37" spans="1:36" ht="18.75" x14ac:dyDescent="0.3">
      <c r="A37" s="61"/>
    </row>
    <row r="38" spans="1:36" ht="18.75" x14ac:dyDescent="0.3">
      <c r="A38" s="61"/>
    </row>
    <row r="39" spans="1:36" ht="18.75" x14ac:dyDescent="0.3">
      <c r="A39" s="61"/>
    </row>
  </sheetData>
  <sheetProtection algorithmName="SHA-512" hashValue="8XW2na7CA3+c7klHylbFJ/ArYLsxjBbU5o+I33/uWzwBzxmwT2VycWZjUFxUI+hmMQup7OgbHT/hk8ZtzCPL4A==" saltValue="DmbWpcuHlqNKP0bdRc2j1w==" spinCount="100000" sheet="1" objects="1" scenarios="1"/>
  <mergeCells count="36">
    <mergeCell ref="Y26:AH26"/>
    <mergeCell ref="AI26:AJ26"/>
    <mergeCell ref="A27:E29"/>
    <mergeCell ref="F27:J29"/>
    <mergeCell ref="K27:N29"/>
    <mergeCell ref="O27:R29"/>
    <mergeCell ref="S27:X29"/>
    <mergeCell ref="Y27:AH29"/>
    <mergeCell ref="AI27:AJ29"/>
    <mergeCell ref="A26:E26"/>
    <mergeCell ref="F26:J26"/>
    <mergeCell ref="K26:N26"/>
    <mergeCell ref="O26:R26"/>
    <mergeCell ref="S26:X26"/>
    <mergeCell ref="A18:AJ18"/>
    <mergeCell ref="A19:AJ19"/>
    <mergeCell ref="A20:AJ20"/>
    <mergeCell ref="A21:E25"/>
    <mergeCell ref="F21:J25"/>
    <mergeCell ref="K21:N25"/>
    <mergeCell ref="O21:R25"/>
    <mergeCell ref="S21:X25"/>
    <mergeCell ref="Y21:AH25"/>
    <mergeCell ref="AI21:AJ25"/>
    <mergeCell ref="A9:Q9"/>
    <mergeCell ref="R9:X9"/>
    <mergeCell ref="Z9:AJ9"/>
    <mergeCell ref="A10:Q16"/>
    <mergeCell ref="R10:X16"/>
    <mergeCell ref="Z10:AJ10"/>
    <mergeCell ref="Z11:AJ11"/>
    <mergeCell ref="Z12:AJ12"/>
    <mergeCell ref="Z13:AJ13"/>
    <mergeCell ref="Z14:AJ14"/>
    <mergeCell ref="Z15:AJ15"/>
    <mergeCell ref="Z16:AF16"/>
  </mergeCells>
  <pageMargins left="0.78749999999999998" right="0.31527777777777799" top="0" bottom="0.39374999999999999" header="0.51180555555555496" footer="0.51180555555555496"/>
  <pageSetup paperSize="9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F0"/>
  </sheetPr>
  <dimension ref="A1:W85"/>
  <sheetViews>
    <sheetView topLeftCell="A40" zoomScaleNormal="100" workbookViewId="0">
      <selection activeCell="A61" sqref="A61"/>
    </sheetView>
  </sheetViews>
  <sheetFormatPr defaultColWidth="8.7109375" defaultRowHeight="15" x14ac:dyDescent="0.25"/>
  <cols>
    <col min="1" max="28" width="3.7109375" customWidth="1"/>
    <col min="1013" max="1014" width="11.5703125" customWidth="1"/>
  </cols>
  <sheetData>
    <row r="1" spans="1:23" ht="15" customHeight="1" x14ac:dyDescent="0.25">
      <c r="A1" s="245" t="s">
        <v>60</v>
      </c>
      <c r="B1" s="245"/>
      <c r="C1" s="245"/>
      <c r="D1" s="245"/>
      <c r="E1" s="245"/>
      <c r="F1" s="245"/>
      <c r="G1" s="245"/>
      <c r="H1" s="245"/>
      <c r="I1" s="245"/>
      <c r="J1" s="245"/>
      <c r="K1" s="245"/>
      <c r="L1" s="245"/>
      <c r="M1" s="245"/>
      <c r="N1" s="245"/>
      <c r="O1" s="245"/>
      <c r="P1" s="245"/>
      <c r="Q1" s="245"/>
      <c r="R1" s="245"/>
      <c r="S1" s="245"/>
      <c r="T1" s="245"/>
      <c r="U1" s="245"/>
      <c r="V1" s="245"/>
      <c r="W1" s="125"/>
    </row>
    <row r="2" spans="1:23" ht="15" customHeight="1" x14ac:dyDescent="0.25">
      <c r="A2" s="244" t="s">
        <v>61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124"/>
    </row>
    <row r="3" spans="1:23" ht="15" customHeight="1" x14ac:dyDescent="0.25">
      <c r="A3" s="245" t="s">
        <v>62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125"/>
    </row>
    <row r="4" spans="1:23" ht="15" customHeight="1" x14ac:dyDescent="0.25">
      <c r="A4" s="224">
        <v>20</v>
      </c>
      <c r="B4" s="224"/>
      <c r="C4" s="225" t="str">
        <f>'2-я 1-ВЕТ'!D33</f>
        <v>квітня</v>
      </c>
      <c r="D4" s="225"/>
      <c r="E4" s="225"/>
      <c r="F4" s="225"/>
      <c r="G4" s="224">
        <v>2021</v>
      </c>
      <c r="H4" s="224"/>
      <c r="I4" s="91" t="s">
        <v>148</v>
      </c>
      <c r="J4" s="9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1"/>
      <c r="W4" s="121"/>
    </row>
    <row r="5" spans="1:23" ht="15" customHeight="1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</row>
    <row r="6" spans="1:23" ht="15" customHeight="1" x14ac:dyDescent="0.25">
      <c r="A6" s="201" t="s">
        <v>63</v>
      </c>
      <c r="B6" s="201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126"/>
    </row>
    <row r="7" spans="1:23" ht="15" customHeight="1" x14ac:dyDescent="0.25">
      <c r="A7" s="10" t="s">
        <v>134</v>
      </c>
      <c r="B7" s="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x14ac:dyDescent="0.25">
      <c r="A8" s="32" t="s">
        <v>126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x14ac:dyDescent="0.25">
      <c r="A9" s="1" t="s">
        <v>66</v>
      </c>
      <c r="B9" s="1"/>
      <c r="C9" s="1"/>
      <c r="D9" s="1"/>
      <c r="E9" s="1"/>
      <c r="F9" s="1"/>
      <c r="G9" s="241" t="str">
        <f>'Акт собаки R'!G9</f>
        <v>Москаленко И.А.</v>
      </c>
      <c r="H9" s="241"/>
      <c r="I9" s="241"/>
      <c r="J9" s="241"/>
      <c r="K9" s="241"/>
      <c r="L9" s="24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x14ac:dyDescent="0.25">
      <c r="A10" s="1" t="s">
        <v>120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 t="str">
        <f>'Акт коты PCHCh'!L10</f>
        <v xml:space="preserve"> 21.03.2020 по 20.04.2021 року 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x14ac:dyDescent="0.25">
      <c r="A11" s="45" t="s">
        <v>471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x14ac:dyDescent="0.25">
      <c r="A12" s="247" t="s">
        <v>472</v>
      </c>
      <c r="B12" s="247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123"/>
    </row>
    <row r="13" spans="1:23" ht="15.75" x14ac:dyDescent="0.25">
      <c r="A13" s="28" t="s">
        <v>473</v>
      </c>
      <c r="B13" s="28"/>
      <c r="C13" s="28"/>
      <c r="D13" s="28"/>
      <c r="I13" s="14">
        <f>MAX('Список собаки L'!A5:A57)</f>
        <v>42</v>
      </c>
      <c r="J13" s="1" t="s">
        <v>71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x14ac:dyDescent="0.25">
      <c r="A14" s="1" t="s">
        <v>474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x14ac:dyDescent="0.25">
      <c r="A15" s="1" t="s">
        <v>74</v>
      </c>
      <c r="B15" s="1"/>
      <c r="C15" s="1"/>
      <c r="D15" s="1"/>
      <c r="E15" s="1"/>
      <c r="F15" s="1"/>
      <c r="G15" s="1"/>
      <c r="H15" s="1"/>
      <c r="I15" s="1"/>
      <c r="J15" s="1"/>
      <c r="K15" s="1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x14ac:dyDescent="0.25">
      <c r="A16" s="1" t="s">
        <v>447</v>
      </c>
      <c r="B16" s="10"/>
      <c r="C16" s="1"/>
      <c r="D16" s="1"/>
      <c r="E16" s="1"/>
      <c r="F16" s="1"/>
      <c r="G16" s="17"/>
      <c r="H16" s="17"/>
      <c r="I16" s="17"/>
      <c r="J16" s="17"/>
      <c r="K16" s="17"/>
      <c r="L16" s="17"/>
      <c r="P16" s="199">
        <v>185827</v>
      </c>
      <c r="Q16" s="199"/>
      <c r="R16" s="199"/>
      <c r="T16" s="1"/>
      <c r="U16" s="1"/>
      <c r="V16" s="1"/>
      <c r="W16" s="1"/>
    </row>
    <row r="17" spans="1:23" ht="15.75" x14ac:dyDescent="0.25">
      <c r="A17" s="1"/>
      <c r="B17" s="13" t="s">
        <v>122</v>
      </c>
      <c r="C17" s="26"/>
      <c r="D17" s="26"/>
      <c r="E17" s="1"/>
      <c r="F17" s="230">
        <v>44621</v>
      </c>
      <c r="G17" s="230"/>
      <c r="H17" s="230"/>
      <c r="K17" s="1" t="s">
        <v>76</v>
      </c>
      <c r="L17" s="1"/>
      <c r="M17" s="1"/>
      <c r="N17" s="1"/>
      <c r="O17" s="1"/>
      <c r="P17" s="17"/>
      <c r="Q17" s="17"/>
      <c r="R17" s="27">
        <v>2</v>
      </c>
      <c r="S17" s="28" t="s">
        <v>77</v>
      </c>
      <c r="T17" s="1"/>
      <c r="U17" s="1"/>
      <c r="V17" s="1"/>
      <c r="W17" s="1"/>
    </row>
    <row r="18" spans="1:23" ht="15.7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x14ac:dyDescent="0.25">
      <c r="A19" s="1" t="s">
        <v>448</v>
      </c>
      <c r="B19" s="10"/>
      <c r="C19" s="1"/>
      <c r="D19" s="1"/>
      <c r="E19" s="1"/>
      <c r="F19" s="1"/>
      <c r="G19" s="16"/>
      <c r="H19" s="16"/>
      <c r="I19" s="16"/>
      <c r="J19" s="17"/>
      <c r="K19" s="17"/>
      <c r="L19" s="17"/>
      <c r="M19" s="17" t="s">
        <v>136</v>
      </c>
      <c r="N19" s="1"/>
      <c r="O19" s="18"/>
      <c r="P19" s="19"/>
      <c r="Q19" s="229" t="s">
        <v>289</v>
      </c>
      <c r="R19" s="229"/>
      <c r="S19" s="229"/>
      <c r="T19" s="1"/>
      <c r="U19" s="1"/>
      <c r="V19" s="1"/>
      <c r="W19" s="1"/>
    </row>
    <row r="20" spans="1:23" ht="15.75" x14ac:dyDescent="0.25">
      <c r="A20" s="1"/>
      <c r="B20" s="1" t="s">
        <v>123</v>
      </c>
      <c r="C20" s="1"/>
      <c r="D20" s="1"/>
      <c r="E20" s="1"/>
      <c r="F20" s="248">
        <v>44774</v>
      </c>
      <c r="G20" s="248"/>
      <c r="H20" s="248"/>
      <c r="I20" s="16"/>
      <c r="J20" s="17"/>
      <c r="K20" s="28" t="s">
        <v>135</v>
      </c>
      <c r="L20" s="17"/>
      <c r="M20" s="17"/>
      <c r="N20" s="1"/>
      <c r="O20" s="18"/>
      <c r="P20" s="19"/>
      <c r="R20" s="44" t="s">
        <v>21</v>
      </c>
      <c r="S20" s="19" t="s">
        <v>77</v>
      </c>
      <c r="T20" s="1"/>
      <c r="U20" s="1"/>
      <c r="V20" s="1"/>
      <c r="W20" s="1"/>
    </row>
    <row r="21" spans="1:23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x14ac:dyDescent="0.25">
      <c r="A22" s="1" t="s">
        <v>217</v>
      </c>
      <c r="B22" s="10"/>
      <c r="C22" s="1"/>
      <c r="D22" s="1"/>
      <c r="E22" s="1"/>
      <c r="F22" s="1"/>
      <c r="G22" s="16"/>
      <c r="H22" s="16"/>
      <c r="I22" s="16"/>
      <c r="J22" s="17"/>
      <c r="K22" s="17"/>
      <c r="L22" s="17"/>
      <c r="M22" s="17" t="s">
        <v>136</v>
      </c>
      <c r="N22" s="1"/>
      <c r="O22" s="18"/>
      <c r="P22" s="19"/>
      <c r="Q22" s="229" t="s">
        <v>290</v>
      </c>
      <c r="R22" s="229"/>
      <c r="S22" s="229"/>
      <c r="T22" s="1"/>
      <c r="U22" s="1"/>
      <c r="V22" s="1"/>
      <c r="W22" s="1"/>
    </row>
    <row r="23" spans="1:23" ht="15.75" x14ac:dyDescent="0.25">
      <c r="A23" s="1"/>
      <c r="B23" s="1" t="s">
        <v>123</v>
      </c>
      <c r="C23" s="1"/>
      <c r="D23" s="1"/>
      <c r="E23" s="1"/>
      <c r="F23" s="248" t="s">
        <v>195</v>
      </c>
      <c r="G23" s="248"/>
      <c r="H23" s="248"/>
      <c r="I23" s="16"/>
      <c r="J23" s="17"/>
      <c r="K23" s="28" t="s">
        <v>135</v>
      </c>
      <c r="L23" s="17"/>
      <c r="M23" s="17"/>
      <c r="N23" s="1"/>
      <c r="O23" s="18"/>
      <c r="P23" s="19"/>
      <c r="R23" s="44" t="s">
        <v>21</v>
      </c>
      <c r="S23" s="19" t="s">
        <v>77</v>
      </c>
      <c r="T23" s="1"/>
      <c r="U23" s="1"/>
      <c r="V23" s="1"/>
      <c r="W23" s="1"/>
    </row>
    <row r="24" spans="1:23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x14ac:dyDescent="0.25">
      <c r="A25" s="1" t="s">
        <v>449</v>
      </c>
      <c r="B25" s="10"/>
      <c r="C25" s="1"/>
      <c r="D25" s="1"/>
      <c r="E25" s="1"/>
      <c r="F25" s="1"/>
      <c r="G25" s="16"/>
      <c r="H25" s="16"/>
      <c r="I25" s="16"/>
      <c r="J25" s="17"/>
      <c r="K25" s="17"/>
      <c r="L25" s="17"/>
      <c r="M25" s="17" t="s">
        <v>136</v>
      </c>
      <c r="N25" s="1"/>
      <c r="O25" s="18"/>
      <c r="P25" s="19"/>
      <c r="Q25" s="229" t="s">
        <v>218</v>
      </c>
      <c r="R25" s="229"/>
      <c r="S25" s="229"/>
      <c r="T25" s="1"/>
      <c r="U25" s="1"/>
      <c r="V25" s="1"/>
      <c r="W25" s="1"/>
    </row>
    <row r="26" spans="1:23" ht="15.75" x14ac:dyDescent="0.25">
      <c r="A26" s="1"/>
      <c r="B26" s="1" t="s">
        <v>123</v>
      </c>
      <c r="C26" s="1"/>
      <c r="D26" s="1"/>
      <c r="E26" s="1"/>
      <c r="F26" s="248">
        <v>44593</v>
      </c>
      <c r="G26" s="248"/>
      <c r="H26" s="248"/>
      <c r="I26" s="16"/>
      <c r="J26" s="17"/>
      <c r="K26" s="28" t="s">
        <v>135</v>
      </c>
      <c r="L26" s="17"/>
      <c r="M26" s="17"/>
      <c r="N26" s="1"/>
      <c r="O26" s="18"/>
      <c r="P26" s="19"/>
      <c r="R26" s="44" t="s">
        <v>21</v>
      </c>
      <c r="S26" s="19" t="s">
        <v>77</v>
      </c>
      <c r="T26" s="1"/>
      <c r="U26" s="1"/>
      <c r="V26" s="1"/>
      <c r="W26" s="1"/>
    </row>
    <row r="27" spans="1:23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x14ac:dyDescent="0.25">
      <c r="A28" s="1" t="s">
        <v>450</v>
      </c>
      <c r="B28" s="10"/>
      <c r="C28" s="1"/>
      <c r="D28" s="1"/>
      <c r="E28" s="1"/>
      <c r="F28" s="1"/>
      <c r="G28" s="16"/>
      <c r="H28" s="16"/>
      <c r="I28" s="16"/>
      <c r="J28" s="17"/>
      <c r="K28" s="17"/>
      <c r="L28" s="17"/>
      <c r="M28" s="17" t="s">
        <v>136</v>
      </c>
      <c r="N28" s="1"/>
      <c r="O28" s="18"/>
      <c r="P28" s="19"/>
      <c r="Q28" s="229" t="s">
        <v>451</v>
      </c>
      <c r="R28" s="229"/>
      <c r="S28" s="229"/>
      <c r="T28" s="1"/>
      <c r="U28" s="1"/>
      <c r="V28" s="1"/>
      <c r="W28" s="1"/>
    </row>
    <row r="29" spans="1:23" ht="15.75" x14ac:dyDescent="0.25">
      <c r="A29" s="1"/>
      <c r="B29" s="1" t="s">
        <v>123</v>
      </c>
      <c r="C29" s="1"/>
      <c r="D29" s="1"/>
      <c r="E29" s="1"/>
      <c r="F29" s="248">
        <v>44713</v>
      </c>
      <c r="G29" s="248"/>
      <c r="H29" s="248"/>
      <c r="I29" s="16"/>
      <c r="J29" s="17"/>
      <c r="K29" s="28" t="s">
        <v>135</v>
      </c>
      <c r="L29" s="17"/>
      <c r="M29" s="17"/>
      <c r="N29" s="1"/>
      <c r="O29" s="18"/>
      <c r="P29" s="19"/>
      <c r="R29" s="44" t="s">
        <v>21</v>
      </c>
      <c r="S29" s="19" t="s">
        <v>77</v>
      </c>
      <c r="T29" s="1"/>
      <c r="U29" s="1"/>
      <c r="V29" s="1"/>
      <c r="W29" s="1"/>
    </row>
    <row r="30" spans="1:23" ht="15.75" x14ac:dyDescent="0.25">
      <c r="A30" s="1"/>
      <c r="B30" s="1"/>
      <c r="C30" s="1"/>
      <c r="D30" s="1"/>
      <c r="E30" s="1"/>
      <c r="F30" s="97"/>
      <c r="G30" s="97"/>
      <c r="H30" s="97"/>
      <c r="I30" s="16"/>
      <c r="J30" s="17"/>
      <c r="K30" s="28"/>
      <c r="L30" s="17"/>
      <c r="M30" s="17"/>
      <c r="N30" s="1"/>
      <c r="O30" s="18"/>
      <c r="P30" s="19"/>
      <c r="R30" s="44"/>
      <c r="S30" s="19"/>
      <c r="T30" s="1"/>
      <c r="U30" s="1"/>
      <c r="V30" s="1"/>
      <c r="W30" s="1"/>
    </row>
    <row r="31" spans="1:23" ht="15.75" x14ac:dyDescent="0.25">
      <c r="A31" s="1" t="s">
        <v>455</v>
      </c>
      <c r="B31" s="10"/>
      <c r="C31" s="1"/>
      <c r="D31" s="1"/>
      <c r="E31" s="1"/>
      <c r="F31" s="1"/>
      <c r="G31" s="16"/>
      <c r="H31" s="16"/>
      <c r="I31" s="16"/>
      <c r="J31" s="17"/>
      <c r="K31" s="17"/>
      <c r="L31" s="17"/>
      <c r="M31" s="17" t="s">
        <v>136</v>
      </c>
      <c r="N31" s="1"/>
      <c r="O31" s="18"/>
      <c r="P31" s="19"/>
      <c r="Q31" s="229" t="s">
        <v>452</v>
      </c>
      <c r="R31" s="229"/>
      <c r="S31" s="229"/>
      <c r="T31" s="1"/>
      <c r="U31" s="1"/>
      <c r="V31" s="1"/>
      <c r="W31" s="1"/>
    </row>
    <row r="32" spans="1:23" ht="15.75" x14ac:dyDescent="0.25">
      <c r="A32" s="1"/>
      <c r="B32" s="1" t="s">
        <v>123</v>
      </c>
      <c r="C32" s="1"/>
      <c r="D32" s="1"/>
      <c r="E32" s="1"/>
      <c r="F32" s="229" t="s">
        <v>453</v>
      </c>
      <c r="G32" s="229"/>
      <c r="H32" s="229"/>
      <c r="I32" s="16"/>
      <c r="J32" s="17"/>
      <c r="K32" s="28" t="s">
        <v>135</v>
      </c>
      <c r="L32" s="17"/>
      <c r="M32" s="17"/>
      <c r="N32" s="1"/>
      <c r="O32" s="18"/>
      <c r="P32" s="19"/>
      <c r="R32" s="44" t="s">
        <v>454</v>
      </c>
      <c r="S32" s="19" t="s">
        <v>77</v>
      </c>
      <c r="T32" s="1"/>
      <c r="U32" s="1"/>
      <c r="V32" s="1"/>
      <c r="W32" s="1"/>
    </row>
    <row r="33" spans="1:23" ht="15.75" x14ac:dyDescent="0.25">
      <c r="A33" s="1"/>
      <c r="B33" s="1"/>
      <c r="C33" s="1"/>
      <c r="D33" s="1"/>
      <c r="E33" s="1"/>
      <c r="F33" s="105"/>
      <c r="G33" s="105"/>
      <c r="H33" s="105"/>
      <c r="I33" s="16"/>
      <c r="J33" s="17"/>
      <c r="K33" s="28"/>
      <c r="L33" s="17"/>
      <c r="M33" s="17"/>
      <c r="N33" s="1"/>
      <c r="O33" s="18"/>
      <c r="P33" s="19"/>
      <c r="R33" s="44"/>
      <c r="S33" s="19"/>
      <c r="T33" s="1"/>
      <c r="U33" s="1"/>
      <c r="V33" s="1"/>
      <c r="W33" s="1"/>
    </row>
    <row r="34" spans="1:23" ht="15.75" x14ac:dyDescent="0.25">
      <c r="A34" s="1" t="s">
        <v>456</v>
      </c>
      <c r="B34" s="10"/>
      <c r="C34" s="1"/>
      <c r="D34" s="1"/>
      <c r="E34" s="1"/>
      <c r="F34" s="1"/>
      <c r="G34" s="16"/>
      <c r="H34" s="16"/>
      <c r="I34" s="16"/>
      <c r="J34" s="17"/>
      <c r="K34" s="17"/>
      <c r="L34" s="17"/>
      <c r="M34" s="17" t="s">
        <v>136</v>
      </c>
      <c r="N34" s="1"/>
      <c r="O34" s="18"/>
      <c r="P34" s="19"/>
      <c r="Q34" s="229" t="s">
        <v>291</v>
      </c>
      <c r="R34" s="229"/>
      <c r="S34" s="229"/>
      <c r="T34" s="1"/>
      <c r="U34" s="1"/>
      <c r="V34" s="1"/>
      <c r="W34" s="1"/>
    </row>
    <row r="35" spans="1:23" ht="15.75" x14ac:dyDescent="0.25">
      <c r="A35" s="1"/>
      <c r="B35" s="1" t="s">
        <v>123</v>
      </c>
      <c r="C35" s="1"/>
      <c r="D35" s="1"/>
      <c r="E35" s="1"/>
      <c r="F35" s="229" t="s">
        <v>202</v>
      </c>
      <c r="G35" s="229"/>
      <c r="H35" s="229"/>
      <c r="I35" s="16"/>
      <c r="J35" s="17"/>
      <c r="K35" s="28" t="s">
        <v>135</v>
      </c>
      <c r="L35" s="17"/>
      <c r="M35" s="17"/>
      <c r="N35" s="1"/>
      <c r="O35" s="18"/>
      <c r="P35" s="19"/>
      <c r="R35" s="44" t="s">
        <v>21</v>
      </c>
      <c r="S35" s="19" t="s">
        <v>77</v>
      </c>
      <c r="T35" s="1"/>
      <c r="U35" s="1"/>
      <c r="V35" s="1"/>
      <c r="W35" s="1"/>
    </row>
    <row r="36" spans="1:23" ht="15.75" x14ac:dyDescent="0.25">
      <c r="A36" s="1"/>
      <c r="B36" s="1"/>
      <c r="C36" s="1"/>
      <c r="D36" s="1"/>
      <c r="E36" s="1"/>
      <c r="F36" s="105"/>
      <c r="G36" s="105"/>
      <c r="H36" s="105"/>
      <c r="I36" s="16"/>
      <c r="J36" s="17"/>
      <c r="K36" s="28"/>
      <c r="L36" s="17"/>
      <c r="M36" s="17"/>
      <c r="N36" s="1"/>
      <c r="O36" s="18"/>
      <c r="P36" s="19"/>
      <c r="R36" s="44"/>
      <c r="S36" s="19"/>
      <c r="T36" s="1"/>
      <c r="U36" s="1"/>
      <c r="V36" s="1"/>
      <c r="W36" s="1"/>
    </row>
    <row r="37" spans="1:23" ht="15.75" x14ac:dyDescent="0.25">
      <c r="A37" s="1" t="s">
        <v>457</v>
      </c>
      <c r="B37" s="10"/>
      <c r="C37" s="1"/>
      <c r="D37" s="1"/>
      <c r="E37" s="1"/>
      <c r="F37" s="1"/>
      <c r="G37" s="16"/>
      <c r="H37" s="16"/>
      <c r="I37" s="16"/>
      <c r="J37" s="17"/>
      <c r="K37" s="17"/>
      <c r="L37" s="17"/>
      <c r="M37" s="17" t="s">
        <v>136</v>
      </c>
      <c r="N37" s="1"/>
      <c r="O37" s="18"/>
      <c r="P37" s="19"/>
      <c r="Q37" s="229" t="s">
        <v>458</v>
      </c>
      <c r="R37" s="229"/>
      <c r="S37" s="229"/>
      <c r="T37" s="1"/>
      <c r="U37" s="1"/>
      <c r="V37" s="1"/>
      <c r="W37" s="1"/>
    </row>
    <row r="38" spans="1:23" ht="15.75" x14ac:dyDescent="0.25">
      <c r="A38" s="1"/>
      <c r="B38" s="1" t="s">
        <v>123</v>
      </c>
      <c r="C38" s="1"/>
      <c r="D38" s="1"/>
      <c r="E38" s="1"/>
      <c r="F38" s="229" t="s">
        <v>459</v>
      </c>
      <c r="G38" s="229"/>
      <c r="H38" s="229"/>
      <c r="I38" s="16"/>
      <c r="J38" s="17"/>
      <c r="K38" s="28" t="s">
        <v>135</v>
      </c>
      <c r="L38" s="17"/>
      <c r="M38" s="17"/>
      <c r="N38" s="1"/>
      <c r="O38" s="18"/>
      <c r="P38" s="19"/>
      <c r="R38" s="44" t="s">
        <v>137</v>
      </c>
      <c r="S38" s="19" t="s">
        <v>77</v>
      </c>
      <c r="T38" s="1"/>
      <c r="U38" s="1"/>
      <c r="V38" s="1"/>
      <c r="W38" s="1"/>
    </row>
    <row r="39" spans="1:23" ht="15.75" x14ac:dyDescent="0.25">
      <c r="A39" s="1"/>
      <c r="B39" s="1"/>
      <c r="C39" s="1"/>
      <c r="D39" s="1"/>
      <c r="E39" s="1"/>
      <c r="F39" s="105"/>
      <c r="G39" s="105"/>
      <c r="H39" s="105"/>
      <c r="I39" s="16"/>
      <c r="J39" s="17"/>
      <c r="K39" s="28"/>
      <c r="L39" s="17"/>
      <c r="M39" s="17"/>
      <c r="N39" s="1"/>
      <c r="O39" s="18"/>
      <c r="P39" s="19"/>
      <c r="R39" s="44"/>
      <c r="S39" s="19"/>
      <c r="T39" s="1"/>
      <c r="U39" s="1"/>
      <c r="V39" s="1"/>
      <c r="W39" s="1"/>
    </row>
    <row r="40" spans="1:23" ht="15.75" x14ac:dyDescent="0.25">
      <c r="A40" s="1" t="s">
        <v>460</v>
      </c>
      <c r="B40" s="10"/>
      <c r="C40" s="1"/>
      <c r="D40" s="1"/>
      <c r="E40" s="1"/>
      <c r="F40" s="1"/>
      <c r="G40" s="16"/>
      <c r="H40" s="16"/>
      <c r="I40" s="16"/>
      <c r="J40" s="17"/>
      <c r="K40" s="17"/>
      <c r="L40" s="17"/>
      <c r="M40" s="17" t="s">
        <v>136</v>
      </c>
      <c r="N40" s="1"/>
      <c r="O40" s="18"/>
      <c r="P40" s="19"/>
      <c r="Q40" s="229" t="s">
        <v>291</v>
      </c>
      <c r="R40" s="229"/>
      <c r="S40" s="229"/>
      <c r="T40" s="1"/>
      <c r="U40" s="1"/>
      <c r="V40" s="1"/>
      <c r="W40" s="1"/>
    </row>
    <row r="41" spans="1:23" ht="15.75" x14ac:dyDescent="0.25">
      <c r="A41" s="1"/>
      <c r="B41" s="1" t="s">
        <v>123</v>
      </c>
      <c r="C41" s="1"/>
      <c r="D41" s="1"/>
      <c r="E41" s="1"/>
      <c r="F41" s="249">
        <v>44470</v>
      </c>
      <c r="G41" s="249"/>
      <c r="H41" s="249"/>
      <c r="I41" s="16"/>
      <c r="J41" s="17"/>
      <c r="K41" s="28" t="s">
        <v>135</v>
      </c>
      <c r="L41" s="17"/>
      <c r="M41" s="17"/>
      <c r="N41" s="1"/>
      <c r="O41" s="18"/>
      <c r="P41" s="19"/>
      <c r="R41" s="44" t="s">
        <v>21</v>
      </c>
      <c r="S41" s="19" t="s">
        <v>77</v>
      </c>
      <c r="T41" s="1"/>
      <c r="U41" s="1"/>
      <c r="V41" s="1"/>
      <c r="W41" s="1"/>
    </row>
    <row r="42" spans="1:23" ht="15.75" x14ac:dyDescent="0.25">
      <c r="A42" s="1"/>
      <c r="B42" s="1"/>
      <c r="C42" s="1"/>
      <c r="D42" s="1"/>
      <c r="E42" s="1"/>
      <c r="F42" s="98"/>
      <c r="G42" s="98"/>
      <c r="H42" s="98"/>
      <c r="I42" s="16"/>
      <c r="J42" s="17"/>
      <c r="K42" s="28"/>
      <c r="L42" s="17"/>
      <c r="M42" s="17"/>
      <c r="N42" s="1"/>
      <c r="O42" s="18"/>
      <c r="P42" s="19"/>
      <c r="R42" s="44"/>
      <c r="S42" s="19"/>
      <c r="T42" s="1"/>
      <c r="U42" s="1"/>
      <c r="V42" s="1"/>
      <c r="W42" s="1"/>
    </row>
    <row r="43" spans="1:23" ht="15.75" x14ac:dyDescent="0.25">
      <c r="A43" s="1" t="s">
        <v>461</v>
      </c>
      <c r="B43" s="10"/>
      <c r="C43" s="1"/>
      <c r="D43" s="1"/>
      <c r="E43" s="1"/>
      <c r="F43" s="1"/>
      <c r="G43" s="16"/>
      <c r="H43" s="16"/>
      <c r="I43" s="16"/>
      <c r="J43" s="17"/>
      <c r="K43" s="17"/>
      <c r="L43" s="17"/>
      <c r="M43" s="17" t="s">
        <v>136</v>
      </c>
      <c r="N43" s="1"/>
      <c r="O43" s="18"/>
      <c r="P43" s="19"/>
      <c r="Q43" s="229" t="s">
        <v>219</v>
      </c>
      <c r="R43" s="229"/>
      <c r="S43" s="229"/>
      <c r="T43" s="1"/>
      <c r="U43" s="1"/>
      <c r="V43" s="1"/>
      <c r="W43" s="1"/>
    </row>
    <row r="44" spans="1:23" ht="15.75" x14ac:dyDescent="0.25">
      <c r="A44" s="1"/>
      <c r="B44" s="1" t="s">
        <v>123</v>
      </c>
      <c r="C44" s="1"/>
      <c r="D44" s="1"/>
      <c r="E44" s="1"/>
      <c r="F44" s="249">
        <v>44835</v>
      </c>
      <c r="G44" s="249"/>
      <c r="H44" s="249"/>
      <c r="I44" s="16"/>
      <c r="J44" s="17"/>
      <c r="K44" s="28" t="s">
        <v>135</v>
      </c>
      <c r="L44" s="17"/>
      <c r="M44" s="17"/>
      <c r="N44" s="1"/>
      <c r="O44" s="18"/>
      <c r="P44" s="19"/>
      <c r="R44" s="44" t="s">
        <v>21</v>
      </c>
      <c r="S44" s="19" t="s">
        <v>77</v>
      </c>
      <c r="T44" s="1"/>
      <c r="U44" s="1"/>
      <c r="V44" s="1"/>
      <c r="W44" s="1"/>
    </row>
    <row r="45" spans="1:23" ht="15.75" x14ac:dyDescent="0.25">
      <c r="A45" s="1"/>
      <c r="B45" s="1"/>
      <c r="C45" s="1"/>
      <c r="D45" s="1"/>
      <c r="E45" s="1"/>
      <c r="F45" s="110"/>
      <c r="G45" s="110"/>
      <c r="H45" s="110"/>
      <c r="I45" s="16"/>
      <c r="J45" s="17"/>
      <c r="K45" s="28"/>
      <c r="L45" s="17"/>
      <c r="M45" s="17"/>
      <c r="N45" s="1"/>
      <c r="O45" s="18"/>
      <c r="P45" s="19"/>
      <c r="R45" s="44"/>
      <c r="S45" s="19"/>
      <c r="T45" s="1"/>
      <c r="U45" s="1"/>
      <c r="V45" s="1"/>
      <c r="W45" s="1"/>
    </row>
    <row r="46" spans="1:23" ht="15.75" x14ac:dyDescent="0.25">
      <c r="A46" s="1" t="s">
        <v>292</v>
      </c>
      <c r="B46" s="10"/>
      <c r="C46" s="1"/>
      <c r="D46" s="1"/>
      <c r="E46" s="1"/>
      <c r="F46" s="1"/>
      <c r="G46" s="16"/>
      <c r="H46" s="16"/>
      <c r="I46" s="16"/>
      <c r="J46" s="17"/>
      <c r="K46" s="17"/>
      <c r="L46" s="17"/>
      <c r="M46" s="17"/>
      <c r="N46" s="1"/>
      <c r="O46" s="18"/>
      <c r="P46" s="19"/>
      <c r="Q46" s="229" t="s">
        <v>293</v>
      </c>
      <c r="R46" s="229"/>
      <c r="S46" s="229"/>
      <c r="T46" s="1"/>
      <c r="U46" s="1"/>
      <c r="V46" s="1"/>
      <c r="W46" s="1"/>
    </row>
    <row r="47" spans="1:23" ht="15.75" x14ac:dyDescent="0.25">
      <c r="A47" s="1"/>
      <c r="B47" s="1" t="s">
        <v>123</v>
      </c>
      <c r="C47" s="1"/>
      <c r="D47" s="1"/>
      <c r="E47" s="1"/>
      <c r="F47" s="229" t="s">
        <v>294</v>
      </c>
      <c r="G47" s="229"/>
      <c r="H47" s="229"/>
      <c r="I47" s="16"/>
      <c r="J47" s="17"/>
      <c r="K47" s="28" t="s">
        <v>135</v>
      </c>
      <c r="L47" s="17"/>
      <c r="M47" s="17"/>
      <c r="N47" s="1"/>
      <c r="O47" s="18"/>
      <c r="P47" s="19"/>
      <c r="R47" s="44" t="s">
        <v>462</v>
      </c>
      <c r="S47" s="19" t="s">
        <v>77</v>
      </c>
      <c r="T47" s="1"/>
      <c r="U47" s="1"/>
      <c r="V47" s="1"/>
      <c r="W47" s="1"/>
    </row>
    <row r="48" spans="1:23" ht="15.75" x14ac:dyDescent="0.25">
      <c r="A48" s="1"/>
      <c r="B48" s="1"/>
      <c r="C48" s="1"/>
      <c r="D48" s="1"/>
      <c r="E48" s="1"/>
      <c r="F48" s="105"/>
      <c r="G48" s="105"/>
      <c r="H48" s="105"/>
      <c r="I48" s="16"/>
      <c r="J48" s="17"/>
      <c r="K48" s="28"/>
      <c r="L48" s="17"/>
      <c r="M48" s="17"/>
      <c r="N48" s="1"/>
      <c r="O48" s="18"/>
      <c r="P48" s="19"/>
      <c r="R48" s="44"/>
      <c r="S48" s="19"/>
      <c r="T48" s="1"/>
      <c r="U48" s="1"/>
      <c r="V48" s="1"/>
      <c r="W48" s="1"/>
    </row>
    <row r="49" spans="1:23" ht="15.75" x14ac:dyDescent="0.25">
      <c r="A49" s="1" t="s">
        <v>222</v>
      </c>
      <c r="B49" s="10"/>
      <c r="C49" s="1"/>
      <c r="D49" s="1"/>
      <c r="E49" s="1"/>
      <c r="F49" s="1"/>
      <c r="G49" s="16"/>
      <c r="H49" s="16"/>
      <c r="I49" s="16"/>
      <c r="J49" s="17"/>
      <c r="K49" s="17"/>
      <c r="L49" s="17"/>
      <c r="M49" s="17"/>
      <c r="N49" s="1"/>
      <c r="O49" s="18"/>
      <c r="P49" s="19"/>
      <c r="Q49" s="229" t="s">
        <v>194</v>
      </c>
      <c r="R49" s="229"/>
      <c r="S49" s="229"/>
      <c r="T49" s="1"/>
      <c r="U49" s="1"/>
      <c r="V49" s="1"/>
      <c r="W49" s="1"/>
    </row>
    <row r="50" spans="1:23" ht="15.75" x14ac:dyDescent="0.25">
      <c r="A50" s="1"/>
      <c r="B50" s="1" t="s">
        <v>123</v>
      </c>
      <c r="C50" s="1"/>
      <c r="D50" s="1"/>
      <c r="E50" s="1"/>
      <c r="F50" s="250" t="s">
        <v>195</v>
      </c>
      <c r="G50" s="227"/>
      <c r="H50" s="227"/>
      <c r="I50" s="16"/>
      <c r="J50" s="17"/>
      <c r="K50" s="28" t="s">
        <v>135</v>
      </c>
      <c r="L50" s="17"/>
      <c r="M50" s="17"/>
      <c r="N50" s="1"/>
      <c r="O50" s="18"/>
      <c r="P50" s="19"/>
      <c r="R50" s="44" t="s">
        <v>21</v>
      </c>
      <c r="S50" s="19" t="s">
        <v>77</v>
      </c>
      <c r="T50" s="1"/>
      <c r="U50" s="1"/>
      <c r="V50" s="1"/>
      <c r="W50" s="1"/>
    </row>
    <row r="51" spans="1:23" ht="15.75" x14ac:dyDescent="0.25">
      <c r="A51" s="1"/>
      <c r="B51" s="1"/>
      <c r="C51" s="1"/>
      <c r="D51" s="1"/>
      <c r="E51" s="1"/>
      <c r="F51" s="96"/>
      <c r="G51" s="95"/>
      <c r="H51" s="95"/>
      <c r="I51" s="16"/>
      <c r="J51" s="17"/>
      <c r="K51" s="28"/>
      <c r="L51" s="17"/>
      <c r="M51" s="17"/>
      <c r="N51" s="1"/>
      <c r="O51" s="18"/>
      <c r="P51" s="19"/>
      <c r="R51" s="44"/>
      <c r="S51" s="19"/>
      <c r="T51" s="1"/>
      <c r="U51" s="1"/>
      <c r="V51" s="1"/>
      <c r="W51" s="1"/>
    </row>
    <row r="52" spans="1:23" ht="15.75" x14ac:dyDescent="0.25">
      <c r="A52" s="1" t="s">
        <v>295</v>
      </c>
      <c r="B52" s="10"/>
      <c r="C52" s="1"/>
      <c r="D52" s="1"/>
      <c r="E52" s="1"/>
      <c r="F52" s="1"/>
      <c r="G52" s="16"/>
      <c r="H52" s="16"/>
      <c r="I52" s="16"/>
      <c r="J52" s="17"/>
      <c r="K52" s="17"/>
      <c r="L52" s="17"/>
      <c r="M52" s="17"/>
      <c r="N52" s="1"/>
      <c r="O52" s="18"/>
      <c r="P52" s="19"/>
      <c r="Q52" s="229" t="s">
        <v>220</v>
      </c>
      <c r="R52" s="229"/>
      <c r="S52" s="229"/>
      <c r="T52" s="1"/>
      <c r="U52" s="1"/>
      <c r="V52" s="1"/>
      <c r="W52" s="1"/>
    </row>
    <row r="53" spans="1:23" ht="15.75" x14ac:dyDescent="0.25">
      <c r="A53" s="1"/>
      <c r="B53" s="1" t="s">
        <v>123</v>
      </c>
      <c r="C53" s="1"/>
      <c r="D53" s="1"/>
      <c r="E53" s="1"/>
      <c r="F53" s="250" t="s">
        <v>221</v>
      </c>
      <c r="G53" s="227"/>
      <c r="H53" s="227"/>
      <c r="I53" s="16"/>
      <c r="J53" s="17"/>
      <c r="K53" s="28" t="s">
        <v>135</v>
      </c>
      <c r="L53" s="17"/>
      <c r="M53" s="17"/>
      <c r="N53" s="1"/>
      <c r="O53" s="18"/>
      <c r="P53" s="19"/>
      <c r="R53" s="44" t="s">
        <v>21</v>
      </c>
      <c r="S53" s="19" t="s">
        <v>77</v>
      </c>
      <c r="T53" s="1"/>
      <c r="U53" s="1"/>
      <c r="V53" s="1"/>
      <c r="W53" s="1"/>
    </row>
    <row r="54" spans="1:23" ht="15.75" x14ac:dyDescent="0.25">
      <c r="T54" s="1"/>
      <c r="U54" s="1"/>
      <c r="V54" s="1"/>
      <c r="W54" s="1"/>
    </row>
    <row r="55" spans="1:23" ht="15.75" x14ac:dyDescent="0.25">
      <c r="A55" s="1" t="s">
        <v>463</v>
      </c>
      <c r="B55" s="10"/>
      <c r="C55" s="1"/>
      <c r="D55" s="1"/>
      <c r="E55" s="1"/>
      <c r="F55" s="1"/>
      <c r="G55" s="16"/>
      <c r="H55" s="16"/>
      <c r="I55" s="16"/>
      <c r="J55" s="17"/>
      <c r="K55" s="17"/>
      <c r="L55" s="17"/>
      <c r="M55" s="17"/>
      <c r="N55" s="1"/>
      <c r="O55" s="18"/>
      <c r="P55" s="19"/>
      <c r="Q55" s="229" t="s">
        <v>464</v>
      </c>
      <c r="R55" s="229"/>
      <c r="S55" s="229"/>
      <c r="T55" s="1"/>
      <c r="U55" s="1"/>
      <c r="V55" s="1"/>
      <c r="W55" s="1"/>
    </row>
    <row r="56" spans="1:23" ht="15.75" x14ac:dyDescent="0.25">
      <c r="A56" s="1"/>
      <c r="B56" s="1" t="s">
        <v>123</v>
      </c>
      <c r="C56" s="1"/>
      <c r="D56" s="1"/>
      <c r="E56" s="1"/>
      <c r="F56" s="250" t="s">
        <v>195</v>
      </c>
      <c r="G56" s="227"/>
      <c r="H56" s="227"/>
      <c r="I56" s="16"/>
      <c r="J56" s="17"/>
      <c r="K56" s="28" t="s">
        <v>135</v>
      </c>
      <c r="L56" s="17"/>
      <c r="M56" s="17"/>
      <c r="N56" s="1"/>
      <c r="O56" s="18"/>
      <c r="P56" s="19"/>
      <c r="R56" s="44" t="s">
        <v>21</v>
      </c>
      <c r="S56" s="19" t="s">
        <v>77</v>
      </c>
      <c r="T56" s="1"/>
      <c r="U56" s="1"/>
      <c r="V56" s="1"/>
      <c r="W56" s="1"/>
    </row>
    <row r="57" spans="1:23" ht="15.75" x14ac:dyDescent="0.25">
      <c r="T57" s="1"/>
      <c r="U57" s="1"/>
      <c r="V57" s="1"/>
      <c r="W57" s="1"/>
    </row>
    <row r="58" spans="1:23" ht="15.75" x14ac:dyDescent="0.25">
      <c r="A58" s="1" t="s">
        <v>465</v>
      </c>
      <c r="B58" s="10"/>
      <c r="C58" s="1"/>
      <c r="D58" s="1"/>
      <c r="E58" s="1"/>
      <c r="F58" s="1"/>
      <c r="G58" s="16"/>
      <c r="H58" s="16"/>
      <c r="I58" s="16"/>
      <c r="J58" s="17"/>
      <c r="K58" s="17"/>
      <c r="L58" s="17"/>
      <c r="M58" s="17"/>
      <c r="N58" s="1"/>
      <c r="O58" s="18"/>
      <c r="P58" s="19"/>
      <c r="Q58" s="229" t="s">
        <v>466</v>
      </c>
      <c r="R58" s="229"/>
      <c r="S58" s="229"/>
      <c r="T58" s="1"/>
      <c r="U58" s="1"/>
      <c r="V58" s="1"/>
      <c r="W58" s="1"/>
    </row>
    <row r="59" spans="1:23" ht="15.75" x14ac:dyDescent="0.25">
      <c r="A59" s="1"/>
      <c r="B59" s="1" t="s">
        <v>123</v>
      </c>
      <c r="C59" s="1"/>
      <c r="D59" s="1"/>
      <c r="E59" s="1"/>
      <c r="F59" s="246" t="s">
        <v>467</v>
      </c>
      <c r="G59" s="246"/>
      <c r="H59" s="246"/>
      <c r="I59" s="16"/>
      <c r="J59" s="17"/>
      <c r="K59" s="28" t="s">
        <v>135</v>
      </c>
      <c r="L59" s="17"/>
      <c r="M59" s="17"/>
      <c r="N59" s="1"/>
      <c r="O59" s="18"/>
      <c r="P59" s="19"/>
      <c r="R59" s="44" t="s">
        <v>137</v>
      </c>
      <c r="S59" s="19" t="s">
        <v>77</v>
      </c>
      <c r="T59" s="1"/>
      <c r="U59" s="1"/>
      <c r="V59" s="1"/>
      <c r="W59" s="1"/>
    </row>
    <row r="60" spans="1:23" ht="15.75" x14ac:dyDescent="0.25">
      <c r="T60" s="1"/>
      <c r="U60" s="1"/>
      <c r="V60" s="1"/>
      <c r="W60" s="1"/>
    </row>
    <row r="61" spans="1:23" ht="15.75" x14ac:dyDescent="0.25">
      <c r="A61" s="1" t="s">
        <v>468</v>
      </c>
      <c r="B61" s="10"/>
      <c r="C61" s="1"/>
      <c r="D61" s="1"/>
      <c r="E61" s="1"/>
      <c r="F61" s="1"/>
      <c r="G61" s="16"/>
      <c r="H61" s="16"/>
      <c r="I61" s="16"/>
      <c r="J61" s="17"/>
      <c r="K61" s="17"/>
      <c r="L61" s="17"/>
      <c r="M61" s="17"/>
      <c r="N61" s="1"/>
      <c r="O61" s="18"/>
      <c r="P61" s="19"/>
      <c r="Q61" s="229" t="s">
        <v>469</v>
      </c>
      <c r="R61" s="229"/>
      <c r="S61" s="229"/>
      <c r="T61" s="1"/>
      <c r="U61" s="1"/>
      <c r="V61" s="1"/>
      <c r="W61" s="1"/>
    </row>
    <row r="62" spans="1:23" ht="15.75" x14ac:dyDescent="0.25">
      <c r="A62" s="1"/>
      <c r="B62" s="1" t="s">
        <v>123</v>
      </c>
      <c r="C62" s="1"/>
      <c r="D62" s="1"/>
      <c r="E62" s="1"/>
      <c r="F62" s="246" t="s">
        <v>470</v>
      </c>
      <c r="G62" s="246"/>
      <c r="H62" s="246"/>
      <c r="I62" s="16"/>
      <c r="J62" s="17"/>
      <c r="K62" s="28" t="s">
        <v>135</v>
      </c>
      <c r="L62" s="17"/>
      <c r="M62" s="17"/>
      <c r="N62" s="1"/>
      <c r="O62" s="18"/>
      <c r="P62" s="19"/>
      <c r="R62" s="44" t="s">
        <v>21</v>
      </c>
      <c r="S62" s="19" t="s">
        <v>77</v>
      </c>
      <c r="T62" s="1"/>
      <c r="U62" s="1"/>
      <c r="V62" s="1"/>
      <c r="W62" s="1"/>
    </row>
    <row r="63" spans="1:23" ht="15.75" x14ac:dyDescent="0.25">
      <c r="T63" s="1"/>
      <c r="U63" s="1"/>
      <c r="V63" s="1"/>
      <c r="W63" s="1"/>
    </row>
    <row r="64" spans="1:23" ht="15.75" x14ac:dyDescent="0.25">
      <c r="A64" s="31" t="s">
        <v>78</v>
      </c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</row>
    <row r="65" spans="1:23" ht="15.75" x14ac:dyDescent="0.2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</row>
    <row r="66" spans="1:23" ht="15.75" x14ac:dyDescent="0.25">
      <c r="A66" s="31" t="s">
        <v>79</v>
      </c>
      <c r="B66" s="31"/>
      <c r="C66" s="31"/>
      <c r="D66" s="31"/>
      <c r="E66" s="31"/>
      <c r="F66" s="243">
        <f>I13</f>
        <v>42</v>
      </c>
      <c r="G66" s="243"/>
      <c r="H66" s="31" t="s">
        <v>80</v>
      </c>
      <c r="I66" s="31"/>
      <c r="J66" s="31"/>
      <c r="K66" s="31"/>
      <c r="L66" s="31"/>
      <c r="M66" s="31"/>
      <c r="N66" s="31"/>
      <c r="O66" s="31"/>
      <c r="P66" s="31"/>
      <c r="Q66" s="243">
        <f>F66</f>
        <v>42</v>
      </c>
      <c r="R66" s="243"/>
      <c r="S66" s="31" t="s">
        <v>81</v>
      </c>
      <c r="V66" s="31"/>
      <c r="W66" s="31"/>
    </row>
    <row r="67" spans="1:23" ht="15.75" x14ac:dyDescent="0.25">
      <c r="A67" s="31"/>
      <c r="B67" s="31" t="s">
        <v>82</v>
      </c>
      <c r="C67" s="31"/>
      <c r="D67" s="31"/>
      <c r="E67" s="31"/>
      <c r="F67" s="31"/>
      <c r="G67" s="31"/>
      <c r="H67" s="242">
        <f>F66*0.5</f>
        <v>21</v>
      </c>
      <c r="I67" s="242"/>
      <c r="J67" s="31" t="s">
        <v>83</v>
      </c>
      <c r="L67" s="31"/>
      <c r="M67" s="243">
        <f>F66*0.5</f>
        <v>21</v>
      </c>
      <c r="N67" s="243"/>
      <c r="O67" s="31" t="s">
        <v>84</v>
      </c>
      <c r="R67" s="31"/>
      <c r="S67" s="31"/>
      <c r="T67" s="31"/>
      <c r="U67" s="31"/>
      <c r="V67" s="31"/>
      <c r="W67" s="31"/>
    </row>
    <row r="68" spans="1:23" ht="15.75" x14ac:dyDescent="0.25">
      <c r="A68" s="31"/>
      <c r="B68" s="31" t="s">
        <v>85</v>
      </c>
      <c r="C68" s="31"/>
      <c r="D68" s="31"/>
      <c r="E68" s="31"/>
      <c r="F68" s="242">
        <f>F66</f>
        <v>42</v>
      </c>
      <c r="G68" s="242"/>
      <c r="H68" s="31" t="s">
        <v>86</v>
      </c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</row>
    <row r="69" spans="1:23" ht="15.75" x14ac:dyDescent="0.25">
      <c r="A69" s="31"/>
      <c r="B69" s="31"/>
      <c r="C69" s="31"/>
      <c r="D69" s="31"/>
      <c r="E69" s="31"/>
      <c r="F69" s="31"/>
      <c r="G69" s="41"/>
      <c r="H69" s="4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</row>
    <row r="70" spans="1:23" ht="15.75" x14ac:dyDescent="0.25">
      <c r="A70" s="31" t="s">
        <v>87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</row>
    <row r="71" spans="1:23" ht="15.75" x14ac:dyDescent="0.25">
      <c r="A71" s="31"/>
      <c r="B71" s="31"/>
      <c r="C71" s="31" t="s">
        <v>88</v>
      </c>
      <c r="D71" s="31"/>
      <c r="E71" s="31"/>
      <c r="F71" s="31"/>
      <c r="G71" s="31"/>
      <c r="H71" s="31"/>
      <c r="I71" s="31"/>
      <c r="J71" s="243">
        <f>F66</f>
        <v>42</v>
      </c>
      <c r="K71" s="243"/>
      <c r="L71" s="31" t="s">
        <v>89</v>
      </c>
      <c r="O71" s="31"/>
      <c r="P71" s="31"/>
      <c r="Q71" s="31"/>
      <c r="R71" s="31"/>
      <c r="S71" s="31"/>
      <c r="T71" s="31"/>
      <c r="U71" s="31"/>
      <c r="V71" s="31"/>
      <c r="W71" s="31"/>
    </row>
    <row r="72" spans="1:23" ht="15.75" x14ac:dyDescent="0.2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41"/>
      <c r="M72" s="41"/>
      <c r="N72" s="31"/>
      <c r="O72" s="31"/>
      <c r="P72" s="31"/>
      <c r="Q72" s="31"/>
      <c r="R72" s="31"/>
      <c r="S72" s="31"/>
      <c r="T72" s="31"/>
      <c r="U72" s="31"/>
      <c r="V72" s="31"/>
      <c r="W72" s="31"/>
    </row>
    <row r="73" spans="1:23" ht="15.75" x14ac:dyDescent="0.25">
      <c r="A73" s="31" t="s">
        <v>90</v>
      </c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</row>
    <row r="74" spans="1:23" ht="15.75" x14ac:dyDescent="0.2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</row>
    <row r="75" spans="1:23" ht="15.75" x14ac:dyDescent="0.25">
      <c r="A75" s="42" t="s">
        <v>138</v>
      </c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</row>
    <row r="76" spans="1:23" ht="15.75" x14ac:dyDescent="0.25">
      <c r="A76" s="42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</row>
    <row r="77" spans="1:23" ht="15.75" x14ac:dyDescent="0.25">
      <c r="A77" s="23" t="s">
        <v>92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</row>
    <row r="78" spans="1:23" ht="15.75" x14ac:dyDescent="0.25">
      <c r="A78" s="23"/>
      <c r="B78" s="23" t="s">
        <v>93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</row>
    <row r="79" spans="1:23" ht="15.75" x14ac:dyDescent="0.25">
      <c r="A79" s="23"/>
      <c r="B79" s="31" t="s">
        <v>94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42" t="s">
        <v>95</v>
      </c>
      <c r="N79" s="31"/>
      <c r="O79" s="31"/>
      <c r="P79" s="31"/>
      <c r="Q79" s="31"/>
      <c r="R79" s="233" t="s">
        <v>96</v>
      </c>
      <c r="S79" s="233"/>
      <c r="T79" s="233"/>
      <c r="U79" s="233"/>
      <c r="V79" s="233"/>
      <c r="W79" s="37"/>
    </row>
    <row r="80" spans="1:23" ht="15.75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T80" s="31"/>
      <c r="U80" s="31"/>
      <c r="V80" s="31"/>
      <c r="W80" s="31"/>
    </row>
    <row r="81" spans="1:23" ht="15.75" x14ac:dyDescent="0.25">
      <c r="A81" s="31"/>
      <c r="B81" s="31" t="s">
        <v>97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T81" s="31"/>
      <c r="U81" s="31"/>
      <c r="V81" s="31"/>
      <c r="W81" s="31"/>
    </row>
    <row r="82" spans="1:23" ht="15.75" x14ac:dyDescent="0.25">
      <c r="A82" s="31"/>
      <c r="B82" s="24" t="s">
        <v>98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42" t="s">
        <v>99</v>
      </c>
      <c r="N82" s="31"/>
      <c r="O82" s="31"/>
      <c r="P82" s="31"/>
      <c r="Q82" s="31"/>
      <c r="R82" s="233" t="s">
        <v>96</v>
      </c>
      <c r="S82" s="233"/>
      <c r="T82" s="233"/>
      <c r="U82" s="233"/>
      <c r="V82" s="233"/>
      <c r="W82" s="37"/>
    </row>
    <row r="83" spans="1:23" ht="15.7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T83" s="1"/>
      <c r="U83" s="1"/>
      <c r="V83" s="1"/>
      <c r="W83" s="1"/>
    </row>
    <row r="84" spans="1:23" ht="15.75" x14ac:dyDescent="0.25">
      <c r="B84" s="1" t="s">
        <v>100</v>
      </c>
      <c r="M84" s="12" t="str">
        <f>'Акт собаки R'!M58:R58</f>
        <v>Москаленко И.А.</v>
      </c>
      <c r="R84" s="233" t="s">
        <v>96</v>
      </c>
      <c r="S84" s="233"/>
      <c r="T84" s="233"/>
      <c r="U84" s="233"/>
      <c r="V84" s="233"/>
      <c r="W84" s="37"/>
    </row>
    <row r="85" spans="1:23" ht="15.75" x14ac:dyDescent="0.25">
      <c r="B85" s="24" t="s">
        <v>101</v>
      </c>
    </row>
  </sheetData>
  <mergeCells count="50">
    <mergeCell ref="F62:H62"/>
    <mergeCell ref="R79:V79"/>
    <mergeCell ref="R82:V82"/>
    <mergeCell ref="R84:V84"/>
    <mergeCell ref="P16:R16"/>
    <mergeCell ref="F17:H17"/>
    <mergeCell ref="Q28:S28"/>
    <mergeCell ref="F29:H29"/>
    <mergeCell ref="Q34:S34"/>
    <mergeCell ref="H67:I67"/>
    <mergeCell ref="M67:N67"/>
    <mergeCell ref="F68:G68"/>
    <mergeCell ref="J71:K71"/>
    <mergeCell ref="F66:G66"/>
    <mergeCell ref="Q66:R66"/>
    <mergeCell ref="Q40:S40"/>
    <mergeCell ref="F41:H41"/>
    <mergeCell ref="Q31:S31"/>
    <mergeCell ref="F32:H32"/>
    <mergeCell ref="Q55:S55"/>
    <mergeCell ref="F56:H56"/>
    <mergeCell ref="F35:H35"/>
    <mergeCell ref="Q37:S37"/>
    <mergeCell ref="F38:H38"/>
    <mergeCell ref="Q52:S52"/>
    <mergeCell ref="F53:H53"/>
    <mergeCell ref="Q46:S46"/>
    <mergeCell ref="F47:H47"/>
    <mergeCell ref="Q49:S49"/>
    <mergeCell ref="Q58:S58"/>
    <mergeCell ref="F59:H59"/>
    <mergeCell ref="Q61:S61"/>
    <mergeCell ref="G9:L9"/>
    <mergeCell ref="A4:B4"/>
    <mergeCell ref="C4:F4"/>
    <mergeCell ref="G4:H4"/>
    <mergeCell ref="A12:V12"/>
    <mergeCell ref="F20:H20"/>
    <mergeCell ref="Q22:S22"/>
    <mergeCell ref="F23:H23"/>
    <mergeCell ref="Q25:S25"/>
    <mergeCell ref="F26:H26"/>
    <mergeCell ref="Q43:S43"/>
    <mergeCell ref="F44:H44"/>
    <mergeCell ref="F50:H50"/>
    <mergeCell ref="A2:V2"/>
    <mergeCell ref="A1:V1"/>
    <mergeCell ref="A3:V3"/>
    <mergeCell ref="A6:V6"/>
    <mergeCell ref="Q19:S19"/>
  </mergeCells>
  <pageMargins left="0.59055118110236227" right="0" top="0" bottom="0" header="0.51181102362204722" footer="0.51181102362204722"/>
  <pageSetup paperSize="9" scale="115" firstPageNumber="0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70C0"/>
  </sheetPr>
  <dimension ref="A1:AMK38"/>
  <sheetViews>
    <sheetView topLeftCell="A22" zoomScaleNormal="100" workbookViewId="0">
      <selection activeCell="N30" sqref="N30"/>
    </sheetView>
  </sheetViews>
  <sheetFormatPr defaultColWidth="9.140625" defaultRowHeight="15" x14ac:dyDescent="0.25"/>
  <cols>
    <col min="1" max="27" width="3.7109375" style="39" customWidth="1"/>
    <col min="28" max="1025" width="9.140625" style="39"/>
  </cols>
  <sheetData>
    <row r="1" spans="1:25" ht="20.25" x14ac:dyDescent="0.25">
      <c r="A1" s="251" t="s">
        <v>142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1"/>
      <c r="Y1" s="251"/>
    </row>
    <row r="2" spans="1:25" ht="15.75" x14ac:dyDescent="0.25">
      <c r="A2" s="31"/>
      <c r="B2" s="31" t="s">
        <v>143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spans="1:25" ht="18.75" x14ac:dyDescent="0.25">
      <c r="A3" s="31"/>
      <c r="B3" s="31"/>
      <c r="C3" s="31" t="s">
        <v>144</v>
      </c>
      <c r="D3" s="192" t="str">
        <f>'2-я 1-ВЕТ'!M3</f>
        <v>квітень</v>
      </c>
      <c r="E3" s="192"/>
      <c r="F3" s="192"/>
      <c r="G3" s="192"/>
      <c r="H3" s="192"/>
      <c r="I3" s="192"/>
      <c r="J3" s="255">
        <v>2020</v>
      </c>
      <c r="K3" s="255"/>
      <c r="L3" s="23" t="s">
        <v>145</v>
      </c>
      <c r="M3" s="31"/>
      <c r="N3" s="31"/>
      <c r="O3" s="31"/>
      <c r="P3" s="31"/>
      <c r="Q3" s="31"/>
      <c r="R3" s="31"/>
      <c r="X3" s="31"/>
      <c r="Y3" s="31"/>
    </row>
    <row r="4" spans="1:25" ht="15.75" x14ac:dyDescent="0.25">
      <c r="A4" s="31"/>
      <c r="B4" s="31"/>
      <c r="C4" s="31"/>
      <c r="D4" s="50"/>
      <c r="E4" s="50"/>
      <c r="F4" s="50"/>
      <c r="G4" s="50"/>
      <c r="H4" s="33"/>
      <c r="I4" s="33"/>
      <c r="J4" s="23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ht="18.75" x14ac:dyDescent="0.3">
      <c r="A5" s="252" t="s">
        <v>146</v>
      </c>
      <c r="B5" s="252"/>
      <c r="C5" s="252"/>
      <c r="D5" s="252"/>
      <c r="E5" s="253" t="str">
        <f>'2-я 1-ВЕТ'!D33</f>
        <v>квітня</v>
      </c>
      <c r="F5" s="253"/>
      <c r="G5" s="253"/>
      <c r="H5" s="253"/>
      <c r="I5" s="253"/>
      <c r="J5" s="72" t="s">
        <v>147</v>
      </c>
      <c r="K5" s="72"/>
      <c r="L5" s="72"/>
      <c r="M5" s="254">
        <f>J3</f>
        <v>2020</v>
      </c>
      <c r="N5" s="254"/>
      <c r="O5" s="71" t="s">
        <v>148</v>
      </c>
      <c r="P5" s="72"/>
      <c r="Q5" s="72" t="s">
        <v>149</v>
      </c>
      <c r="R5" s="72"/>
      <c r="S5" s="72"/>
      <c r="T5" s="72"/>
      <c r="U5" s="31"/>
      <c r="V5" s="31"/>
      <c r="W5" s="31"/>
      <c r="X5" s="31"/>
      <c r="Y5" s="31"/>
    </row>
    <row r="6" spans="1:25" ht="15.75" x14ac:dyDescent="0.25">
      <c r="A6" s="70"/>
      <c r="B6" s="71" t="s">
        <v>223</v>
      </c>
      <c r="C6" s="72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23"/>
      <c r="V6" s="23"/>
      <c r="W6" s="23"/>
      <c r="X6" s="23"/>
      <c r="Y6" s="23"/>
    </row>
    <row r="7" spans="1:25" ht="15.75" x14ac:dyDescent="0.25">
      <c r="A7" s="70"/>
      <c r="B7" s="71" t="s">
        <v>188</v>
      </c>
      <c r="C7" s="72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23"/>
      <c r="V7" s="23"/>
      <c r="W7" s="23"/>
      <c r="X7" s="23"/>
      <c r="Y7" s="23"/>
    </row>
    <row r="8" spans="1:25" ht="15.75" x14ac:dyDescent="0.25">
      <c r="A8" s="99" t="s">
        <v>224</v>
      </c>
      <c r="B8" s="100">
        <v>1</v>
      </c>
      <c r="C8" s="99" t="s">
        <v>229</v>
      </c>
      <c r="D8" s="99"/>
      <c r="E8" s="99"/>
      <c r="F8" s="266" t="s">
        <v>475</v>
      </c>
      <c r="G8" s="266"/>
      <c r="H8" s="266"/>
      <c r="I8" s="266"/>
      <c r="J8" s="266"/>
      <c r="K8" s="99" t="s">
        <v>227</v>
      </c>
      <c r="L8" s="266" t="s">
        <v>476</v>
      </c>
      <c r="M8" s="266"/>
      <c r="N8" s="266"/>
      <c r="O8" s="71"/>
      <c r="P8" s="71"/>
      <c r="Q8" s="71"/>
      <c r="R8" s="71"/>
      <c r="S8" s="71"/>
      <c r="T8" s="71"/>
      <c r="U8" s="23"/>
      <c r="V8" s="23"/>
      <c r="W8" s="23"/>
      <c r="X8" s="23"/>
      <c r="Y8" s="23"/>
    </row>
    <row r="9" spans="1:25" ht="15.75" x14ac:dyDescent="0.25">
      <c r="A9" s="99" t="s">
        <v>224</v>
      </c>
      <c r="B9" s="100">
        <v>2</v>
      </c>
      <c r="C9" s="99" t="s">
        <v>229</v>
      </c>
      <c r="D9" s="99"/>
      <c r="E9" s="99"/>
      <c r="F9" s="266" t="s">
        <v>477</v>
      </c>
      <c r="G9" s="266"/>
      <c r="H9" s="266"/>
      <c r="I9" s="266"/>
      <c r="J9" s="266"/>
      <c r="K9" s="99" t="s">
        <v>227</v>
      </c>
      <c r="L9" s="266" t="s">
        <v>476</v>
      </c>
      <c r="M9" s="266"/>
      <c r="N9" s="266"/>
      <c r="O9" s="101"/>
      <c r="P9" s="102"/>
      <c r="Q9" s="99"/>
      <c r="R9" s="99"/>
      <c r="S9" s="99"/>
      <c r="T9" s="99"/>
      <c r="U9" s="99"/>
      <c r="V9" s="99"/>
      <c r="W9" s="99"/>
      <c r="X9" s="99"/>
      <c r="Y9" s="99"/>
    </row>
    <row r="10" spans="1:25" x14ac:dyDescent="0.25">
      <c r="A10" s="256" t="s">
        <v>231</v>
      </c>
      <c r="B10" s="258" t="s">
        <v>232</v>
      </c>
      <c r="C10" s="258"/>
      <c r="D10" s="258"/>
      <c r="E10" s="258"/>
      <c r="F10" s="259" t="s">
        <v>233</v>
      </c>
      <c r="G10" s="259"/>
      <c r="H10" s="259"/>
      <c r="I10" s="265" t="s">
        <v>234</v>
      </c>
      <c r="J10" s="265"/>
      <c r="K10" s="265"/>
      <c r="L10" s="265"/>
      <c r="M10" s="267" t="s">
        <v>235</v>
      </c>
      <c r="N10" s="267"/>
      <c r="O10" s="267"/>
      <c r="P10" s="268"/>
      <c r="Q10" s="261" t="s">
        <v>236</v>
      </c>
      <c r="R10" s="261"/>
      <c r="S10" s="261"/>
      <c r="T10" s="261"/>
      <c r="U10" s="261" t="s">
        <v>237</v>
      </c>
      <c r="V10" s="261"/>
      <c r="W10" s="261"/>
      <c r="X10" s="261"/>
      <c r="Y10" s="261"/>
    </row>
    <row r="11" spans="1:25" x14ac:dyDescent="0.25">
      <c r="A11" s="257"/>
      <c r="B11" s="258"/>
      <c r="C11" s="258"/>
      <c r="D11" s="258"/>
      <c r="E11" s="258"/>
      <c r="F11" s="260"/>
      <c r="G11" s="260"/>
      <c r="H11" s="260"/>
      <c r="I11" s="265"/>
      <c r="J11" s="265"/>
      <c r="K11" s="265"/>
      <c r="L11" s="265"/>
      <c r="M11" s="269"/>
      <c r="N11" s="269"/>
      <c r="O11" s="269"/>
      <c r="P11" s="270"/>
      <c r="Q11" s="261"/>
      <c r="R11" s="261"/>
      <c r="S11" s="261"/>
      <c r="T11" s="261"/>
      <c r="U11" s="261"/>
      <c r="V11" s="261"/>
      <c r="W11" s="261"/>
      <c r="X11" s="261"/>
      <c r="Y11" s="261"/>
    </row>
    <row r="12" spans="1:25" x14ac:dyDescent="0.25">
      <c r="A12" s="262">
        <v>1</v>
      </c>
      <c r="B12" s="258" t="s">
        <v>478</v>
      </c>
      <c r="C12" s="258"/>
      <c r="D12" s="258"/>
      <c r="E12" s="258"/>
      <c r="F12" s="258" t="s">
        <v>479</v>
      </c>
      <c r="G12" s="258"/>
      <c r="H12" s="258"/>
      <c r="I12" s="258" t="s">
        <v>267</v>
      </c>
      <c r="J12" s="258"/>
      <c r="K12" s="258"/>
      <c r="L12" s="258"/>
      <c r="M12" s="258" t="s">
        <v>268</v>
      </c>
      <c r="N12" s="258"/>
      <c r="O12" s="258"/>
      <c r="P12" s="258"/>
      <c r="Q12" s="265" t="s">
        <v>43</v>
      </c>
      <c r="R12" s="265"/>
      <c r="S12" s="265"/>
      <c r="T12" s="265"/>
      <c r="U12" s="258" t="s">
        <v>269</v>
      </c>
      <c r="V12" s="258"/>
      <c r="W12" s="258"/>
      <c r="X12" s="258"/>
      <c r="Y12" s="258"/>
    </row>
    <row r="13" spans="1:25" x14ac:dyDescent="0.25">
      <c r="A13" s="262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65"/>
      <c r="R13" s="265"/>
      <c r="S13" s="265"/>
      <c r="T13" s="265"/>
      <c r="U13" s="258"/>
      <c r="V13" s="258"/>
      <c r="W13" s="258"/>
      <c r="X13" s="258"/>
      <c r="Y13" s="258"/>
    </row>
    <row r="14" spans="1:25" x14ac:dyDescent="0.25">
      <c r="A14" s="262"/>
      <c r="B14" s="258"/>
      <c r="C14" s="258"/>
      <c r="D14" s="258"/>
      <c r="E14" s="258"/>
      <c r="F14" s="258"/>
      <c r="G14" s="258"/>
      <c r="H14" s="258"/>
      <c r="I14" s="258"/>
      <c r="J14" s="258"/>
      <c r="K14" s="258"/>
      <c r="L14" s="258"/>
      <c r="M14" s="258"/>
      <c r="N14" s="258"/>
      <c r="O14" s="258"/>
      <c r="P14" s="258"/>
      <c r="Q14" s="265"/>
      <c r="R14" s="265"/>
      <c r="S14" s="265"/>
      <c r="T14" s="265"/>
      <c r="U14" s="258"/>
      <c r="V14" s="258"/>
      <c r="W14" s="258"/>
      <c r="X14" s="258"/>
      <c r="Y14" s="258"/>
    </row>
    <row r="15" spans="1:25" x14ac:dyDescent="0.25">
      <c r="A15" s="262"/>
      <c r="B15" s="258"/>
      <c r="C15" s="258"/>
      <c r="D15" s="258"/>
      <c r="E15" s="258"/>
      <c r="F15" s="258"/>
      <c r="G15" s="258"/>
      <c r="H15" s="258"/>
      <c r="I15" s="258"/>
      <c r="J15" s="258"/>
      <c r="K15" s="258"/>
      <c r="L15" s="258"/>
      <c r="M15" s="258"/>
      <c r="N15" s="258"/>
      <c r="O15" s="258"/>
      <c r="P15" s="258"/>
      <c r="Q15" s="265"/>
      <c r="R15" s="265"/>
      <c r="S15" s="265"/>
      <c r="T15" s="265"/>
      <c r="U15" s="258"/>
      <c r="V15" s="258"/>
      <c r="W15" s="258"/>
      <c r="X15" s="258"/>
      <c r="Y15" s="258"/>
    </row>
    <row r="16" spans="1:25" x14ac:dyDescent="0.25">
      <c r="A16" s="262"/>
      <c r="B16" s="258"/>
      <c r="C16" s="258"/>
      <c r="D16" s="258"/>
      <c r="E16" s="258"/>
      <c r="F16" s="258"/>
      <c r="G16" s="258"/>
      <c r="H16" s="258"/>
      <c r="I16" s="258"/>
      <c r="J16" s="258"/>
      <c r="K16" s="258"/>
      <c r="L16" s="258"/>
      <c r="M16" s="258"/>
      <c r="N16" s="258"/>
      <c r="O16" s="258"/>
      <c r="P16" s="258"/>
      <c r="Q16" s="265"/>
      <c r="R16" s="265"/>
      <c r="S16" s="265"/>
      <c r="T16" s="265"/>
      <c r="U16" s="258"/>
      <c r="V16" s="258"/>
      <c r="W16" s="258"/>
      <c r="X16" s="258"/>
      <c r="Y16" s="258"/>
    </row>
    <row r="17" spans="1:25" ht="15" customHeight="1" x14ac:dyDescent="0.25">
      <c r="A17" s="262">
        <v>2</v>
      </c>
      <c r="B17" s="258" t="s">
        <v>480</v>
      </c>
      <c r="C17" s="258"/>
      <c r="D17" s="258"/>
      <c r="E17" s="258"/>
      <c r="F17" s="258" t="s">
        <v>481</v>
      </c>
      <c r="G17" s="258"/>
      <c r="H17" s="258"/>
      <c r="I17" s="258" t="s">
        <v>482</v>
      </c>
      <c r="J17" s="258"/>
      <c r="K17" s="258"/>
      <c r="L17" s="258"/>
      <c r="M17" s="258" t="s">
        <v>483</v>
      </c>
      <c r="N17" s="258"/>
      <c r="O17" s="258"/>
      <c r="P17" s="258"/>
      <c r="Q17" s="265" t="s">
        <v>42</v>
      </c>
      <c r="R17" s="265"/>
      <c r="S17" s="265"/>
      <c r="T17" s="265"/>
      <c r="U17" s="258" t="s">
        <v>484</v>
      </c>
      <c r="V17" s="258"/>
      <c r="W17" s="258"/>
      <c r="X17" s="258"/>
      <c r="Y17" s="258"/>
    </row>
    <row r="18" spans="1:25" ht="15" customHeight="1" x14ac:dyDescent="0.25">
      <c r="A18" s="262"/>
      <c r="B18" s="258"/>
      <c r="C18" s="258"/>
      <c r="D18" s="258"/>
      <c r="E18" s="258"/>
      <c r="F18" s="258"/>
      <c r="G18" s="258"/>
      <c r="H18" s="258"/>
      <c r="I18" s="258"/>
      <c r="J18" s="258"/>
      <c r="K18" s="258"/>
      <c r="L18" s="258"/>
      <c r="M18" s="258"/>
      <c r="N18" s="258"/>
      <c r="O18" s="258"/>
      <c r="P18" s="258"/>
      <c r="Q18" s="265"/>
      <c r="R18" s="265"/>
      <c r="S18" s="265"/>
      <c r="T18" s="265"/>
      <c r="U18" s="258"/>
      <c r="V18" s="258"/>
      <c r="W18" s="258"/>
      <c r="X18" s="258"/>
      <c r="Y18" s="258"/>
    </row>
    <row r="19" spans="1:25" ht="15" customHeight="1" x14ac:dyDescent="0.25">
      <c r="A19" s="262"/>
      <c r="B19" s="258"/>
      <c r="C19" s="258"/>
      <c r="D19" s="258"/>
      <c r="E19" s="258"/>
      <c r="F19" s="258"/>
      <c r="G19" s="258"/>
      <c r="H19" s="258"/>
      <c r="I19" s="258"/>
      <c r="J19" s="258"/>
      <c r="K19" s="258"/>
      <c r="L19" s="258"/>
      <c r="M19" s="258"/>
      <c r="N19" s="258"/>
      <c r="O19" s="258"/>
      <c r="P19" s="258"/>
      <c r="Q19" s="265"/>
      <c r="R19" s="265"/>
      <c r="S19" s="265"/>
      <c r="T19" s="265"/>
      <c r="U19" s="258"/>
      <c r="V19" s="258"/>
      <c r="W19" s="258"/>
      <c r="X19" s="258"/>
      <c r="Y19" s="258"/>
    </row>
    <row r="20" spans="1:25" ht="15" customHeight="1" x14ac:dyDescent="0.25">
      <c r="A20" s="262"/>
      <c r="B20" s="258"/>
      <c r="C20" s="258"/>
      <c r="D20" s="258"/>
      <c r="E20" s="258"/>
      <c r="F20" s="258"/>
      <c r="G20" s="258"/>
      <c r="H20" s="258"/>
      <c r="I20" s="258"/>
      <c r="J20" s="258"/>
      <c r="K20" s="258"/>
      <c r="L20" s="258"/>
      <c r="M20" s="258"/>
      <c r="N20" s="258"/>
      <c r="O20" s="258"/>
      <c r="P20" s="258"/>
      <c r="Q20" s="265"/>
      <c r="R20" s="265"/>
      <c r="S20" s="265"/>
      <c r="T20" s="265"/>
      <c r="U20" s="258"/>
      <c r="V20" s="258"/>
      <c r="W20" s="258"/>
      <c r="X20" s="258"/>
      <c r="Y20" s="258"/>
    </row>
    <row r="21" spans="1:25" ht="15" customHeight="1" x14ac:dyDescent="0.25">
      <c r="A21" s="262"/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8"/>
      <c r="N21" s="258"/>
      <c r="O21" s="258"/>
      <c r="P21" s="258"/>
      <c r="Q21" s="265"/>
      <c r="R21" s="265"/>
      <c r="S21" s="265"/>
      <c r="T21" s="265"/>
      <c r="U21" s="258"/>
      <c r="V21" s="258"/>
      <c r="W21" s="258"/>
      <c r="X21" s="258"/>
      <c r="Y21" s="258"/>
    </row>
    <row r="22" spans="1:25" ht="15" customHeight="1" x14ac:dyDescent="0.25">
      <c r="A22" s="262">
        <v>3</v>
      </c>
      <c r="B22" s="258" t="s">
        <v>485</v>
      </c>
      <c r="C22" s="258"/>
      <c r="D22" s="258"/>
      <c r="E22" s="258"/>
      <c r="F22" s="258" t="s">
        <v>486</v>
      </c>
      <c r="G22" s="258"/>
      <c r="H22" s="258"/>
      <c r="I22" s="258" t="s">
        <v>482</v>
      </c>
      <c r="J22" s="258"/>
      <c r="K22" s="258"/>
      <c r="L22" s="258"/>
      <c r="M22" s="258" t="s">
        <v>483</v>
      </c>
      <c r="N22" s="258"/>
      <c r="O22" s="258"/>
      <c r="P22" s="258"/>
      <c r="Q22" s="265" t="s">
        <v>42</v>
      </c>
      <c r="R22" s="265"/>
      <c r="S22" s="265"/>
      <c r="T22" s="265"/>
      <c r="U22" s="258" t="s">
        <v>484</v>
      </c>
      <c r="V22" s="258"/>
      <c r="W22" s="258"/>
      <c r="X22" s="258"/>
      <c r="Y22" s="258"/>
    </row>
    <row r="23" spans="1:25" ht="15" customHeight="1" x14ac:dyDescent="0.25">
      <c r="A23" s="262"/>
      <c r="B23" s="258"/>
      <c r="C23" s="258"/>
      <c r="D23" s="258"/>
      <c r="E23" s="258"/>
      <c r="F23" s="258"/>
      <c r="G23" s="258"/>
      <c r="H23" s="258"/>
      <c r="I23" s="258"/>
      <c r="J23" s="258"/>
      <c r="K23" s="258"/>
      <c r="L23" s="258"/>
      <c r="M23" s="258"/>
      <c r="N23" s="258"/>
      <c r="O23" s="258"/>
      <c r="P23" s="258"/>
      <c r="Q23" s="265"/>
      <c r="R23" s="265"/>
      <c r="S23" s="265"/>
      <c r="T23" s="265"/>
      <c r="U23" s="258"/>
      <c r="V23" s="258"/>
      <c r="W23" s="258"/>
      <c r="X23" s="258"/>
      <c r="Y23" s="258"/>
    </row>
    <row r="24" spans="1:25" ht="15" customHeight="1" x14ac:dyDescent="0.25">
      <c r="A24" s="262"/>
      <c r="B24" s="258"/>
      <c r="C24" s="258"/>
      <c r="D24" s="258"/>
      <c r="E24" s="258"/>
      <c r="F24" s="258"/>
      <c r="G24" s="258"/>
      <c r="H24" s="258"/>
      <c r="I24" s="258"/>
      <c r="J24" s="258"/>
      <c r="K24" s="258"/>
      <c r="L24" s="258"/>
      <c r="M24" s="258"/>
      <c r="N24" s="258"/>
      <c r="O24" s="258"/>
      <c r="P24" s="258"/>
      <c r="Q24" s="265"/>
      <c r="R24" s="265"/>
      <c r="S24" s="265"/>
      <c r="T24" s="265"/>
      <c r="U24" s="258"/>
      <c r="V24" s="258"/>
      <c r="W24" s="258"/>
      <c r="X24" s="258"/>
      <c r="Y24" s="258"/>
    </row>
    <row r="25" spans="1:25" ht="15" customHeight="1" x14ac:dyDescent="0.25">
      <c r="A25" s="262"/>
      <c r="B25" s="258"/>
      <c r="C25" s="258"/>
      <c r="D25" s="258"/>
      <c r="E25" s="258"/>
      <c r="F25" s="258"/>
      <c r="G25" s="258"/>
      <c r="H25" s="258"/>
      <c r="I25" s="258"/>
      <c r="J25" s="258"/>
      <c r="K25" s="258"/>
      <c r="L25" s="258"/>
      <c r="M25" s="258"/>
      <c r="N25" s="258"/>
      <c r="O25" s="258"/>
      <c r="P25" s="258"/>
      <c r="Q25" s="265"/>
      <c r="R25" s="265"/>
      <c r="S25" s="265"/>
      <c r="T25" s="265"/>
      <c r="U25" s="258"/>
      <c r="V25" s="258"/>
      <c r="W25" s="258"/>
      <c r="X25" s="258"/>
      <c r="Y25" s="258"/>
    </row>
    <row r="26" spans="1:25" ht="15" customHeight="1" x14ac:dyDescent="0.25">
      <c r="A26" s="262"/>
      <c r="B26" s="258"/>
      <c r="C26" s="258"/>
      <c r="D26" s="258"/>
      <c r="E26" s="258"/>
      <c r="F26" s="258"/>
      <c r="G26" s="258"/>
      <c r="H26" s="258"/>
      <c r="I26" s="258"/>
      <c r="J26" s="258"/>
      <c r="K26" s="258"/>
      <c r="L26" s="258"/>
      <c r="M26" s="258"/>
      <c r="N26" s="258"/>
      <c r="O26" s="258"/>
      <c r="P26" s="258"/>
      <c r="Q26" s="265"/>
      <c r="R26" s="265"/>
      <c r="S26" s="265"/>
      <c r="T26" s="265"/>
      <c r="U26" s="258"/>
      <c r="V26" s="258"/>
      <c r="W26" s="258"/>
      <c r="X26" s="258"/>
      <c r="Y26" s="258"/>
    </row>
    <row r="27" spans="1:25" ht="15.75" x14ac:dyDescent="0.25">
      <c r="A27" s="127"/>
      <c r="B27" s="128"/>
      <c r="C27" s="128"/>
      <c r="D27" s="128"/>
      <c r="E27" s="128"/>
      <c r="F27" s="128"/>
      <c r="G27" s="128"/>
      <c r="H27" s="128"/>
      <c r="I27" s="128"/>
      <c r="J27" s="128"/>
      <c r="K27" s="128"/>
      <c r="L27" s="128"/>
      <c r="M27" s="128"/>
      <c r="N27" s="128"/>
      <c r="O27" s="128"/>
      <c r="P27" s="128"/>
      <c r="Q27" s="129"/>
      <c r="R27" s="129"/>
      <c r="S27" s="129"/>
      <c r="T27" s="129"/>
      <c r="U27" s="128"/>
      <c r="V27" s="128"/>
      <c r="W27" s="128"/>
      <c r="X27" s="128"/>
      <c r="Y27" s="128"/>
    </row>
    <row r="28" spans="1:25" ht="15.75" x14ac:dyDescent="0.25">
      <c r="A28" s="70"/>
      <c r="B28" s="71"/>
      <c r="C28" s="72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23"/>
      <c r="R28" s="23"/>
      <c r="S28" s="23"/>
      <c r="T28" s="23"/>
      <c r="U28" s="23"/>
      <c r="V28" s="23"/>
      <c r="W28" s="23"/>
      <c r="X28" s="23"/>
      <c r="Y28" s="23"/>
    </row>
    <row r="29" spans="1:25" ht="15.75" x14ac:dyDescent="0.25">
      <c r="A29" s="73" t="s">
        <v>150</v>
      </c>
      <c r="B29" s="72"/>
      <c r="C29" s="72"/>
      <c r="D29" s="72"/>
      <c r="E29" s="72"/>
      <c r="F29" s="72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31"/>
      <c r="R29" s="31"/>
      <c r="S29" s="31"/>
      <c r="T29" s="31"/>
      <c r="U29" s="31"/>
      <c r="V29" s="31"/>
      <c r="W29" s="31"/>
      <c r="X29" s="31"/>
      <c r="Y29" s="31"/>
    </row>
    <row r="30" spans="1:25" ht="15.75" x14ac:dyDescent="0.25">
      <c r="A30" s="31"/>
      <c r="B30" s="31" t="s">
        <v>151</v>
      </c>
      <c r="C30" s="31"/>
      <c r="D30" s="31"/>
      <c r="E30" s="31"/>
      <c r="F30" s="31"/>
      <c r="G30" s="242">
        <f>'Акт собаки R'!E12</f>
        <v>24</v>
      </c>
      <c r="H30" s="242"/>
      <c r="I30" s="31" t="s">
        <v>152</v>
      </c>
      <c r="J30" s="31"/>
      <c r="K30" s="31"/>
      <c r="L30" s="31"/>
      <c r="M30" s="31"/>
      <c r="N30" s="31"/>
      <c r="O30" s="31"/>
      <c r="P30" s="31"/>
      <c r="Q30" s="242"/>
      <c r="R30" s="242"/>
      <c r="S30" s="31"/>
      <c r="U30" s="31"/>
      <c r="Y30" s="31"/>
    </row>
    <row r="31" spans="1:25" ht="15.75" x14ac:dyDescent="0.25">
      <c r="A31" s="31"/>
      <c r="B31" s="31" t="s">
        <v>153</v>
      </c>
      <c r="C31" s="31"/>
      <c r="D31" s="31"/>
      <c r="E31" s="31"/>
      <c r="F31" s="31"/>
      <c r="G31" s="31"/>
      <c r="H31" s="242">
        <f>'Акт собаки L'!I13</f>
        <v>42</v>
      </c>
      <c r="I31" s="242"/>
      <c r="J31" s="31" t="s">
        <v>152</v>
      </c>
      <c r="L31" s="31"/>
      <c r="M31" s="31"/>
      <c r="Q31" s="31"/>
      <c r="R31" s="31"/>
      <c r="S31" s="31"/>
      <c r="T31" s="31"/>
      <c r="U31" s="31"/>
      <c r="V31" s="31"/>
      <c r="W31" s="31"/>
      <c r="X31" s="31"/>
      <c r="Y31" s="31"/>
    </row>
    <row r="32" spans="1:25" ht="15.75" x14ac:dyDescent="0.25">
      <c r="A32" s="31"/>
      <c r="B32" s="31" t="s">
        <v>154</v>
      </c>
      <c r="C32" s="31"/>
      <c r="D32" s="31"/>
      <c r="E32" s="31"/>
      <c r="F32" s="31"/>
      <c r="G32" s="31"/>
      <c r="H32" s="242">
        <f>'Акт собаки L'!I13</f>
        <v>42</v>
      </c>
      <c r="I32" s="242"/>
      <c r="J32" s="31" t="s">
        <v>152</v>
      </c>
      <c r="L32" s="31"/>
      <c r="M32" s="31"/>
      <c r="Q32" s="31"/>
      <c r="R32" s="31"/>
      <c r="S32" s="31"/>
      <c r="T32" s="31"/>
      <c r="U32" s="31"/>
      <c r="V32" s="31"/>
      <c r="W32" s="31"/>
      <c r="X32" s="31"/>
      <c r="Y32" s="31"/>
    </row>
    <row r="33" spans="1:25" ht="15.75" x14ac:dyDescent="0.25">
      <c r="A33" s="51" t="s">
        <v>155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spans="1:25" ht="15.75" x14ac:dyDescent="0.25">
      <c r="A34" s="51"/>
      <c r="B34" s="31" t="s">
        <v>151</v>
      </c>
      <c r="C34" s="31"/>
      <c r="D34" s="31"/>
      <c r="E34" s="31"/>
      <c r="G34" s="242">
        <f>'Акт коты R'!E13</f>
        <v>1</v>
      </c>
      <c r="H34" s="242"/>
      <c r="I34" s="31" t="s">
        <v>152</v>
      </c>
      <c r="J34" s="31"/>
      <c r="K34" s="31"/>
      <c r="L34" s="31"/>
      <c r="M34" s="31"/>
      <c r="N34" s="31"/>
      <c r="O34" s="31"/>
      <c r="P34" s="31"/>
      <c r="Q34" s="242"/>
      <c r="R34" s="242"/>
      <c r="S34" s="31"/>
      <c r="T34" s="31"/>
      <c r="V34" s="31"/>
    </row>
    <row r="35" spans="1:25" ht="15.75" x14ac:dyDescent="0.25">
      <c r="A35" s="51"/>
      <c r="B35" s="31" t="s">
        <v>156</v>
      </c>
      <c r="C35" s="31"/>
      <c r="D35" s="31"/>
      <c r="E35" s="31"/>
      <c r="F35" s="31"/>
      <c r="G35" s="31"/>
      <c r="H35" s="31"/>
      <c r="I35" s="31"/>
      <c r="J35" s="242">
        <f>'Акт коты PCHCh'!E13</f>
        <v>17</v>
      </c>
      <c r="K35" s="242"/>
      <c r="L35" s="31" t="s">
        <v>152</v>
      </c>
      <c r="N35" s="31"/>
      <c r="O35" s="31"/>
      <c r="S35" s="31"/>
      <c r="T35" s="31"/>
      <c r="U35" s="31"/>
      <c r="V35" s="31"/>
      <c r="W35" s="31"/>
      <c r="X35" s="31"/>
      <c r="Y35" s="31"/>
    </row>
    <row r="36" spans="1:25" ht="15.75" x14ac:dyDescent="0.25">
      <c r="A36" s="51"/>
      <c r="B36" s="31" t="s">
        <v>157</v>
      </c>
      <c r="C36" s="31"/>
      <c r="D36" s="31"/>
      <c r="E36" s="31"/>
      <c r="F36" s="31"/>
      <c r="G36" s="31"/>
      <c r="H36" s="31"/>
      <c r="I36" s="31"/>
      <c r="J36" s="242">
        <f>J35</f>
        <v>17</v>
      </c>
      <c r="K36" s="242"/>
      <c r="L36" s="31" t="s">
        <v>152</v>
      </c>
      <c r="N36" s="31"/>
      <c r="O36" s="31"/>
      <c r="S36" s="31"/>
      <c r="T36" s="31"/>
      <c r="U36" s="31"/>
      <c r="V36" s="31"/>
      <c r="W36" s="31"/>
      <c r="X36" s="31"/>
      <c r="Y36" s="31"/>
    </row>
    <row r="37" spans="1:25" ht="18.75" x14ac:dyDescent="0.3">
      <c r="A37" s="52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</row>
    <row r="38" spans="1:25" ht="18.75" x14ac:dyDescent="0.3">
      <c r="J38" s="263"/>
      <c r="K38" s="263"/>
      <c r="L38" s="263"/>
      <c r="M38" s="263"/>
      <c r="N38" s="263"/>
      <c r="O38" s="53"/>
      <c r="Q38" s="264" t="s">
        <v>158</v>
      </c>
      <c r="R38" s="264"/>
      <c r="S38" s="264"/>
      <c r="T38" s="264"/>
      <c r="U38" s="264"/>
      <c r="V38" s="264"/>
      <c r="W38" s="264"/>
      <c r="X38" s="264"/>
      <c r="Y38" s="264"/>
    </row>
  </sheetData>
  <mergeCells count="48">
    <mergeCell ref="Q17:T21"/>
    <mergeCell ref="U17:Y21"/>
    <mergeCell ref="A22:A26"/>
    <mergeCell ref="B22:E26"/>
    <mergeCell ref="F22:H26"/>
    <mergeCell ref="I22:L26"/>
    <mergeCell ref="M22:P26"/>
    <mergeCell ref="Q22:T26"/>
    <mergeCell ref="U22:Y26"/>
    <mergeCell ref="A17:A21"/>
    <mergeCell ref="B17:E21"/>
    <mergeCell ref="F17:H21"/>
    <mergeCell ref="I17:L21"/>
    <mergeCell ref="M17:P21"/>
    <mergeCell ref="F9:J9"/>
    <mergeCell ref="L9:N9"/>
    <mergeCell ref="I10:L11"/>
    <mergeCell ref="M10:P11"/>
    <mergeCell ref="F8:J8"/>
    <mergeCell ref="L8:N8"/>
    <mergeCell ref="F12:H16"/>
    <mergeCell ref="I12:L16"/>
    <mergeCell ref="M12:P16"/>
    <mergeCell ref="Q12:T16"/>
    <mergeCell ref="U12:Y16"/>
    <mergeCell ref="J38:N38"/>
    <mergeCell ref="Q38:Y38"/>
    <mergeCell ref="H32:I32"/>
    <mergeCell ref="G34:H34"/>
    <mergeCell ref="Q34:R34"/>
    <mergeCell ref="J35:K35"/>
    <mergeCell ref="J36:K36"/>
    <mergeCell ref="G30:H30"/>
    <mergeCell ref="Q30:R30"/>
    <mergeCell ref="H31:I31"/>
    <mergeCell ref="A1:Y1"/>
    <mergeCell ref="A5:D5"/>
    <mergeCell ref="E5:I5"/>
    <mergeCell ref="M5:N5"/>
    <mergeCell ref="D3:I3"/>
    <mergeCell ref="J3:K3"/>
    <mergeCell ref="A10:A11"/>
    <mergeCell ref="B10:E11"/>
    <mergeCell ref="F10:H11"/>
    <mergeCell ref="Q10:T11"/>
    <mergeCell ref="U10:Y11"/>
    <mergeCell ref="A12:A16"/>
    <mergeCell ref="B12:E16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2" tint="-0.749992370372631"/>
  </sheetPr>
  <dimension ref="A1:AS62"/>
  <sheetViews>
    <sheetView topLeftCell="A3" workbookViewId="0">
      <selection activeCell="AU23" sqref="AU23"/>
    </sheetView>
  </sheetViews>
  <sheetFormatPr defaultRowHeight="15" x14ac:dyDescent="0.25"/>
  <cols>
    <col min="1" max="42" width="3.28515625" customWidth="1"/>
    <col min="44" max="44" width="5" customWidth="1"/>
  </cols>
  <sheetData>
    <row r="1" spans="1:45" ht="15.75" x14ac:dyDescent="0.25">
      <c r="AB1" s="28" t="s">
        <v>116</v>
      </c>
    </row>
    <row r="2" spans="1:45" ht="15.75" x14ac:dyDescent="0.25">
      <c r="V2" s="54" t="s">
        <v>109</v>
      </c>
      <c r="W2" t="s">
        <v>110</v>
      </c>
      <c r="AB2" s="28" t="s">
        <v>114</v>
      </c>
      <c r="AI2" s="65" t="s">
        <v>178</v>
      </c>
      <c r="AQ2" s="130" t="s">
        <v>497</v>
      </c>
      <c r="AS2" t="s">
        <v>498</v>
      </c>
    </row>
    <row r="3" spans="1:45" ht="15.75" x14ac:dyDescent="0.25">
      <c r="A3" s="45" t="s">
        <v>163</v>
      </c>
      <c r="B3" s="1"/>
      <c r="C3" s="1"/>
      <c r="D3" s="1"/>
      <c r="E3" s="1"/>
      <c r="F3" s="1"/>
      <c r="G3" s="1"/>
      <c r="H3" s="1"/>
      <c r="N3" s="1"/>
      <c r="O3" s="1"/>
      <c r="Q3" s="227"/>
      <c r="R3" s="227"/>
      <c r="S3" s="227"/>
      <c r="V3" s="54" t="s">
        <v>111</v>
      </c>
      <c r="W3" s="1" t="s">
        <v>113</v>
      </c>
      <c r="AB3" s="28" t="s">
        <v>119</v>
      </c>
      <c r="AI3" s="65" t="s">
        <v>185</v>
      </c>
      <c r="AQ3" s="130">
        <v>1</v>
      </c>
      <c r="AS3" s="130">
        <v>2</v>
      </c>
    </row>
    <row r="4" spans="1:45" ht="15.75" x14ac:dyDescent="0.25">
      <c r="A4" s="45" t="s">
        <v>165</v>
      </c>
      <c r="B4" s="1"/>
      <c r="C4" s="1"/>
      <c r="D4" s="1"/>
      <c r="E4" s="1"/>
      <c r="F4" s="1"/>
      <c r="G4" s="1"/>
      <c r="H4" s="1"/>
      <c r="J4" s="1"/>
      <c r="N4" s="13"/>
      <c r="O4" s="13"/>
      <c r="Q4" s="1"/>
      <c r="R4" s="1"/>
      <c r="S4" s="1"/>
      <c r="W4" s="1" t="s">
        <v>166</v>
      </c>
      <c r="AB4" s="28" t="s">
        <v>159</v>
      </c>
      <c r="AI4" s="65" t="s">
        <v>186</v>
      </c>
      <c r="AQ4" s="130">
        <v>21</v>
      </c>
      <c r="AS4" s="130">
        <v>3</v>
      </c>
    </row>
    <row r="5" spans="1:45" ht="15.75" x14ac:dyDescent="0.25">
      <c r="A5" s="45" t="s">
        <v>167</v>
      </c>
      <c r="B5" s="1"/>
      <c r="C5" s="1"/>
      <c r="D5" s="1"/>
      <c r="E5" s="1"/>
      <c r="F5" s="1"/>
      <c r="G5" s="1"/>
      <c r="H5" s="1"/>
      <c r="J5" s="1"/>
      <c r="L5" s="1"/>
      <c r="N5" s="13"/>
      <c r="O5" s="13"/>
      <c r="Q5" s="1"/>
      <c r="R5" s="1"/>
      <c r="S5" s="1"/>
      <c r="AB5" s="28" t="s">
        <v>115</v>
      </c>
      <c r="AI5" s="65" t="s">
        <v>179</v>
      </c>
      <c r="AQ5" s="130">
        <v>31</v>
      </c>
      <c r="AS5" s="130">
        <v>4</v>
      </c>
    </row>
    <row r="6" spans="1:45" ht="15.75" x14ac:dyDescent="0.25">
      <c r="A6" s="1" t="s">
        <v>456</v>
      </c>
      <c r="B6" s="10"/>
      <c r="C6" s="1"/>
      <c r="D6" s="1"/>
      <c r="E6" s="1"/>
      <c r="F6" s="1"/>
      <c r="G6" s="16"/>
      <c r="H6" s="16"/>
      <c r="I6" s="16"/>
      <c r="J6" s="17"/>
      <c r="K6" s="17"/>
      <c r="L6" s="17"/>
      <c r="M6" s="17" t="s">
        <v>136</v>
      </c>
      <c r="N6" s="1"/>
      <c r="O6" s="18"/>
      <c r="P6" s="19"/>
      <c r="Q6" s="229" t="s">
        <v>291</v>
      </c>
      <c r="R6" s="229"/>
      <c r="S6" s="229"/>
      <c r="AB6" s="28" t="s">
        <v>118</v>
      </c>
      <c r="AI6" s="65" t="s">
        <v>162</v>
      </c>
      <c r="AQ6" s="130">
        <v>41</v>
      </c>
      <c r="AS6" s="130">
        <v>22</v>
      </c>
    </row>
    <row r="7" spans="1:45" ht="15.75" x14ac:dyDescent="0.25">
      <c r="A7" s="1"/>
      <c r="B7" s="1" t="s">
        <v>123</v>
      </c>
      <c r="C7" s="1"/>
      <c r="D7" s="1"/>
      <c r="E7" s="1"/>
      <c r="F7" s="229" t="s">
        <v>202</v>
      </c>
      <c r="G7" s="229"/>
      <c r="H7" s="229"/>
      <c r="I7" s="16"/>
      <c r="J7" s="17"/>
      <c r="K7" s="28" t="s">
        <v>135</v>
      </c>
      <c r="L7" s="17"/>
      <c r="M7" s="17"/>
      <c r="N7" s="1"/>
      <c r="O7" s="18"/>
      <c r="P7" s="19"/>
      <c r="R7" s="44" t="s">
        <v>21</v>
      </c>
      <c r="S7" s="19" t="s">
        <v>77</v>
      </c>
      <c r="AB7" s="28" t="s">
        <v>164</v>
      </c>
      <c r="AI7" s="65" t="s">
        <v>177</v>
      </c>
      <c r="AQ7" s="130">
        <v>51</v>
      </c>
      <c r="AS7" s="130">
        <v>23</v>
      </c>
    </row>
    <row r="8" spans="1:45" ht="15.75" x14ac:dyDescent="0.25">
      <c r="A8" s="1"/>
      <c r="B8" s="1"/>
      <c r="C8" s="1"/>
      <c r="D8" s="1"/>
      <c r="E8" s="1"/>
      <c r="F8" s="105"/>
      <c r="G8" s="105"/>
      <c r="H8" s="105"/>
      <c r="I8" s="16"/>
      <c r="J8" s="17"/>
      <c r="K8" s="28"/>
      <c r="L8" s="17"/>
      <c r="M8" s="17"/>
      <c r="N8" s="1"/>
      <c r="O8" s="18"/>
      <c r="P8" s="19"/>
      <c r="R8" s="44"/>
      <c r="S8" s="19"/>
      <c r="AB8" s="28" t="s">
        <v>131</v>
      </c>
      <c r="AI8" s="65" t="s">
        <v>181</v>
      </c>
      <c r="AQ8" s="130">
        <v>61</v>
      </c>
      <c r="AS8" s="130">
        <v>24</v>
      </c>
    </row>
    <row r="9" spans="1:45" ht="15.75" x14ac:dyDescent="0.25">
      <c r="A9" s="1"/>
      <c r="B9" s="1"/>
      <c r="C9" s="1"/>
      <c r="D9" s="1"/>
      <c r="E9" s="1"/>
      <c r="F9" s="105"/>
      <c r="G9" s="105"/>
      <c r="H9" s="105"/>
      <c r="I9" s="16"/>
      <c r="J9" s="17"/>
      <c r="K9" s="28"/>
      <c r="L9" s="17"/>
      <c r="M9" s="17"/>
      <c r="N9" s="1"/>
      <c r="O9" s="18"/>
      <c r="P9" s="19"/>
      <c r="R9" s="44"/>
      <c r="S9" s="19"/>
      <c r="AB9" s="28" t="s">
        <v>108</v>
      </c>
      <c r="AI9" s="65" t="s">
        <v>176</v>
      </c>
      <c r="AQ9" s="130">
        <v>71</v>
      </c>
      <c r="AS9" s="130">
        <v>32</v>
      </c>
    </row>
    <row r="10" spans="1:45" ht="15.75" x14ac:dyDescent="0.25">
      <c r="A10" s="45" t="s">
        <v>168</v>
      </c>
      <c r="B10" s="10"/>
      <c r="C10" s="1"/>
      <c r="D10" s="1"/>
      <c r="E10" s="1"/>
      <c r="F10" s="1"/>
      <c r="G10" s="16"/>
      <c r="H10" s="16"/>
      <c r="AB10" s="28" t="s">
        <v>130</v>
      </c>
      <c r="AI10" s="65" t="s">
        <v>180</v>
      </c>
      <c r="AQ10" s="130">
        <v>81</v>
      </c>
      <c r="AS10" s="130">
        <v>33</v>
      </c>
    </row>
    <row r="11" spans="1:45" ht="15.75" x14ac:dyDescent="0.25">
      <c r="A11" s="45" t="s">
        <v>169</v>
      </c>
      <c r="B11" s="10"/>
      <c r="C11" s="1"/>
      <c r="D11" s="1"/>
      <c r="E11" s="1"/>
      <c r="F11" s="1"/>
      <c r="G11" s="16"/>
      <c r="H11" s="16"/>
      <c r="AB11" s="28" t="s">
        <v>117</v>
      </c>
      <c r="AI11" s="65" t="s">
        <v>133</v>
      </c>
      <c r="AQ11" s="130">
        <v>91</v>
      </c>
      <c r="AS11" s="130">
        <v>34</v>
      </c>
    </row>
    <row r="12" spans="1:45" ht="15.75" x14ac:dyDescent="0.25">
      <c r="A12" s="45" t="s">
        <v>170</v>
      </c>
      <c r="B12" s="10"/>
      <c r="C12" s="1"/>
      <c r="D12" s="1"/>
      <c r="E12" s="1"/>
      <c r="F12" s="1"/>
      <c r="G12" s="16"/>
      <c r="H12" s="16"/>
      <c r="AB12" s="28" t="s">
        <v>112</v>
      </c>
      <c r="AI12" s="65" t="s">
        <v>182</v>
      </c>
      <c r="AQ12" s="130">
        <v>101</v>
      </c>
      <c r="AS12" s="130">
        <v>42</v>
      </c>
    </row>
    <row r="13" spans="1:45" ht="15.75" x14ac:dyDescent="0.25">
      <c r="A13" s="45" t="s">
        <v>171</v>
      </c>
      <c r="B13" s="10"/>
      <c r="C13" s="1"/>
      <c r="D13" s="1"/>
      <c r="E13" s="1"/>
      <c r="F13" s="1"/>
      <c r="G13" s="16"/>
      <c r="H13" s="16"/>
      <c r="AB13" s="28" t="s">
        <v>132</v>
      </c>
      <c r="AQ13" s="130">
        <v>121</v>
      </c>
      <c r="AS13" s="130">
        <v>43</v>
      </c>
    </row>
    <row r="14" spans="1:45" ht="15.75" x14ac:dyDescent="0.25">
      <c r="A14" s="45"/>
      <c r="B14" s="10"/>
      <c r="C14" s="1"/>
      <c r="D14" s="1"/>
      <c r="E14" s="1"/>
      <c r="F14" s="1"/>
      <c r="G14" s="16"/>
      <c r="H14" s="16"/>
      <c r="AB14" s="28" t="s">
        <v>141</v>
      </c>
      <c r="AQ14" s="130">
        <v>131</v>
      </c>
      <c r="AS14" s="130">
        <v>44</v>
      </c>
    </row>
    <row r="15" spans="1:45" ht="15.75" x14ac:dyDescent="0.25">
      <c r="A15" s="45"/>
      <c r="B15" s="1"/>
      <c r="C15" s="1"/>
      <c r="D15" s="1"/>
      <c r="E15" s="1"/>
      <c r="F15" s="56"/>
      <c r="G15" s="29"/>
      <c r="H15" s="29"/>
      <c r="L15" s="28"/>
      <c r="M15" s="65"/>
      <c r="N15" s="28"/>
      <c r="O15" s="28"/>
      <c r="AB15" s="28" t="s">
        <v>160</v>
      </c>
      <c r="AQ15" s="130">
        <v>141</v>
      </c>
      <c r="AS15" s="130">
        <v>52</v>
      </c>
    </row>
    <row r="16" spans="1:45" ht="15.75" x14ac:dyDescent="0.25">
      <c r="A16" s="66"/>
      <c r="B16" s="47"/>
      <c r="C16" s="39"/>
      <c r="D16" s="39"/>
      <c r="E16" s="39"/>
      <c r="F16" s="39"/>
      <c r="G16" s="48"/>
      <c r="H16" s="48"/>
      <c r="L16" s="28"/>
      <c r="M16" s="65"/>
      <c r="N16" s="28"/>
      <c r="O16" s="28"/>
      <c r="AB16" s="28" t="s">
        <v>183</v>
      </c>
      <c r="AQ16" s="130">
        <v>151</v>
      </c>
      <c r="AS16" s="130">
        <v>53</v>
      </c>
    </row>
    <row r="17" spans="1:45" ht="15.75" x14ac:dyDescent="0.25">
      <c r="A17" s="66"/>
      <c r="B17" s="39"/>
      <c r="C17" s="39"/>
      <c r="D17" s="39"/>
      <c r="E17" s="39"/>
      <c r="F17" s="57"/>
      <c r="G17" s="49"/>
      <c r="H17" s="49"/>
      <c r="L17" s="28"/>
      <c r="M17" s="65"/>
      <c r="N17" s="28"/>
      <c r="O17" s="28"/>
      <c r="AB17" s="65" t="s">
        <v>184</v>
      </c>
      <c r="AQ17" s="130">
        <v>161</v>
      </c>
      <c r="AS17" s="130">
        <v>54</v>
      </c>
    </row>
    <row r="18" spans="1:45" ht="15.75" x14ac:dyDescent="0.25">
      <c r="A18" s="66"/>
      <c r="B18" s="39"/>
      <c r="C18" s="39"/>
      <c r="D18" s="39"/>
      <c r="E18" s="39"/>
      <c r="F18" s="108"/>
      <c r="G18" s="49"/>
      <c r="H18" s="49"/>
      <c r="L18" s="28"/>
      <c r="M18" s="65"/>
      <c r="N18" s="28"/>
      <c r="O18" s="28"/>
      <c r="AQ18" s="130">
        <v>171</v>
      </c>
      <c r="AS18" s="130">
        <v>62</v>
      </c>
    </row>
    <row r="19" spans="1:45" ht="15.75" x14ac:dyDescent="0.25">
      <c r="A19" s="1" t="s">
        <v>326</v>
      </c>
      <c r="B19" s="10"/>
      <c r="C19" s="1"/>
      <c r="D19" s="1"/>
      <c r="E19" s="1"/>
      <c r="F19" s="1"/>
      <c r="G19" s="17"/>
      <c r="H19" s="17"/>
      <c r="I19" s="17"/>
      <c r="J19" s="17"/>
      <c r="K19" s="17"/>
      <c r="L19" s="17"/>
      <c r="M19" s="199" t="s">
        <v>327</v>
      </c>
      <c r="N19" s="199"/>
      <c r="O19" s="199"/>
      <c r="P19" s="13" t="s">
        <v>122</v>
      </c>
      <c r="Q19" s="26"/>
      <c r="R19" s="26"/>
      <c r="S19" s="1"/>
      <c r="T19" s="230">
        <v>44652</v>
      </c>
      <c r="U19" s="230"/>
      <c r="V19" s="230"/>
      <c r="AQ19" s="130">
        <v>181</v>
      </c>
      <c r="AS19" s="130">
        <v>63</v>
      </c>
    </row>
    <row r="20" spans="1:45" ht="15.75" x14ac:dyDescent="0.25">
      <c r="A20" s="1"/>
      <c r="B20" s="1" t="s">
        <v>76</v>
      </c>
      <c r="C20" s="1"/>
      <c r="D20" s="1"/>
      <c r="E20" s="1"/>
      <c r="F20" s="1"/>
      <c r="G20" s="17"/>
      <c r="H20" s="17"/>
      <c r="I20" s="27">
        <v>1</v>
      </c>
      <c r="J20" s="28" t="s">
        <v>77</v>
      </c>
      <c r="K20" s="17"/>
      <c r="L20" s="1"/>
      <c r="M20" s="1"/>
      <c r="N20" s="1"/>
      <c r="O20" s="1"/>
      <c r="P20" s="17"/>
      <c r="Q20" s="17"/>
      <c r="R20" s="27"/>
      <c r="S20" s="28"/>
      <c r="T20" s="17"/>
      <c r="U20" s="1"/>
      <c r="V20" s="1"/>
      <c r="AQ20" s="130">
        <v>191</v>
      </c>
      <c r="AS20" s="130">
        <v>64</v>
      </c>
    </row>
    <row r="21" spans="1:45" ht="15.75" x14ac:dyDescent="0.25">
      <c r="A21" s="1"/>
      <c r="B21" s="1"/>
      <c r="C21" s="1"/>
      <c r="D21" s="1"/>
      <c r="E21" s="1"/>
      <c r="F21" s="1"/>
      <c r="G21" s="17"/>
      <c r="H21" s="17"/>
      <c r="I21" s="27"/>
      <c r="J21" s="28"/>
      <c r="K21" s="17"/>
      <c r="L21" s="1"/>
      <c r="M21" s="1"/>
      <c r="N21" s="1"/>
      <c r="O21" s="1"/>
      <c r="P21" s="17"/>
      <c r="Q21" s="17"/>
      <c r="R21" s="27"/>
      <c r="S21" s="28"/>
      <c r="T21" s="17"/>
      <c r="U21" s="1"/>
      <c r="V21" s="1"/>
      <c r="AS21" s="130">
        <v>72</v>
      </c>
    </row>
    <row r="22" spans="1:45" ht="15.75" x14ac:dyDescent="0.25">
      <c r="A22" s="1" t="s">
        <v>428</v>
      </c>
      <c r="B22" s="10"/>
      <c r="C22" s="1"/>
      <c r="D22" s="1"/>
      <c r="E22" s="1"/>
      <c r="F22" s="1"/>
      <c r="G22" s="17"/>
      <c r="H22" s="17"/>
      <c r="I22" s="17"/>
      <c r="J22" s="17"/>
      <c r="K22" s="17"/>
      <c r="L22" s="17"/>
      <c r="P22" s="199">
        <v>185827</v>
      </c>
      <c r="Q22" s="199"/>
      <c r="R22" s="199"/>
      <c r="S22" s="13" t="s">
        <v>122</v>
      </c>
      <c r="T22" s="26"/>
      <c r="U22" s="26"/>
      <c r="V22" s="1"/>
      <c r="W22" s="230">
        <v>44621</v>
      </c>
      <c r="X22" s="230"/>
      <c r="Y22" s="230"/>
      <c r="AS22" s="130">
        <v>73</v>
      </c>
    </row>
    <row r="23" spans="1:45" ht="15.75" x14ac:dyDescent="0.25">
      <c r="A23" s="1"/>
      <c r="B23" s="1" t="s">
        <v>76</v>
      </c>
      <c r="C23" s="1"/>
      <c r="D23" s="1"/>
      <c r="E23" s="1"/>
      <c r="F23" s="1"/>
      <c r="G23" s="17"/>
      <c r="H23" s="17"/>
      <c r="I23" s="27">
        <v>1</v>
      </c>
      <c r="J23" s="28" t="s">
        <v>77</v>
      </c>
      <c r="K23" s="17"/>
      <c r="L23" s="1"/>
      <c r="M23" s="1"/>
      <c r="N23" s="1"/>
      <c r="O23" s="1"/>
      <c r="P23" s="17"/>
      <c r="Q23" s="17"/>
      <c r="R23" s="27"/>
      <c r="S23" s="28"/>
      <c r="T23" s="17"/>
      <c r="U23" s="1"/>
      <c r="V23" s="1"/>
      <c r="W23" s="31"/>
      <c r="X23" s="31"/>
      <c r="AS23" s="130">
        <v>74</v>
      </c>
    </row>
    <row r="24" spans="1:45" ht="15.75" x14ac:dyDescent="0.25">
      <c r="A24" s="1"/>
      <c r="B24" s="1"/>
      <c r="C24" s="1"/>
      <c r="D24" s="1"/>
      <c r="E24" s="1"/>
      <c r="F24" s="1"/>
      <c r="G24" s="17"/>
      <c r="H24" s="17"/>
      <c r="I24" s="27"/>
      <c r="J24" s="28"/>
      <c r="K24" s="17"/>
      <c r="L24" s="1"/>
      <c r="M24" s="1"/>
      <c r="N24" s="1"/>
      <c r="O24" s="1"/>
      <c r="P24" s="17"/>
      <c r="Q24" s="17"/>
      <c r="R24" s="27"/>
      <c r="S24" s="28"/>
      <c r="T24" s="17"/>
      <c r="U24" s="1"/>
      <c r="V24" s="1"/>
      <c r="W24" s="31"/>
      <c r="X24" s="31"/>
      <c r="AS24" s="130">
        <v>82</v>
      </c>
    </row>
    <row r="25" spans="1:45" ht="15.75" x14ac:dyDescent="0.25">
      <c r="A25" s="1"/>
      <c r="B25" s="1"/>
      <c r="C25" s="1"/>
      <c r="D25" s="1"/>
      <c r="E25" s="1"/>
      <c r="F25" s="1"/>
      <c r="G25" s="17"/>
      <c r="H25" s="17"/>
      <c r="I25" s="27"/>
      <c r="J25" s="28"/>
      <c r="K25" s="17"/>
      <c r="L25" s="1"/>
      <c r="M25" s="1"/>
      <c r="N25" s="1"/>
      <c r="O25" s="1"/>
      <c r="P25" s="17"/>
      <c r="Q25" s="17"/>
      <c r="R25" s="27"/>
      <c r="S25" s="28"/>
      <c r="T25" s="17"/>
      <c r="U25" s="1"/>
      <c r="V25" s="1"/>
      <c r="W25" s="31"/>
      <c r="X25" s="31"/>
      <c r="AS25" s="130">
        <v>83</v>
      </c>
    </row>
    <row r="26" spans="1:45" ht="15.75" x14ac:dyDescent="0.25">
      <c r="A26" s="45" t="s">
        <v>172</v>
      </c>
      <c r="B26" s="10"/>
      <c r="C26" s="1"/>
      <c r="D26" s="1"/>
      <c r="E26" s="1"/>
      <c r="F26" s="1"/>
      <c r="G26" s="16"/>
      <c r="H26" s="16"/>
      <c r="L26" s="28"/>
      <c r="M26" s="65"/>
      <c r="N26" s="28"/>
      <c r="O26" s="28"/>
      <c r="AS26" s="130">
        <v>84</v>
      </c>
    </row>
    <row r="27" spans="1:45" ht="15.75" x14ac:dyDescent="0.25">
      <c r="A27" s="45" t="s">
        <v>173</v>
      </c>
      <c r="B27" s="10"/>
      <c r="C27" s="1"/>
      <c r="D27" s="1"/>
      <c r="E27" s="1"/>
      <c r="F27" s="1"/>
      <c r="G27" s="16"/>
      <c r="H27" s="16"/>
      <c r="M27" s="65"/>
      <c r="N27" s="28"/>
      <c r="O27" s="28"/>
      <c r="AS27" s="130">
        <v>92</v>
      </c>
    </row>
    <row r="28" spans="1:45" ht="15.75" x14ac:dyDescent="0.25">
      <c r="A28" s="45" t="s">
        <v>172</v>
      </c>
      <c r="B28" s="10"/>
      <c r="C28" s="1"/>
      <c r="D28" s="1"/>
      <c r="E28" s="1"/>
      <c r="F28" s="1"/>
      <c r="G28" s="16"/>
      <c r="H28" s="16"/>
      <c r="K28" s="65"/>
      <c r="M28" s="65"/>
      <c r="N28" s="28"/>
      <c r="O28" s="28"/>
      <c r="AS28" s="130">
        <v>93</v>
      </c>
    </row>
    <row r="29" spans="1:45" ht="15.75" x14ac:dyDescent="0.25">
      <c r="A29" s="45" t="s">
        <v>173</v>
      </c>
      <c r="B29" s="10"/>
      <c r="C29" s="1"/>
      <c r="D29" s="1"/>
      <c r="E29" s="1"/>
      <c r="F29" s="1"/>
      <c r="G29" s="16"/>
      <c r="H29" s="16"/>
      <c r="K29" s="65"/>
      <c r="M29" s="65"/>
      <c r="N29" s="28"/>
      <c r="O29" s="28"/>
      <c r="AS29" s="130">
        <v>94</v>
      </c>
    </row>
    <row r="30" spans="1:45" ht="15.75" x14ac:dyDescent="0.25">
      <c r="A30" s="45" t="s">
        <v>174</v>
      </c>
      <c r="B30" s="1"/>
      <c r="C30" s="1"/>
      <c r="D30" s="1"/>
      <c r="E30" s="1"/>
      <c r="F30" s="55"/>
      <c r="G30" s="46"/>
      <c r="H30" s="46"/>
      <c r="K30" s="65"/>
      <c r="M30" s="65"/>
      <c r="N30" s="28"/>
      <c r="O30" s="28"/>
      <c r="AS30" s="130">
        <v>102</v>
      </c>
    </row>
    <row r="31" spans="1:45" ht="15.75" x14ac:dyDescent="0.25">
      <c r="A31" s="39"/>
      <c r="B31" s="39"/>
      <c r="C31" s="39"/>
      <c r="D31" s="39"/>
      <c r="E31" s="39"/>
      <c r="F31" s="57"/>
      <c r="G31" s="49"/>
      <c r="H31" s="49"/>
      <c r="K31" s="65"/>
      <c r="M31" s="65"/>
      <c r="N31" s="28"/>
      <c r="O31" s="28"/>
      <c r="AS31" s="130">
        <v>103</v>
      </c>
    </row>
    <row r="32" spans="1:45" ht="15" customHeight="1" x14ac:dyDescent="0.25">
      <c r="A32" s="67"/>
      <c r="B32" s="1"/>
      <c r="C32" s="1"/>
      <c r="D32" s="1"/>
      <c r="E32" s="1"/>
      <c r="F32" s="55"/>
      <c r="G32" s="46"/>
      <c r="H32" s="46"/>
      <c r="K32" s="65"/>
      <c r="M32" s="65"/>
      <c r="N32" s="28"/>
      <c r="O32" s="28"/>
      <c r="AS32" s="130">
        <v>104</v>
      </c>
    </row>
    <row r="33" spans="1:45" ht="15.75" x14ac:dyDescent="0.25">
      <c r="A33" s="1" t="s">
        <v>175</v>
      </c>
      <c r="B33" s="10"/>
      <c r="C33" s="1"/>
      <c r="D33" s="1"/>
      <c r="E33" s="1"/>
      <c r="F33" s="1"/>
      <c r="G33" s="16"/>
      <c r="H33" s="16"/>
      <c r="K33" s="65"/>
      <c r="M33" s="65"/>
      <c r="N33" s="28"/>
      <c r="O33" s="28"/>
      <c r="AS33" s="130">
        <v>122</v>
      </c>
    </row>
    <row r="34" spans="1:45" ht="15.75" x14ac:dyDescent="0.25">
      <c r="A34" s="1"/>
      <c r="B34" s="1"/>
      <c r="C34" s="1"/>
      <c r="D34" s="1"/>
      <c r="E34" s="1"/>
      <c r="F34" s="46"/>
      <c r="G34" s="46"/>
      <c r="H34" s="46"/>
      <c r="K34" s="65"/>
      <c r="M34" s="65"/>
      <c r="N34" s="28"/>
      <c r="O34" s="28"/>
      <c r="AS34" s="130">
        <v>123</v>
      </c>
    </row>
    <row r="35" spans="1:45" ht="15.75" x14ac:dyDescent="0.25">
      <c r="A35" s="1" t="s">
        <v>211</v>
      </c>
      <c r="B35" s="10"/>
      <c r="C35" s="1"/>
      <c r="D35" s="1"/>
      <c r="E35" s="1"/>
      <c r="F35" s="1"/>
      <c r="G35" s="10"/>
      <c r="H35" s="10"/>
      <c r="I35" s="10"/>
      <c r="J35" s="10"/>
      <c r="K35" s="10"/>
      <c r="L35" s="10"/>
      <c r="M35" s="10"/>
      <c r="N35" s="271"/>
      <c r="O35" s="271"/>
      <c r="P35" s="271"/>
      <c r="Q35" s="94"/>
      <c r="S35" s="29"/>
      <c r="T35" s="31"/>
      <c r="AS35" s="130">
        <v>124</v>
      </c>
    </row>
    <row r="36" spans="1:45" ht="15.75" x14ac:dyDescent="0.25">
      <c r="A36" s="1"/>
      <c r="B36" s="1"/>
      <c r="C36" s="1"/>
      <c r="D36" s="1"/>
      <c r="E36" s="1"/>
      <c r="F36" s="271"/>
      <c r="G36" s="271"/>
      <c r="H36" s="271"/>
      <c r="I36" s="271"/>
      <c r="J36" s="10"/>
      <c r="K36" s="1"/>
      <c r="L36" s="1"/>
      <c r="M36" s="1"/>
      <c r="N36" s="1"/>
      <c r="O36" s="1"/>
      <c r="P36" s="10"/>
      <c r="Q36" s="10"/>
      <c r="R36" s="14"/>
      <c r="S36" s="1"/>
      <c r="T36" s="31"/>
      <c r="AS36" s="130">
        <v>132</v>
      </c>
    </row>
    <row r="37" spans="1:45" ht="15.75" x14ac:dyDescent="0.25">
      <c r="A37" s="39"/>
      <c r="B37" s="39"/>
      <c r="C37" s="39"/>
      <c r="D37" s="39"/>
      <c r="E37" s="39"/>
      <c r="F37" s="57"/>
      <c r="G37" s="49"/>
      <c r="H37" s="49"/>
      <c r="K37" s="65"/>
      <c r="M37" s="65"/>
      <c r="N37" s="28"/>
      <c r="O37" s="28"/>
      <c r="AS37" s="130">
        <v>133</v>
      </c>
    </row>
    <row r="38" spans="1:45" ht="15.75" x14ac:dyDescent="0.25">
      <c r="A38" s="272" t="s">
        <v>146</v>
      </c>
      <c r="B38" s="272"/>
      <c r="C38" s="272"/>
      <c r="D38" s="272"/>
      <c r="E38" s="273" t="s">
        <v>244</v>
      </c>
      <c r="F38" s="273"/>
      <c r="G38" s="273"/>
      <c r="H38" s="273"/>
      <c r="I38" s="273"/>
      <c r="J38" s="99" t="s">
        <v>147</v>
      </c>
      <c r="K38" s="99"/>
      <c r="L38" s="284" t="s">
        <v>252</v>
      </c>
      <c r="M38" s="284"/>
      <c r="N38" s="284"/>
      <c r="O38" s="102" t="s">
        <v>148</v>
      </c>
      <c r="P38" s="99"/>
      <c r="Q38" s="99" t="s">
        <v>149</v>
      </c>
      <c r="R38" s="99"/>
      <c r="S38" s="99"/>
      <c r="T38" s="99"/>
      <c r="U38" s="99"/>
      <c r="V38" s="99"/>
      <c r="W38" s="99"/>
      <c r="X38" s="99"/>
      <c r="Y38" s="99"/>
      <c r="AS38" s="130">
        <v>134</v>
      </c>
    </row>
    <row r="39" spans="1:45" ht="15.75" x14ac:dyDescent="0.25">
      <c r="A39" s="103"/>
      <c r="B39" s="102" t="s">
        <v>245</v>
      </c>
      <c r="C39" s="99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AS39" s="130">
        <v>142</v>
      </c>
    </row>
    <row r="40" spans="1:45" ht="15.75" x14ac:dyDescent="0.25">
      <c r="A40" s="103"/>
      <c r="B40" s="102" t="s">
        <v>246</v>
      </c>
      <c r="C40" s="99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AS40" s="130">
        <v>143</v>
      </c>
    </row>
    <row r="41" spans="1:45" ht="15.75" x14ac:dyDescent="0.25">
      <c r="A41" s="99" t="s">
        <v>224</v>
      </c>
      <c r="B41" s="100">
        <v>1</v>
      </c>
      <c r="C41" s="99" t="s">
        <v>225</v>
      </c>
      <c r="D41" s="99"/>
      <c r="E41" s="99"/>
      <c r="F41" s="266" t="s">
        <v>226</v>
      </c>
      <c r="G41" s="266"/>
      <c r="H41" s="266"/>
      <c r="I41" s="266"/>
      <c r="J41" s="266"/>
      <c r="K41" s="99" t="s">
        <v>227</v>
      </c>
      <c r="L41" s="266" t="s">
        <v>228</v>
      </c>
      <c r="M41" s="266"/>
      <c r="N41" s="266"/>
      <c r="O41" s="101"/>
      <c r="P41" s="102"/>
      <c r="Q41" s="99"/>
      <c r="R41" s="99"/>
      <c r="S41" s="99"/>
      <c r="T41" s="99"/>
      <c r="U41" s="99"/>
      <c r="V41" s="99"/>
      <c r="W41" s="99"/>
      <c r="X41" s="99"/>
      <c r="Y41" s="99"/>
      <c r="AS41" s="130">
        <v>144</v>
      </c>
    </row>
    <row r="42" spans="1:45" ht="15.75" x14ac:dyDescent="0.25">
      <c r="A42" s="99" t="s">
        <v>224</v>
      </c>
      <c r="B42" s="100">
        <v>1</v>
      </c>
      <c r="C42" s="99" t="s">
        <v>229</v>
      </c>
      <c r="D42" s="99"/>
      <c r="E42" s="99"/>
      <c r="F42" s="266" t="s">
        <v>230</v>
      </c>
      <c r="G42" s="266"/>
      <c r="H42" s="266"/>
      <c r="I42" s="266"/>
      <c r="J42" s="266"/>
      <c r="K42" s="99" t="s">
        <v>227</v>
      </c>
      <c r="L42" s="266" t="s">
        <v>228</v>
      </c>
      <c r="M42" s="266"/>
      <c r="N42" s="266"/>
      <c r="O42" s="101"/>
      <c r="P42" s="102"/>
      <c r="Q42" s="99"/>
      <c r="R42" s="99"/>
      <c r="S42" s="99"/>
      <c r="T42" s="99"/>
      <c r="U42" s="99"/>
      <c r="V42" s="99"/>
      <c r="W42" s="99"/>
      <c r="X42" s="99"/>
      <c r="Y42" s="99"/>
      <c r="AS42" s="130">
        <v>152</v>
      </c>
    </row>
    <row r="43" spans="1:45" x14ac:dyDescent="0.25">
      <c r="A43" s="274" t="s">
        <v>231</v>
      </c>
      <c r="B43" s="276" t="s">
        <v>232</v>
      </c>
      <c r="C43" s="276"/>
      <c r="D43" s="276"/>
      <c r="E43" s="276"/>
      <c r="F43" s="277" t="s">
        <v>233</v>
      </c>
      <c r="G43" s="277"/>
      <c r="H43" s="277"/>
      <c r="I43" s="276" t="s">
        <v>234</v>
      </c>
      <c r="J43" s="276"/>
      <c r="K43" s="276"/>
      <c r="L43" s="276"/>
      <c r="M43" s="279" t="s">
        <v>235</v>
      </c>
      <c r="N43" s="279"/>
      <c r="O43" s="279"/>
      <c r="P43" s="280"/>
      <c r="Q43" s="283" t="s">
        <v>236</v>
      </c>
      <c r="R43" s="283"/>
      <c r="S43" s="283"/>
      <c r="T43" s="283"/>
      <c r="U43" s="283" t="s">
        <v>237</v>
      </c>
      <c r="V43" s="283"/>
      <c r="W43" s="283"/>
      <c r="X43" s="283"/>
      <c r="Y43" s="283"/>
    </row>
    <row r="44" spans="1:45" x14ac:dyDescent="0.25">
      <c r="A44" s="275"/>
      <c r="B44" s="276"/>
      <c r="C44" s="276"/>
      <c r="D44" s="276"/>
      <c r="E44" s="276"/>
      <c r="F44" s="278"/>
      <c r="G44" s="278"/>
      <c r="H44" s="278"/>
      <c r="I44" s="276"/>
      <c r="J44" s="276"/>
      <c r="K44" s="276"/>
      <c r="L44" s="276"/>
      <c r="M44" s="281"/>
      <c r="N44" s="281"/>
      <c r="O44" s="281"/>
      <c r="P44" s="282"/>
      <c r="Q44" s="283"/>
      <c r="R44" s="283"/>
      <c r="S44" s="283"/>
      <c r="T44" s="283"/>
      <c r="U44" s="283"/>
      <c r="V44" s="283"/>
      <c r="W44" s="283"/>
      <c r="X44" s="283"/>
      <c r="Y44" s="283"/>
    </row>
    <row r="45" spans="1:45" x14ac:dyDescent="0.25">
      <c r="A45" s="283">
        <v>1</v>
      </c>
      <c r="B45" s="276" t="s">
        <v>238</v>
      </c>
      <c r="C45" s="276"/>
      <c r="D45" s="276"/>
      <c r="E45" s="276"/>
      <c r="F45" s="276" t="s">
        <v>253</v>
      </c>
      <c r="G45" s="276"/>
      <c r="H45" s="276"/>
      <c r="I45" s="276" t="s">
        <v>239</v>
      </c>
      <c r="J45" s="276"/>
      <c r="K45" s="276"/>
      <c r="L45" s="276"/>
      <c r="M45" s="276" t="s">
        <v>240</v>
      </c>
      <c r="N45" s="276"/>
      <c r="O45" s="276"/>
      <c r="P45" s="276"/>
      <c r="Q45" s="276" t="s">
        <v>48</v>
      </c>
      <c r="R45" s="276"/>
      <c r="S45" s="276"/>
      <c r="T45" s="276"/>
      <c r="U45" s="276" t="s">
        <v>241</v>
      </c>
      <c r="V45" s="276"/>
      <c r="W45" s="276"/>
      <c r="X45" s="276"/>
      <c r="Y45" s="276"/>
    </row>
    <row r="46" spans="1:45" x14ac:dyDescent="0.25">
      <c r="A46" s="283"/>
      <c r="B46" s="276"/>
      <c r="C46" s="276"/>
      <c r="D46" s="276"/>
      <c r="E46" s="276"/>
      <c r="F46" s="276"/>
      <c r="G46" s="276"/>
      <c r="H46" s="276"/>
      <c r="I46" s="276"/>
      <c r="J46" s="276"/>
      <c r="K46" s="276"/>
      <c r="L46" s="276"/>
      <c r="M46" s="276"/>
      <c r="N46" s="276"/>
      <c r="O46" s="276"/>
      <c r="P46" s="276"/>
      <c r="Q46" s="276"/>
      <c r="R46" s="276"/>
      <c r="S46" s="276"/>
      <c r="T46" s="276"/>
      <c r="U46" s="276"/>
      <c r="V46" s="276"/>
      <c r="W46" s="276"/>
      <c r="X46" s="276"/>
      <c r="Y46" s="276"/>
    </row>
    <row r="47" spans="1:45" x14ac:dyDescent="0.25">
      <c r="A47" s="283"/>
      <c r="B47" s="276"/>
      <c r="C47" s="276"/>
      <c r="D47" s="276"/>
      <c r="E47" s="276"/>
      <c r="F47" s="276"/>
      <c r="G47" s="276"/>
      <c r="H47" s="276"/>
      <c r="I47" s="276"/>
      <c r="J47" s="276"/>
      <c r="K47" s="276"/>
      <c r="L47" s="276"/>
      <c r="M47" s="276"/>
      <c r="N47" s="276"/>
      <c r="O47" s="276"/>
      <c r="P47" s="276"/>
      <c r="Q47" s="276"/>
      <c r="R47" s="276"/>
      <c r="S47" s="276"/>
      <c r="T47" s="276"/>
      <c r="U47" s="276"/>
      <c r="V47" s="276"/>
      <c r="W47" s="276"/>
      <c r="X47" s="276"/>
      <c r="Y47" s="276"/>
    </row>
    <row r="48" spans="1:45" x14ac:dyDescent="0.25">
      <c r="A48" s="283">
        <v>2</v>
      </c>
      <c r="B48" s="276" t="s">
        <v>247</v>
      </c>
      <c r="C48" s="276"/>
      <c r="D48" s="276"/>
      <c r="E48" s="276"/>
      <c r="F48" s="276" t="s">
        <v>248</v>
      </c>
      <c r="G48" s="276"/>
      <c r="H48" s="276"/>
      <c r="I48" s="276" t="s">
        <v>249</v>
      </c>
      <c r="J48" s="276"/>
      <c r="K48" s="276"/>
      <c r="L48" s="276"/>
      <c r="M48" s="276" t="s">
        <v>250</v>
      </c>
      <c r="N48" s="276"/>
      <c r="O48" s="276"/>
      <c r="P48" s="276"/>
      <c r="Q48" s="276" t="s">
        <v>47</v>
      </c>
      <c r="R48" s="276"/>
      <c r="S48" s="276"/>
      <c r="T48" s="276"/>
      <c r="U48" s="276" t="s">
        <v>251</v>
      </c>
      <c r="V48" s="276"/>
      <c r="W48" s="276"/>
      <c r="X48" s="276"/>
      <c r="Y48" s="276"/>
    </row>
    <row r="49" spans="1:25" x14ac:dyDescent="0.25">
      <c r="A49" s="283"/>
      <c r="B49" s="276"/>
      <c r="C49" s="276"/>
      <c r="D49" s="276"/>
      <c r="E49" s="276"/>
      <c r="F49" s="276"/>
      <c r="G49" s="276"/>
      <c r="H49" s="276"/>
      <c r="I49" s="276"/>
      <c r="J49" s="276"/>
      <c r="K49" s="276"/>
      <c r="L49" s="276"/>
      <c r="M49" s="276"/>
      <c r="N49" s="276"/>
      <c r="O49" s="276"/>
      <c r="P49" s="276"/>
      <c r="Q49" s="276"/>
      <c r="R49" s="276"/>
      <c r="S49" s="276"/>
      <c r="T49" s="276"/>
      <c r="U49" s="276"/>
      <c r="V49" s="276"/>
      <c r="W49" s="276"/>
      <c r="X49" s="276"/>
      <c r="Y49" s="276"/>
    </row>
    <row r="50" spans="1:25" x14ac:dyDescent="0.25">
      <c r="A50" s="283"/>
      <c r="B50" s="276"/>
      <c r="C50" s="276"/>
      <c r="D50" s="276"/>
      <c r="E50" s="276"/>
      <c r="F50" s="276"/>
      <c r="G50" s="276"/>
      <c r="H50" s="276"/>
      <c r="I50" s="276"/>
      <c r="J50" s="276"/>
      <c r="K50" s="276"/>
      <c r="L50" s="276"/>
      <c r="M50" s="276"/>
      <c r="N50" s="276"/>
      <c r="O50" s="276"/>
      <c r="P50" s="276"/>
      <c r="Q50" s="276"/>
      <c r="R50" s="276"/>
      <c r="S50" s="276"/>
      <c r="T50" s="276"/>
      <c r="U50" s="276"/>
      <c r="V50" s="276"/>
      <c r="W50" s="276"/>
      <c r="X50" s="276"/>
      <c r="Y50" s="276"/>
    </row>
    <row r="51" spans="1:25" x14ac:dyDescent="0.25">
      <c r="A51" s="283">
        <v>3</v>
      </c>
      <c r="B51" s="276" t="s">
        <v>257</v>
      </c>
      <c r="C51" s="276"/>
      <c r="D51" s="276"/>
      <c r="E51" s="276"/>
      <c r="F51" s="276" t="s">
        <v>258</v>
      </c>
      <c r="G51" s="276"/>
      <c r="H51" s="276"/>
      <c r="I51" s="276" t="s">
        <v>255</v>
      </c>
      <c r="J51" s="276"/>
      <c r="K51" s="276"/>
      <c r="L51" s="276"/>
      <c r="M51" s="276" t="s">
        <v>259</v>
      </c>
      <c r="N51" s="276"/>
      <c r="O51" s="276"/>
      <c r="P51" s="276"/>
      <c r="Q51" s="276" t="s">
        <v>50</v>
      </c>
      <c r="R51" s="276"/>
      <c r="S51" s="276"/>
      <c r="T51" s="276"/>
      <c r="U51" s="276" t="s">
        <v>256</v>
      </c>
      <c r="V51" s="276"/>
      <c r="W51" s="276"/>
      <c r="X51" s="276"/>
      <c r="Y51" s="276"/>
    </row>
    <row r="52" spans="1:25" x14ac:dyDescent="0.25">
      <c r="A52" s="283"/>
      <c r="B52" s="276"/>
      <c r="C52" s="276"/>
      <c r="D52" s="276"/>
      <c r="E52" s="276"/>
      <c r="F52" s="276"/>
      <c r="G52" s="276"/>
      <c r="H52" s="276"/>
      <c r="I52" s="276"/>
      <c r="J52" s="276"/>
      <c r="K52" s="276"/>
      <c r="L52" s="276"/>
      <c r="M52" s="276"/>
      <c r="N52" s="276"/>
      <c r="O52" s="276"/>
      <c r="P52" s="276"/>
      <c r="Q52" s="276"/>
      <c r="R52" s="276"/>
      <c r="S52" s="276"/>
      <c r="T52" s="276"/>
      <c r="U52" s="276"/>
      <c r="V52" s="276"/>
      <c r="W52" s="276"/>
      <c r="X52" s="276"/>
      <c r="Y52" s="276"/>
    </row>
    <row r="53" spans="1:25" x14ac:dyDescent="0.25">
      <c r="A53" s="283"/>
      <c r="B53" s="276"/>
      <c r="C53" s="276"/>
      <c r="D53" s="276"/>
      <c r="E53" s="276"/>
      <c r="F53" s="276"/>
      <c r="G53" s="276"/>
      <c r="H53" s="276"/>
      <c r="I53" s="276"/>
      <c r="J53" s="276"/>
      <c r="K53" s="276"/>
      <c r="L53" s="276"/>
      <c r="M53" s="276"/>
      <c r="N53" s="276"/>
      <c r="O53" s="276"/>
      <c r="P53" s="276"/>
      <c r="Q53" s="276"/>
      <c r="R53" s="276"/>
      <c r="S53" s="276"/>
      <c r="T53" s="276"/>
      <c r="U53" s="276"/>
      <c r="V53" s="276"/>
      <c r="W53" s="276"/>
      <c r="X53" s="276"/>
      <c r="Y53" s="276"/>
    </row>
    <row r="54" spans="1:25" x14ac:dyDescent="0.25">
      <c r="A54" s="283">
        <v>4</v>
      </c>
      <c r="B54" s="276" t="s">
        <v>242</v>
      </c>
      <c r="C54" s="276"/>
      <c r="D54" s="276"/>
      <c r="E54" s="276"/>
      <c r="F54" s="276" t="s">
        <v>243</v>
      </c>
      <c r="G54" s="276"/>
      <c r="H54" s="276"/>
      <c r="I54" s="276" t="s">
        <v>255</v>
      </c>
      <c r="J54" s="276"/>
      <c r="K54" s="276"/>
      <c r="L54" s="276"/>
      <c r="M54" s="276" t="s">
        <v>254</v>
      </c>
      <c r="N54" s="276"/>
      <c r="O54" s="276"/>
      <c r="P54" s="276"/>
      <c r="Q54" s="276" t="s">
        <v>50</v>
      </c>
      <c r="R54" s="276"/>
      <c r="S54" s="276"/>
      <c r="T54" s="276"/>
      <c r="U54" s="276" t="s">
        <v>256</v>
      </c>
      <c r="V54" s="276"/>
      <c r="W54" s="276"/>
      <c r="X54" s="276"/>
      <c r="Y54" s="276"/>
    </row>
    <row r="55" spans="1:25" x14ac:dyDescent="0.25">
      <c r="A55" s="283"/>
      <c r="B55" s="276"/>
      <c r="C55" s="276"/>
      <c r="D55" s="276"/>
      <c r="E55" s="276"/>
      <c r="F55" s="276"/>
      <c r="G55" s="276"/>
      <c r="H55" s="276"/>
      <c r="I55" s="276"/>
      <c r="J55" s="276"/>
      <c r="K55" s="276"/>
      <c r="L55" s="276"/>
      <c r="M55" s="276"/>
      <c r="N55" s="276"/>
      <c r="O55" s="276"/>
      <c r="P55" s="276"/>
      <c r="Q55" s="276"/>
      <c r="R55" s="276"/>
      <c r="S55" s="276"/>
      <c r="T55" s="276"/>
      <c r="U55" s="276"/>
      <c r="V55" s="276"/>
      <c r="W55" s="276"/>
      <c r="X55" s="276"/>
      <c r="Y55" s="276"/>
    </row>
    <row r="56" spans="1:25" x14ac:dyDescent="0.25">
      <c r="A56" s="283"/>
      <c r="B56" s="276"/>
      <c r="C56" s="276"/>
      <c r="D56" s="276"/>
      <c r="E56" s="276"/>
      <c r="F56" s="276"/>
      <c r="G56" s="276"/>
      <c r="H56" s="276"/>
      <c r="I56" s="276"/>
      <c r="J56" s="276"/>
      <c r="K56" s="276"/>
      <c r="L56" s="276"/>
      <c r="M56" s="276"/>
      <c r="N56" s="276"/>
      <c r="O56" s="276"/>
      <c r="P56" s="276"/>
      <c r="Q56" s="276"/>
      <c r="R56" s="276"/>
      <c r="S56" s="276"/>
      <c r="T56" s="276"/>
      <c r="U56" s="276"/>
      <c r="V56" s="276"/>
      <c r="W56" s="276"/>
      <c r="X56" s="276"/>
      <c r="Y56" s="276"/>
    </row>
    <row r="57" spans="1:25" x14ac:dyDescent="0.25">
      <c r="A57" s="283">
        <v>5</v>
      </c>
      <c r="B57" s="276" t="s">
        <v>260</v>
      </c>
      <c r="C57" s="276"/>
      <c r="D57" s="276"/>
      <c r="E57" s="276"/>
      <c r="F57" s="276" t="s">
        <v>261</v>
      </c>
      <c r="G57" s="276"/>
      <c r="H57" s="276"/>
      <c r="I57" s="276" t="s">
        <v>255</v>
      </c>
      <c r="J57" s="276"/>
      <c r="K57" s="276"/>
      <c r="L57" s="276"/>
      <c r="M57" s="276" t="s">
        <v>262</v>
      </c>
      <c r="N57" s="276"/>
      <c r="O57" s="276"/>
      <c r="P57" s="276"/>
      <c r="Q57" s="276" t="s">
        <v>263</v>
      </c>
      <c r="R57" s="276"/>
      <c r="S57" s="276"/>
      <c r="T57" s="276"/>
      <c r="U57" s="276" t="s">
        <v>264</v>
      </c>
      <c r="V57" s="276"/>
      <c r="W57" s="276"/>
      <c r="X57" s="276"/>
      <c r="Y57" s="276"/>
    </row>
    <row r="58" spans="1:25" x14ac:dyDescent="0.25">
      <c r="A58" s="283"/>
      <c r="B58" s="276"/>
      <c r="C58" s="276"/>
      <c r="D58" s="276"/>
      <c r="E58" s="276"/>
      <c r="F58" s="276"/>
      <c r="G58" s="276"/>
      <c r="H58" s="276"/>
      <c r="I58" s="276"/>
      <c r="J58" s="276"/>
      <c r="K58" s="276"/>
      <c r="L58" s="276"/>
      <c r="M58" s="276"/>
      <c r="N58" s="276"/>
      <c r="O58" s="276"/>
      <c r="P58" s="276"/>
      <c r="Q58" s="276"/>
      <c r="R58" s="276"/>
      <c r="S58" s="276"/>
      <c r="T58" s="276"/>
      <c r="U58" s="276"/>
      <c r="V58" s="276"/>
      <c r="W58" s="276"/>
      <c r="X58" s="276"/>
      <c r="Y58" s="276"/>
    </row>
    <row r="59" spans="1:25" x14ac:dyDescent="0.25">
      <c r="A59" s="283"/>
      <c r="B59" s="276"/>
      <c r="C59" s="276"/>
      <c r="D59" s="276"/>
      <c r="E59" s="276"/>
      <c r="F59" s="276"/>
      <c r="G59" s="276"/>
      <c r="H59" s="276"/>
      <c r="I59" s="276"/>
      <c r="J59" s="276"/>
      <c r="K59" s="276"/>
      <c r="L59" s="276"/>
      <c r="M59" s="276"/>
      <c r="N59" s="276"/>
      <c r="O59" s="276"/>
      <c r="P59" s="276"/>
      <c r="Q59" s="276"/>
      <c r="R59" s="276"/>
      <c r="S59" s="276"/>
      <c r="T59" s="276"/>
      <c r="U59" s="276"/>
      <c r="V59" s="276"/>
      <c r="W59" s="276"/>
      <c r="X59" s="276"/>
      <c r="Y59" s="276"/>
    </row>
    <row r="60" spans="1:25" ht="15" customHeight="1" x14ac:dyDescent="0.25">
      <c r="A60" s="283">
        <v>6</v>
      </c>
      <c r="B60" s="276" t="s">
        <v>265</v>
      </c>
      <c r="C60" s="276"/>
      <c r="D60" s="276"/>
      <c r="E60" s="276"/>
      <c r="F60" s="285" t="s">
        <v>266</v>
      </c>
      <c r="G60" s="279"/>
      <c r="H60" s="280"/>
      <c r="I60" s="285" t="s">
        <v>267</v>
      </c>
      <c r="J60" s="279"/>
      <c r="K60" s="279"/>
      <c r="L60" s="280"/>
      <c r="M60" s="285" t="s">
        <v>268</v>
      </c>
      <c r="N60" s="279"/>
      <c r="O60" s="279"/>
      <c r="P60" s="280"/>
      <c r="Q60" s="285" t="s">
        <v>43</v>
      </c>
      <c r="R60" s="279"/>
      <c r="S60" s="279"/>
      <c r="T60" s="280"/>
      <c r="U60" s="285" t="s">
        <v>269</v>
      </c>
      <c r="V60" s="279"/>
      <c r="W60" s="279"/>
      <c r="X60" s="279"/>
      <c r="Y60" s="280"/>
    </row>
    <row r="61" spans="1:25" x14ac:dyDescent="0.25">
      <c r="A61" s="283"/>
      <c r="B61" s="276"/>
      <c r="C61" s="276"/>
      <c r="D61" s="276"/>
      <c r="E61" s="276"/>
      <c r="F61" s="286"/>
      <c r="G61" s="287"/>
      <c r="H61" s="288"/>
      <c r="I61" s="286"/>
      <c r="J61" s="287"/>
      <c r="K61" s="287"/>
      <c r="L61" s="288"/>
      <c r="M61" s="286"/>
      <c r="N61" s="287"/>
      <c r="O61" s="287"/>
      <c r="P61" s="288"/>
      <c r="Q61" s="286"/>
      <c r="R61" s="287"/>
      <c r="S61" s="287"/>
      <c r="T61" s="288"/>
      <c r="U61" s="286"/>
      <c r="V61" s="287"/>
      <c r="W61" s="287"/>
      <c r="X61" s="287"/>
      <c r="Y61" s="288"/>
    </row>
    <row r="62" spans="1:25" x14ac:dyDescent="0.25">
      <c r="A62" s="283"/>
      <c r="B62" s="276"/>
      <c r="C62" s="276"/>
      <c r="D62" s="276"/>
      <c r="E62" s="276"/>
      <c r="F62" s="289"/>
      <c r="G62" s="281"/>
      <c r="H62" s="282"/>
      <c r="I62" s="289"/>
      <c r="J62" s="281"/>
      <c r="K62" s="281"/>
      <c r="L62" s="282"/>
      <c r="M62" s="289"/>
      <c r="N62" s="281"/>
      <c r="O62" s="281"/>
      <c r="P62" s="282"/>
      <c r="Q62" s="289"/>
      <c r="R62" s="281"/>
      <c r="S62" s="281"/>
      <c r="T62" s="282"/>
      <c r="U62" s="289"/>
      <c r="V62" s="281"/>
      <c r="W62" s="281"/>
      <c r="X62" s="281"/>
      <c r="Y62" s="282"/>
    </row>
  </sheetData>
  <sortState xmlns:xlrd2="http://schemas.microsoft.com/office/spreadsheetml/2017/richdata2" ref="M2:M37">
    <sortCondition ref="M2"/>
  </sortState>
  <mergeCells count="65">
    <mergeCell ref="T19:V19"/>
    <mergeCell ref="P22:R22"/>
    <mergeCell ref="W22:Y22"/>
    <mergeCell ref="Q6:S6"/>
    <mergeCell ref="F7:H7"/>
    <mergeCell ref="Q60:T62"/>
    <mergeCell ref="U60:Y62"/>
    <mergeCell ref="A60:A62"/>
    <mergeCell ref="B60:E62"/>
    <mergeCell ref="F60:H62"/>
    <mergeCell ref="I60:L62"/>
    <mergeCell ref="M60:P62"/>
    <mergeCell ref="Q54:T56"/>
    <mergeCell ref="U54:Y56"/>
    <mergeCell ref="A57:A59"/>
    <mergeCell ref="B57:E59"/>
    <mergeCell ref="F57:H59"/>
    <mergeCell ref="I57:L59"/>
    <mergeCell ref="M57:P59"/>
    <mergeCell ref="Q57:T59"/>
    <mergeCell ref="U57:Y59"/>
    <mergeCell ref="A54:A56"/>
    <mergeCell ref="B54:E56"/>
    <mergeCell ref="F54:H56"/>
    <mergeCell ref="I54:L56"/>
    <mergeCell ref="M54:P56"/>
    <mergeCell ref="Q48:T50"/>
    <mergeCell ref="U48:Y50"/>
    <mergeCell ref="L38:N38"/>
    <mergeCell ref="A51:A53"/>
    <mergeCell ref="B51:E53"/>
    <mergeCell ref="F51:H53"/>
    <mergeCell ref="I51:L53"/>
    <mergeCell ref="M51:P53"/>
    <mergeCell ref="Q51:T53"/>
    <mergeCell ref="U51:Y53"/>
    <mergeCell ref="A48:A50"/>
    <mergeCell ref="B48:E50"/>
    <mergeCell ref="F48:H50"/>
    <mergeCell ref="I48:L50"/>
    <mergeCell ref="M48:P50"/>
    <mergeCell ref="Q43:T44"/>
    <mergeCell ref="U43:Y44"/>
    <mergeCell ref="A45:A47"/>
    <mergeCell ref="B45:E47"/>
    <mergeCell ref="F45:H47"/>
    <mergeCell ref="I45:L47"/>
    <mergeCell ref="M45:P47"/>
    <mergeCell ref="Q45:T47"/>
    <mergeCell ref="U45:Y47"/>
    <mergeCell ref="F41:J41"/>
    <mergeCell ref="L41:N41"/>
    <mergeCell ref="F42:J42"/>
    <mergeCell ref="L42:N42"/>
    <mergeCell ref="A43:A44"/>
    <mergeCell ref="B43:E44"/>
    <mergeCell ref="F43:H44"/>
    <mergeCell ref="I43:L44"/>
    <mergeCell ref="M43:P44"/>
    <mergeCell ref="Q3:S3"/>
    <mergeCell ref="N35:P35"/>
    <mergeCell ref="F36:I36"/>
    <mergeCell ref="A38:D38"/>
    <mergeCell ref="E38:I38"/>
    <mergeCell ref="M19:O19"/>
  </mergeCells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3702-0678-43F6-9BDF-FCF085C01240}">
  <dimension ref="A3:AB22"/>
  <sheetViews>
    <sheetView workbookViewId="0">
      <selection activeCell="J17" sqref="J17:O17"/>
    </sheetView>
  </sheetViews>
  <sheetFormatPr defaultRowHeight="15" x14ac:dyDescent="0.25"/>
  <cols>
    <col min="1" max="28" width="3.7109375" customWidth="1"/>
  </cols>
  <sheetData>
    <row r="3" spans="1:28" ht="15.75" x14ac:dyDescent="0.25">
      <c r="A3" s="133" t="s">
        <v>74</v>
      </c>
      <c r="B3" s="133"/>
      <c r="C3" s="133"/>
      <c r="D3" s="133"/>
      <c r="E3" s="133"/>
      <c r="F3" s="133"/>
      <c r="G3" s="133"/>
      <c r="H3" s="133"/>
      <c r="I3" s="133"/>
      <c r="J3" s="133"/>
      <c r="K3" s="137"/>
      <c r="L3" s="137"/>
      <c r="M3" s="137"/>
      <c r="N3" s="133"/>
      <c r="O3" s="133"/>
      <c r="P3" s="133"/>
      <c r="Q3" s="133"/>
      <c r="R3" s="133"/>
      <c r="S3" s="133"/>
      <c r="T3" s="133"/>
      <c r="U3" s="133"/>
      <c r="V3" s="133"/>
    </row>
    <row r="4" spans="1:28" ht="15.75" x14ac:dyDescent="0.25">
      <c r="A4" s="133" t="s">
        <v>271</v>
      </c>
      <c r="B4" s="138"/>
      <c r="C4" s="137"/>
      <c r="D4" s="137"/>
      <c r="E4" s="137"/>
      <c r="F4" s="139"/>
      <c r="G4" s="139"/>
      <c r="H4" s="139"/>
      <c r="I4" s="139"/>
      <c r="J4" s="139"/>
      <c r="K4" s="139"/>
      <c r="L4" s="139"/>
      <c r="M4" s="210" t="s">
        <v>206</v>
      </c>
      <c r="N4" s="210"/>
      <c r="O4" s="210"/>
      <c r="P4" s="137" t="s">
        <v>122</v>
      </c>
      <c r="Q4" s="140"/>
      <c r="R4" s="140"/>
      <c r="S4" s="133"/>
      <c r="T4" s="214">
        <v>44470</v>
      </c>
      <c r="U4" s="214"/>
      <c r="V4" s="214"/>
    </row>
    <row r="5" spans="1:28" ht="15.75" x14ac:dyDescent="0.25">
      <c r="A5" s="133"/>
      <c r="B5" s="133" t="s">
        <v>76</v>
      </c>
      <c r="C5" s="133"/>
      <c r="D5" s="133"/>
      <c r="E5" s="133"/>
      <c r="F5" s="133"/>
      <c r="G5" s="139"/>
      <c r="H5" s="139"/>
      <c r="I5" s="141">
        <v>2</v>
      </c>
      <c r="J5" s="216" t="str">
        <f>IF(COUNTIF(ДОЗА,I5),"доза",IF(COUNTIF(ДОЗИ,I5),"дози","доз"))</f>
        <v>дози</v>
      </c>
      <c r="K5" s="216"/>
      <c r="L5" s="139"/>
      <c r="M5" s="139"/>
      <c r="N5" s="133"/>
      <c r="O5" s="142"/>
      <c r="P5" s="143"/>
      <c r="Q5" s="143"/>
      <c r="R5" s="143"/>
      <c r="S5" s="133"/>
      <c r="T5" s="133"/>
      <c r="U5" s="133"/>
      <c r="V5" s="133"/>
    </row>
    <row r="6" spans="1:28" ht="15.75" x14ac:dyDescent="0.25">
      <c r="A6" s="133"/>
      <c r="B6" s="133"/>
      <c r="C6" s="133"/>
      <c r="D6" s="133"/>
      <c r="E6" s="133"/>
      <c r="F6" s="133"/>
      <c r="G6" s="139"/>
      <c r="H6" s="139"/>
      <c r="I6" s="141"/>
      <c r="J6" s="144"/>
      <c r="K6" s="139"/>
      <c r="L6" s="139"/>
      <c r="M6" s="139"/>
      <c r="N6" s="133"/>
      <c r="O6" s="142"/>
      <c r="P6" s="143"/>
      <c r="Q6" s="143"/>
      <c r="R6" s="143"/>
      <c r="S6" s="133"/>
      <c r="T6" s="133"/>
      <c r="U6" s="133"/>
      <c r="V6" s="133"/>
    </row>
    <row r="7" spans="1:28" ht="15.75" x14ac:dyDescent="0.25">
      <c r="A7" s="133" t="s">
        <v>326</v>
      </c>
      <c r="B7" s="134"/>
      <c r="C7" s="133"/>
      <c r="D7" s="133"/>
      <c r="E7" s="133"/>
      <c r="F7" s="133"/>
      <c r="G7" s="139"/>
      <c r="H7" s="139"/>
      <c r="I7" s="139"/>
      <c r="J7" s="139"/>
      <c r="K7" s="139"/>
      <c r="L7" s="139"/>
      <c r="M7" s="219" t="s">
        <v>327</v>
      </c>
      <c r="N7" s="219"/>
      <c r="O7" s="219"/>
      <c r="P7" s="137" t="s">
        <v>122</v>
      </c>
      <c r="Q7" s="140"/>
      <c r="R7" s="140"/>
      <c r="S7" s="133"/>
      <c r="T7" s="214">
        <v>44652</v>
      </c>
      <c r="U7" s="214"/>
      <c r="V7" s="214"/>
    </row>
    <row r="8" spans="1:28" ht="15.75" x14ac:dyDescent="0.25">
      <c r="A8" s="133"/>
      <c r="B8" s="133" t="s">
        <v>76</v>
      </c>
      <c r="C8" s="133"/>
      <c r="D8" s="133"/>
      <c r="E8" s="133"/>
      <c r="F8" s="133"/>
      <c r="G8" s="139"/>
      <c r="H8" s="139"/>
      <c r="I8" s="141">
        <v>1</v>
      </c>
      <c r="J8" s="216" t="str">
        <f>IF(COUNTIF(ДОЗА,I8),"доза",IF(COUNTIF(ДОЗИ,I8),"дози","доз"))</f>
        <v>доза</v>
      </c>
      <c r="K8" s="216"/>
      <c r="L8" s="133"/>
      <c r="M8" s="133"/>
      <c r="N8" s="133"/>
      <c r="O8" s="133"/>
      <c r="P8" s="139"/>
      <c r="Q8" s="139"/>
      <c r="R8" s="141"/>
      <c r="S8" s="144"/>
      <c r="T8" s="139"/>
      <c r="U8" s="133"/>
      <c r="V8" s="133"/>
    </row>
    <row r="9" spans="1:28" ht="15.75" x14ac:dyDescent="0.25">
      <c r="A9" s="133"/>
      <c r="B9" s="133"/>
      <c r="C9" s="133"/>
      <c r="D9" s="133"/>
      <c r="E9" s="133"/>
      <c r="F9" s="133"/>
      <c r="G9" s="139"/>
      <c r="H9" s="139"/>
      <c r="I9" s="141"/>
      <c r="J9" s="152"/>
      <c r="K9" s="152"/>
      <c r="L9" s="133"/>
      <c r="M9" s="133"/>
      <c r="N9" s="133"/>
      <c r="O9" s="133"/>
      <c r="P9" s="139"/>
      <c r="Q9" s="139"/>
      <c r="R9" s="141"/>
      <c r="S9" s="144"/>
      <c r="T9" s="139"/>
      <c r="U9" s="133"/>
      <c r="V9" s="133"/>
    </row>
    <row r="11" spans="1:28" x14ac:dyDescent="0.25">
      <c r="A11" t="s">
        <v>231</v>
      </c>
      <c r="B11" t="s">
        <v>517</v>
      </c>
    </row>
    <row r="12" spans="1:28" ht="15.75" x14ac:dyDescent="0.25">
      <c r="B12" t="s">
        <v>518</v>
      </c>
      <c r="L12" s="133" t="s">
        <v>76</v>
      </c>
      <c r="M12" s="133"/>
      <c r="N12" s="133"/>
      <c r="O12" s="133"/>
      <c r="P12" s="133"/>
      <c r="Q12" s="139"/>
      <c r="R12" s="139"/>
      <c r="S12" s="141" t="s">
        <v>519</v>
      </c>
      <c r="T12" s="216" t="str">
        <f>IF(COUNTIF(ДОЗА,S12),"доза",IF(COUNTIF(ДОЗИ,S12),"дози","доз"))</f>
        <v>доз</v>
      </c>
      <c r="U12" s="216"/>
    </row>
    <row r="14" spans="1:28" x14ac:dyDescent="0.25">
      <c r="A14" s="290">
        <v>1</v>
      </c>
      <c r="B14" s="295" t="s">
        <v>514</v>
      </c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/>
      <c r="Q14" s="296"/>
      <c r="R14" s="296"/>
      <c r="S14" s="296"/>
      <c r="T14" s="296"/>
      <c r="U14" s="296"/>
      <c r="V14" s="296"/>
      <c r="W14" s="296"/>
      <c r="X14" s="296"/>
      <c r="Y14" s="296"/>
      <c r="Z14" s="296"/>
      <c r="AA14" s="296"/>
      <c r="AB14" s="297"/>
    </row>
    <row r="15" spans="1:28" x14ac:dyDescent="0.25">
      <c r="A15" s="291"/>
      <c r="B15" s="292" t="s">
        <v>529</v>
      </c>
      <c r="C15" s="293"/>
      <c r="D15" s="293"/>
      <c r="E15" s="293"/>
      <c r="F15" s="293"/>
      <c r="G15" s="293"/>
      <c r="H15" s="293"/>
      <c r="I15" s="294"/>
      <c r="J15" s="292" t="s">
        <v>507</v>
      </c>
      <c r="K15" s="293"/>
      <c r="L15" s="293"/>
      <c r="M15" s="293"/>
      <c r="N15" s="293"/>
      <c r="O15" s="294"/>
      <c r="P15" s="292"/>
      <c r="Q15" s="293"/>
      <c r="R15" s="293"/>
      <c r="S15" s="293"/>
      <c r="T15" s="293"/>
      <c r="U15" s="293"/>
      <c r="V15" s="293"/>
      <c r="W15" s="293"/>
      <c r="X15" s="293"/>
      <c r="Y15" s="293"/>
      <c r="Z15" s="293"/>
      <c r="AA15" s="293"/>
      <c r="AB15" s="294"/>
    </row>
    <row r="16" spans="1:28" x14ac:dyDescent="0.25">
      <c r="A16" s="290">
        <v>2</v>
      </c>
      <c r="B16" s="292"/>
      <c r="C16" s="293"/>
      <c r="D16" s="293"/>
      <c r="E16" s="293"/>
      <c r="F16" s="293"/>
      <c r="G16" s="293"/>
      <c r="H16" s="293"/>
      <c r="I16" s="293"/>
      <c r="J16" s="293"/>
      <c r="K16" s="293"/>
      <c r="L16" s="293"/>
      <c r="M16" s="293"/>
      <c r="N16" s="293"/>
      <c r="O16" s="293"/>
      <c r="P16" s="293"/>
      <c r="Q16" s="293"/>
      <c r="R16" s="293"/>
      <c r="S16" s="293"/>
      <c r="T16" s="293"/>
      <c r="U16" s="293"/>
      <c r="V16" s="293"/>
      <c r="W16" s="293"/>
      <c r="X16" s="293"/>
      <c r="Y16" s="293"/>
      <c r="Z16" s="293"/>
      <c r="AA16" s="293"/>
      <c r="AB16" s="294"/>
    </row>
    <row r="17" spans="1:28" x14ac:dyDescent="0.25">
      <c r="A17" s="291"/>
      <c r="B17" s="292" t="s">
        <v>529</v>
      </c>
      <c r="C17" s="293"/>
      <c r="D17" s="293"/>
      <c r="E17" s="293"/>
      <c r="F17" s="293"/>
      <c r="G17" s="293"/>
      <c r="H17" s="293"/>
      <c r="I17" s="294"/>
      <c r="J17" s="292"/>
      <c r="K17" s="293"/>
      <c r="L17" s="293"/>
      <c r="M17" s="293"/>
      <c r="N17" s="293"/>
      <c r="O17" s="294"/>
      <c r="P17" s="292"/>
      <c r="Q17" s="293"/>
      <c r="R17" s="293"/>
      <c r="S17" s="293"/>
      <c r="T17" s="293"/>
      <c r="U17" s="293"/>
      <c r="V17" s="293"/>
      <c r="W17" s="293"/>
      <c r="X17" s="293"/>
      <c r="Y17" s="293"/>
      <c r="Z17" s="293"/>
      <c r="AA17" s="293"/>
      <c r="AB17" s="294"/>
    </row>
    <row r="18" spans="1:28" x14ac:dyDescent="0.25">
      <c r="A18" s="290">
        <v>3</v>
      </c>
      <c r="B18" s="153"/>
      <c r="C18" s="153"/>
      <c r="D18" s="153"/>
      <c r="E18" s="153"/>
      <c r="F18" s="153"/>
      <c r="G18" s="153"/>
      <c r="H18" s="153"/>
      <c r="I18" s="153"/>
      <c r="J18" s="153"/>
      <c r="K18" s="153"/>
      <c r="L18" s="153"/>
      <c r="M18" s="153"/>
      <c r="N18" s="153"/>
      <c r="O18" s="153"/>
      <c r="P18" s="153"/>
      <c r="Q18" s="153"/>
      <c r="R18" s="153"/>
      <c r="S18" s="153"/>
      <c r="T18" s="153"/>
      <c r="U18" s="153"/>
      <c r="V18" s="153"/>
      <c r="W18" s="153"/>
      <c r="X18" s="153"/>
      <c r="Y18" s="153"/>
      <c r="Z18" s="153"/>
      <c r="AA18" s="153"/>
      <c r="AB18" s="153"/>
    </row>
    <row r="19" spans="1:28" x14ac:dyDescent="0.25">
      <c r="A19" s="291"/>
      <c r="B19" s="153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3"/>
      <c r="R19" s="153"/>
      <c r="S19" s="153"/>
      <c r="T19" s="153"/>
      <c r="U19" s="153"/>
      <c r="V19" s="153"/>
      <c r="W19" s="153"/>
      <c r="X19" s="153"/>
      <c r="Y19" s="153"/>
      <c r="Z19" s="153"/>
      <c r="AA19" s="153"/>
      <c r="AB19" s="153"/>
    </row>
    <row r="20" spans="1:28" x14ac:dyDescent="0.25">
      <c r="A20" s="290">
        <v>4</v>
      </c>
      <c r="B20" s="153"/>
      <c r="C20" s="153"/>
      <c r="D20" s="153"/>
      <c r="E20" s="153"/>
      <c r="F20" s="153"/>
      <c r="G20" s="153"/>
      <c r="H20" s="153"/>
      <c r="I20" s="153"/>
      <c r="J20" s="153"/>
      <c r="K20" s="153"/>
      <c r="L20" s="153"/>
      <c r="M20" s="153"/>
      <c r="N20" s="153"/>
      <c r="O20" s="153"/>
      <c r="P20" s="153"/>
      <c r="Q20" s="153"/>
      <c r="R20" s="153"/>
      <c r="S20" s="153"/>
      <c r="T20" s="153"/>
      <c r="U20" s="153"/>
      <c r="V20" s="153"/>
      <c r="W20" s="153"/>
      <c r="X20" s="153"/>
      <c r="Y20" s="153"/>
      <c r="Z20" s="153"/>
      <c r="AA20" s="153"/>
      <c r="AB20" s="153"/>
    </row>
    <row r="21" spans="1:28" x14ac:dyDescent="0.25">
      <c r="A21" s="291"/>
      <c r="B21" s="153"/>
      <c r="C21" s="153"/>
      <c r="D21" s="153"/>
      <c r="E21" s="153"/>
      <c r="F21" s="153"/>
      <c r="G21" s="153"/>
      <c r="H21" s="153"/>
      <c r="I21" s="153"/>
      <c r="J21" s="153"/>
      <c r="K21" s="153"/>
      <c r="L21" s="153"/>
      <c r="M21" s="153"/>
      <c r="N21" s="153"/>
      <c r="O21" s="153"/>
      <c r="P21" s="153"/>
      <c r="Q21" s="153"/>
      <c r="R21" s="153"/>
      <c r="S21" s="153"/>
      <c r="T21" s="153"/>
      <c r="U21" s="153"/>
      <c r="V21" s="153"/>
      <c r="W21" s="153"/>
      <c r="X21" s="153"/>
      <c r="Y21" s="153"/>
      <c r="Z21" s="153"/>
      <c r="AA21" s="153"/>
      <c r="AB21" s="153"/>
    </row>
    <row r="22" spans="1:28" x14ac:dyDescent="0.25">
      <c r="A22" s="153"/>
      <c r="B22" s="153"/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  <c r="N22" s="153"/>
      <c r="O22" s="153"/>
      <c r="P22" s="153"/>
      <c r="Q22" s="153"/>
      <c r="R22" s="153"/>
      <c r="S22" s="153"/>
      <c r="T22" s="153"/>
      <c r="U22" s="153"/>
      <c r="V22" s="153"/>
      <c r="W22" s="153"/>
      <c r="X22" s="153"/>
      <c r="Y22" s="153"/>
      <c r="Z22" s="153"/>
      <c r="AA22" s="153"/>
      <c r="AB22" s="153"/>
    </row>
  </sheetData>
  <mergeCells count="19">
    <mergeCell ref="A20:A21"/>
    <mergeCell ref="B14:AB14"/>
    <mergeCell ref="P15:AB15"/>
    <mergeCell ref="J15:O15"/>
    <mergeCell ref="B15:I15"/>
    <mergeCell ref="J8:K8"/>
    <mergeCell ref="T12:U12"/>
    <mergeCell ref="A14:A15"/>
    <mergeCell ref="A16:A17"/>
    <mergeCell ref="A18:A19"/>
    <mergeCell ref="B16:AB16"/>
    <mergeCell ref="B17:I17"/>
    <mergeCell ref="J17:O17"/>
    <mergeCell ref="P17:AB17"/>
    <mergeCell ref="M4:O4"/>
    <mergeCell ref="T4:V4"/>
    <mergeCell ref="J5:K5"/>
    <mergeCell ref="M7:O7"/>
    <mergeCell ref="T7:V7"/>
  </mergeCells>
  <phoneticPr fontId="30" type="noConversion"/>
  <dataValidations count="3">
    <dataValidation type="list" allowBlank="1" showInputMessage="1" showErrorMessage="1" sqref="B14:AB14 B16:AB16" xr:uid="{727EF6AB-2551-4BE6-BBBE-1AB6B90EC700}">
      <formula1>INDIRECT("Вакцини[#Заголовки]")</formula1>
    </dataValidation>
    <dataValidation type="list" allowBlank="1" showInputMessage="1" showErrorMessage="1" sqref="J15:O15" xr:uid="{F7EA8C97-FEAE-45EF-87AE-0AB0AB82D026}">
      <formula1>INDIRECT("Вакцини["&amp;$B14&amp;"]")</formula1>
    </dataValidation>
    <dataValidation type="list" allowBlank="1" showInputMessage="1" showErrorMessage="1" sqref="J17:O17" xr:uid="{3D562233-221A-4052-BDB4-DB29FFA35515}">
      <formula1>INDIRECT("Вакцини["&amp;$B11&amp;"]")</formula1>
    </dataValidation>
  </dataValidations>
  <pageMargins left="0.70866141732283472" right="0" top="0" bottom="0" header="0" footer="0.31496062992125984"/>
  <pageSetup paperSize="9"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1EDAE-7CD2-4A92-92E8-4C4693C7282B}">
  <sheetPr>
    <tabColor theme="5" tint="-0.249977111117893"/>
  </sheetPr>
  <dimension ref="A2:I27"/>
  <sheetViews>
    <sheetView workbookViewId="0">
      <selection activeCell="F2" sqref="F2:I5"/>
    </sheetView>
  </sheetViews>
  <sheetFormatPr defaultRowHeight="15" x14ac:dyDescent="0.25"/>
  <cols>
    <col min="1" max="1" width="5.5703125" style="157" customWidth="1"/>
    <col min="2" max="2" width="39.7109375" style="157" bestFit="1" customWidth="1"/>
    <col min="3" max="3" width="22.5703125" style="157" customWidth="1"/>
    <col min="4" max="5" width="9.140625" style="157"/>
    <col min="6" max="6" width="33" style="157" customWidth="1"/>
    <col min="7" max="7" width="33.7109375" style="157" customWidth="1"/>
    <col min="8" max="8" width="31.5703125" style="157" customWidth="1"/>
    <col min="9" max="9" width="34.5703125" style="157" bestFit="1" customWidth="1"/>
    <col min="10" max="16384" width="9.140625" style="157"/>
  </cols>
  <sheetData>
    <row r="2" spans="1:9" x14ac:dyDescent="0.25">
      <c r="B2" s="154" t="s">
        <v>530</v>
      </c>
      <c r="F2" s="158" t="s">
        <v>530</v>
      </c>
      <c r="G2" s="158" t="s">
        <v>504</v>
      </c>
      <c r="H2" s="158" t="s">
        <v>515</v>
      </c>
      <c r="I2" s="163" t="s">
        <v>511</v>
      </c>
    </row>
    <row r="3" spans="1:9" x14ac:dyDescent="0.25">
      <c r="B3" s="154" t="s">
        <v>504</v>
      </c>
      <c r="F3" s="154" t="s">
        <v>505</v>
      </c>
      <c r="G3" s="154" t="s">
        <v>510</v>
      </c>
      <c r="H3" s="154" t="s">
        <v>508</v>
      </c>
      <c r="I3" s="162"/>
    </row>
    <row r="4" spans="1:9" x14ac:dyDescent="0.25">
      <c r="B4" s="154" t="s">
        <v>503</v>
      </c>
      <c r="F4" s="154" t="s">
        <v>506</v>
      </c>
      <c r="G4" s="154"/>
      <c r="H4" s="154" t="s">
        <v>509</v>
      </c>
      <c r="I4" s="162"/>
    </row>
    <row r="5" spans="1:9" x14ac:dyDescent="0.25">
      <c r="B5" s="154" t="s">
        <v>511</v>
      </c>
      <c r="F5" s="154" t="s">
        <v>507</v>
      </c>
      <c r="G5" s="154"/>
      <c r="H5" s="154"/>
      <c r="I5" s="162"/>
    </row>
    <row r="6" spans="1:9" x14ac:dyDescent="0.25">
      <c r="B6" s="154" t="s">
        <v>511</v>
      </c>
    </row>
    <row r="7" spans="1:9" x14ac:dyDescent="0.25">
      <c r="B7" s="154" t="s">
        <v>512</v>
      </c>
    </row>
    <row r="8" spans="1:9" x14ac:dyDescent="0.25">
      <c r="B8" s="154" t="s">
        <v>513</v>
      </c>
    </row>
    <row r="10" spans="1:9" x14ac:dyDescent="0.25">
      <c r="A10" s="159"/>
      <c r="B10" s="155" t="s">
        <v>520</v>
      </c>
      <c r="C10" s="155" t="s">
        <v>516</v>
      </c>
      <c r="F10" s="154"/>
    </row>
    <row r="11" spans="1:9" x14ac:dyDescent="0.25">
      <c r="A11" s="160">
        <v>1</v>
      </c>
      <c r="B11" s="159" t="s">
        <v>504</v>
      </c>
      <c r="C11" s="159" t="s">
        <v>510</v>
      </c>
    </row>
    <row r="12" spans="1:9" x14ac:dyDescent="0.25">
      <c r="A12" s="160">
        <v>2</v>
      </c>
      <c r="B12" s="159" t="s">
        <v>511</v>
      </c>
      <c r="C12" s="159"/>
    </row>
    <row r="13" spans="1:9" x14ac:dyDescent="0.25">
      <c r="A13" s="160">
        <v>3</v>
      </c>
      <c r="B13" s="159"/>
      <c r="C13" s="159"/>
    </row>
    <row r="14" spans="1:9" x14ac:dyDescent="0.25">
      <c r="A14" s="160">
        <v>4</v>
      </c>
      <c r="B14" s="159"/>
      <c r="C14" s="159"/>
    </row>
    <row r="16" spans="1:9" x14ac:dyDescent="0.25">
      <c r="C16" s="154" t="s">
        <v>521</v>
      </c>
    </row>
    <row r="17" spans="3:3" x14ac:dyDescent="0.25">
      <c r="C17" s="156" t="s">
        <v>522</v>
      </c>
    </row>
    <row r="18" spans="3:3" x14ac:dyDescent="0.25">
      <c r="C18" s="154" t="s">
        <v>531</v>
      </c>
    </row>
    <row r="19" spans="3:3" x14ac:dyDescent="0.25">
      <c r="C19" s="154" t="s">
        <v>532</v>
      </c>
    </row>
    <row r="20" spans="3:3" x14ac:dyDescent="0.25">
      <c r="C20" s="156" t="s">
        <v>523</v>
      </c>
    </row>
    <row r="21" spans="3:3" x14ac:dyDescent="0.25">
      <c r="C21" s="154" t="s">
        <v>533</v>
      </c>
    </row>
    <row r="22" spans="3:3" x14ac:dyDescent="0.25">
      <c r="C22" s="154" t="s">
        <v>524</v>
      </c>
    </row>
    <row r="23" spans="3:3" x14ac:dyDescent="0.25">
      <c r="C23" s="154" t="s">
        <v>525</v>
      </c>
    </row>
    <row r="24" spans="3:3" x14ac:dyDescent="0.25">
      <c r="C24" s="154" t="s">
        <v>534</v>
      </c>
    </row>
    <row r="25" spans="3:3" x14ac:dyDescent="0.25">
      <c r="C25" s="154" t="s">
        <v>526</v>
      </c>
    </row>
    <row r="26" spans="3:3" x14ac:dyDescent="0.25">
      <c r="C26" s="154" t="s">
        <v>527</v>
      </c>
    </row>
    <row r="27" spans="3:3" x14ac:dyDescent="0.25">
      <c r="C27" s="154" t="s">
        <v>528</v>
      </c>
    </row>
  </sheetData>
  <dataValidations count="2">
    <dataValidation type="list" allowBlank="1" showInputMessage="1" showErrorMessage="1" sqref="C11:C14" xr:uid="{9749908C-2D8A-43D6-914A-944F617BB710}">
      <formula1>INDIRECT("Вакцини["&amp;$B11&amp;"]")</formula1>
    </dataValidation>
    <dataValidation type="list" allowBlank="1" showInputMessage="1" showErrorMessage="1" sqref="B11:B14" xr:uid="{B5872463-69C8-4C13-9493-BDB2EDFFCDEE}">
      <formula1>INDIRECT("Вакцини[#Заголовки]")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E967-C3A2-4368-93A5-F45937D62D27}">
  <sheetPr>
    <tabColor rgb="FF7030A0"/>
  </sheetPr>
  <dimension ref="B1:N5"/>
  <sheetViews>
    <sheetView tabSelected="1" topLeftCell="E1" workbookViewId="0">
      <selection activeCell="K10" sqref="K10"/>
    </sheetView>
  </sheetViews>
  <sheetFormatPr defaultRowHeight="15" x14ac:dyDescent="0.25"/>
  <cols>
    <col min="2" max="2" width="23.28515625" customWidth="1"/>
    <col min="3" max="3" width="21.42578125" customWidth="1"/>
    <col min="4" max="4" width="29.85546875" customWidth="1"/>
    <col min="5" max="5" width="21.42578125" customWidth="1"/>
    <col min="6" max="6" width="20.5703125" customWidth="1"/>
    <col min="7" max="7" width="21" customWidth="1"/>
    <col min="8" max="8" width="22" customWidth="1"/>
    <col min="9" max="9" width="36.140625" bestFit="1" customWidth="1"/>
    <col min="10" max="10" width="19.140625" customWidth="1"/>
    <col min="11" max="11" width="23.7109375" customWidth="1"/>
    <col min="12" max="12" width="16.85546875" customWidth="1"/>
    <col min="13" max="13" width="16.7109375" customWidth="1"/>
    <col min="14" max="14" width="17.42578125" customWidth="1"/>
  </cols>
  <sheetData>
    <row r="1" spans="2:14" x14ac:dyDescent="0.25">
      <c r="B1" s="164" t="s">
        <v>555</v>
      </c>
      <c r="C1" s="164" t="s">
        <v>554</v>
      </c>
      <c r="D1" s="164" t="s">
        <v>556</v>
      </c>
      <c r="E1" s="165" t="s">
        <v>552</v>
      </c>
      <c r="F1" s="165" t="s">
        <v>551</v>
      </c>
      <c r="G1" s="165" t="s">
        <v>549</v>
      </c>
      <c r="H1" s="165" t="s">
        <v>550</v>
      </c>
      <c r="I1" s="165" t="s">
        <v>542</v>
      </c>
      <c r="J1" s="165" t="s">
        <v>546</v>
      </c>
      <c r="K1" s="166" t="s">
        <v>558</v>
      </c>
      <c r="L1" s="166" t="s">
        <v>561</v>
      </c>
      <c r="M1" s="166" t="s">
        <v>562</v>
      </c>
      <c r="N1" s="166" t="s">
        <v>581</v>
      </c>
    </row>
    <row r="2" spans="2:14" x14ac:dyDescent="0.25">
      <c r="B2" s="168" t="s">
        <v>530</v>
      </c>
      <c r="C2" s="168" t="s">
        <v>504</v>
      </c>
      <c r="D2" s="168" t="s">
        <v>553</v>
      </c>
      <c r="E2" s="167" t="s">
        <v>511</v>
      </c>
      <c r="F2" s="167" t="s">
        <v>535</v>
      </c>
      <c r="G2" s="167" t="s">
        <v>513</v>
      </c>
      <c r="H2" s="167" t="s">
        <v>540</v>
      </c>
      <c r="I2" s="167" t="s">
        <v>543</v>
      </c>
      <c r="J2" s="167" t="s">
        <v>541</v>
      </c>
      <c r="K2" s="167" t="s">
        <v>557</v>
      </c>
      <c r="L2" s="167" t="s">
        <v>560</v>
      </c>
      <c r="M2" s="167" t="s">
        <v>563</v>
      </c>
      <c r="N2" s="167" t="s">
        <v>582</v>
      </c>
    </row>
    <row r="3" spans="2:14" x14ac:dyDescent="0.25">
      <c r="B3" s="154" t="s">
        <v>506</v>
      </c>
      <c r="C3" s="154" t="s">
        <v>510</v>
      </c>
      <c r="D3" s="154" t="s">
        <v>509</v>
      </c>
      <c r="E3" s="162" t="s">
        <v>537</v>
      </c>
      <c r="F3" s="162" t="s">
        <v>536</v>
      </c>
      <c r="G3" s="162" t="s">
        <v>538</v>
      </c>
      <c r="H3" s="162" t="s">
        <v>586</v>
      </c>
      <c r="I3" s="162" t="s">
        <v>544</v>
      </c>
      <c r="J3" s="162" t="s">
        <v>547</v>
      </c>
      <c r="K3" s="162" t="s">
        <v>559</v>
      </c>
      <c r="L3" s="162" t="s">
        <v>564</v>
      </c>
      <c r="M3" s="162" t="s">
        <v>566</v>
      </c>
      <c r="N3" s="162" t="s">
        <v>583</v>
      </c>
    </row>
    <row r="4" spans="2:14" x14ac:dyDescent="0.25">
      <c r="B4" s="154" t="s">
        <v>507</v>
      </c>
      <c r="C4" s="154"/>
      <c r="D4" s="154" t="s">
        <v>508</v>
      </c>
      <c r="E4" s="162" t="s">
        <v>584</v>
      </c>
      <c r="F4" s="162"/>
      <c r="G4" s="162" t="s">
        <v>585</v>
      </c>
      <c r="H4" s="162"/>
      <c r="I4" s="162" t="s">
        <v>545</v>
      </c>
      <c r="J4" s="162" t="s">
        <v>548</v>
      </c>
      <c r="K4" s="162" t="s">
        <v>565</v>
      </c>
      <c r="L4" s="162"/>
      <c r="M4" s="162"/>
      <c r="N4" s="162"/>
    </row>
    <row r="5" spans="2:14" x14ac:dyDescent="0.25">
      <c r="B5" s="154" t="s">
        <v>505</v>
      </c>
      <c r="C5" s="154"/>
      <c r="D5" s="154"/>
      <c r="E5" s="162"/>
      <c r="F5" s="162"/>
      <c r="G5" s="162" t="s">
        <v>539</v>
      </c>
      <c r="H5" s="162"/>
      <c r="I5" s="162"/>
      <c r="J5" s="162"/>
      <c r="K5" s="162"/>
      <c r="L5" s="162"/>
      <c r="M5" s="162"/>
      <c r="N5" s="162"/>
    </row>
  </sheetData>
  <phoneticPr fontId="30" type="noConversion"/>
  <pageMargins left="0.7" right="0.7" top="0.75" bottom="0.75" header="0.3" footer="0.3"/>
  <pageSetup paperSize="9" orientation="portrait" horizontalDpi="4294967293" vertic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37468-B5E3-4F9B-96CC-56B9F13465D4}">
  <sheetPr>
    <tabColor rgb="FF92D050"/>
  </sheetPr>
  <dimension ref="B2:E6"/>
  <sheetViews>
    <sheetView workbookViewId="0">
      <selection activeCell="C9" sqref="C9"/>
    </sheetView>
  </sheetViews>
  <sheetFormatPr defaultRowHeight="15" x14ac:dyDescent="0.25"/>
  <cols>
    <col min="2" max="2" width="18.85546875" customWidth="1"/>
    <col min="3" max="3" width="18.28515625" customWidth="1"/>
    <col min="4" max="4" width="19.5703125" customWidth="1"/>
    <col min="5" max="5" width="18" customWidth="1"/>
  </cols>
  <sheetData>
    <row r="2" spans="2:5" x14ac:dyDescent="0.25">
      <c r="B2" s="170" t="s">
        <v>568</v>
      </c>
      <c r="C2" s="170" t="s">
        <v>575</v>
      </c>
      <c r="D2" s="170" t="s">
        <v>572</v>
      </c>
      <c r="E2" s="170" t="s">
        <v>580</v>
      </c>
    </row>
    <row r="3" spans="2:5" x14ac:dyDescent="0.25">
      <c r="B3" s="169" t="s">
        <v>567</v>
      </c>
      <c r="C3" s="169" t="s">
        <v>571</v>
      </c>
      <c r="D3" s="171" t="s">
        <v>570</v>
      </c>
      <c r="E3" s="171" t="s">
        <v>578</v>
      </c>
    </row>
    <row r="4" spans="2:5" x14ac:dyDescent="0.25">
      <c r="B4" s="154" t="s">
        <v>569</v>
      </c>
      <c r="C4" s="154" t="s">
        <v>573</v>
      </c>
      <c r="D4" s="161" t="s">
        <v>576</v>
      </c>
      <c r="E4" s="161" t="s">
        <v>579</v>
      </c>
    </row>
    <row r="5" spans="2:5" x14ac:dyDescent="0.25">
      <c r="B5" s="154" t="s">
        <v>587</v>
      </c>
      <c r="C5" s="154" t="s">
        <v>574</v>
      </c>
      <c r="D5" s="161" t="s">
        <v>577</v>
      </c>
      <c r="E5" s="161"/>
    </row>
    <row r="6" spans="2:5" x14ac:dyDescent="0.25">
      <c r="B6" s="154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D9033-0354-4C6B-9507-C8EF7B3C51E8}">
  <sheetPr>
    <tabColor rgb="FFFF0000"/>
  </sheetPr>
  <dimension ref="B2:E6"/>
  <sheetViews>
    <sheetView workbookViewId="0">
      <selection activeCell="D10" sqref="D10"/>
    </sheetView>
  </sheetViews>
  <sheetFormatPr defaultRowHeight="15" x14ac:dyDescent="0.25"/>
  <cols>
    <col min="2" max="2" width="18.42578125" customWidth="1"/>
    <col min="3" max="3" width="19.5703125" customWidth="1"/>
    <col min="4" max="4" width="17.7109375" customWidth="1"/>
    <col min="5" max="5" width="19.140625" customWidth="1"/>
  </cols>
  <sheetData>
    <row r="2" spans="2:5" x14ac:dyDescent="0.25">
      <c r="B2" s="165" t="s">
        <v>591</v>
      </c>
      <c r="C2" s="165" t="s">
        <v>596</v>
      </c>
      <c r="D2" s="165" t="s">
        <v>601</v>
      </c>
      <c r="E2" s="165" t="s">
        <v>588</v>
      </c>
    </row>
    <row r="3" spans="2:5" x14ac:dyDescent="0.25">
      <c r="B3" s="167" t="s">
        <v>592</v>
      </c>
      <c r="C3" s="167" t="s">
        <v>597</v>
      </c>
      <c r="D3" s="299" t="s">
        <v>602</v>
      </c>
      <c r="E3" s="299" t="s">
        <v>589</v>
      </c>
    </row>
    <row r="4" spans="2:5" x14ac:dyDescent="0.25">
      <c r="B4" s="300" t="s">
        <v>593</v>
      </c>
      <c r="C4" s="300" t="s">
        <v>598</v>
      </c>
      <c r="D4" s="298" t="s">
        <v>603</v>
      </c>
      <c r="E4" s="298" t="s">
        <v>590</v>
      </c>
    </row>
    <row r="5" spans="2:5" x14ac:dyDescent="0.25">
      <c r="B5" s="300" t="s">
        <v>594</v>
      </c>
      <c r="C5" s="300" t="s">
        <v>599</v>
      </c>
      <c r="D5" s="298"/>
      <c r="E5" s="298"/>
    </row>
    <row r="6" spans="2:5" x14ac:dyDescent="0.25">
      <c r="B6" s="300" t="s">
        <v>595</v>
      </c>
      <c r="C6" s="300" t="s">
        <v>600</v>
      </c>
      <c r="D6" s="298"/>
      <c r="E6" s="298"/>
    </row>
  </sheetData>
  <phoneticPr fontId="3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AI43"/>
  <sheetViews>
    <sheetView topLeftCell="A10" zoomScaleNormal="100" workbookViewId="0">
      <selection activeCell="W22" sqref="W22:AA22"/>
    </sheetView>
  </sheetViews>
  <sheetFormatPr defaultColWidth="8.7109375" defaultRowHeight="15" x14ac:dyDescent="0.25"/>
  <cols>
    <col min="1" max="40" width="3.7109375" customWidth="1"/>
  </cols>
  <sheetData>
    <row r="1" spans="1:35" ht="18.75" x14ac:dyDescent="0.2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89"/>
      <c r="AH1" s="189"/>
      <c r="AI1" s="189"/>
    </row>
    <row r="2" spans="1:35" ht="18.75" x14ac:dyDescent="0.25">
      <c r="A2" s="189" t="s">
        <v>24</v>
      </c>
      <c r="B2" s="189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  <c r="AA2" s="189"/>
      <c r="AB2" s="189"/>
      <c r="AC2" s="189"/>
      <c r="AD2" s="189"/>
      <c r="AE2" s="189"/>
      <c r="AF2" s="189"/>
      <c r="AG2" s="189"/>
      <c r="AH2" s="189"/>
      <c r="AI2" s="189"/>
    </row>
    <row r="3" spans="1:35" ht="18.75" x14ac:dyDescent="0.25">
      <c r="B3" s="68"/>
      <c r="C3" s="68"/>
      <c r="D3" s="68"/>
      <c r="E3" s="68"/>
      <c r="F3" s="68"/>
      <c r="G3" s="68"/>
      <c r="H3" s="68"/>
      <c r="I3" s="68"/>
      <c r="J3" s="68"/>
      <c r="K3" s="68"/>
      <c r="L3" s="68" t="s">
        <v>187</v>
      </c>
      <c r="M3" s="192" t="s">
        <v>296</v>
      </c>
      <c r="N3" s="192"/>
      <c r="O3" s="192"/>
      <c r="P3" s="192"/>
      <c r="Q3" s="192"/>
      <c r="R3" s="192"/>
      <c r="S3" s="192">
        <v>2021</v>
      </c>
      <c r="T3" s="192"/>
      <c r="U3" s="69"/>
      <c r="V3" s="69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</row>
    <row r="4" spans="1:35" ht="15" customHeight="1" x14ac:dyDescent="0.25">
      <c r="A4" s="190" t="s">
        <v>25</v>
      </c>
      <c r="B4" s="190"/>
      <c r="C4" s="190"/>
      <c r="D4" s="190"/>
      <c r="E4" s="190" t="s">
        <v>26</v>
      </c>
      <c r="F4" s="190"/>
      <c r="G4" s="190"/>
      <c r="H4" s="191" t="s">
        <v>27</v>
      </c>
      <c r="I4" s="191"/>
      <c r="J4" s="191"/>
      <c r="K4" s="191"/>
      <c r="L4" s="191"/>
      <c r="M4" s="191"/>
      <c r="N4" s="191"/>
      <c r="O4" s="191"/>
      <c r="P4" s="191"/>
      <c r="Q4" s="191"/>
      <c r="R4" s="191"/>
      <c r="S4" s="191"/>
      <c r="T4" s="191"/>
      <c r="U4" s="191"/>
      <c r="V4" s="191"/>
      <c r="W4" s="190" t="s">
        <v>28</v>
      </c>
      <c r="X4" s="190"/>
      <c r="Y4" s="190"/>
      <c r="Z4" s="190"/>
      <c r="AA4" s="190"/>
      <c r="AB4" s="190" t="s">
        <v>29</v>
      </c>
      <c r="AC4" s="190"/>
      <c r="AD4" s="190"/>
      <c r="AE4" s="190"/>
      <c r="AF4" s="190"/>
      <c r="AG4" s="190"/>
      <c r="AH4" s="190"/>
      <c r="AI4" s="190"/>
    </row>
    <row r="5" spans="1:35" ht="15" customHeight="1" x14ac:dyDescent="0.25">
      <c r="A5" s="190"/>
      <c r="B5" s="190"/>
      <c r="C5" s="190"/>
      <c r="D5" s="190"/>
      <c r="E5" s="190"/>
      <c r="F5" s="190"/>
      <c r="G5" s="190"/>
      <c r="H5" s="190" t="s">
        <v>30</v>
      </c>
      <c r="I5" s="190"/>
      <c r="J5" s="190"/>
      <c r="K5" s="190"/>
      <c r="L5" s="190"/>
      <c r="M5" s="190"/>
      <c r="N5" s="190" t="s">
        <v>31</v>
      </c>
      <c r="O5" s="190"/>
      <c r="P5" s="190"/>
      <c r="Q5" s="191" t="s">
        <v>32</v>
      </c>
      <c r="R5" s="191"/>
      <c r="S5" s="191"/>
      <c r="T5" s="191"/>
      <c r="U5" s="191"/>
      <c r="V5" s="191"/>
      <c r="W5" s="190"/>
      <c r="X5" s="190"/>
      <c r="Y5" s="190"/>
      <c r="Z5" s="190"/>
      <c r="AA5" s="190"/>
      <c r="AB5" s="190"/>
      <c r="AC5" s="190"/>
      <c r="AD5" s="190"/>
      <c r="AE5" s="190"/>
      <c r="AF5" s="190"/>
      <c r="AG5" s="190"/>
      <c r="AH5" s="190"/>
      <c r="AI5" s="190"/>
    </row>
    <row r="6" spans="1:35" ht="15" customHeight="1" x14ac:dyDescent="0.25">
      <c r="A6" s="190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1"/>
      <c r="R6" s="191"/>
      <c r="S6" s="191"/>
      <c r="T6" s="191"/>
      <c r="U6" s="191"/>
      <c r="V6" s="191"/>
      <c r="W6" s="190"/>
      <c r="X6" s="190"/>
      <c r="Y6" s="190"/>
      <c r="Z6" s="190"/>
      <c r="AA6" s="190"/>
      <c r="AB6" s="190" t="s">
        <v>33</v>
      </c>
      <c r="AC6" s="190"/>
      <c r="AD6" s="190"/>
      <c r="AE6" s="190"/>
      <c r="AF6" s="190"/>
      <c r="AG6" s="190" t="s">
        <v>34</v>
      </c>
      <c r="AH6" s="190"/>
      <c r="AI6" s="190"/>
    </row>
    <row r="7" spans="1:35" ht="18.75" customHeight="1" x14ac:dyDescent="0.25">
      <c r="A7" s="190"/>
      <c r="B7" s="190"/>
      <c r="C7" s="190"/>
      <c r="D7" s="190"/>
      <c r="E7" s="190"/>
      <c r="F7" s="190"/>
      <c r="G7" s="190"/>
      <c r="H7" s="190"/>
      <c r="I7" s="190"/>
      <c r="J7" s="190"/>
      <c r="K7" s="190"/>
      <c r="L7" s="190"/>
      <c r="M7" s="190"/>
      <c r="N7" s="190"/>
      <c r="O7" s="190"/>
      <c r="P7" s="190"/>
      <c r="Q7" s="191" t="s">
        <v>35</v>
      </c>
      <c r="R7" s="191"/>
      <c r="S7" s="191"/>
      <c r="T7" s="191" t="s">
        <v>36</v>
      </c>
      <c r="U7" s="191"/>
      <c r="V7" s="191"/>
      <c r="W7" s="190"/>
      <c r="X7" s="190"/>
      <c r="Y7" s="190"/>
      <c r="Z7" s="190"/>
      <c r="AA7" s="190"/>
      <c r="AB7" s="190"/>
      <c r="AC7" s="190"/>
      <c r="AD7" s="190"/>
      <c r="AE7" s="190"/>
      <c r="AF7" s="190"/>
      <c r="AG7" s="190"/>
      <c r="AH7" s="190"/>
      <c r="AI7" s="190"/>
    </row>
    <row r="8" spans="1:35" ht="17.100000000000001" customHeight="1" x14ac:dyDescent="0.25">
      <c r="A8" s="193" t="s">
        <v>37</v>
      </c>
      <c r="B8" s="193"/>
      <c r="C8" s="193"/>
      <c r="D8" s="193"/>
      <c r="E8" s="193" t="s">
        <v>38</v>
      </c>
      <c r="F8" s="193"/>
      <c r="G8" s="193"/>
      <c r="H8" s="193">
        <v>1</v>
      </c>
      <c r="I8" s="193"/>
      <c r="J8" s="193"/>
      <c r="K8" s="193"/>
      <c r="L8" s="193"/>
      <c r="M8" s="193"/>
      <c r="N8" s="193">
        <v>2</v>
      </c>
      <c r="O8" s="193"/>
      <c r="P8" s="193"/>
      <c r="Q8" s="193">
        <v>3</v>
      </c>
      <c r="R8" s="193"/>
      <c r="S8" s="193"/>
      <c r="T8" s="193">
        <v>4</v>
      </c>
      <c r="U8" s="193"/>
      <c r="V8" s="193"/>
      <c r="W8" s="193">
        <v>5</v>
      </c>
      <c r="X8" s="193"/>
      <c r="Y8" s="193"/>
      <c r="Z8" s="193"/>
      <c r="AA8" s="193"/>
      <c r="AB8" s="193">
        <v>6</v>
      </c>
      <c r="AC8" s="193"/>
      <c r="AD8" s="193"/>
      <c r="AE8" s="193"/>
      <c r="AF8" s="193"/>
      <c r="AG8" s="193">
        <v>7</v>
      </c>
      <c r="AH8" s="193"/>
      <c r="AI8" s="193"/>
    </row>
    <row r="9" spans="1:35" ht="15" customHeight="1" x14ac:dyDescent="0.25">
      <c r="A9" s="194" t="s">
        <v>39</v>
      </c>
      <c r="B9" s="194"/>
      <c r="C9" s="194"/>
      <c r="D9" s="194"/>
      <c r="E9" s="194"/>
      <c r="F9" s="194"/>
      <c r="G9" s="194"/>
      <c r="H9" s="194"/>
      <c r="I9" s="194"/>
      <c r="J9" s="194"/>
      <c r="K9" s="194"/>
      <c r="L9" s="194"/>
      <c r="M9" s="194"/>
      <c r="N9" s="194"/>
      <c r="O9" s="194"/>
      <c r="P9" s="194"/>
      <c r="Q9" s="194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4"/>
      <c r="AD9" s="194"/>
      <c r="AE9" s="194"/>
      <c r="AF9" s="194"/>
      <c r="AG9" s="194"/>
      <c r="AH9" s="194"/>
      <c r="AI9" s="194"/>
    </row>
    <row r="10" spans="1:35" ht="17.100000000000001" customHeight="1" x14ac:dyDescent="0.25">
      <c r="A10" s="195" t="s">
        <v>40</v>
      </c>
      <c r="B10" s="195"/>
      <c r="C10" s="195"/>
      <c r="D10" s="195"/>
      <c r="E10" s="191">
        <v>1103</v>
      </c>
      <c r="F10" s="191"/>
      <c r="G10" s="191"/>
      <c r="H10" s="196" t="s">
        <v>41</v>
      </c>
      <c r="I10" s="196"/>
      <c r="J10" s="196"/>
      <c r="K10" s="196"/>
      <c r="L10" s="196"/>
      <c r="M10" s="196"/>
      <c r="N10" s="196" t="s">
        <v>41</v>
      </c>
      <c r="O10" s="196"/>
      <c r="P10" s="196"/>
      <c r="Q10" s="196" t="s">
        <v>41</v>
      </c>
      <c r="R10" s="196"/>
      <c r="S10" s="196"/>
      <c r="T10" s="196" t="s">
        <v>41</v>
      </c>
      <c r="U10" s="196"/>
      <c r="V10" s="196"/>
      <c r="W10" s="196" t="s">
        <v>41</v>
      </c>
      <c r="X10" s="196"/>
      <c r="Y10" s="196"/>
      <c r="Z10" s="196"/>
      <c r="AA10" s="196"/>
      <c r="AB10" s="196" t="s">
        <v>41</v>
      </c>
      <c r="AC10" s="196"/>
      <c r="AD10" s="196"/>
      <c r="AE10" s="196"/>
      <c r="AF10" s="196"/>
      <c r="AG10" s="196" t="s">
        <v>41</v>
      </c>
      <c r="AH10" s="196"/>
      <c r="AI10" s="196"/>
    </row>
    <row r="11" spans="1:35" ht="17.100000000000001" customHeight="1" x14ac:dyDescent="0.25">
      <c r="A11" s="195" t="s">
        <v>42</v>
      </c>
      <c r="B11" s="195"/>
      <c r="C11" s="195"/>
      <c r="D11" s="195"/>
      <c r="E11" s="191">
        <v>1511</v>
      </c>
      <c r="F11" s="191"/>
      <c r="G11" s="191"/>
      <c r="H11" s="196">
        <v>1</v>
      </c>
      <c r="I11" s="196"/>
      <c r="J11" s="196"/>
      <c r="K11" s="196"/>
      <c r="L11" s="196"/>
      <c r="M11" s="196"/>
      <c r="N11" s="196">
        <v>2</v>
      </c>
      <c r="O11" s="196"/>
      <c r="P11" s="196"/>
      <c r="Q11" s="196" t="s">
        <v>41</v>
      </c>
      <c r="R11" s="196"/>
      <c r="S11" s="196"/>
      <c r="T11" s="196" t="s">
        <v>41</v>
      </c>
      <c r="U11" s="196"/>
      <c r="V11" s="196"/>
      <c r="W11" s="196">
        <v>1</v>
      </c>
      <c r="X11" s="196"/>
      <c r="Y11" s="196"/>
      <c r="Z11" s="196"/>
      <c r="AA11" s="196"/>
      <c r="AB11" s="196" t="s">
        <v>41</v>
      </c>
      <c r="AC11" s="196"/>
      <c r="AD11" s="196"/>
      <c r="AE11" s="196"/>
      <c r="AF11" s="196"/>
      <c r="AG11" s="196" t="s">
        <v>41</v>
      </c>
      <c r="AH11" s="196"/>
      <c r="AI11" s="196"/>
    </row>
    <row r="12" spans="1:35" ht="17.100000000000001" customHeight="1" x14ac:dyDescent="0.25">
      <c r="A12" s="195" t="s">
        <v>43</v>
      </c>
      <c r="B12" s="195"/>
      <c r="C12" s="195"/>
      <c r="D12" s="195"/>
      <c r="E12" s="191">
        <v>1711</v>
      </c>
      <c r="F12" s="191"/>
      <c r="G12" s="191"/>
      <c r="H12" s="196">
        <v>1</v>
      </c>
      <c r="I12" s="196"/>
      <c r="J12" s="196"/>
      <c r="K12" s="196"/>
      <c r="L12" s="196"/>
      <c r="M12" s="196"/>
      <c r="N12" s="196">
        <v>1</v>
      </c>
      <c r="O12" s="196"/>
      <c r="P12" s="196"/>
      <c r="Q12" s="196" t="s">
        <v>41</v>
      </c>
      <c r="R12" s="196"/>
      <c r="S12" s="196"/>
      <c r="T12" s="196" t="s">
        <v>41</v>
      </c>
      <c r="U12" s="196"/>
      <c r="V12" s="196"/>
      <c r="W12" s="196">
        <v>1</v>
      </c>
      <c r="X12" s="196"/>
      <c r="Y12" s="196"/>
      <c r="Z12" s="196"/>
      <c r="AA12" s="196"/>
      <c r="AB12" s="196" t="s">
        <v>41</v>
      </c>
      <c r="AC12" s="196"/>
      <c r="AD12" s="196"/>
      <c r="AE12" s="196"/>
      <c r="AF12" s="196"/>
      <c r="AG12" s="196" t="s">
        <v>41</v>
      </c>
      <c r="AH12" s="196"/>
      <c r="AI12" s="196"/>
    </row>
    <row r="13" spans="1:35" ht="17.100000000000001" customHeight="1" x14ac:dyDescent="0.25">
      <c r="A13" s="195" t="s">
        <v>44</v>
      </c>
      <c r="B13" s="195"/>
      <c r="C13" s="195"/>
      <c r="D13" s="195"/>
      <c r="E13" s="191">
        <v>1657</v>
      </c>
      <c r="F13" s="191"/>
      <c r="G13" s="191"/>
      <c r="H13" s="196" t="s">
        <v>41</v>
      </c>
      <c r="I13" s="196"/>
      <c r="J13" s="196"/>
      <c r="K13" s="196"/>
      <c r="L13" s="196"/>
      <c r="M13" s="196"/>
      <c r="N13" s="196" t="s">
        <v>41</v>
      </c>
      <c r="O13" s="196"/>
      <c r="P13" s="196"/>
      <c r="Q13" s="196" t="s">
        <v>41</v>
      </c>
      <c r="R13" s="196"/>
      <c r="S13" s="196"/>
      <c r="T13" s="196" t="s">
        <v>41</v>
      </c>
      <c r="U13" s="196"/>
      <c r="V13" s="196"/>
      <c r="W13" s="196" t="s">
        <v>41</v>
      </c>
      <c r="X13" s="196"/>
      <c r="Y13" s="196"/>
      <c r="Z13" s="196"/>
      <c r="AA13" s="196"/>
      <c r="AB13" s="196" t="s">
        <v>41</v>
      </c>
      <c r="AC13" s="196"/>
      <c r="AD13" s="196"/>
      <c r="AE13" s="196"/>
      <c r="AF13" s="196"/>
      <c r="AG13" s="196" t="s">
        <v>41</v>
      </c>
      <c r="AH13" s="196"/>
      <c r="AI13" s="196"/>
    </row>
    <row r="14" spans="1:35" ht="17.100000000000001" customHeight="1" x14ac:dyDescent="0.25">
      <c r="A14" s="195" t="s">
        <v>45</v>
      </c>
      <c r="B14" s="195"/>
      <c r="C14" s="195"/>
      <c r="D14" s="195"/>
      <c r="E14" s="191">
        <v>1502</v>
      </c>
      <c r="F14" s="191"/>
      <c r="G14" s="191"/>
      <c r="H14" s="196" t="s">
        <v>41</v>
      </c>
      <c r="I14" s="196"/>
      <c r="J14" s="196"/>
      <c r="K14" s="196"/>
      <c r="L14" s="196"/>
      <c r="M14" s="196"/>
      <c r="N14" s="196" t="s">
        <v>41</v>
      </c>
      <c r="O14" s="196"/>
      <c r="P14" s="196"/>
      <c r="Q14" s="196" t="s">
        <v>41</v>
      </c>
      <c r="R14" s="196"/>
      <c r="S14" s="196"/>
      <c r="T14" s="196" t="s">
        <v>41</v>
      </c>
      <c r="U14" s="196"/>
      <c r="V14" s="196"/>
      <c r="W14" s="196" t="s">
        <v>41</v>
      </c>
      <c r="X14" s="196"/>
      <c r="Y14" s="196"/>
      <c r="Z14" s="196"/>
      <c r="AA14" s="196"/>
      <c r="AB14" s="196" t="s">
        <v>41</v>
      </c>
      <c r="AC14" s="196"/>
      <c r="AD14" s="196"/>
      <c r="AE14" s="196"/>
      <c r="AF14" s="196"/>
      <c r="AG14" s="196" t="s">
        <v>41</v>
      </c>
      <c r="AH14" s="196"/>
      <c r="AI14" s="196"/>
    </row>
    <row r="15" spans="1:35" ht="17.100000000000001" customHeight="1" x14ac:dyDescent="0.25">
      <c r="A15" s="195" t="s">
        <v>46</v>
      </c>
      <c r="B15" s="195"/>
      <c r="C15" s="195"/>
      <c r="D15" s="195"/>
      <c r="E15" s="191">
        <v>1310</v>
      </c>
      <c r="F15" s="191"/>
      <c r="G15" s="191"/>
      <c r="H15" s="196" t="s">
        <v>41</v>
      </c>
      <c r="I15" s="196"/>
      <c r="J15" s="196"/>
      <c r="K15" s="196"/>
      <c r="L15" s="196"/>
      <c r="M15" s="196"/>
      <c r="N15" s="196" t="s">
        <v>41</v>
      </c>
      <c r="O15" s="196"/>
      <c r="P15" s="196"/>
      <c r="Q15" s="196" t="s">
        <v>41</v>
      </c>
      <c r="R15" s="196"/>
      <c r="S15" s="196"/>
      <c r="T15" s="196" t="s">
        <v>41</v>
      </c>
      <c r="U15" s="196"/>
      <c r="V15" s="196"/>
      <c r="W15" s="196" t="s">
        <v>41</v>
      </c>
      <c r="X15" s="196"/>
      <c r="Y15" s="196"/>
      <c r="Z15" s="196"/>
      <c r="AA15" s="196"/>
      <c r="AB15" s="196" t="s">
        <v>41</v>
      </c>
      <c r="AC15" s="196"/>
      <c r="AD15" s="196"/>
      <c r="AE15" s="196"/>
      <c r="AF15" s="196"/>
      <c r="AG15" s="196" t="s">
        <v>41</v>
      </c>
      <c r="AH15" s="196"/>
      <c r="AI15" s="196"/>
    </row>
    <row r="16" spans="1:35" ht="17.100000000000001" customHeight="1" x14ac:dyDescent="0.25">
      <c r="A16" s="195" t="s">
        <v>47</v>
      </c>
      <c r="B16" s="195"/>
      <c r="C16" s="195"/>
      <c r="D16" s="195"/>
      <c r="E16" s="191">
        <v>1409</v>
      </c>
      <c r="F16" s="191"/>
      <c r="G16" s="191"/>
      <c r="H16" s="196" t="s">
        <v>41</v>
      </c>
      <c r="I16" s="196"/>
      <c r="J16" s="196"/>
      <c r="K16" s="196"/>
      <c r="L16" s="196"/>
      <c r="M16" s="196"/>
      <c r="N16" s="196" t="s">
        <v>41</v>
      </c>
      <c r="O16" s="196"/>
      <c r="P16" s="196"/>
      <c r="Q16" s="196" t="s">
        <v>41</v>
      </c>
      <c r="R16" s="196"/>
      <c r="S16" s="196"/>
      <c r="T16" s="196" t="s">
        <v>41</v>
      </c>
      <c r="U16" s="196"/>
      <c r="V16" s="196"/>
      <c r="W16" s="196" t="s">
        <v>41</v>
      </c>
      <c r="X16" s="196"/>
      <c r="Y16" s="196"/>
      <c r="Z16" s="196"/>
      <c r="AA16" s="196"/>
      <c r="AB16" s="196" t="s">
        <v>41</v>
      </c>
      <c r="AC16" s="196"/>
      <c r="AD16" s="196"/>
      <c r="AE16" s="196"/>
      <c r="AF16" s="196"/>
      <c r="AG16" s="196" t="s">
        <v>41</v>
      </c>
      <c r="AH16" s="196"/>
      <c r="AI16" s="196"/>
    </row>
    <row r="17" spans="1:35" ht="17.100000000000001" customHeight="1" x14ac:dyDescent="0.25">
      <c r="A17" s="195" t="s">
        <v>48</v>
      </c>
      <c r="B17" s="195"/>
      <c r="C17" s="195"/>
      <c r="D17" s="195"/>
      <c r="E17" s="191">
        <v>1714</v>
      </c>
      <c r="F17" s="191"/>
      <c r="G17" s="191"/>
      <c r="H17" s="196" t="s">
        <v>41</v>
      </c>
      <c r="I17" s="196"/>
      <c r="J17" s="196"/>
      <c r="K17" s="196"/>
      <c r="L17" s="196"/>
      <c r="M17" s="196"/>
      <c r="N17" s="196" t="s">
        <v>41</v>
      </c>
      <c r="O17" s="196"/>
      <c r="P17" s="196"/>
      <c r="Q17" s="196" t="s">
        <v>41</v>
      </c>
      <c r="R17" s="196"/>
      <c r="S17" s="196"/>
      <c r="T17" s="196" t="s">
        <v>41</v>
      </c>
      <c r="U17" s="196"/>
      <c r="V17" s="196"/>
      <c r="W17" s="196" t="s">
        <v>41</v>
      </c>
      <c r="X17" s="196"/>
      <c r="Y17" s="196"/>
      <c r="Z17" s="196"/>
      <c r="AA17" s="196"/>
      <c r="AB17" s="196" t="s">
        <v>41</v>
      </c>
      <c r="AC17" s="196"/>
      <c r="AD17" s="196"/>
      <c r="AE17" s="196"/>
      <c r="AF17" s="196"/>
      <c r="AG17" s="196" t="s">
        <v>41</v>
      </c>
      <c r="AH17" s="196"/>
      <c r="AI17" s="196"/>
    </row>
    <row r="18" spans="1:35" ht="17.100000000000001" customHeight="1" x14ac:dyDescent="0.25">
      <c r="A18" s="195" t="s">
        <v>49</v>
      </c>
      <c r="B18" s="195"/>
      <c r="C18" s="195"/>
      <c r="D18" s="195"/>
      <c r="E18" s="191">
        <v>1416</v>
      </c>
      <c r="F18" s="191"/>
      <c r="G18" s="191"/>
      <c r="H18" s="196" t="s">
        <v>41</v>
      </c>
      <c r="I18" s="196"/>
      <c r="J18" s="196"/>
      <c r="K18" s="196"/>
      <c r="L18" s="196"/>
      <c r="M18" s="196"/>
      <c r="N18" s="196" t="s">
        <v>41</v>
      </c>
      <c r="O18" s="196"/>
      <c r="P18" s="196"/>
      <c r="Q18" s="196" t="s">
        <v>41</v>
      </c>
      <c r="R18" s="196"/>
      <c r="S18" s="196"/>
      <c r="T18" s="196" t="s">
        <v>41</v>
      </c>
      <c r="U18" s="196"/>
      <c r="V18" s="196"/>
      <c r="W18" s="196" t="s">
        <v>41</v>
      </c>
      <c r="X18" s="196"/>
      <c r="Y18" s="196"/>
      <c r="Z18" s="196"/>
      <c r="AA18" s="196"/>
      <c r="AB18" s="196" t="s">
        <v>41</v>
      </c>
      <c r="AC18" s="196"/>
      <c r="AD18" s="196"/>
      <c r="AE18" s="196"/>
      <c r="AF18" s="196"/>
      <c r="AG18" s="196" t="s">
        <v>41</v>
      </c>
      <c r="AH18" s="196"/>
      <c r="AI18" s="196"/>
    </row>
    <row r="19" spans="1:35" ht="17.100000000000001" customHeight="1" x14ac:dyDescent="0.25">
      <c r="A19" s="195" t="s">
        <v>50</v>
      </c>
      <c r="B19" s="195"/>
      <c r="C19" s="195"/>
      <c r="D19" s="195"/>
      <c r="E19" s="191">
        <v>1641</v>
      </c>
      <c r="F19" s="191"/>
      <c r="G19" s="191"/>
      <c r="H19" s="196" t="s">
        <v>41</v>
      </c>
      <c r="I19" s="196"/>
      <c r="J19" s="196"/>
      <c r="K19" s="196"/>
      <c r="L19" s="196"/>
      <c r="M19" s="196"/>
      <c r="N19" s="196" t="s">
        <v>41</v>
      </c>
      <c r="O19" s="196"/>
      <c r="P19" s="196"/>
      <c r="Q19" s="196" t="s">
        <v>41</v>
      </c>
      <c r="R19" s="196"/>
      <c r="S19" s="196"/>
      <c r="T19" s="196" t="s">
        <v>41</v>
      </c>
      <c r="U19" s="196"/>
      <c r="V19" s="196"/>
      <c r="W19" s="196" t="s">
        <v>41</v>
      </c>
      <c r="X19" s="196"/>
      <c r="Y19" s="196"/>
      <c r="Z19" s="196"/>
      <c r="AA19" s="196"/>
      <c r="AB19" s="196" t="s">
        <v>41</v>
      </c>
      <c r="AC19" s="196"/>
      <c r="AD19" s="196"/>
      <c r="AE19" s="196"/>
      <c r="AF19" s="196"/>
      <c r="AG19" s="196" t="s">
        <v>41</v>
      </c>
      <c r="AH19" s="196"/>
      <c r="AI19" s="196"/>
    </row>
    <row r="20" spans="1:35" ht="15" customHeight="1" x14ac:dyDescent="0.25">
      <c r="A20" s="194" t="s">
        <v>51</v>
      </c>
      <c r="B20" s="194"/>
      <c r="C20" s="194"/>
      <c r="D20" s="194"/>
      <c r="E20" s="194"/>
      <c r="F20" s="194"/>
      <c r="G20" s="194"/>
      <c r="H20" s="194"/>
      <c r="I20" s="194"/>
      <c r="J20" s="194"/>
      <c r="K20" s="194"/>
      <c r="L20" s="194"/>
      <c r="M20" s="194"/>
      <c r="N20" s="194"/>
      <c r="O20" s="194"/>
      <c r="P20" s="194"/>
      <c r="Q20" s="194"/>
      <c r="R20" s="194"/>
      <c r="S20" s="194"/>
      <c r="T20" s="194"/>
      <c r="U20" s="194"/>
      <c r="V20" s="194"/>
      <c r="W20" s="194"/>
      <c r="X20" s="194"/>
      <c r="Y20" s="194"/>
      <c r="Z20" s="194"/>
      <c r="AA20" s="194"/>
      <c r="AB20" s="194"/>
      <c r="AC20" s="194"/>
      <c r="AD20" s="194"/>
      <c r="AE20" s="194"/>
      <c r="AF20" s="194"/>
      <c r="AG20" s="194"/>
      <c r="AH20" s="194"/>
      <c r="AI20" s="194"/>
    </row>
    <row r="21" spans="1:35" ht="17.100000000000001" customHeight="1" x14ac:dyDescent="0.25">
      <c r="A21" s="195" t="s">
        <v>40</v>
      </c>
      <c r="B21" s="195"/>
      <c r="C21" s="195"/>
      <c r="D21" s="195"/>
      <c r="E21" s="191">
        <v>1103</v>
      </c>
      <c r="F21" s="191"/>
      <c r="G21" s="191"/>
      <c r="H21" s="196" t="s">
        <v>41</v>
      </c>
      <c r="I21" s="196"/>
      <c r="J21" s="196"/>
      <c r="K21" s="196"/>
      <c r="L21" s="196"/>
      <c r="M21" s="196"/>
      <c r="N21" s="196" t="s">
        <v>41</v>
      </c>
      <c r="O21" s="196"/>
      <c r="P21" s="196"/>
      <c r="Q21" s="196" t="s">
        <v>41</v>
      </c>
      <c r="R21" s="196"/>
      <c r="S21" s="196"/>
      <c r="T21" s="196" t="s">
        <v>41</v>
      </c>
      <c r="U21" s="196"/>
      <c r="V21" s="196"/>
      <c r="W21" s="197" t="s">
        <v>41</v>
      </c>
      <c r="X21" s="197"/>
      <c r="Y21" s="197"/>
      <c r="Z21" s="197"/>
      <c r="AA21" s="197"/>
      <c r="AB21" s="197" t="s">
        <v>41</v>
      </c>
      <c r="AC21" s="197"/>
      <c r="AD21" s="197"/>
      <c r="AE21" s="197"/>
      <c r="AF21" s="197"/>
      <c r="AG21" s="197" t="s">
        <v>41</v>
      </c>
      <c r="AH21" s="197"/>
      <c r="AI21" s="197"/>
    </row>
    <row r="22" spans="1:35" ht="17.100000000000001" customHeight="1" x14ac:dyDescent="0.25">
      <c r="A22" s="195" t="s">
        <v>47</v>
      </c>
      <c r="B22" s="195"/>
      <c r="C22" s="195"/>
      <c r="D22" s="195"/>
      <c r="E22" s="191">
        <v>1409</v>
      </c>
      <c r="F22" s="191"/>
      <c r="G22" s="191"/>
      <c r="H22" s="196" t="s">
        <v>41</v>
      </c>
      <c r="I22" s="196"/>
      <c r="J22" s="196"/>
      <c r="K22" s="196"/>
      <c r="L22" s="196"/>
      <c r="M22" s="196"/>
      <c r="N22" s="196" t="s">
        <v>41</v>
      </c>
      <c r="O22" s="196"/>
      <c r="P22" s="196"/>
      <c r="Q22" s="196" t="s">
        <v>41</v>
      </c>
      <c r="R22" s="196"/>
      <c r="S22" s="196"/>
      <c r="T22" s="196" t="s">
        <v>41</v>
      </c>
      <c r="U22" s="196"/>
      <c r="V22" s="196"/>
      <c r="W22" s="197" t="s">
        <v>41</v>
      </c>
      <c r="X22" s="197"/>
      <c r="Y22" s="197"/>
      <c r="Z22" s="197"/>
      <c r="AA22" s="197"/>
      <c r="AB22" s="197" t="s">
        <v>41</v>
      </c>
      <c r="AC22" s="197"/>
      <c r="AD22" s="197"/>
      <c r="AE22" s="197"/>
      <c r="AF22" s="197"/>
      <c r="AG22" s="197" t="s">
        <v>41</v>
      </c>
      <c r="AH22" s="197"/>
      <c r="AI22" s="197"/>
    </row>
    <row r="23" spans="1:35" ht="17.100000000000001" customHeight="1" x14ac:dyDescent="0.25">
      <c r="A23" s="195" t="s">
        <v>52</v>
      </c>
      <c r="B23" s="195"/>
      <c r="C23" s="195"/>
      <c r="D23" s="195"/>
      <c r="E23" s="191">
        <v>1713</v>
      </c>
      <c r="F23" s="191"/>
      <c r="G23" s="191"/>
      <c r="H23" s="196" t="s">
        <v>41</v>
      </c>
      <c r="I23" s="196"/>
      <c r="J23" s="196"/>
      <c r="K23" s="196"/>
      <c r="L23" s="196"/>
      <c r="M23" s="196"/>
      <c r="N23" s="196" t="s">
        <v>41</v>
      </c>
      <c r="O23" s="196"/>
      <c r="P23" s="196"/>
      <c r="Q23" s="196" t="s">
        <v>41</v>
      </c>
      <c r="R23" s="196"/>
      <c r="S23" s="196"/>
      <c r="T23" s="196" t="s">
        <v>41</v>
      </c>
      <c r="U23" s="196"/>
      <c r="V23" s="196"/>
      <c r="W23" s="197" t="s">
        <v>41</v>
      </c>
      <c r="X23" s="197"/>
      <c r="Y23" s="197"/>
      <c r="Z23" s="197"/>
      <c r="AA23" s="197"/>
      <c r="AB23" s="197" t="s">
        <v>41</v>
      </c>
      <c r="AC23" s="197"/>
      <c r="AD23" s="197"/>
      <c r="AE23" s="197"/>
      <c r="AF23" s="197"/>
      <c r="AG23" s="197" t="s">
        <v>41</v>
      </c>
      <c r="AH23" s="197"/>
      <c r="AI23" s="197"/>
    </row>
    <row r="24" spans="1:35" ht="17.100000000000001" customHeight="1" x14ac:dyDescent="0.25">
      <c r="A24" s="195" t="s">
        <v>48</v>
      </c>
      <c r="B24" s="195"/>
      <c r="C24" s="195"/>
      <c r="D24" s="195"/>
      <c r="E24" s="191">
        <v>1714</v>
      </c>
      <c r="F24" s="191"/>
      <c r="G24" s="191"/>
      <c r="H24" s="196" t="s">
        <v>41</v>
      </c>
      <c r="I24" s="196"/>
      <c r="J24" s="196"/>
      <c r="K24" s="196"/>
      <c r="L24" s="196"/>
      <c r="M24" s="196"/>
      <c r="N24" s="196" t="s">
        <v>41</v>
      </c>
      <c r="O24" s="196"/>
      <c r="P24" s="196"/>
      <c r="Q24" s="196" t="s">
        <v>41</v>
      </c>
      <c r="R24" s="196"/>
      <c r="S24" s="196"/>
      <c r="T24" s="196" t="s">
        <v>41</v>
      </c>
      <c r="U24" s="196"/>
      <c r="V24" s="196"/>
      <c r="W24" s="197" t="s">
        <v>41</v>
      </c>
      <c r="X24" s="197"/>
      <c r="Y24" s="197"/>
      <c r="Z24" s="197"/>
      <c r="AA24" s="197"/>
      <c r="AB24" s="197" t="s">
        <v>41</v>
      </c>
      <c r="AC24" s="197"/>
      <c r="AD24" s="197"/>
      <c r="AE24" s="197"/>
      <c r="AF24" s="197"/>
      <c r="AG24" s="197" t="s">
        <v>41</v>
      </c>
      <c r="AH24" s="197"/>
      <c r="AI24" s="197"/>
    </row>
    <row r="25" spans="1:35" ht="17.100000000000001" customHeight="1" x14ac:dyDescent="0.25">
      <c r="A25" s="195" t="s">
        <v>49</v>
      </c>
      <c r="B25" s="195"/>
      <c r="C25" s="195"/>
      <c r="D25" s="195"/>
      <c r="E25" s="191">
        <v>1416</v>
      </c>
      <c r="F25" s="191"/>
      <c r="G25" s="191"/>
      <c r="H25" s="196" t="s">
        <v>41</v>
      </c>
      <c r="I25" s="196"/>
      <c r="J25" s="196"/>
      <c r="K25" s="196"/>
      <c r="L25" s="196"/>
      <c r="M25" s="196"/>
      <c r="N25" s="196" t="s">
        <v>41</v>
      </c>
      <c r="O25" s="196"/>
      <c r="P25" s="196"/>
      <c r="Q25" s="196" t="s">
        <v>41</v>
      </c>
      <c r="R25" s="196"/>
      <c r="S25" s="196"/>
      <c r="T25" s="196" t="s">
        <v>41</v>
      </c>
      <c r="U25" s="196"/>
      <c r="V25" s="196"/>
      <c r="W25" s="197" t="s">
        <v>41</v>
      </c>
      <c r="X25" s="197"/>
      <c r="Y25" s="197"/>
      <c r="Z25" s="197"/>
      <c r="AA25" s="197"/>
      <c r="AB25" s="197" t="s">
        <v>41</v>
      </c>
      <c r="AC25" s="197"/>
      <c r="AD25" s="197"/>
      <c r="AE25" s="197"/>
      <c r="AF25" s="197"/>
      <c r="AG25" s="197" t="s">
        <v>41</v>
      </c>
      <c r="AH25" s="197"/>
      <c r="AI25" s="197"/>
    </row>
    <row r="26" spans="1:35" ht="17.100000000000001" customHeight="1" x14ac:dyDescent="0.25">
      <c r="A26" s="195" t="s">
        <v>53</v>
      </c>
      <c r="B26" s="195"/>
      <c r="C26" s="195"/>
      <c r="D26" s="195"/>
      <c r="E26" s="191">
        <v>1659</v>
      </c>
      <c r="F26" s="191"/>
      <c r="G26" s="191"/>
      <c r="H26" s="196" t="s">
        <v>41</v>
      </c>
      <c r="I26" s="196"/>
      <c r="J26" s="196"/>
      <c r="K26" s="196"/>
      <c r="L26" s="196"/>
      <c r="M26" s="196"/>
      <c r="N26" s="196" t="s">
        <v>41</v>
      </c>
      <c r="O26" s="196"/>
      <c r="P26" s="196"/>
      <c r="Q26" s="196" t="s">
        <v>41</v>
      </c>
      <c r="R26" s="196"/>
      <c r="S26" s="196"/>
      <c r="T26" s="196" t="s">
        <v>41</v>
      </c>
      <c r="U26" s="196"/>
      <c r="V26" s="196"/>
      <c r="W26" s="197" t="s">
        <v>41</v>
      </c>
      <c r="X26" s="197"/>
      <c r="Y26" s="197"/>
      <c r="Z26" s="197"/>
      <c r="AA26" s="197"/>
      <c r="AB26" s="197" t="s">
        <v>41</v>
      </c>
      <c r="AC26" s="197"/>
      <c r="AD26" s="197"/>
      <c r="AE26" s="197"/>
      <c r="AF26" s="197"/>
      <c r="AG26" s="197" t="s">
        <v>41</v>
      </c>
      <c r="AH26" s="197"/>
      <c r="AI26" s="197"/>
    </row>
    <row r="27" spans="1:35" ht="17.100000000000001" customHeight="1" x14ac:dyDescent="0.25">
      <c r="A27" s="195" t="s">
        <v>45</v>
      </c>
      <c r="B27" s="195"/>
      <c r="C27" s="195"/>
      <c r="D27" s="195"/>
      <c r="E27" s="191">
        <v>1502</v>
      </c>
      <c r="F27" s="191"/>
      <c r="G27" s="191"/>
      <c r="H27" s="196" t="s">
        <v>41</v>
      </c>
      <c r="I27" s="196"/>
      <c r="J27" s="196"/>
      <c r="K27" s="196"/>
      <c r="L27" s="196"/>
      <c r="M27" s="196"/>
      <c r="N27" s="196" t="s">
        <v>41</v>
      </c>
      <c r="O27" s="196"/>
      <c r="P27" s="196"/>
      <c r="Q27" s="196" t="s">
        <v>41</v>
      </c>
      <c r="R27" s="196"/>
      <c r="S27" s="196"/>
      <c r="T27" s="196" t="s">
        <v>41</v>
      </c>
      <c r="U27" s="196"/>
      <c r="V27" s="196"/>
      <c r="W27" s="197" t="s">
        <v>41</v>
      </c>
      <c r="X27" s="197"/>
      <c r="Y27" s="197"/>
      <c r="Z27" s="197"/>
      <c r="AA27" s="197"/>
      <c r="AB27" s="197" t="s">
        <v>41</v>
      </c>
      <c r="AC27" s="197"/>
      <c r="AD27" s="197"/>
      <c r="AE27" s="197"/>
      <c r="AF27" s="197"/>
      <c r="AG27" s="197" t="s">
        <v>41</v>
      </c>
      <c r="AH27" s="197"/>
      <c r="AI27" s="197"/>
    </row>
    <row r="28" spans="1:35" ht="17.100000000000001" customHeight="1" x14ac:dyDescent="0.25">
      <c r="A28" s="195" t="s">
        <v>43</v>
      </c>
      <c r="B28" s="195"/>
      <c r="C28" s="195"/>
      <c r="D28" s="195"/>
      <c r="E28" s="191">
        <v>1711</v>
      </c>
      <c r="F28" s="191"/>
      <c r="G28" s="191"/>
      <c r="H28" s="196" t="s">
        <v>41</v>
      </c>
      <c r="I28" s="196"/>
      <c r="J28" s="196"/>
      <c r="K28" s="196"/>
      <c r="L28" s="196"/>
      <c r="M28" s="196"/>
      <c r="N28" s="196" t="s">
        <v>41</v>
      </c>
      <c r="O28" s="196"/>
      <c r="P28" s="196"/>
      <c r="Q28" s="196" t="s">
        <v>41</v>
      </c>
      <c r="R28" s="196"/>
      <c r="S28" s="196"/>
      <c r="T28" s="196" t="s">
        <v>41</v>
      </c>
      <c r="U28" s="196"/>
      <c r="V28" s="196"/>
      <c r="W28" s="197" t="s">
        <v>41</v>
      </c>
      <c r="X28" s="197"/>
      <c r="Y28" s="197"/>
      <c r="Z28" s="197"/>
      <c r="AA28" s="197"/>
      <c r="AB28" s="197" t="s">
        <v>41</v>
      </c>
      <c r="AC28" s="197"/>
      <c r="AD28" s="197"/>
      <c r="AE28" s="197"/>
      <c r="AF28" s="197"/>
      <c r="AG28" s="197" t="s">
        <v>41</v>
      </c>
      <c r="AH28" s="197"/>
      <c r="AI28" s="197"/>
    </row>
    <row r="29" spans="1:35" ht="17.100000000000001" customHeight="1" x14ac:dyDescent="0.25">
      <c r="A29" s="195" t="s">
        <v>50</v>
      </c>
      <c r="B29" s="195"/>
      <c r="C29" s="195"/>
      <c r="D29" s="195"/>
      <c r="E29" s="191">
        <v>1641</v>
      </c>
      <c r="F29" s="191"/>
      <c r="G29" s="191"/>
      <c r="H29" s="196" t="s">
        <v>41</v>
      </c>
      <c r="I29" s="196"/>
      <c r="J29" s="196"/>
      <c r="K29" s="196"/>
      <c r="L29" s="196"/>
      <c r="M29" s="196"/>
      <c r="N29" s="196" t="s">
        <v>41</v>
      </c>
      <c r="O29" s="196"/>
      <c r="P29" s="196"/>
      <c r="Q29" s="196" t="s">
        <v>41</v>
      </c>
      <c r="R29" s="196"/>
      <c r="S29" s="196"/>
      <c r="T29" s="196" t="s">
        <v>41</v>
      </c>
      <c r="U29" s="196"/>
      <c r="V29" s="196"/>
      <c r="W29" s="196" t="s">
        <v>41</v>
      </c>
      <c r="X29" s="196"/>
      <c r="Y29" s="196"/>
      <c r="Z29" s="196"/>
      <c r="AA29" s="196"/>
      <c r="AB29" s="197" t="s">
        <v>41</v>
      </c>
      <c r="AC29" s="197"/>
      <c r="AD29" s="197"/>
      <c r="AE29" s="197"/>
      <c r="AF29" s="197"/>
      <c r="AG29" s="197" t="s">
        <v>41</v>
      </c>
      <c r="AH29" s="197"/>
      <c r="AI29" s="197"/>
    </row>
    <row r="31" spans="1:35" ht="15.75" x14ac:dyDescent="0.25">
      <c r="A31" s="1"/>
      <c r="B31" s="1" t="s">
        <v>54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x14ac:dyDescent="0.25">
      <c r="A33" s="1"/>
      <c r="B33" s="198">
        <v>20</v>
      </c>
      <c r="C33" s="198"/>
      <c r="D33" s="199" t="s">
        <v>297</v>
      </c>
      <c r="E33" s="199"/>
      <c r="F33" s="199"/>
      <c r="G33" s="199"/>
      <c r="H33" s="199"/>
      <c r="I33" s="200" t="s">
        <v>196</v>
      </c>
      <c r="J33" s="200"/>
      <c r="K33" s="200"/>
      <c r="L33" s="1"/>
      <c r="M33" s="1" t="s">
        <v>55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201" t="s">
        <v>56</v>
      </c>
      <c r="AC33" s="201"/>
      <c r="AD33" s="201"/>
      <c r="AE33" s="201"/>
      <c r="AF33" s="201"/>
      <c r="AG33" s="4"/>
      <c r="AH33" s="4"/>
      <c r="AI33" s="4"/>
    </row>
    <row r="34" spans="1:35" ht="15.75" x14ac:dyDescent="0.25">
      <c r="A34" s="1"/>
      <c r="B34" s="202" t="s">
        <v>57</v>
      </c>
      <c r="C34" s="202"/>
      <c r="D34" s="202"/>
      <c r="E34" s="202"/>
      <c r="F34" s="202"/>
      <c r="G34" s="202"/>
      <c r="H34" s="202"/>
      <c r="I34" s="202"/>
      <c r="J34" s="202"/>
      <c r="K34" s="202"/>
      <c r="L34" s="1"/>
      <c r="M34" s="1" t="s">
        <v>58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202" t="s">
        <v>59</v>
      </c>
      <c r="AC34" s="202"/>
      <c r="AD34" s="202"/>
      <c r="AE34" s="202"/>
      <c r="AF34" s="202"/>
      <c r="AG34" s="1"/>
      <c r="AH34" s="1"/>
      <c r="AI34" s="1"/>
    </row>
    <row r="35" spans="1:35" ht="15.7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02" t="s">
        <v>189</v>
      </c>
      <c r="N35" s="202"/>
      <c r="O35" s="202"/>
      <c r="P35" s="202"/>
      <c r="Q35" s="202"/>
      <c r="R35" s="202"/>
      <c r="S35" s="202"/>
      <c r="T35" s="202"/>
      <c r="U35" s="202"/>
      <c r="V35" s="202"/>
      <c r="W35" s="202"/>
      <c r="X35" s="202"/>
      <c r="Y35" s="202"/>
      <c r="Z35" s="202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8.75" x14ac:dyDescent="0.3">
      <c r="A36" s="2"/>
    </row>
    <row r="37" spans="1:35" ht="18.75" x14ac:dyDescent="0.3">
      <c r="A37" s="2"/>
    </row>
    <row r="38" spans="1:35" ht="18.75" x14ac:dyDescent="0.3">
      <c r="A38" s="2"/>
    </row>
    <row r="39" spans="1:35" ht="18.75" x14ac:dyDescent="0.3">
      <c r="A39" s="2"/>
    </row>
    <row r="40" spans="1:35" ht="18.75" x14ac:dyDescent="0.3">
      <c r="A40" s="2"/>
    </row>
    <row r="41" spans="1:35" ht="18.75" x14ac:dyDescent="0.3">
      <c r="A41" s="2"/>
    </row>
    <row r="42" spans="1:35" ht="18.75" x14ac:dyDescent="0.3">
      <c r="A42" s="2"/>
    </row>
    <row r="43" spans="1:35" ht="18.75" x14ac:dyDescent="0.3">
      <c r="A43" s="2"/>
    </row>
  </sheetData>
  <mergeCells count="205">
    <mergeCell ref="B33:C33"/>
    <mergeCell ref="D33:H33"/>
    <mergeCell ref="I33:K33"/>
    <mergeCell ref="AB33:AF33"/>
    <mergeCell ref="B34:K34"/>
    <mergeCell ref="AB34:AF34"/>
    <mergeCell ref="M35:Z35"/>
    <mergeCell ref="A29:D29"/>
    <mergeCell ref="E29:G29"/>
    <mergeCell ref="H29:M29"/>
    <mergeCell ref="N29:P29"/>
    <mergeCell ref="Q29:S29"/>
    <mergeCell ref="T29:V29"/>
    <mergeCell ref="W29:AA29"/>
    <mergeCell ref="AB29:AF29"/>
    <mergeCell ref="AG29:AI29"/>
    <mergeCell ref="A28:D28"/>
    <mergeCell ref="E28:G28"/>
    <mergeCell ref="H28:M28"/>
    <mergeCell ref="N28:P28"/>
    <mergeCell ref="Q28:S28"/>
    <mergeCell ref="T28:V28"/>
    <mergeCell ref="W28:AA28"/>
    <mergeCell ref="AB28:AF28"/>
    <mergeCell ref="AG28:AI28"/>
    <mergeCell ref="A27:D27"/>
    <mergeCell ref="E27:G27"/>
    <mergeCell ref="H27:M27"/>
    <mergeCell ref="N27:P27"/>
    <mergeCell ref="Q27:S27"/>
    <mergeCell ref="T27:V27"/>
    <mergeCell ref="W27:AA27"/>
    <mergeCell ref="AB27:AF27"/>
    <mergeCell ref="AG27:AI27"/>
    <mergeCell ref="A26:D26"/>
    <mergeCell ref="E26:G26"/>
    <mergeCell ref="H26:M26"/>
    <mergeCell ref="N26:P26"/>
    <mergeCell ref="Q26:S26"/>
    <mergeCell ref="T26:V26"/>
    <mergeCell ref="W26:AA26"/>
    <mergeCell ref="AB26:AF26"/>
    <mergeCell ref="AG26:AI26"/>
    <mergeCell ref="A25:D25"/>
    <mergeCell ref="E25:G25"/>
    <mergeCell ref="H25:M25"/>
    <mergeCell ref="N25:P25"/>
    <mergeCell ref="Q25:S25"/>
    <mergeCell ref="T25:V25"/>
    <mergeCell ref="W25:AA25"/>
    <mergeCell ref="AB25:AF25"/>
    <mergeCell ref="AG25:AI25"/>
    <mergeCell ref="A24:D24"/>
    <mergeCell ref="E24:G24"/>
    <mergeCell ref="H24:M24"/>
    <mergeCell ref="N24:P24"/>
    <mergeCell ref="Q24:S24"/>
    <mergeCell ref="T24:V24"/>
    <mergeCell ref="W24:AA24"/>
    <mergeCell ref="AB24:AF24"/>
    <mergeCell ref="AG24:AI24"/>
    <mergeCell ref="A23:D23"/>
    <mergeCell ref="E23:G23"/>
    <mergeCell ref="H23:M23"/>
    <mergeCell ref="N23:P23"/>
    <mergeCell ref="Q23:S23"/>
    <mergeCell ref="T23:V23"/>
    <mergeCell ref="W23:AA23"/>
    <mergeCell ref="AB23:AF23"/>
    <mergeCell ref="AG23:AI23"/>
    <mergeCell ref="A22:D22"/>
    <mergeCell ref="E22:G22"/>
    <mergeCell ref="H22:M22"/>
    <mergeCell ref="N22:P22"/>
    <mergeCell ref="Q22:S22"/>
    <mergeCell ref="T22:V22"/>
    <mergeCell ref="W22:AA22"/>
    <mergeCell ref="AB22:AF22"/>
    <mergeCell ref="AG22:AI22"/>
    <mergeCell ref="A20:AI20"/>
    <mergeCell ref="A21:D21"/>
    <mergeCell ref="E21:G21"/>
    <mergeCell ref="H21:M21"/>
    <mergeCell ref="N21:P21"/>
    <mergeCell ref="Q21:S21"/>
    <mergeCell ref="T21:V21"/>
    <mergeCell ref="W21:AA21"/>
    <mergeCell ref="AB21:AF21"/>
    <mergeCell ref="AG21:AI21"/>
    <mergeCell ref="A19:D19"/>
    <mergeCell ref="E19:G19"/>
    <mergeCell ref="H19:M19"/>
    <mergeCell ref="N19:P19"/>
    <mergeCell ref="Q19:S19"/>
    <mergeCell ref="T19:V19"/>
    <mergeCell ref="W19:AA19"/>
    <mergeCell ref="AB19:AF19"/>
    <mergeCell ref="AG19:AI19"/>
    <mergeCell ref="A18:D18"/>
    <mergeCell ref="E18:G18"/>
    <mergeCell ref="H18:M18"/>
    <mergeCell ref="N18:P18"/>
    <mergeCell ref="Q18:S18"/>
    <mergeCell ref="T18:V18"/>
    <mergeCell ref="W18:AA18"/>
    <mergeCell ref="AB18:AF18"/>
    <mergeCell ref="AG18:AI18"/>
    <mergeCell ref="A17:D17"/>
    <mergeCell ref="E17:G17"/>
    <mergeCell ref="H17:M17"/>
    <mergeCell ref="N17:P17"/>
    <mergeCell ref="Q17:S17"/>
    <mergeCell ref="T17:V17"/>
    <mergeCell ref="W17:AA17"/>
    <mergeCell ref="AB17:AF17"/>
    <mergeCell ref="AG17:AI17"/>
    <mergeCell ref="A16:D16"/>
    <mergeCell ref="E16:G16"/>
    <mergeCell ref="H16:M16"/>
    <mergeCell ref="N16:P16"/>
    <mergeCell ref="Q16:S16"/>
    <mergeCell ref="T16:V16"/>
    <mergeCell ref="W16:AA16"/>
    <mergeCell ref="AB16:AF16"/>
    <mergeCell ref="AG16:AI16"/>
    <mergeCell ref="A15:D15"/>
    <mergeCell ref="E15:G15"/>
    <mergeCell ref="H15:M15"/>
    <mergeCell ref="N15:P15"/>
    <mergeCell ref="Q15:S15"/>
    <mergeCell ref="T15:V15"/>
    <mergeCell ref="W15:AA15"/>
    <mergeCell ref="AB15:AF15"/>
    <mergeCell ref="AG15:AI15"/>
    <mergeCell ref="A14:D14"/>
    <mergeCell ref="E14:G14"/>
    <mergeCell ref="H14:M14"/>
    <mergeCell ref="N14:P14"/>
    <mergeCell ref="Q14:S14"/>
    <mergeCell ref="T14:V14"/>
    <mergeCell ref="W14:AA14"/>
    <mergeCell ref="AB14:AF14"/>
    <mergeCell ref="AG14:AI14"/>
    <mergeCell ref="A13:D13"/>
    <mergeCell ref="E13:G13"/>
    <mergeCell ref="H13:M13"/>
    <mergeCell ref="N13:P13"/>
    <mergeCell ref="Q13:S13"/>
    <mergeCell ref="T13:V13"/>
    <mergeCell ref="W13:AA13"/>
    <mergeCell ref="AB13:AF13"/>
    <mergeCell ref="AG13:AI13"/>
    <mergeCell ref="A12:D12"/>
    <mergeCell ref="E12:G12"/>
    <mergeCell ref="H12:M12"/>
    <mergeCell ref="N12:P12"/>
    <mergeCell ref="Q12:S12"/>
    <mergeCell ref="T12:V12"/>
    <mergeCell ref="W12:AA12"/>
    <mergeCell ref="AB12:AF12"/>
    <mergeCell ref="AG12:AI12"/>
    <mergeCell ref="A11:D11"/>
    <mergeCell ref="E11:G11"/>
    <mergeCell ref="H11:M11"/>
    <mergeCell ref="N11:P11"/>
    <mergeCell ref="Q11:S11"/>
    <mergeCell ref="T11:V11"/>
    <mergeCell ref="W11:AA11"/>
    <mergeCell ref="AB11:AF11"/>
    <mergeCell ref="AG11:AI11"/>
    <mergeCell ref="A9:AI9"/>
    <mergeCell ref="A10:D10"/>
    <mergeCell ref="E10:G10"/>
    <mergeCell ref="H10:M10"/>
    <mergeCell ref="N10:P10"/>
    <mergeCell ref="Q10:S10"/>
    <mergeCell ref="T10:V10"/>
    <mergeCell ref="W10:AA10"/>
    <mergeCell ref="AB10:AF10"/>
    <mergeCell ref="AG10:AI10"/>
    <mergeCell ref="A8:D8"/>
    <mergeCell ref="E8:G8"/>
    <mergeCell ref="H8:M8"/>
    <mergeCell ref="N8:P8"/>
    <mergeCell ref="Q8:S8"/>
    <mergeCell ref="T8:V8"/>
    <mergeCell ref="W8:AA8"/>
    <mergeCell ref="AB8:AF8"/>
    <mergeCell ref="AG8:AI8"/>
    <mergeCell ref="A1:AI1"/>
    <mergeCell ref="A2:AI2"/>
    <mergeCell ref="A4:D7"/>
    <mergeCell ref="E4:G7"/>
    <mergeCell ref="H4:V4"/>
    <mergeCell ref="W4:AA7"/>
    <mergeCell ref="AB4:AI5"/>
    <mergeCell ref="H5:M7"/>
    <mergeCell ref="N5:P7"/>
    <mergeCell ref="Q5:V6"/>
    <mergeCell ref="AB6:AF7"/>
    <mergeCell ref="AG6:AI7"/>
    <mergeCell ref="Q7:S7"/>
    <mergeCell ref="T7:V7"/>
    <mergeCell ref="M3:R3"/>
    <mergeCell ref="S3:T3"/>
  </mergeCells>
  <pageMargins left="0.78749999999999998" right="0.39374999999999999" top="0" bottom="0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2:H20"/>
  <sheetViews>
    <sheetView zoomScaleNormal="100" workbookViewId="0">
      <selection activeCell="B11" sqref="B11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7109375" customWidth="1"/>
    <col min="4" max="4" width="10.14062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204" t="s">
        <v>124</v>
      </c>
      <c r="B2" s="204"/>
      <c r="C2" s="204"/>
      <c r="D2" s="204"/>
      <c r="E2" s="204"/>
      <c r="F2" s="204"/>
      <c r="G2" s="204"/>
      <c r="H2" s="58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5" t="s">
        <v>104</v>
      </c>
      <c r="B4" s="76" t="s">
        <v>105</v>
      </c>
      <c r="C4" s="85" t="s">
        <v>106</v>
      </c>
      <c r="D4" s="203" t="s">
        <v>324</v>
      </c>
      <c r="E4" s="203"/>
      <c r="F4" s="203"/>
      <c r="G4" s="203"/>
    </row>
    <row r="5" spans="1:8" ht="15.75" x14ac:dyDescent="0.25">
      <c r="A5" s="77">
        <v>1</v>
      </c>
      <c r="B5" s="92" t="s">
        <v>298</v>
      </c>
      <c r="C5" s="92" t="s">
        <v>299</v>
      </c>
      <c r="D5" s="115" t="s">
        <v>300</v>
      </c>
      <c r="E5" s="93" t="s">
        <v>162</v>
      </c>
      <c r="F5" s="93" t="s">
        <v>487</v>
      </c>
      <c r="G5" s="93" t="s">
        <v>109</v>
      </c>
    </row>
    <row r="6" spans="1:8" ht="15.75" x14ac:dyDescent="0.25">
      <c r="A6" s="81" t="str">
        <f>IF(ISBLANK(B6),"",A5+1)</f>
        <v/>
      </c>
      <c r="B6" s="92"/>
      <c r="C6" s="92"/>
      <c r="D6" s="115"/>
      <c r="E6" s="93"/>
      <c r="F6" s="93"/>
      <c r="G6" s="93"/>
    </row>
    <row r="7" spans="1:8" ht="15.75" x14ac:dyDescent="0.25">
      <c r="A7" s="81" t="str">
        <f t="shared" ref="A7:A20" si="0">IF(ISBLANK(B7),"",A6+1)</f>
        <v/>
      </c>
      <c r="B7" s="92"/>
      <c r="C7" s="92"/>
      <c r="D7" s="115"/>
      <c r="E7" s="93"/>
      <c r="F7" s="93"/>
      <c r="G7" s="93"/>
    </row>
    <row r="8" spans="1:8" ht="15.75" x14ac:dyDescent="0.25">
      <c r="A8" s="81" t="str">
        <f t="shared" si="0"/>
        <v/>
      </c>
      <c r="B8" s="92"/>
      <c r="C8" s="92"/>
      <c r="D8" s="115"/>
      <c r="E8" s="93"/>
      <c r="F8" s="93"/>
      <c r="G8" s="93"/>
    </row>
    <row r="9" spans="1:8" ht="15.75" x14ac:dyDescent="0.25">
      <c r="A9" s="81" t="str">
        <f t="shared" si="0"/>
        <v/>
      </c>
      <c r="B9" s="92"/>
      <c r="C9" s="92"/>
      <c r="D9" s="115"/>
      <c r="E9" s="93"/>
      <c r="F9" s="93"/>
      <c r="G9" s="93"/>
    </row>
    <row r="10" spans="1:8" ht="15.75" x14ac:dyDescent="0.25">
      <c r="A10" s="81" t="str">
        <f t="shared" si="0"/>
        <v/>
      </c>
      <c r="B10" s="92"/>
      <c r="C10" s="92"/>
      <c r="D10" s="115"/>
      <c r="E10" s="93"/>
      <c r="F10" s="93"/>
      <c r="G10" s="93"/>
    </row>
    <row r="11" spans="1:8" ht="15.75" x14ac:dyDescent="0.25">
      <c r="A11" s="88" t="str">
        <f t="shared" si="0"/>
        <v/>
      </c>
      <c r="B11" s="92"/>
      <c r="C11" s="92"/>
      <c r="D11" s="115"/>
      <c r="E11" s="93"/>
      <c r="F11" s="93"/>
      <c r="G11" s="93"/>
    </row>
    <row r="12" spans="1:8" ht="15.75" x14ac:dyDescent="0.25">
      <c r="A12" s="104" t="str">
        <f t="shared" si="0"/>
        <v/>
      </c>
      <c r="B12" s="92"/>
      <c r="C12" s="92"/>
      <c r="D12" s="115"/>
      <c r="E12" s="116"/>
      <c r="F12" s="116"/>
      <c r="G12" s="116"/>
    </row>
    <row r="13" spans="1:8" ht="15.75" x14ac:dyDescent="0.25">
      <c r="A13" s="104" t="str">
        <f>IF(ISBLANK(B13),"",A12+1)</f>
        <v/>
      </c>
      <c r="B13" s="92"/>
      <c r="C13" s="92"/>
      <c r="D13" s="115"/>
      <c r="E13" s="116"/>
      <c r="F13" s="116"/>
      <c r="G13" s="116"/>
    </row>
    <row r="14" spans="1:8" ht="15.75" x14ac:dyDescent="0.25">
      <c r="A14" s="104" t="str">
        <f t="shared" si="0"/>
        <v/>
      </c>
      <c r="B14" s="92"/>
      <c r="C14" s="92"/>
      <c r="D14" s="115"/>
      <c r="E14" s="116"/>
      <c r="F14" s="116"/>
      <c r="G14" s="116"/>
    </row>
    <row r="15" spans="1:8" ht="15.75" x14ac:dyDescent="0.25">
      <c r="A15" s="104" t="str">
        <f t="shared" si="0"/>
        <v/>
      </c>
      <c r="B15" s="92"/>
      <c r="C15" s="92"/>
      <c r="D15" s="115"/>
      <c r="E15" s="116"/>
      <c r="F15" s="116"/>
      <c r="G15" s="116"/>
    </row>
    <row r="16" spans="1:8" ht="15.75" x14ac:dyDescent="0.25">
      <c r="A16" s="104" t="str">
        <f t="shared" si="0"/>
        <v/>
      </c>
      <c r="B16" s="92"/>
      <c r="C16" s="92"/>
      <c r="D16" s="115"/>
      <c r="E16" s="116"/>
      <c r="F16" s="116"/>
      <c r="G16" s="116"/>
    </row>
    <row r="17" spans="1:7" ht="15.75" x14ac:dyDescent="0.25">
      <c r="A17" s="104" t="str">
        <f t="shared" si="0"/>
        <v/>
      </c>
      <c r="B17" s="92"/>
      <c r="C17" s="92"/>
      <c r="D17" s="115"/>
      <c r="E17" s="116"/>
      <c r="F17" s="116"/>
      <c r="G17" s="116"/>
    </row>
    <row r="18" spans="1:7" ht="15.75" x14ac:dyDescent="0.25">
      <c r="A18" s="88" t="str">
        <f t="shared" si="0"/>
        <v/>
      </c>
      <c r="B18" s="92"/>
      <c r="C18" s="92"/>
      <c r="D18" s="115"/>
      <c r="E18" s="116"/>
      <c r="F18" s="116"/>
      <c r="G18" s="116"/>
    </row>
    <row r="19" spans="1:7" ht="15.75" x14ac:dyDescent="0.25">
      <c r="A19" s="88" t="str">
        <f t="shared" si="0"/>
        <v/>
      </c>
      <c r="B19" s="117"/>
      <c r="C19" s="118"/>
      <c r="D19" s="116"/>
      <c r="E19" s="116"/>
      <c r="F19" s="116"/>
      <c r="G19" s="116"/>
    </row>
    <row r="20" spans="1:7" ht="15.75" x14ac:dyDescent="0.25">
      <c r="A20" s="88" t="str">
        <f t="shared" si="0"/>
        <v/>
      </c>
      <c r="B20" s="117"/>
      <c r="C20" s="118"/>
      <c r="D20" s="116"/>
      <c r="E20" s="116"/>
      <c r="F20" s="116"/>
      <c r="G20" s="116"/>
    </row>
  </sheetData>
  <mergeCells count="2">
    <mergeCell ref="D4:G4"/>
    <mergeCell ref="A2:G2"/>
  </mergeCells>
  <phoneticPr fontId="30" type="noConversion"/>
  <dataValidations count="3">
    <dataValidation type="list" allowBlank="1" showInputMessage="1" showErrorMessage="1" sqref="G12:G16" xr:uid="{00000000-0002-0000-0500-000000000000}">
      <formula1>пол</formula1>
    </dataValidation>
    <dataValidation type="list" allowBlank="1" showInputMessage="1" showErrorMessage="1" sqref="E14:E16" xr:uid="{00000000-0002-0000-0500-000001000000}">
      <formula1>INDIRECT($E$3)</formula1>
    </dataValidation>
    <dataValidation type="list" allowBlank="1" showInputMessage="1" showErrorMessage="1" sqref="E12:E13" xr:uid="{00000000-0002-0000-0500-000003000000}">
      <formula1>INDIRECT($E$2)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D52"/>
  <sheetViews>
    <sheetView topLeftCell="A10" zoomScaleNormal="100" workbookViewId="0">
      <selection activeCell="G14" sqref="G14"/>
    </sheetView>
  </sheetViews>
  <sheetFormatPr defaultColWidth="8.7109375" defaultRowHeight="15" x14ac:dyDescent="0.25"/>
  <cols>
    <col min="1" max="29" width="3.7109375" style="60" customWidth="1"/>
    <col min="30" max="30" width="29.140625" style="60" bestFit="1" customWidth="1"/>
    <col min="31" max="48" width="3.7109375" style="60" customWidth="1"/>
    <col min="49" max="16384" width="8.7109375" style="60"/>
  </cols>
  <sheetData>
    <row r="1" spans="1:24" ht="15" customHeight="1" x14ac:dyDescent="0.25">
      <c r="A1" s="205" t="s">
        <v>60</v>
      </c>
      <c r="B1" s="205"/>
      <c r="C1" s="205"/>
      <c r="D1" s="205"/>
      <c r="E1" s="205"/>
      <c r="F1" s="205"/>
      <c r="G1" s="205"/>
      <c r="H1" s="205"/>
      <c r="I1" s="205"/>
      <c r="J1" s="205"/>
      <c r="K1" s="205"/>
      <c r="L1" s="205"/>
      <c r="M1" s="205"/>
      <c r="N1" s="205"/>
      <c r="O1" s="205"/>
      <c r="P1" s="205"/>
      <c r="Q1" s="205"/>
      <c r="R1" s="205"/>
      <c r="S1" s="205"/>
      <c r="T1" s="205"/>
      <c r="U1" s="205"/>
      <c r="V1" s="205"/>
      <c r="W1" s="205"/>
      <c r="X1" s="205"/>
    </row>
    <row r="2" spans="1:24" ht="15" customHeight="1" x14ac:dyDescent="0.25">
      <c r="A2" s="205" t="s">
        <v>61</v>
      </c>
      <c r="B2" s="205"/>
      <c r="C2" s="205"/>
      <c r="D2" s="205"/>
      <c r="E2" s="205"/>
      <c r="F2" s="205"/>
      <c r="G2" s="205"/>
      <c r="H2" s="205"/>
      <c r="I2" s="205"/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205"/>
      <c r="U2" s="205"/>
      <c r="V2" s="205"/>
      <c r="W2" s="205"/>
      <c r="X2" s="205"/>
    </row>
    <row r="3" spans="1:24" ht="15" customHeight="1" x14ac:dyDescent="0.25">
      <c r="A3" s="131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</row>
    <row r="4" spans="1:24" ht="15" customHeight="1" x14ac:dyDescent="0.25">
      <c r="A4" s="206" t="s">
        <v>62</v>
      </c>
      <c r="B4" s="206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</row>
    <row r="5" spans="1:24" ht="15" customHeight="1" x14ac:dyDescent="0.25">
      <c r="A5" s="211">
        <v>20</v>
      </c>
      <c r="B5" s="211"/>
      <c r="C5" s="218" t="str">
        <f>'2-я 1-ВЕТ'!D33</f>
        <v>квітня</v>
      </c>
      <c r="D5" s="218"/>
      <c r="E5" s="218"/>
      <c r="F5" s="218"/>
      <c r="G5" s="211">
        <v>2021</v>
      </c>
      <c r="H5" s="211"/>
      <c r="I5" s="132" t="s">
        <v>148</v>
      </c>
      <c r="J5" s="132"/>
      <c r="K5" s="132"/>
      <c r="L5" s="132"/>
      <c r="M5" s="132"/>
      <c r="N5" s="132"/>
      <c r="O5" s="132"/>
      <c r="P5" s="132"/>
      <c r="Q5" s="132"/>
      <c r="R5" s="132"/>
      <c r="S5" s="132"/>
      <c r="T5" s="132"/>
      <c r="U5" s="132"/>
      <c r="V5" s="132"/>
    </row>
    <row r="7" spans="1:24" ht="15" customHeight="1" x14ac:dyDescent="0.25">
      <c r="A7" s="133"/>
      <c r="B7" s="133"/>
      <c r="C7" s="207" t="s">
        <v>63</v>
      </c>
      <c r="D7" s="207"/>
      <c r="E7" s="207"/>
      <c r="F7" s="207"/>
      <c r="G7" s="207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</row>
    <row r="8" spans="1:24" ht="15" customHeight="1" x14ac:dyDescent="0.25">
      <c r="A8" s="134" t="s">
        <v>64</v>
      </c>
      <c r="B8" s="133"/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5"/>
      <c r="P8" s="135"/>
      <c r="Q8" s="135"/>
      <c r="R8" s="135"/>
      <c r="S8" s="135"/>
      <c r="T8" s="135"/>
      <c r="U8" s="135"/>
      <c r="V8" s="135"/>
      <c r="W8" s="135"/>
      <c r="X8" s="135"/>
    </row>
    <row r="9" spans="1:24" ht="15" customHeight="1" x14ac:dyDescent="0.25">
      <c r="A9" s="133" t="s">
        <v>65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</row>
    <row r="10" spans="1:24" ht="15" customHeight="1" x14ac:dyDescent="0.25">
      <c r="A10" s="133" t="s">
        <v>66</v>
      </c>
      <c r="B10" s="133"/>
      <c r="C10" s="133"/>
      <c r="D10" s="133"/>
      <c r="E10" s="133"/>
      <c r="F10" s="133"/>
      <c r="G10" s="151" t="str">
        <f>'Список коти R'!B5</f>
        <v>Мотова И.Н.</v>
      </c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</row>
    <row r="11" spans="1:24" ht="15.75" x14ac:dyDescent="0.25">
      <c r="A11" s="133" t="s">
        <v>120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51" t="s">
        <v>325</v>
      </c>
      <c r="M11" s="62"/>
      <c r="S11" s="133"/>
      <c r="T11" s="133"/>
      <c r="U11" s="133"/>
      <c r="V11" s="133"/>
      <c r="W11" s="133"/>
      <c r="X11" s="133"/>
    </row>
    <row r="12" spans="1:24" ht="15.75" x14ac:dyDescent="0.25">
      <c r="A12" s="133" t="s">
        <v>121</v>
      </c>
      <c r="B12" s="133"/>
      <c r="C12" s="133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</row>
    <row r="13" spans="1:24" ht="15.75" x14ac:dyDescent="0.25">
      <c r="A13" s="133" t="s">
        <v>70</v>
      </c>
      <c r="B13" s="133"/>
      <c r="C13" s="133"/>
      <c r="D13" s="133"/>
      <c r="E13" s="209">
        <f>MAX('Список коти R'!A5:A20)</f>
        <v>1</v>
      </c>
      <c r="F13" s="209"/>
      <c r="G13" s="215" t="str">
        <f>IF(COUNTIF(ДОЗА,F34),"голова",IF(COUNTIF(ДОЗИ,F34),"голови","голів"))</f>
        <v>голова</v>
      </c>
      <c r="H13" s="215"/>
      <c r="I13" s="215"/>
      <c r="J13" s="215"/>
      <c r="K13" s="133" t="s">
        <v>500</v>
      </c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33"/>
      <c r="X13" s="133"/>
    </row>
    <row r="14" spans="1:24" ht="15.75" x14ac:dyDescent="0.25">
      <c r="A14" s="133" t="s">
        <v>72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</row>
    <row r="15" spans="1:24" ht="15.75" x14ac:dyDescent="0.25">
      <c r="A15" s="133" t="s">
        <v>73</v>
      </c>
      <c r="B15" s="133"/>
      <c r="C15" s="133"/>
      <c r="D15" s="133"/>
      <c r="E15" s="133"/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</row>
    <row r="16" spans="1:24" ht="15.75" x14ac:dyDescent="0.25">
      <c r="A16" s="133" t="s">
        <v>74</v>
      </c>
      <c r="B16" s="133"/>
      <c r="C16" s="133"/>
      <c r="D16" s="133"/>
      <c r="E16" s="133"/>
      <c r="F16" s="133"/>
      <c r="G16" s="133"/>
      <c r="H16" s="133"/>
      <c r="I16" s="133"/>
      <c r="J16" s="133"/>
      <c r="K16" s="137"/>
      <c r="L16" s="137"/>
      <c r="M16" s="137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</row>
    <row r="17" spans="1:27" ht="15.75" x14ac:dyDescent="0.25">
      <c r="A17" s="133" t="s">
        <v>271</v>
      </c>
      <c r="B17" s="138"/>
      <c r="C17" s="137"/>
      <c r="D17" s="137"/>
      <c r="E17" s="137"/>
      <c r="F17" s="139"/>
      <c r="G17" s="139"/>
      <c r="H17" s="139"/>
      <c r="I17" s="139"/>
      <c r="J17" s="139"/>
      <c r="K17" s="139"/>
      <c r="L17" s="139"/>
      <c r="M17" s="210" t="s">
        <v>206</v>
      </c>
      <c r="N17" s="210"/>
      <c r="O17" s="210"/>
      <c r="P17" s="137" t="s">
        <v>122</v>
      </c>
      <c r="Q17" s="140"/>
      <c r="R17" s="140"/>
      <c r="S17" s="133"/>
      <c r="T17" s="214">
        <v>44470</v>
      </c>
      <c r="U17" s="214"/>
      <c r="V17" s="214"/>
      <c r="W17" s="133"/>
      <c r="X17" s="133"/>
    </row>
    <row r="18" spans="1:27" ht="15.75" x14ac:dyDescent="0.25">
      <c r="A18" s="133"/>
      <c r="B18" s="133" t="s">
        <v>76</v>
      </c>
      <c r="C18" s="133"/>
      <c r="D18" s="133"/>
      <c r="E18" s="133"/>
      <c r="F18" s="133"/>
      <c r="G18" s="139"/>
      <c r="H18" s="139"/>
      <c r="I18" s="141">
        <v>2</v>
      </c>
      <c r="J18" s="216" t="str">
        <f>IF(COUNTIF(ДОЗА,I18),"доза",IF(COUNTIF(ДОЗИ,I18),"дози","доз"))</f>
        <v>дози</v>
      </c>
      <c r="K18" s="216"/>
      <c r="L18" s="139"/>
      <c r="M18" s="139"/>
      <c r="N18" s="133"/>
      <c r="O18" s="142"/>
      <c r="P18" s="143"/>
      <c r="Q18" s="143"/>
      <c r="R18" s="143"/>
      <c r="S18" s="133"/>
      <c r="T18" s="133"/>
      <c r="U18" s="133"/>
      <c r="V18" s="133"/>
      <c r="W18" s="133"/>
      <c r="X18" s="133"/>
    </row>
    <row r="19" spans="1:27" ht="15.75" x14ac:dyDescent="0.25">
      <c r="A19" s="133"/>
      <c r="B19" s="133"/>
      <c r="C19" s="133"/>
      <c r="D19" s="133"/>
      <c r="E19" s="133"/>
      <c r="F19" s="133"/>
      <c r="G19" s="139"/>
      <c r="H19" s="139"/>
      <c r="I19" s="141"/>
      <c r="J19" s="144"/>
      <c r="K19" s="139"/>
      <c r="L19" s="139"/>
      <c r="M19" s="139"/>
      <c r="N19" s="133"/>
      <c r="O19" s="142"/>
      <c r="P19" s="143"/>
      <c r="Q19" s="143"/>
      <c r="R19" s="143"/>
      <c r="S19" s="133"/>
      <c r="T19" s="133"/>
      <c r="U19" s="133"/>
      <c r="V19" s="133"/>
      <c r="W19" s="133"/>
      <c r="X19" s="133"/>
    </row>
    <row r="20" spans="1:27" ht="15.75" x14ac:dyDescent="0.25">
      <c r="A20" s="133" t="s">
        <v>326</v>
      </c>
      <c r="B20" s="134"/>
      <c r="C20" s="133"/>
      <c r="D20" s="133"/>
      <c r="E20" s="133"/>
      <c r="F20" s="133"/>
      <c r="G20" s="139"/>
      <c r="H20" s="139"/>
      <c r="I20" s="139"/>
      <c r="J20" s="139"/>
      <c r="K20" s="139"/>
      <c r="L20" s="139"/>
      <c r="M20" s="219" t="s">
        <v>327</v>
      </c>
      <c r="N20" s="219"/>
      <c r="O20" s="219"/>
      <c r="P20" s="137" t="s">
        <v>122</v>
      </c>
      <c r="Q20" s="140"/>
      <c r="R20" s="140"/>
      <c r="S20" s="133"/>
      <c r="T20" s="214">
        <v>44652</v>
      </c>
      <c r="U20" s="214"/>
      <c r="V20" s="214"/>
      <c r="W20" s="133"/>
      <c r="X20" s="133"/>
    </row>
    <row r="21" spans="1:27" ht="15.75" x14ac:dyDescent="0.25">
      <c r="A21" s="133"/>
      <c r="B21" s="133" t="s">
        <v>76</v>
      </c>
      <c r="C21" s="133"/>
      <c r="D21" s="133"/>
      <c r="E21" s="133"/>
      <c r="F21" s="133"/>
      <c r="G21" s="139"/>
      <c r="H21" s="139"/>
      <c r="I21" s="141">
        <v>1</v>
      </c>
      <c r="J21" s="216" t="str">
        <f>IF(COUNTIF(ДОЗА,I21),"доза",IF(COUNTIF(ДОЗИ,I21),"дози","доз"))</f>
        <v>доза</v>
      </c>
      <c r="K21" s="216"/>
      <c r="L21" s="133"/>
      <c r="M21" s="133"/>
      <c r="N21" s="133"/>
      <c r="O21" s="133"/>
      <c r="P21" s="139"/>
      <c r="Q21" s="139"/>
      <c r="R21" s="141"/>
      <c r="S21" s="144"/>
      <c r="T21" s="139"/>
      <c r="U21" s="133"/>
      <c r="V21" s="133"/>
      <c r="W21" s="133"/>
      <c r="X21" s="133"/>
    </row>
    <row r="22" spans="1:27" ht="15.75" x14ac:dyDescent="0.25">
      <c r="A22" s="133"/>
      <c r="B22" s="133"/>
      <c r="C22" s="133"/>
      <c r="D22" s="133"/>
      <c r="E22" s="133"/>
      <c r="F22" s="133"/>
      <c r="G22" s="139"/>
      <c r="H22" s="139"/>
      <c r="I22" s="141"/>
      <c r="J22" s="144"/>
      <c r="K22" s="139"/>
      <c r="L22" s="139"/>
      <c r="M22" s="139"/>
      <c r="N22" s="133"/>
      <c r="O22" s="142"/>
      <c r="P22" s="143"/>
      <c r="Q22" s="143"/>
      <c r="R22" s="143"/>
      <c r="S22" s="133"/>
      <c r="T22" s="133"/>
      <c r="U22" s="133"/>
      <c r="V22" s="133"/>
      <c r="W22" s="133"/>
      <c r="X22" s="133"/>
    </row>
    <row r="23" spans="1:27" ht="15.75" x14ac:dyDescent="0.25">
      <c r="A23" s="133" t="s">
        <v>501</v>
      </c>
      <c r="B23" s="134"/>
      <c r="C23" s="133"/>
      <c r="D23" s="133"/>
      <c r="E23" s="133"/>
      <c r="F23" s="133"/>
      <c r="G23" s="139"/>
      <c r="H23" s="139"/>
      <c r="I23" s="139"/>
      <c r="J23" s="139"/>
      <c r="K23" s="139"/>
      <c r="L23" s="139"/>
      <c r="M23" s="139"/>
      <c r="N23" s="133"/>
      <c r="O23" s="142"/>
      <c r="P23" s="143"/>
      <c r="Q23" s="143"/>
      <c r="R23" s="140"/>
      <c r="S23" s="140"/>
      <c r="T23" s="140"/>
      <c r="U23" s="133"/>
      <c r="V23" s="133"/>
      <c r="W23" s="133"/>
      <c r="X23" s="133"/>
    </row>
    <row r="24" spans="1:27" ht="15.75" x14ac:dyDescent="0.25">
      <c r="A24" s="133"/>
      <c r="B24" s="60" t="s">
        <v>502</v>
      </c>
      <c r="C24" s="133"/>
      <c r="D24" s="133"/>
      <c r="E24" s="219" t="s">
        <v>197</v>
      </c>
      <c r="F24" s="219"/>
      <c r="G24" s="219"/>
      <c r="H24" s="133" t="s">
        <v>123</v>
      </c>
      <c r="J24" s="140"/>
      <c r="L24" s="210" t="s">
        <v>198</v>
      </c>
      <c r="M24" s="210"/>
      <c r="N24" s="210"/>
      <c r="O24" s="213" t="s">
        <v>76</v>
      </c>
      <c r="P24" s="213"/>
      <c r="Q24" s="213"/>
      <c r="R24" s="213"/>
      <c r="S24" s="213"/>
      <c r="T24" s="213"/>
      <c r="U24" s="213"/>
      <c r="V24" s="141">
        <v>1</v>
      </c>
      <c r="W24" s="212" t="s">
        <v>77</v>
      </c>
      <c r="X24" s="212"/>
    </row>
    <row r="25" spans="1:27" ht="15.75" x14ac:dyDescent="0.25">
      <c r="U25" s="133"/>
      <c r="V25" s="133"/>
      <c r="W25" s="133"/>
      <c r="X25" s="133"/>
    </row>
    <row r="26" spans="1:27" ht="15.75" x14ac:dyDescent="0.25">
      <c r="A26" s="133" t="s">
        <v>273</v>
      </c>
      <c r="B26" s="134"/>
      <c r="C26" s="133"/>
      <c r="D26" s="133"/>
      <c r="E26" s="133"/>
      <c r="F26" s="133"/>
      <c r="G26" s="139"/>
      <c r="H26" s="139"/>
      <c r="I26" s="139"/>
      <c r="J26" s="139"/>
      <c r="K26" s="139"/>
      <c r="L26" s="139"/>
      <c r="M26" s="139"/>
      <c r="N26" s="133"/>
      <c r="O26" s="142"/>
      <c r="P26" s="143"/>
      <c r="Q26" s="143"/>
      <c r="R26" s="210" t="s">
        <v>204</v>
      </c>
      <c r="S26" s="210"/>
      <c r="T26" s="210"/>
      <c r="U26" s="133"/>
      <c r="V26" s="133"/>
      <c r="W26" s="133"/>
      <c r="X26" s="133"/>
    </row>
    <row r="27" spans="1:27" ht="15.75" x14ac:dyDescent="0.25">
      <c r="A27" s="133"/>
      <c r="B27" s="133" t="s">
        <v>123</v>
      </c>
      <c r="C27" s="133"/>
      <c r="D27" s="133"/>
      <c r="E27" s="133"/>
      <c r="F27" s="210" t="s">
        <v>205</v>
      </c>
      <c r="G27" s="210"/>
      <c r="H27" s="210"/>
      <c r="I27" s="210"/>
      <c r="J27" s="139"/>
      <c r="K27" s="133" t="s">
        <v>76</v>
      </c>
      <c r="L27" s="133"/>
      <c r="M27" s="133"/>
      <c r="N27" s="133"/>
      <c r="O27" s="133"/>
      <c r="P27" s="139"/>
      <c r="Q27" s="139"/>
      <c r="R27" s="141">
        <v>5</v>
      </c>
      <c r="S27" s="144" t="s">
        <v>77</v>
      </c>
      <c r="T27" s="139"/>
      <c r="U27" s="133"/>
      <c r="V27" s="133"/>
      <c r="W27" s="133"/>
      <c r="X27" s="133"/>
    </row>
    <row r="28" spans="1:27" ht="15.75" x14ac:dyDescent="0.25">
      <c r="A28" s="133"/>
      <c r="B28" s="133"/>
      <c r="C28" s="133"/>
      <c r="D28" s="133"/>
      <c r="E28" s="133"/>
      <c r="F28" s="145"/>
      <c r="G28" s="145"/>
      <c r="H28" s="145"/>
      <c r="I28" s="145"/>
      <c r="J28" s="139"/>
      <c r="K28" s="133"/>
      <c r="L28" s="133"/>
      <c r="M28" s="133"/>
      <c r="N28" s="133"/>
      <c r="O28" s="133"/>
      <c r="P28" s="139"/>
      <c r="Q28" s="139"/>
      <c r="R28" s="141"/>
      <c r="S28" s="144"/>
      <c r="T28" s="139"/>
      <c r="U28" s="133"/>
      <c r="V28" s="133"/>
      <c r="W28" s="133"/>
      <c r="X28" s="133"/>
    </row>
    <row r="29" spans="1:27" ht="15.75" x14ac:dyDescent="0.25">
      <c r="A29" s="133" t="s">
        <v>328</v>
      </c>
      <c r="B29" s="134"/>
      <c r="C29" s="133"/>
      <c r="D29" s="133"/>
      <c r="E29" s="133"/>
      <c r="F29" s="133"/>
      <c r="G29" s="139"/>
      <c r="H29" s="139"/>
      <c r="I29" s="139"/>
      <c r="J29" s="139"/>
      <c r="K29" s="139"/>
      <c r="L29" s="139"/>
      <c r="M29" s="139"/>
      <c r="N29" s="133"/>
      <c r="O29" s="142"/>
      <c r="P29" s="143"/>
      <c r="Q29" s="143"/>
      <c r="R29" s="210" t="s">
        <v>329</v>
      </c>
      <c r="S29" s="210"/>
      <c r="T29" s="210"/>
      <c r="U29" s="133"/>
      <c r="V29" s="133"/>
      <c r="W29" s="133"/>
      <c r="X29" s="133"/>
    </row>
    <row r="30" spans="1:27" ht="15.75" x14ac:dyDescent="0.25">
      <c r="A30" s="133"/>
      <c r="B30" s="133" t="s">
        <v>123</v>
      </c>
      <c r="C30" s="133"/>
      <c r="D30" s="133"/>
      <c r="E30" s="133"/>
      <c r="F30" s="210" t="s">
        <v>330</v>
      </c>
      <c r="G30" s="210"/>
      <c r="H30" s="210"/>
      <c r="I30" s="210"/>
      <c r="J30" s="139"/>
      <c r="K30" s="133" t="s">
        <v>76</v>
      </c>
      <c r="L30" s="133"/>
      <c r="M30" s="133"/>
      <c r="N30" s="133"/>
      <c r="O30" s="133"/>
      <c r="P30" s="139"/>
      <c r="Q30" s="139"/>
      <c r="R30" s="141">
        <v>5</v>
      </c>
      <c r="S30" s="144" t="s">
        <v>77</v>
      </c>
      <c r="T30" s="139"/>
      <c r="U30" s="133"/>
      <c r="V30" s="133"/>
      <c r="W30" s="133"/>
      <c r="X30" s="133"/>
    </row>
    <row r="31" spans="1:27" ht="15.75" x14ac:dyDescent="0.25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7"/>
      <c r="L31" s="137"/>
      <c r="M31" s="137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</row>
    <row r="32" spans="1:27" ht="15.75" x14ac:dyDescent="0.25">
      <c r="A32" s="133" t="s">
        <v>78</v>
      </c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7"/>
      <c r="Z32" s="146"/>
      <c r="AA32" s="147"/>
    </row>
    <row r="33" spans="1:30" x14ac:dyDescent="0.25">
      <c r="Z33" s="146"/>
      <c r="AA33" s="147"/>
    </row>
    <row r="34" spans="1:30" ht="15.75" x14ac:dyDescent="0.25">
      <c r="A34" s="133" t="s">
        <v>79</v>
      </c>
      <c r="B34" s="133"/>
      <c r="C34" s="133"/>
      <c r="D34" s="133"/>
      <c r="E34" s="133"/>
      <c r="F34" s="208">
        <f>E13</f>
        <v>1</v>
      </c>
      <c r="G34" s="208"/>
      <c r="H34" s="217" t="str">
        <f>IF(COUNTIF(ДОЗА,F34),"доза",IF(COUNTIF(ДОЗИ,F34),"дози","доз"))</f>
        <v>доза</v>
      </c>
      <c r="I34" s="217"/>
      <c r="J34" s="133" t="s">
        <v>499</v>
      </c>
      <c r="K34" s="133"/>
      <c r="L34" s="133"/>
      <c r="M34" s="133"/>
      <c r="N34" s="133"/>
      <c r="O34" s="133"/>
      <c r="P34" s="133"/>
      <c r="Q34" s="133"/>
      <c r="R34" s="133"/>
      <c r="S34" s="208">
        <f>F34</f>
        <v>1</v>
      </c>
      <c r="T34" s="208"/>
      <c r="U34" s="133" t="s">
        <v>81</v>
      </c>
      <c r="V34" s="133"/>
      <c r="W34" s="133"/>
      <c r="X34" s="133"/>
      <c r="Z34" s="146"/>
      <c r="AA34" s="147"/>
    </row>
    <row r="35" spans="1:30" ht="15.75" x14ac:dyDescent="0.25">
      <c r="A35" s="133"/>
      <c r="B35" s="133" t="s">
        <v>82</v>
      </c>
      <c r="C35" s="133"/>
      <c r="D35" s="133"/>
      <c r="E35" s="133"/>
      <c r="F35" s="133"/>
      <c r="G35" s="133"/>
      <c r="H35" s="133"/>
      <c r="I35" s="208">
        <f>F34*0.5</f>
        <v>0.5</v>
      </c>
      <c r="J35" s="208"/>
      <c r="K35" s="133" t="s">
        <v>83</v>
      </c>
      <c r="L35" s="133"/>
      <c r="M35" s="133"/>
      <c r="N35" s="133"/>
      <c r="O35" s="208">
        <f>F34*0.5</f>
        <v>0.5</v>
      </c>
      <c r="P35" s="208"/>
      <c r="Q35" s="133" t="s">
        <v>84</v>
      </c>
      <c r="R35" s="133"/>
      <c r="S35" s="133"/>
      <c r="T35" s="133"/>
      <c r="U35" s="133"/>
      <c r="V35" s="133"/>
      <c r="W35" s="133"/>
      <c r="X35" s="133"/>
      <c r="Z35" s="146"/>
      <c r="AA35" s="147"/>
      <c r="AD35" s="60" t="str">
        <f>IF(COUNTIF(ДОЗА,J7),"Доза",IF(COUNTIF(ДОЗИ,J7),"Дози","Доз"))</f>
        <v>Доз</v>
      </c>
    </row>
    <row r="36" spans="1:30" ht="15.75" x14ac:dyDescent="0.25">
      <c r="A36" s="133"/>
      <c r="B36" s="133" t="s">
        <v>85</v>
      </c>
      <c r="C36" s="133"/>
      <c r="D36" s="133"/>
      <c r="E36" s="133"/>
      <c r="F36" s="133"/>
      <c r="G36" s="208">
        <f>F34</f>
        <v>1</v>
      </c>
      <c r="H36" s="208"/>
      <c r="I36" s="217" t="str">
        <f>IF(COUNTIF(ДОЗА,G36),"пара",IF(COUNTIF(ДОЗИ,G36),"парии","пар"))</f>
        <v>пара</v>
      </c>
      <c r="J36" s="217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Z36" s="146"/>
      <c r="AA36" s="147"/>
    </row>
    <row r="37" spans="1:30" ht="15.75" x14ac:dyDescent="0.25">
      <c r="A37" s="133" t="s">
        <v>87</v>
      </c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</row>
    <row r="38" spans="1:30" ht="15.75" x14ac:dyDescent="0.25">
      <c r="A38" s="133"/>
      <c r="B38" s="133"/>
      <c r="C38" s="133" t="s">
        <v>88</v>
      </c>
      <c r="D38" s="133"/>
      <c r="E38" s="133"/>
      <c r="F38" s="133"/>
      <c r="G38" s="133"/>
      <c r="H38" s="133"/>
      <c r="I38" s="133"/>
      <c r="J38" s="133"/>
      <c r="K38" s="133"/>
      <c r="L38" s="208">
        <f>F34</f>
        <v>1</v>
      </c>
      <c r="M38" s="208"/>
      <c r="N38" s="133" t="s">
        <v>89</v>
      </c>
      <c r="O38" s="133"/>
      <c r="P38" s="133"/>
      <c r="Q38" s="133"/>
      <c r="R38" s="133"/>
      <c r="S38" s="133"/>
      <c r="T38" s="133"/>
      <c r="U38" s="133"/>
      <c r="V38" s="133"/>
      <c r="W38" s="133"/>
      <c r="X38" s="133"/>
    </row>
    <row r="39" spans="1:30" ht="15.75" x14ac:dyDescent="0.25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48"/>
      <c r="M39" s="148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</row>
    <row r="40" spans="1:30" ht="15.75" x14ac:dyDescent="0.25">
      <c r="A40" s="133" t="s">
        <v>90</v>
      </c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</row>
    <row r="41" spans="1:30" ht="15.75" x14ac:dyDescent="0.25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</row>
    <row r="42" spans="1:30" ht="15.75" x14ac:dyDescent="0.25">
      <c r="A42" s="136" t="s">
        <v>91</v>
      </c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</row>
    <row r="43" spans="1:30" ht="15.75" x14ac:dyDescent="0.25">
      <c r="A43" s="136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  <c r="W43" s="133"/>
      <c r="X43" s="133"/>
    </row>
    <row r="44" spans="1:30" ht="15.75" x14ac:dyDescent="0.25">
      <c r="A44" s="149" t="s">
        <v>92</v>
      </c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  <c r="W44" s="133"/>
      <c r="X44" s="133"/>
    </row>
    <row r="45" spans="1:30" ht="15.75" x14ac:dyDescent="0.25">
      <c r="A45" s="149"/>
      <c r="B45" s="149" t="s">
        <v>93</v>
      </c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</row>
    <row r="46" spans="1:30" ht="15.75" x14ac:dyDescent="0.25">
      <c r="A46" s="149"/>
      <c r="B46" s="133" t="s">
        <v>94</v>
      </c>
      <c r="C46" s="133"/>
      <c r="D46" s="133"/>
      <c r="E46" s="133"/>
      <c r="F46" s="133"/>
      <c r="G46" s="133"/>
      <c r="H46" s="133"/>
      <c r="I46" s="133"/>
      <c r="J46" s="133"/>
      <c r="K46" s="133"/>
      <c r="L46" s="133"/>
      <c r="M46" s="136" t="s">
        <v>95</v>
      </c>
      <c r="N46" s="133"/>
      <c r="O46" s="133"/>
      <c r="P46" s="133"/>
      <c r="Q46" s="133"/>
      <c r="R46" s="133"/>
      <c r="S46" s="212" t="s">
        <v>96</v>
      </c>
      <c r="T46" s="212"/>
      <c r="U46" s="212"/>
      <c r="V46" s="212"/>
      <c r="W46" s="212"/>
      <c r="X46" s="133"/>
    </row>
    <row r="47" spans="1:30" ht="15.75" x14ac:dyDescent="0.25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  <c r="W47" s="133"/>
      <c r="X47" s="133"/>
    </row>
    <row r="48" spans="1:30" ht="15.75" x14ac:dyDescent="0.25">
      <c r="A48" s="133"/>
      <c r="B48" s="133" t="s">
        <v>97</v>
      </c>
      <c r="C48" s="133"/>
      <c r="D48" s="133"/>
      <c r="E48" s="133"/>
      <c r="F48" s="133"/>
      <c r="G48" s="133"/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  <c r="W48" s="133"/>
      <c r="X48" s="133"/>
    </row>
    <row r="49" spans="1:24" ht="15.75" x14ac:dyDescent="0.25">
      <c r="A49" s="133"/>
      <c r="B49" s="150" t="s">
        <v>98</v>
      </c>
      <c r="C49" s="133"/>
      <c r="D49" s="133"/>
      <c r="E49" s="133"/>
      <c r="F49" s="133"/>
      <c r="G49" s="133"/>
      <c r="H49" s="133"/>
      <c r="I49" s="133"/>
      <c r="J49" s="133"/>
      <c r="K49" s="133"/>
      <c r="L49" s="133"/>
      <c r="M49" s="136" t="s">
        <v>99</v>
      </c>
      <c r="N49" s="133"/>
      <c r="O49" s="133"/>
      <c r="P49" s="133"/>
      <c r="Q49" s="133"/>
      <c r="R49" s="133"/>
      <c r="S49" s="212" t="s">
        <v>96</v>
      </c>
      <c r="T49" s="212"/>
      <c r="U49" s="212"/>
      <c r="V49" s="212"/>
      <c r="W49" s="212"/>
      <c r="X49" s="133"/>
    </row>
    <row r="50" spans="1:24" ht="15.75" x14ac:dyDescent="0.25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  <c r="W50" s="133"/>
      <c r="X50" s="133"/>
    </row>
    <row r="51" spans="1:24" ht="15.75" x14ac:dyDescent="0.25">
      <c r="B51" s="133" t="s">
        <v>207</v>
      </c>
      <c r="M51" s="136" t="str">
        <f>'Акт коты PCHCh'!M56</f>
        <v>Мотова И.Н.</v>
      </c>
      <c r="S51" s="212" t="s">
        <v>96</v>
      </c>
      <c r="T51" s="212"/>
      <c r="U51" s="212"/>
      <c r="V51" s="212"/>
      <c r="W51" s="212"/>
    </row>
    <row r="52" spans="1:24" ht="15.75" x14ac:dyDescent="0.25">
      <c r="B52" s="150"/>
    </row>
  </sheetData>
  <mergeCells count="34">
    <mergeCell ref="R29:T29"/>
    <mergeCell ref="F30:I30"/>
    <mergeCell ref="J21:K21"/>
    <mergeCell ref="I36:J36"/>
    <mergeCell ref="G5:H5"/>
    <mergeCell ref="C5:F5"/>
    <mergeCell ref="M20:O20"/>
    <mergeCell ref="L24:N24"/>
    <mergeCell ref="E24:G24"/>
    <mergeCell ref="S51:W51"/>
    <mergeCell ref="S34:T34"/>
    <mergeCell ref="I35:J35"/>
    <mergeCell ref="O35:P35"/>
    <mergeCell ref="L38:M38"/>
    <mergeCell ref="S46:W46"/>
    <mergeCell ref="H34:I34"/>
    <mergeCell ref="G36:H36"/>
    <mergeCell ref="S49:W49"/>
    <mergeCell ref="A1:X1"/>
    <mergeCell ref="A2:X2"/>
    <mergeCell ref="A4:X4"/>
    <mergeCell ref="C7:X7"/>
    <mergeCell ref="F34:G34"/>
    <mergeCell ref="E13:F13"/>
    <mergeCell ref="R26:T26"/>
    <mergeCell ref="F27:I27"/>
    <mergeCell ref="M17:O17"/>
    <mergeCell ref="A5:B5"/>
    <mergeCell ref="W24:X24"/>
    <mergeCell ref="O24:U24"/>
    <mergeCell ref="T20:V20"/>
    <mergeCell ref="T17:V17"/>
    <mergeCell ref="G13:J13"/>
    <mergeCell ref="J18:K18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2:G22"/>
  <sheetViews>
    <sheetView topLeftCell="A4" zoomScaleNormal="100" workbookViewId="0">
      <selection activeCell="F6" sqref="F6:F22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33.5703125" customWidth="1"/>
    <col min="4" max="4" width="14.42578125" customWidth="1"/>
    <col min="5" max="5" width="13" customWidth="1"/>
    <col min="6" max="6" width="4.42578125" customWidth="1"/>
    <col min="7" max="7" width="2.42578125" bestFit="1" customWidth="1"/>
    <col min="8" max="11" width="3.28515625" customWidth="1"/>
  </cols>
  <sheetData>
    <row r="2" spans="1:7" ht="18.75" x14ac:dyDescent="0.25">
      <c r="A2" s="189" t="s">
        <v>102</v>
      </c>
      <c r="B2" s="189"/>
      <c r="C2" s="189"/>
      <c r="D2" s="189"/>
      <c r="E2" s="189"/>
      <c r="F2" s="189"/>
      <c r="G2" s="189"/>
    </row>
    <row r="3" spans="1:7" ht="18.75" x14ac:dyDescent="0.25">
      <c r="A3" s="189" t="s">
        <v>103</v>
      </c>
      <c r="B3" s="189"/>
      <c r="C3" s="189"/>
      <c r="D3" s="189"/>
      <c r="E3" s="189"/>
      <c r="F3" s="189"/>
      <c r="G3" s="189"/>
    </row>
    <row r="4" spans="1:7" ht="15.75" x14ac:dyDescent="0.25">
      <c r="A4" s="1"/>
      <c r="B4" s="12"/>
      <c r="C4" s="1"/>
      <c r="D4" s="1"/>
      <c r="E4" s="1"/>
      <c r="F4" s="1"/>
    </row>
    <row r="5" spans="1:7" ht="38.25" customHeight="1" x14ac:dyDescent="0.25">
      <c r="A5" s="25" t="s">
        <v>104</v>
      </c>
      <c r="B5" s="59" t="s">
        <v>105</v>
      </c>
      <c r="C5" s="82" t="s">
        <v>106</v>
      </c>
      <c r="D5" s="220" t="s">
        <v>107</v>
      </c>
      <c r="E5" s="220"/>
      <c r="F5" s="220"/>
      <c r="G5" s="220"/>
    </row>
    <row r="6" spans="1:7" ht="15.75" x14ac:dyDescent="0.25">
      <c r="A6" s="77">
        <v>1</v>
      </c>
      <c r="B6" s="92" t="s">
        <v>298</v>
      </c>
      <c r="C6" s="92" t="s">
        <v>299</v>
      </c>
      <c r="D6" s="114" t="s">
        <v>300</v>
      </c>
      <c r="E6" s="92" t="s">
        <v>162</v>
      </c>
      <c r="F6" s="114" t="s">
        <v>487</v>
      </c>
      <c r="G6" s="93" t="s">
        <v>109</v>
      </c>
    </row>
    <row r="7" spans="1:7" ht="15.75" customHeight="1" x14ac:dyDescent="0.25">
      <c r="A7" s="77">
        <f>IF(ISBLANK(B7),"",A6+1)</f>
        <v>2</v>
      </c>
      <c r="B7" s="92" t="s">
        <v>308</v>
      </c>
      <c r="C7" s="92" t="s">
        <v>339</v>
      </c>
      <c r="D7" s="114" t="s">
        <v>309</v>
      </c>
      <c r="E7" s="92" t="s">
        <v>162</v>
      </c>
      <c r="F7" s="114" t="s">
        <v>490</v>
      </c>
      <c r="G7" s="93" t="s">
        <v>111</v>
      </c>
    </row>
    <row r="8" spans="1:7" ht="15.75" x14ac:dyDescent="0.25">
      <c r="A8" s="77">
        <f t="shared" ref="A8:A22" si="0">IF(ISBLANK(B8),"",A7+1)</f>
        <v>3</v>
      </c>
      <c r="B8" s="92" t="s">
        <v>310</v>
      </c>
      <c r="C8" s="92" t="s">
        <v>340</v>
      </c>
      <c r="D8" s="114" t="s">
        <v>311</v>
      </c>
      <c r="E8" s="92" t="s">
        <v>162</v>
      </c>
      <c r="F8" s="114" t="s">
        <v>491</v>
      </c>
      <c r="G8" s="93" t="s">
        <v>109</v>
      </c>
    </row>
    <row r="9" spans="1:7" ht="15.75" x14ac:dyDescent="0.25">
      <c r="A9" s="77">
        <f t="shared" si="0"/>
        <v>4</v>
      </c>
      <c r="B9" s="92" t="s">
        <v>312</v>
      </c>
      <c r="C9" s="92" t="s">
        <v>341</v>
      </c>
      <c r="D9" s="114" t="s">
        <v>313</v>
      </c>
      <c r="E9" s="92" t="s">
        <v>203</v>
      </c>
      <c r="F9" s="114" t="s">
        <v>492</v>
      </c>
      <c r="G9" s="93" t="s">
        <v>111</v>
      </c>
    </row>
    <row r="10" spans="1:7" ht="15.75" x14ac:dyDescent="0.25">
      <c r="A10" s="77">
        <f t="shared" si="0"/>
        <v>5</v>
      </c>
      <c r="B10" s="92" t="s">
        <v>306</v>
      </c>
      <c r="C10" s="92" t="s">
        <v>338</v>
      </c>
      <c r="D10" s="114" t="s">
        <v>307</v>
      </c>
      <c r="E10" s="92" t="s">
        <v>162</v>
      </c>
      <c r="F10" s="114" t="s">
        <v>488</v>
      </c>
      <c r="G10" s="93" t="s">
        <v>109</v>
      </c>
    </row>
    <row r="11" spans="1:7" ht="15.75" x14ac:dyDescent="0.25">
      <c r="A11" s="77">
        <f t="shared" si="0"/>
        <v>6</v>
      </c>
      <c r="B11" s="92" t="s">
        <v>314</v>
      </c>
      <c r="C11" s="92" t="s">
        <v>342</v>
      </c>
      <c r="D11" s="114" t="s">
        <v>315</v>
      </c>
      <c r="E11" s="92" t="s">
        <v>162</v>
      </c>
      <c r="F11" s="114" t="s">
        <v>492</v>
      </c>
      <c r="G11" s="93" t="s">
        <v>109</v>
      </c>
    </row>
    <row r="12" spans="1:7" ht="15.75" x14ac:dyDescent="0.25">
      <c r="A12" s="77">
        <f t="shared" si="0"/>
        <v>7</v>
      </c>
      <c r="B12" s="92" t="s">
        <v>316</v>
      </c>
      <c r="C12" s="92" t="s">
        <v>343</v>
      </c>
      <c r="D12" s="114" t="s">
        <v>317</v>
      </c>
      <c r="E12" s="92" t="s">
        <v>203</v>
      </c>
      <c r="F12" s="114" t="s">
        <v>279</v>
      </c>
      <c r="G12" s="93" t="s">
        <v>111</v>
      </c>
    </row>
    <row r="13" spans="1:7" ht="15.75" x14ac:dyDescent="0.25">
      <c r="A13" s="77">
        <f t="shared" si="0"/>
        <v>8</v>
      </c>
      <c r="B13" s="92" t="s">
        <v>318</v>
      </c>
      <c r="C13" s="92" t="s">
        <v>344</v>
      </c>
      <c r="D13" s="114" t="s">
        <v>319</v>
      </c>
      <c r="E13" s="92" t="s">
        <v>162</v>
      </c>
      <c r="F13" s="114" t="s">
        <v>270</v>
      </c>
      <c r="G13" s="93" t="s">
        <v>109</v>
      </c>
    </row>
    <row r="14" spans="1:7" ht="15.75" x14ac:dyDescent="0.25">
      <c r="A14" s="77">
        <f t="shared" si="0"/>
        <v>9</v>
      </c>
      <c r="B14" s="92" t="s">
        <v>320</v>
      </c>
      <c r="C14" s="92" t="s">
        <v>345</v>
      </c>
      <c r="D14" s="114" t="s">
        <v>321</v>
      </c>
      <c r="E14" s="92" t="s">
        <v>203</v>
      </c>
      <c r="F14" s="114" t="s">
        <v>488</v>
      </c>
      <c r="G14" s="93" t="s">
        <v>109</v>
      </c>
    </row>
    <row r="15" spans="1:7" ht="15.75" x14ac:dyDescent="0.25">
      <c r="A15" s="77">
        <f t="shared" si="0"/>
        <v>10</v>
      </c>
      <c r="B15" s="92" t="s">
        <v>304</v>
      </c>
      <c r="C15" s="92" t="s">
        <v>337</v>
      </c>
      <c r="D15" s="114" t="s">
        <v>305</v>
      </c>
      <c r="E15" s="92" t="s">
        <v>347</v>
      </c>
      <c r="F15" s="114" t="s">
        <v>487</v>
      </c>
      <c r="G15" s="93" t="s">
        <v>111</v>
      </c>
    </row>
    <row r="16" spans="1:7" ht="15.75" x14ac:dyDescent="0.25">
      <c r="A16" s="77">
        <f t="shared" si="0"/>
        <v>11</v>
      </c>
      <c r="B16" s="92" t="s">
        <v>331</v>
      </c>
      <c r="C16" s="92" t="s">
        <v>348</v>
      </c>
      <c r="D16" s="114" t="s">
        <v>332</v>
      </c>
      <c r="E16" s="92" t="s">
        <v>203</v>
      </c>
      <c r="F16" s="114" t="s">
        <v>493</v>
      </c>
      <c r="G16" s="93" t="s">
        <v>111</v>
      </c>
    </row>
    <row r="17" spans="1:7" ht="15.75" x14ac:dyDescent="0.25">
      <c r="A17" s="77">
        <f t="shared" si="0"/>
        <v>12</v>
      </c>
      <c r="B17" s="92" t="s">
        <v>331</v>
      </c>
      <c r="C17" s="92" t="s">
        <v>348</v>
      </c>
      <c r="D17" s="114" t="s">
        <v>333</v>
      </c>
      <c r="E17" s="92" t="s">
        <v>203</v>
      </c>
      <c r="F17" s="114" t="s">
        <v>493</v>
      </c>
      <c r="G17" s="93" t="s">
        <v>111</v>
      </c>
    </row>
    <row r="18" spans="1:7" ht="15.75" x14ac:dyDescent="0.25">
      <c r="A18" s="77">
        <f t="shared" si="0"/>
        <v>13</v>
      </c>
      <c r="B18" s="92" t="s">
        <v>301</v>
      </c>
      <c r="C18" s="92" t="s">
        <v>302</v>
      </c>
      <c r="D18" s="114" t="s">
        <v>303</v>
      </c>
      <c r="E18" s="92" t="s">
        <v>162</v>
      </c>
      <c r="F18" s="114" t="s">
        <v>489</v>
      </c>
      <c r="G18" s="93" t="s">
        <v>109</v>
      </c>
    </row>
    <row r="19" spans="1:7" ht="15.75" x14ac:dyDescent="0.25">
      <c r="A19" s="77">
        <f t="shared" si="0"/>
        <v>14</v>
      </c>
      <c r="B19" s="92" t="s">
        <v>322</v>
      </c>
      <c r="C19" s="92" t="s">
        <v>346</v>
      </c>
      <c r="D19" s="114" t="s">
        <v>323</v>
      </c>
      <c r="E19" s="92" t="s">
        <v>347</v>
      </c>
      <c r="F19" s="114" t="s">
        <v>487</v>
      </c>
      <c r="G19" s="93" t="s">
        <v>109</v>
      </c>
    </row>
    <row r="20" spans="1:7" ht="15.75" x14ac:dyDescent="0.25">
      <c r="A20" s="77">
        <f t="shared" si="0"/>
        <v>15</v>
      </c>
      <c r="B20" s="92" t="s">
        <v>331</v>
      </c>
      <c r="C20" s="92" t="s">
        <v>348</v>
      </c>
      <c r="D20" s="114" t="s">
        <v>334</v>
      </c>
      <c r="E20" s="92" t="s">
        <v>203</v>
      </c>
      <c r="F20" s="114" t="s">
        <v>493</v>
      </c>
      <c r="G20" s="93" t="s">
        <v>109</v>
      </c>
    </row>
    <row r="21" spans="1:7" ht="15.75" x14ac:dyDescent="0.25">
      <c r="A21" s="77">
        <f t="shared" si="0"/>
        <v>16</v>
      </c>
      <c r="B21" s="92" t="s">
        <v>331</v>
      </c>
      <c r="C21" s="92" t="s">
        <v>348</v>
      </c>
      <c r="D21" s="114" t="s">
        <v>335</v>
      </c>
      <c r="E21" s="92" t="s">
        <v>203</v>
      </c>
      <c r="F21" s="114" t="s">
        <v>493</v>
      </c>
      <c r="G21" s="116" t="s">
        <v>109</v>
      </c>
    </row>
    <row r="22" spans="1:7" ht="15.75" x14ac:dyDescent="0.25">
      <c r="A22" s="77">
        <f t="shared" si="0"/>
        <v>17</v>
      </c>
      <c r="B22" s="92" t="s">
        <v>331</v>
      </c>
      <c r="C22" s="92" t="s">
        <v>348</v>
      </c>
      <c r="D22" s="114" t="s">
        <v>336</v>
      </c>
      <c r="E22" s="92" t="s">
        <v>203</v>
      </c>
      <c r="F22" s="114" t="s">
        <v>493</v>
      </c>
      <c r="G22" s="122" t="s">
        <v>111</v>
      </c>
    </row>
  </sheetData>
  <mergeCells count="3">
    <mergeCell ref="A2:G2"/>
    <mergeCell ref="A3:G3"/>
    <mergeCell ref="D5:G5"/>
  </mergeCells>
  <phoneticPr fontId="30" type="noConversion"/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AE56"/>
  <sheetViews>
    <sheetView topLeftCell="A13" zoomScaleNormal="100" workbookViewId="0">
      <selection activeCell="A20" sqref="A20"/>
    </sheetView>
  </sheetViews>
  <sheetFormatPr defaultColWidth="8.7109375" defaultRowHeight="15" x14ac:dyDescent="0.25"/>
  <cols>
    <col min="1" max="28" width="3.7109375" customWidth="1"/>
    <col min="29" max="29" width="32.28515625" bestFit="1" customWidth="1"/>
    <col min="30" max="33" width="3.7109375" customWidth="1"/>
  </cols>
  <sheetData>
    <row r="1" spans="1:31" x14ac:dyDescent="0.25">
      <c r="A1" s="221" t="s">
        <v>60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</row>
    <row r="2" spans="1:31" x14ac:dyDescent="0.25">
      <c r="A2" s="221" t="s">
        <v>61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1"/>
      <c r="W2" s="221"/>
      <c r="X2" s="221"/>
    </row>
    <row r="3" spans="1:31" ht="15" customHeight="1" x14ac:dyDescent="0.25">
      <c r="A3" s="222" t="s">
        <v>62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5"/>
      <c r="Z3" s="5"/>
      <c r="AA3" s="5"/>
      <c r="AB3" s="5"/>
      <c r="AC3" s="5"/>
      <c r="AD3" s="5"/>
      <c r="AE3" s="5"/>
    </row>
    <row r="4" spans="1:31" ht="21" x14ac:dyDescent="0.35">
      <c r="A4" s="224">
        <v>20</v>
      </c>
      <c r="B4" s="224"/>
      <c r="C4" s="225" t="str">
        <f>'2-я 1-ВЕТ'!D33</f>
        <v>квітня</v>
      </c>
      <c r="D4" s="225"/>
      <c r="E4" s="225"/>
      <c r="F4" s="225"/>
      <c r="G4" s="224">
        <v>2021</v>
      </c>
      <c r="H4" s="224"/>
      <c r="I4" s="91" t="s">
        <v>148</v>
      </c>
      <c r="J4" s="91"/>
      <c r="K4" s="91"/>
      <c r="L4" s="91"/>
      <c r="M4" s="91"/>
      <c r="N4" s="91"/>
      <c r="O4" s="91"/>
      <c r="P4" s="91"/>
      <c r="Q4" s="91"/>
      <c r="R4" s="119"/>
      <c r="S4" s="119"/>
      <c r="T4" s="119"/>
      <c r="U4" s="119"/>
      <c r="V4" s="119"/>
      <c r="W4" s="119"/>
      <c r="X4" s="119"/>
      <c r="Y4" s="6"/>
      <c r="Z4" s="7"/>
      <c r="AA4" s="7"/>
      <c r="AB4" s="7"/>
      <c r="AC4" s="7"/>
      <c r="AD4" s="7"/>
      <c r="AE4" s="7"/>
    </row>
    <row r="6" spans="1:31" s="1" customFormat="1" ht="15.75" x14ac:dyDescent="0.25">
      <c r="C6" s="223" t="s">
        <v>63</v>
      </c>
      <c r="D6" s="223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9"/>
    </row>
    <row r="7" spans="1:31" s="1" customFormat="1" ht="15.75" x14ac:dyDescent="0.25">
      <c r="A7" s="10" t="s">
        <v>64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spans="1:31" s="1" customFormat="1" ht="15.75" x14ac:dyDescent="0.25">
      <c r="A8" s="1" t="s">
        <v>65</v>
      </c>
    </row>
    <row r="9" spans="1:31" s="1" customFormat="1" ht="15.75" x14ac:dyDescent="0.25">
      <c r="A9" s="1" t="s">
        <v>66</v>
      </c>
      <c r="G9" s="64" t="str">
        <f>'Акт коты R'!G10</f>
        <v>Мотова И.Н.</v>
      </c>
      <c r="H9" s="64"/>
      <c r="I9" s="64"/>
      <c r="J9" s="64"/>
      <c r="K9" s="64"/>
      <c r="L9" s="64"/>
      <c r="M9" s="64"/>
      <c r="N9" s="64"/>
    </row>
    <row r="10" spans="1:31" s="1" customFormat="1" ht="15.75" x14ac:dyDescent="0.25">
      <c r="A10" s="1" t="s">
        <v>67</v>
      </c>
      <c r="L10" s="12" t="str">
        <f>'Акт коты R'!L11</f>
        <v xml:space="preserve"> 21.03.2020 по 20.04.2021 року </v>
      </c>
    </row>
    <row r="11" spans="1:31" s="1" customFormat="1" ht="15.75" x14ac:dyDescent="0.25">
      <c r="A11" s="1" t="s">
        <v>68</v>
      </c>
    </row>
    <row r="12" spans="1:31" s="1" customFormat="1" ht="15.75" x14ac:dyDescent="0.25">
      <c r="B12" s="12" t="s">
        <v>69</v>
      </c>
    </row>
    <row r="13" spans="1:31" s="1" customFormat="1" ht="15.75" x14ac:dyDescent="0.25">
      <c r="A13" s="1" t="s">
        <v>70</v>
      </c>
      <c r="E13" s="226">
        <f>MAX('Список коти PCHCh'!A6:A25)</f>
        <v>17</v>
      </c>
      <c r="F13" s="226"/>
      <c r="G13" s="1" t="s">
        <v>71</v>
      </c>
      <c r="AC13" s="1" t="s">
        <v>349</v>
      </c>
      <c r="AD13" s="1">
        <v>1</v>
      </c>
    </row>
    <row r="14" spans="1:31" s="1" customFormat="1" ht="15.75" x14ac:dyDescent="0.25">
      <c r="A14" s="1" t="s">
        <v>72</v>
      </c>
    </row>
    <row r="15" spans="1:31" s="1" customFormat="1" ht="15.75" x14ac:dyDescent="0.25">
      <c r="A15" s="1" t="s">
        <v>73</v>
      </c>
    </row>
    <row r="16" spans="1:31" ht="15.75" x14ac:dyDescent="0.25">
      <c r="A16" s="1" t="s">
        <v>74</v>
      </c>
      <c r="B16" s="1"/>
      <c r="C16" s="1"/>
      <c r="D16" s="1"/>
      <c r="E16" s="1"/>
      <c r="F16" s="1"/>
      <c r="G16" s="1"/>
      <c r="H16" s="1"/>
      <c r="I16" s="1"/>
      <c r="J16" s="1"/>
      <c r="K16" s="13"/>
      <c r="L16" s="13"/>
      <c r="M16" s="13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x14ac:dyDescent="0.25">
      <c r="A17" s="1" t="s">
        <v>161</v>
      </c>
      <c r="B17" s="10"/>
      <c r="C17" s="1"/>
      <c r="D17" s="1"/>
      <c r="E17" s="1"/>
      <c r="F17" s="1"/>
      <c r="G17" s="16"/>
      <c r="H17" s="16"/>
      <c r="I17" s="16"/>
      <c r="J17" s="17"/>
      <c r="K17" s="17"/>
      <c r="L17" s="17"/>
      <c r="M17" s="17"/>
      <c r="N17" s="1"/>
      <c r="O17" s="18"/>
      <c r="P17" s="19"/>
      <c r="Q17" s="19"/>
      <c r="R17" s="19"/>
      <c r="S17" s="1"/>
      <c r="T17" s="227" t="s">
        <v>274</v>
      </c>
      <c r="U17" s="227"/>
      <c r="V17" s="227"/>
      <c r="W17" s="227"/>
    </row>
    <row r="18" spans="1:23" ht="15.75" x14ac:dyDescent="0.25">
      <c r="A18" s="1"/>
      <c r="B18" s="19" t="s">
        <v>212</v>
      </c>
      <c r="C18" s="19"/>
      <c r="D18" s="1"/>
      <c r="E18" s="1"/>
      <c r="F18" s="228" t="s">
        <v>275</v>
      </c>
      <c r="G18" s="228"/>
      <c r="H18" s="228"/>
      <c r="I18" s="16"/>
      <c r="J18" s="1" t="s">
        <v>76</v>
      </c>
      <c r="K18" s="1"/>
      <c r="L18" s="1"/>
      <c r="M18" s="1"/>
      <c r="N18" s="1"/>
      <c r="O18" s="1"/>
      <c r="P18" s="1"/>
      <c r="Q18" s="14">
        <v>1</v>
      </c>
      <c r="R18" s="13" t="s">
        <v>77</v>
      </c>
      <c r="S18" s="15"/>
      <c r="T18" s="1"/>
      <c r="U18" s="1"/>
      <c r="V18" s="1"/>
      <c r="W18" s="1"/>
    </row>
    <row r="19" spans="1:23" ht="15.75" x14ac:dyDescent="0.25">
      <c r="A19" s="1"/>
      <c r="B19" s="19"/>
      <c r="C19" s="19"/>
      <c r="D19" s="1"/>
      <c r="E19" s="1"/>
      <c r="F19" s="106"/>
      <c r="G19" s="106"/>
      <c r="H19" s="106"/>
      <c r="I19" s="16"/>
      <c r="J19" s="1"/>
      <c r="K19" s="1"/>
      <c r="L19" s="1"/>
      <c r="M19" s="1"/>
      <c r="N19" s="1"/>
      <c r="O19" s="1"/>
      <c r="P19" s="1"/>
      <c r="Q19" s="14"/>
      <c r="R19" s="13"/>
      <c r="S19" s="15"/>
      <c r="T19" s="1"/>
      <c r="U19" s="1"/>
      <c r="V19" s="1"/>
      <c r="W19" s="1"/>
    </row>
    <row r="20" spans="1:23" ht="15.75" x14ac:dyDescent="0.25">
      <c r="A20" s="1" t="s">
        <v>276</v>
      </c>
      <c r="B20" s="10"/>
      <c r="C20" s="1"/>
      <c r="D20" s="1"/>
      <c r="E20" s="1"/>
      <c r="F20" s="1"/>
      <c r="G20" s="16"/>
      <c r="H20" s="16"/>
      <c r="I20" s="16"/>
      <c r="J20" s="17"/>
      <c r="K20" s="17"/>
      <c r="L20" s="17"/>
      <c r="M20" s="17"/>
      <c r="N20" s="1"/>
      <c r="O20" s="18"/>
      <c r="P20" s="19"/>
      <c r="Q20" s="19"/>
      <c r="R20" s="19"/>
      <c r="S20" s="1"/>
      <c r="T20" s="227" t="s">
        <v>350</v>
      </c>
      <c r="U20" s="227"/>
      <c r="V20" s="227"/>
      <c r="W20" s="227"/>
    </row>
    <row r="21" spans="1:23" ht="15.75" x14ac:dyDescent="0.25">
      <c r="A21" s="1"/>
      <c r="B21" s="19" t="s">
        <v>212</v>
      </c>
      <c r="C21" s="19"/>
      <c r="D21" s="1"/>
      <c r="E21" s="1"/>
      <c r="F21" s="228" t="s">
        <v>351</v>
      </c>
      <c r="G21" s="228"/>
      <c r="H21" s="228"/>
      <c r="I21" s="16"/>
      <c r="J21" s="1" t="s">
        <v>76</v>
      </c>
      <c r="K21" s="1"/>
      <c r="L21" s="1"/>
      <c r="M21" s="1"/>
      <c r="N21" s="1"/>
      <c r="O21" s="1"/>
      <c r="P21" s="1"/>
      <c r="Q21" s="14">
        <v>2</v>
      </c>
      <c r="R21" s="13" t="s">
        <v>77</v>
      </c>
      <c r="S21" s="15"/>
      <c r="T21" s="1"/>
      <c r="U21" s="1"/>
      <c r="V21" s="1"/>
      <c r="W21" s="1"/>
    </row>
    <row r="22" spans="1:23" ht="15.75" x14ac:dyDescent="0.25">
      <c r="A22" s="1"/>
      <c r="B22" s="19"/>
      <c r="C22" s="19"/>
      <c r="D22" s="1"/>
      <c r="E22" s="1"/>
      <c r="F22" s="106"/>
      <c r="G22" s="106"/>
      <c r="H22" s="106"/>
      <c r="I22" s="16"/>
      <c r="J22" s="1"/>
      <c r="K22" s="1"/>
      <c r="L22" s="1"/>
      <c r="M22" s="1"/>
      <c r="N22" s="1"/>
      <c r="O22" s="1"/>
      <c r="P22" s="1"/>
      <c r="Q22" s="14"/>
      <c r="R22" s="13"/>
      <c r="S22" s="15"/>
      <c r="T22" s="1"/>
      <c r="U22" s="1"/>
      <c r="V22" s="1"/>
      <c r="W22" s="1"/>
    </row>
    <row r="23" spans="1:23" ht="15.75" x14ac:dyDescent="0.25">
      <c r="A23" s="1" t="s">
        <v>352</v>
      </c>
      <c r="B23" s="10"/>
      <c r="C23" s="1"/>
      <c r="D23" s="1"/>
      <c r="E23" s="1"/>
      <c r="F23" s="1"/>
      <c r="G23" s="16"/>
      <c r="H23" s="16"/>
      <c r="I23" s="16"/>
      <c r="J23" s="17"/>
      <c r="K23" s="17"/>
      <c r="L23" s="17"/>
      <c r="M23" s="17"/>
      <c r="N23" s="1"/>
      <c r="O23" s="18"/>
      <c r="P23" s="19"/>
      <c r="Q23" s="19"/>
      <c r="R23" s="19"/>
      <c r="S23" s="1"/>
      <c r="T23" s="227" t="s">
        <v>353</v>
      </c>
      <c r="U23" s="227"/>
      <c r="V23" s="227"/>
      <c r="W23" s="227"/>
    </row>
    <row r="24" spans="1:23" ht="15.75" x14ac:dyDescent="0.25">
      <c r="A24" s="1"/>
      <c r="B24" s="19" t="s">
        <v>212</v>
      </c>
      <c r="C24" s="19"/>
      <c r="D24" s="1"/>
      <c r="E24" s="1"/>
      <c r="F24" s="228" t="s">
        <v>275</v>
      </c>
      <c r="G24" s="228"/>
      <c r="H24" s="228"/>
      <c r="I24" s="16"/>
      <c r="J24" s="1" t="s">
        <v>76</v>
      </c>
      <c r="K24" s="1"/>
      <c r="L24" s="1"/>
      <c r="M24" s="1"/>
      <c r="N24" s="1"/>
      <c r="O24" s="1"/>
      <c r="P24" s="1"/>
      <c r="Q24" s="14">
        <v>6</v>
      </c>
      <c r="R24" s="13" t="s">
        <v>77</v>
      </c>
      <c r="S24" s="15"/>
      <c r="T24" s="1"/>
      <c r="U24" s="1"/>
      <c r="V24" s="1"/>
      <c r="W24" s="1"/>
    </row>
    <row r="25" spans="1:23" ht="15.75" x14ac:dyDescent="0.25">
      <c r="A25" s="1"/>
      <c r="B25" s="19"/>
      <c r="C25" s="19"/>
      <c r="D25" s="1"/>
      <c r="E25" s="1"/>
      <c r="F25" s="106"/>
      <c r="G25" s="106"/>
      <c r="H25" s="106"/>
      <c r="I25" s="16"/>
      <c r="J25" s="1"/>
      <c r="K25" s="1"/>
      <c r="L25" s="1"/>
      <c r="M25" s="1"/>
      <c r="N25" s="1"/>
      <c r="O25" s="1"/>
      <c r="P25" s="1"/>
      <c r="Q25" s="14"/>
      <c r="R25" s="13"/>
      <c r="S25" s="15"/>
      <c r="T25" s="1"/>
      <c r="U25" s="1"/>
      <c r="V25" s="1"/>
      <c r="W25" s="1"/>
    </row>
    <row r="26" spans="1:23" ht="15.75" x14ac:dyDescent="0.25">
      <c r="A26" s="1" t="s">
        <v>354</v>
      </c>
      <c r="B26" s="10"/>
      <c r="C26" s="1"/>
      <c r="D26" s="1"/>
      <c r="E26" s="1"/>
      <c r="F26" s="1"/>
      <c r="G26" s="17"/>
      <c r="H26" s="17"/>
      <c r="I26" s="17"/>
      <c r="J26" s="17"/>
      <c r="K26" s="17"/>
      <c r="L26" s="17"/>
      <c r="M26" s="199" t="s">
        <v>327</v>
      </c>
      <c r="N26" s="199"/>
      <c r="O26" s="199"/>
      <c r="P26" s="13" t="s">
        <v>122</v>
      </c>
      <c r="Q26" s="26"/>
      <c r="R26" s="26"/>
      <c r="S26" s="1"/>
      <c r="T26" s="230">
        <v>44652</v>
      </c>
      <c r="U26" s="230"/>
      <c r="V26" s="230"/>
      <c r="W26" s="1"/>
    </row>
    <row r="27" spans="1:23" ht="15.75" x14ac:dyDescent="0.25">
      <c r="A27" s="1"/>
      <c r="B27" s="1" t="s">
        <v>76</v>
      </c>
      <c r="C27" s="1"/>
      <c r="D27" s="1"/>
      <c r="E27" s="1"/>
      <c r="F27" s="1"/>
      <c r="G27" s="17"/>
      <c r="H27" s="17"/>
      <c r="I27" s="27">
        <v>1</v>
      </c>
      <c r="J27" s="28" t="s">
        <v>77</v>
      </c>
      <c r="K27" s="17"/>
      <c r="L27" s="1"/>
      <c r="M27" s="1"/>
      <c r="N27" s="1"/>
      <c r="O27" s="1"/>
      <c r="P27" s="17"/>
      <c r="Q27" s="17"/>
      <c r="R27" s="27"/>
      <c r="S27" s="28"/>
      <c r="T27" s="17"/>
      <c r="U27" s="1"/>
      <c r="V27" s="1"/>
      <c r="W27" s="1"/>
    </row>
    <row r="28" spans="1:23" ht="15.75" x14ac:dyDescent="0.25">
      <c r="A28" s="1"/>
      <c r="B28" s="19"/>
      <c r="C28" s="19"/>
      <c r="D28" s="1"/>
      <c r="E28" s="1"/>
      <c r="F28" s="106"/>
      <c r="G28" s="106"/>
      <c r="H28" s="106"/>
      <c r="I28" s="16"/>
      <c r="J28" s="1"/>
      <c r="K28" s="1"/>
      <c r="L28" s="1"/>
      <c r="M28" s="1"/>
      <c r="N28" s="1"/>
      <c r="O28" s="1"/>
      <c r="P28" s="1"/>
      <c r="Q28" s="14"/>
      <c r="R28" s="13"/>
      <c r="S28" s="15"/>
      <c r="T28" s="1"/>
      <c r="U28" s="1"/>
      <c r="V28" s="1"/>
      <c r="W28" s="1"/>
    </row>
    <row r="29" spans="1:23" ht="15.75" x14ac:dyDescent="0.25">
      <c r="A29" s="1" t="s">
        <v>355</v>
      </c>
      <c r="B29" s="1"/>
      <c r="C29" s="1"/>
      <c r="D29" s="1"/>
      <c r="E29" s="1"/>
      <c r="F29" s="1"/>
      <c r="G29" s="1"/>
      <c r="H29" s="1"/>
      <c r="I29" s="1"/>
      <c r="J29" s="1"/>
      <c r="K29" s="13"/>
      <c r="L29" s="13"/>
      <c r="M29" s="227" t="s">
        <v>208</v>
      </c>
      <c r="N29" s="227"/>
      <c r="O29" s="227"/>
      <c r="P29" s="1" t="s">
        <v>75</v>
      </c>
      <c r="Q29" s="1"/>
      <c r="R29" s="1"/>
      <c r="S29" s="1"/>
      <c r="T29" s="229" t="s">
        <v>209</v>
      </c>
      <c r="U29" s="229"/>
      <c r="V29" s="229"/>
      <c r="W29" s="229"/>
    </row>
    <row r="30" spans="1:23" ht="15.75" x14ac:dyDescent="0.25">
      <c r="A30" s="1"/>
      <c r="B30" s="1"/>
      <c r="C30" s="1" t="s">
        <v>76</v>
      </c>
      <c r="D30" s="1"/>
      <c r="E30" s="1"/>
      <c r="F30" s="1"/>
      <c r="G30" s="1"/>
      <c r="H30" s="1"/>
      <c r="I30" s="1"/>
      <c r="J30" s="14">
        <v>6</v>
      </c>
      <c r="K30" s="13" t="s">
        <v>77</v>
      </c>
      <c r="L30" s="15"/>
      <c r="M30" s="15"/>
      <c r="N30" s="15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4"/>
      <c r="K31" s="13"/>
      <c r="L31" s="15"/>
      <c r="M31" s="15"/>
      <c r="N31" s="15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x14ac:dyDescent="0.25">
      <c r="A32" s="1" t="s">
        <v>356</v>
      </c>
      <c r="B32" s="1"/>
      <c r="C32" s="1"/>
      <c r="D32" s="1"/>
      <c r="E32" s="1"/>
      <c r="F32" s="1"/>
      <c r="G32" s="1"/>
      <c r="H32" s="1"/>
      <c r="I32" s="1"/>
      <c r="J32" s="1"/>
      <c r="K32" s="13"/>
      <c r="L32" s="13"/>
      <c r="M32" s="227" t="s">
        <v>357</v>
      </c>
      <c r="N32" s="227"/>
      <c r="O32" s="227"/>
      <c r="P32" s="1" t="s">
        <v>75</v>
      </c>
      <c r="Q32" s="1"/>
      <c r="R32" s="1"/>
      <c r="S32" s="1"/>
      <c r="T32" s="229" t="s">
        <v>193</v>
      </c>
      <c r="U32" s="229"/>
      <c r="V32" s="229"/>
      <c r="W32" s="229"/>
    </row>
    <row r="33" spans="1:25" ht="15.75" x14ac:dyDescent="0.25">
      <c r="A33" s="1"/>
      <c r="B33" s="1"/>
      <c r="C33" s="1" t="s">
        <v>76</v>
      </c>
      <c r="D33" s="1"/>
      <c r="E33" s="1"/>
      <c r="F33" s="1"/>
      <c r="G33" s="1"/>
      <c r="H33" s="1"/>
      <c r="I33" s="1"/>
      <c r="J33" s="14">
        <v>1</v>
      </c>
      <c r="K33" s="13" t="s">
        <v>77</v>
      </c>
      <c r="L33" s="15"/>
      <c r="M33" s="15"/>
      <c r="N33" s="15"/>
      <c r="O33" s="1"/>
      <c r="P33" s="1"/>
      <c r="Q33" s="1"/>
      <c r="R33" s="1"/>
      <c r="S33" s="1"/>
      <c r="T33" s="1"/>
      <c r="U33" s="1"/>
      <c r="V33" s="1"/>
      <c r="W33" s="1"/>
    </row>
    <row r="34" spans="1:25" ht="15.75" x14ac:dyDescent="0.25">
      <c r="A34" s="1"/>
      <c r="B34" s="1"/>
      <c r="C34" s="1"/>
      <c r="D34" s="1"/>
      <c r="E34" s="1"/>
      <c r="F34" s="1"/>
      <c r="G34" s="1"/>
      <c r="H34" s="1"/>
      <c r="I34" s="1"/>
      <c r="J34" s="14"/>
      <c r="K34" s="13"/>
      <c r="L34" s="15"/>
      <c r="M34" s="15"/>
      <c r="N34" s="15"/>
      <c r="O34" s="1"/>
      <c r="P34" s="1"/>
      <c r="Q34" s="1"/>
      <c r="R34" s="1"/>
      <c r="S34" s="1"/>
      <c r="T34" s="1"/>
      <c r="U34" s="1"/>
      <c r="V34" s="1"/>
      <c r="W34" s="1"/>
    </row>
    <row r="35" spans="1:25" ht="15.75" x14ac:dyDescent="0.25">
      <c r="A35" s="1" t="s">
        <v>78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x14ac:dyDescent="0.25">
      <c r="A36" s="3"/>
      <c r="B36" s="8"/>
      <c r="C36" s="8"/>
      <c r="D36" s="8"/>
      <c r="E36" s="8"/>
      <c r="F36" s="8"/>
      <c r="G36" s="8"/>
      <c r="H36" s="20"/>
      <c r="I36" s="20"/>
      <c r="J36" s="20"/>
      <c r="K36" s="20"/>
      <c r="L36" s="20"/>
      <c r="M36" s="21"/>
      <c r="N36" s="21"/>
      <c r="O36" s="20"/>
      <c r="P36" s="20"/>
      <c r="Q36" s="20"/>
      <c r="R36" s="3"/>
      <c r="S36" s="3"/>
      <c r="T36" s="3"/>
      <c r="U36" s="3"/>
      <c r="V36" s="3"/>
      <c r="W36" s="3"/>
      <c r="X36" s="3"/>
    </row>
    <row r="37" spans="1:25" ht="15.75" x14ac:dyDescent="0.25">
      <c r="A37" s="1" t="s">
        <v>79</v>
      </c>
      <c r="B37" s="1"/>
      <c r="C37" s="1"/>
      <c r="D37" s="1"/>
      <c r="E37" s="1"/>
      <c r="F37" s="231">
        <f>E13</f>
        <v>17</v>
      </c>
      <c r="G37" s="231"/>
      <c r="H37" s="1" t="s">
        <v>80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231">
        <f>F37</f>
        <v>17</v>
      </c>
      <c r="T37" s="231"/>
      <c r="U37" s="1" t="s">
        <v>81</v>
      </c>
      <c r="V37" s="1"/>
      <c r="W37" s="3"/>
      <c r="X37" s="3"/>
    </row>
    <row r="38" spans="1:25" ht="15.75" x14ac:dyDescent="0.25">
      <c r="A38" s="1"/>
      <c r="B38" s="1" t="s">
        <v>82</v>
      </c>
      <c r="C38" s="1"/>
      <c r="D38" s="1"/>
      <c r="E38" s="1"/>
      <c r="F38" s="1"/>
      <c r="G38" s="1"/>
      <c r="H38" s="1"/>
      <c r="I38" s="231">
        <f>F37*0.5</f>
        <v>8.5</v>
      </c>
      <c r="J38" s="231"/>
      <c r="K38" s="1" t="s">
        <v>83</v>
      </c>
      <c r="L38" s="1"/>
      <c r="M38" s="1"/>
      <c r="N38" s="1"/>
      <c r="O38" s="231">
        <f>F37*0.5</f>
        <v>8.5</v>
      </c>
      <c r="P38" s="231"/>
      <c r="Q38" s="1" t="s">
        <v>84</v>
      </c>
      <c r="R38" s="1"/>
      <c r="S38" s="1"/>
      <c r="T38" s="1"/>
      <c r="U38" s="1"/>
      <c r="V38" s="1"/>
      <c r="W38" s="3"/>
      <c r="X38" s="3"/>
    </row>
    <row r="39" spans="1:25" ht="15.75" x14ac:dyDescent="0.25">
      <c r="A39" s="1"/>
      <c r="B39" s="1" t="s">
        <v>85</v>
      </c>
      <c r="C39" s="1"/>
      <c r="D39" s="1"/>
      <c r="E39" s="1"/>
      <c r="F39" s="1"/>
      <c r="G39" s="231">
        <f>F37</f>
        <v>17</v>
      </c>
      <c r="H39" s="231"/>
      <c r="I39" s="1" t="s">
        <v>86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3"/>
      <c r="X39" s="3"/>
    </row>
    <row r="40" spans="1:25" ht="15.75" x14ac:dyDescent="0.25">
      <c r="A40" s="1"/>
      <c r="B40" s="1"/>
      <c r="C40" s="1"/>
      <c r="D40" s="1"/>
      <c r="E40" s="1"/>
      <c r="F40" s="1"/>
      <c r="G40" s="22"/>
      <c r="H40" s="22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3"/>
      <c r="X40" s="3"/>
    </row>
    <row r="41" spans="1:25" ht="15.75" x14ac:dyDescent="0.25">
      <c r="A41" s="1" t="s">
        <v>87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"/>
      <c r="X41" s="3"/>
    </row>
    <row r="42" spans="1:25" ht="15.75" x14ac:dyDescent="0.25">
      <c r="A42" s="1"/>
      <c r="B42" s="1"/>
      <c r="C42" s="1" t="s">
        <v>88</v>
      </c>
      <c r="D42" s="1"/>
      <c r="E42" s="1"/>
      <c r="F42" s="1"/>
      <c r="G42" s="1"/>
      <c r="H42" s="1"/>
      <c r="I42" s="1"/>
      <c r="J42" s="1"/>
      <c r="K42" s="1"/>
      <c r="L42" s="231">
        <f>F37</f>
        <v>17</v>
      </c>
      <c r="M42" s="231"/>
      <c r="N42" s="1" t="s">
        <v>89</v>
      </c>
      <c r="O42" s="1"/>
      <c r="P42" s="1"/>
      <c r="Q42" s="1"/>
      <c r="R42" s="1"/>
      <c r="S42" s="1"/>
      <c r="T42" s="1"/>
      <c r="U42" s="1"/>
      <c r="V42" s="1"/>
      <c r="W42" s="3"/>
      <c r="X42" s="3"/>
    </row>
    <row r="43" spans="1:25" ht="15.7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2"/>
      <c r="M43" s="22"/>
      <c r="N43" s="1"/>
      <c r="O43" s="1"/>
      <c r="P43" s="1"/>
      <c r="Q43" s="1"/>
      <c r="R43" s="1"/>
      <c r="S43" s="1"/>
      <c r="T43" s="1"/>
      <c r="U43" s="1"/>
      <c r="V43" s="1"/>
      <c r="W43" s="3"/>
      <c r="X43" s="3"/>
    </row>
    <row r="44" spans="1:25" ht="15.75" x14ac:dyDescent="0.25">
      <c r="A44" s="1" t="s">
        <v>90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3"/>
      <c r="X44" s="3"/>
    </row>
    <row r="45" spans="1:25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3"/>
      <c r="X45" s="3"/>
    </row>
    <row r="46" spans="1:25" ht="15.75" x14ac:dyDescent="0.25">
      <c r="A46" s="12" t="s">
        <v>91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3"/>
      <c r="X46" s="3"/>
    </row>
    <row r="48" spans="1:25" ht="15.75" x14ac:dyDescent="0.25">
      <c r="A48" s="23" t="s">
        <v>92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x14ac:dyDescent="0.25">
      <c r="A49" s="23"/>
      <c r="B49" s="23" t="s">
        <v>93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x14ac:dyDescent="0.25">
      <c r="A50" s="23"/>
      <c r="B50" s="1" t="s">
        <v>94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2" t="s">
        <v>95</v>
      </c>
      <c r="N50" s="1"/>
      <c r="O50" s="1"/>
      <c r="P50" s="1"/>
      <c r="Q50" s="1"/>
      <c r="R50" s="1"/>
      <c r="S50" s="232" t="s">
        <v>96</v>
      </c>
      <c r="T50" s="232"/>
      <c r="U50" s="232"/>
      <c r="V50" s="232"/>
      <c r="W50" s="232"/>
    </row>
    <row r="51" spans="1:23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x14ac:dyDescent="0.25">
      <c r="A52" s="1"/>
      <c r="B52" s="1" t="s">
        <v>97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x14ac:dyDescent="0.25">
      <c r="A53" s="1"/>
      <c r="B53" s="24" t="s">
        <v>98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2" t="s">
        <v>99</v>
      </c>
      <c r="N53" s="1"/>
      <c r="O53" s="1"/>
      <c r="P53" s="1"/>
      <c r="Q53" s="1"/>
      <c r="R53" s="1"/>
      <c r="S53" s="232" t="s">
        <v>96</v>
      </c>
      <c r="T53" s="232"/>
      <c r="U53" s="232"/>
      <c r="V53" s="232"/>
      <c r="W53" s="232"/>
    </row>
    <row r="55" spans="1:23" ht="15.7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x14ac:dyDescent="0.25">
      <c r="A56" s="1"/>
      <c r="B56" s="24" t="s">
        <v>207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2" t="str">
        <f>G9</f>
        <v>Мотова И.Н.</v>
      </c>
      <c r="N56" s="1"/>
      <c r="O56" s="1"/>
      <c r="P56" s="1"/>
      <c r="Q56" s="1"/>
      <c r="R56" s="1"/>
      <c r="S56" s="232" t="s">
        <v>96</v>
      </c>
      <c r="T56" s="232"/>
      <c r="U56" s="232"/>
      <c r="V56" s="232"/>
      <c r="W56" s="232"/>
    </row>
  </sheetData>
  <mergeCells count="29">
    <mergeCell ref="T32:W32"/>
    <mergeCell ref="S53:W53"/>
    <mergeCell ref="S56:W56"/>
    <mergeCell ref="I38:J38"/>
    <mergeCell ref="O38:P38"/>
    <mergeCell ref="M32:O32"/>
    <mergeCell ref="G39:H39"/>
    <mergeCell ref="L42:M42"/>
    <mergeCell ref="S50:W50"/>
    <mergeCell ref="F37:G37"/>
    <mergeCell ref="S37:T37"/>
    <mergeCell ref="E13:F13"/>
    <mergeCell ref="T17:W17"/>
    <mergeCell ref="F18:H18"/>
    <mergeCell ref="M29:O29"/>
    <mergeCell ref="T29:W29"/>
    <mergeCell ref="T20:W20"/>
    <mergeCell ref="F21:H21"/>
    <mergeCell ref="T23:W23"/>
    <mergeCell ref="F24:H24"/>
    <mergeCell ref="M26:O26"/>
    <mergeCell ref="T26:V26"/>
    <mergeCell ref="A1:X1"/>
    <mergeCell ref="A2:X2"/>
    <mergeCell ref="A3:X3"/>
    <mergeCell ref="C6:X6"/>
    <mergeCell ref="A4:B4"/>
    <mergeCell ref="C4:F4"/>
    <mergeCell ref="G4:H4"/>
  </mergeCells>
  <pageMargins left="0.78749999999999998" right="0.39374999999999999" top="0" bottom="0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A9D18E"/>
  </sheetPr>
  <dimension ref="A2:H28"/>
  <sheetViews>
    <sheetView topLeftCell="A4" zoomScaleNormal="100" workbookViewId="0">
      <selection activeCell="F5" sqref="F5:F28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3" customWidth="1"/>
    <col min="6" max="6" width="7.140625" customWidth="1"/>
    <col min="7" max="13" width="3.28515625" customWidth="1"/>
  </cols>
  <sheetData>
    <row r="2" spans="1:8" ht="18.75" x14ac:dyDescent="0.25">
      <c r="A2" s="204" t="s">
        <v>129</v>
      </c>
      <c r="B2" s="204"/>
      <c r="C2" s="204"/>
      <c r="D2" s="204"/>
      <c r="E2" s="204"/>
      <c r="F2" s="204"/>
      <c r="G2" s="204"/>
      <c r="H2" s="58"/>
    </row>
    <row r="3" spans="1:8" ht="15.75" x14ac:dyDescent="0.25">
      <c r="A3" s="1"/>
      <c r="B3" s="12"/>
      <c r="C3" s="1"/>
      <c r="D3" s="1"/>
      <c r="E3" s="1"/>
      <c r="F3" s="1"/>
    </row>
    <row r="4" spans="1:8" ht="38.25" customHeight="1" x14ac:dyDescent="0.25">
      <c r="A4" s="75" t="s">
        <v>104</v>
      </c>
      <c r="B4" s="76" t="s">
        <v>105</v>
      </c>
      <c r="C4" s="83" t="s">
        <v>106</v>
      </c>
      <c r="D4" s="203" t="s">
        <v>107</v>
      </c>
      <c r="E4" s="203"/>
      <c r="F4" s="203"/>
      <c r="G4" s="203"/>
    </row>
    <row r="5" spans="1:8" ht="15.75" x14ac:dyDescent="0.25">
      <c r="A5" s="77">
        <v>1</v>
      </c>
      <c r="B5" s="92" t="s">
        <v>358</v>
      </c>
      <c r="C5" s="92" t="s">
        <v>359</v>
      </c>
      <c r="D5" s="92" t="s">
        <v>360</v>
      </c>
      <c r="E5" s="92" t="s">
        <v>162</v>
      </c>
      <c r="F5" s="92" t="s">
        <v>493</v>
      </c>
      <c r="G5" s="93" t="s">
        <v>111</v>
      </c>
      <c r="H5" s="78"/>
    </row>
    <row r="6" spans="1:8" ht="15.75" x14ac:dyDescent="0.25">
      <c r="A6" s="77">
        <f>IF(ISBLANK(B6),"",A5+1)</f>
        <v>2</v>
      </c>
      <c r="B6" s="92" t="s">
        <v>361</v>
      </c>
      <c r="C6" s="92" t="s">
        <v>362</v>
      </c>
      <c r="D6" s="92" t="s">
        <v>363</v>
      </c>
      <c r="E6" s="92" t="s">
        <v>282</v>
      </c>
      <c r="F6" s="92" t="s">
        <v>494</v>
      </c>
      <c r="G6" s="93" t="s">
        <v>109</v>
      </c>
      <c r="H6" s="78"/>
    </row>
    <row r="7" spans="1:8" ht="15.75" customHeight="1" x14ac:dyDescent="0.25">
      <c r="A7" s="77">
        <f t="shared" ref="A7:A28" si="0">IF(ISBLANK(B7),"",A6+1)</f>
        <v>3</v>
      </c>
      <c r="B7" s="92" t="s">
        <v>304</v>
      </c>
      <c r="C7" s="92" t="s">
        <v>337</v>
      </c>
      <c r="D7" s="92" t="s">
        <v>423</v>
      </c>
      <c r="E7" s="92" t="s">
        <v>176</v>
      </c>
      <c r="F7" s="92" t="s">
        <v>495</v>
      </c>
      <c r="G7" s="93" t="s">
        <v>111</v>
      </c>
      <c r="H7" s="78"/>
    </row>
    <row r="8" spans="1:8" ht="15.75" x14ac:dyDescent="0.25">
      <c r="A8" s="77">
        <f t="shared" si="0"/>
        <v>4</v>
      </c>
      <c r="B8" s="92" t="s">
        <v>365</v>
      </c>
      <c r="C8" s="92" t="s">
        <v>366</v>
      </c>
      <c r="D8" s="92" t="s">
        <v>367</v>
      </c>
      <c r="E8" s="92" t="s">
        <v>280</v>
      </c>
      <c r="F8" s="92" t="s">
        <v>490</v>
      </c>
      <c r="G8" s="93" t="s">
        <v>109</v>
      </c>
      <c r="H8" s="78"/>
    </row>
    <row r="9" spans="1:8" ht="15.75" x14ac:dyDescent="0.25">
      <c r="A9" s="77">
        <f t="shared" si="0"/>
        <v>5</v>
      </c>
      <c r="B9" s="92" t="s">
        <v>368</v>
      </c>
      <c r="C9" s="92" t="s">
        <v>369</v>
      </c>
      <c r="D9" s="92" t="s">
        <v>370</v>
      </c>
      <c r="E9" s="92" t="s">
        <v>419</v>
      </c>
      <c r="F9" s="92" t="s">
        <v>488</v>
      </c>
      <c r="G9" s="93" t="s">
        <v>111</v>
      </c>
      <c r="H9" s="78"/>
    </row>
    <row r="10" spans="1:8" ht="15.75" x14ac:dyDescent="0.25">
      <c r="A10" s="77">
        <f t="shared" si="0"/>
        <v>6</v>
      </c>
      <c r="B10" s="92" t="s">
        <v>214</v>
      </c>
      <c r="C10" s="92" t="s">
        <v>371</v>
      </c>
      <c r="D10" s="92" t="s">
        <v>215</v>
      </c>
      <c r="E10" s="92" t="s">
        <v>216</v>
      </c>
      <c r="F10" s="92" t="s">
        <v>190</v>
      </c>
      <c r="G10" s="93" t="s">
        <v>109</v>
      </c>
      <c r="H10" s="78"/>
    </row>
    <row r="11" spans="1:8" ht="15.75" x14ac:dyDescent="0.25">
      <c r="A11" s="77">
        <f>IF(ISBLANK(B11),"",A10+1)</f>
        <v>7</v>
      </c>
      <c r="B11" s="92" t="s">
        <v>372</v>
      </c>
      <c r="C11" s="92" t="s">
        <v>373</v>
      </c>
      <c r="D11" s="92" t="s">
        <v>374</v>
      </c>
      <c r="E11" s="92" t="s">
        <v>199</v>
      </c>
      <c r="F11" s="92" t="s">
        <v>487</v>
      </c>
      <c r="G11" s="93" t="s">
        <v>109</v>
      </c>
      <c r="H11" s="78"/>
    </row>
    <row r="12" spans="1:8" ht="15.75" x14ac:dyDescent="0.25">
      <c r="A12" s="77">
        <f t="shared" si="0"/>
        <v>8</v>
      </c>
      <c r="B12" s="92" t="s">
        <v>375</v>
      </c>
      <c r="C12" s="92" t="s">
        <v>376</v>
      </c>
      <c r="D12" s="92" t="s">
        <v>377</v>
      </c>
      <c r="E12" s="92" t="s">
        <v>278</v>
      </c>
      <c r="F12" s="92" t="s">
        <v>493</v>
      </c>
      <c r="G12" s="93" t="s">
        <v>109</v>
      </c>
      <c r="H12" s="78"/>
    </row>
    <row r="13" spans="1:8" ht="15.75" x14ac:dyDescent="0.25">
      <c r="A13" s="77">
        <f t="shared" si="0"/>
        <v>9</v>
      </c>
      <c r="B13" s="92" t="s">
        <v>378</v>
      </c>
      <c r="C13" s="92" t="s">
        <v>379</v>
      </c>
      <c r="D13" s="92" t="s">
        <v>380</v>
      </c>
      <c r="E13" s="92" t="s">
        <v>282</v>
      </c>
      <c r="F13" s="92" t="s">
        <v>495</v>
      </c>
      <c r="G13" s="93" t="s">
        <v>109</v>
      </c>
      <c r="H13" s="78"/>
    </row>
    <row r="14" spans="1:8" ht="15.75" x14ac:dyDescent="0.25">
      <c r="A14" s="77">
        <f t="shared" si="0"/>
        <v>10</v>
      </c>
      <c r="B14" s="92" t="s">
        <v>381</v>
      </c>
      <c r="C14" s="92" t="s">
        <v>382</v>
      </c>
      <c r="D14" s="92" t="s">
        <v>383</v>
      </c>
      <c r="E14" s="92" t="s">
        <v>210</v>
      </c>
      <c r="F14" s="92" t="s">
        <v>488</v>
      </c>
      <c r="G14" s="93" t="s">
        <v>111</v>
      </c>
      <c r="H14" s="78"/>
    </row>
    <row r="15" spans="1:8" ht="15.75" x14ac:dyDescent="0.25">
      <c r="A15" s="77">
        <f t="shared" si="0"/>
        <v>11</v>
      </c>
      <c r="B15" s="92" t="s">
        <v>384</v>
      </c>
      <c r="C15" s="92" t="s">
        <v>385</v>
      </c>
      <c r="D15" s="92" t="s">
        <v>386</v>
      </c>
      <c r="E15" s="92" t="s">
        <v>162</v>
      </c>
      <c r="F15" s="92" t="s">
        <v>493</v>
      </c>
      <c r="G15" s="93" t="s">
        <v>111</v>
      </c>
      <c r="H15" s="78"/>
    </row>
    <row r="16" spans="1:8" ht="15.75" x14ac:dyDescent="0.25">
      <c r="A16" s="77">
        <f t="shared" si="0"/>
        <v>12</v>
      </c>
      <c r="B16" s="92" t="s">
        <v>387</v>
      </c>
      <c r="C16" s="92" t="s">
        <v>388</v>
      </c>
      <c r="D16" s="92" t="s">
        <v>389</v>
      </c>
      <c r="E16" s="92" t="s">
        <v>281</v>
      </c>
      <c r="F16" s="92" t="s">
        <v>191</v>
      </c>
      <c r="G16" s="93" t="s">
        <v>109</v>
      </c>
      <c r="H16" s="78"/>
    </row>
    <row r="17" spans="1:8" ht="15.75" x14ac:dyDescent="0.25">
      <c r="A17" s="81">
        <f t="shared" si="0"/>
        <v>13</v>
      </c>
      <c r="B17" s="92" t="s">
        <v>390</v>
      </c>
      <c r="C17" s="92" t="s">
        <v>391</v>
      </c>
      <c r="D17" s="92" t="s">
        <v>392</v>
      </c>
      <c r="E17" s="92" t="s">
        <v>162</v>
      </c>
      <c r="F17" s="92" t="s">
        <v>491</v>
      </c>
      <c r="G17" s="93" t="s">
        <v>111</v>
      </c>
      <c r="H17" s="78"/>
    </row>
    <row r="18" spans="1:8" ht="15.75" x14ac:dyDescent="0.25">
      <c r="A18" s="81">
        <f t="shared" si="0"/>
        <v>14</v>
      </c>
      <c r="B18" s="92" t="s">
        <v>393</v>
      </c>
      <c r="C18" s="92" t="s">
        <v>394</v>
      </c>
      <c r="D18" s="92" t="s">
        <v>395</v>
      </c>
      <c r="E18" s="92" t="s">
        <v>281</v>
      </c>
      <c r="F18" s="92" t="s">
        <v>488</v>
      </c>
      <c r="G18" s="93" t="s">
        <v>111</v>
      </c>
    </row>
    <row r="19" spans="1:8" ht="15.75" x14ac:dyDescent="0.25">
      <c r="A19" s="81">
        <f t="shared" si="0"/>
        <v>15</v>
      </c>
      <c r="B19" s="92" t="s">
        <v>312</v>
      </c>
      <c r="C19" s="92" t="s">
        <v>341</v>
      </c>
      <c r="D19" s="92" t="s">
        <v>396</v>
      </c>
      <c r="E19" s="92" t="s">
        <v>180</v>
      </c>
      <c r="F19" s="92" t="s">
        <v>489</v>
      </c>
      <c r="G19" s="93" t="s">
        <v>109</v>
      </c>
    </row>
    <row r="20" spans="1:8" ht="15.75" x14ac:dyDescent="0.25">
      <c r="A20" s="81">
        <f t="shared" si="0"/>
        <v>16</v>
      </c>
      <c r="B20" s="92" t="s">
        <v>397</v>
      </c>
      <c r="C20" s="92" t="s">
        <v>398</v>
      </c>
      <c r="D20" s="92" t="s">
        <v>399</v>
      </c>
      <c r="E20" s="92" t="s">
        <v>162</v>
      </c>
      <c r="F20" s="92" t="s">
        <v>489</v>
      </c>
      <c r="G20" s="93" t="s">
        <v>109</v>
      </c>
    </row>
    <row r="21" spans="1:8" ht="15.75" x14ac:dyDescent="0.25">
      <c r="A21" s="81">
        <f t="shared" si="0"/>
        <v>17</v>
      </c>
      <c r="B21" s="92" t="s">
        <v>400</v>
      </c>
      <c r="C21" s="92" t="s">
        <v>401</v>
      </c>
      <c r="D21" s="92" t="s">
        <v>402</v>
      </c>
      <c r="E21" s="92" t="s">
        <v>420</v>
      </c>
      <c r="F21" s="92" t="s">
        <v>495</v>
      </c>
      <c r="G21" s="93" t="s">
        <v>111</v>
      </c>
    </row>
    <row r="22" spans="1:8" ht="15.75" x14ac:dyDescent="0.25">
      <c r="A22" s="81">
        <f t="shared" si="0"/>
        <v>18</v>
      </c>
      <c r="B22" s="92" t="s">
        <v>403</v>
      </c>
      <c r="C22" s="92" t="s">
        <v>404</v>
      </c>
      <c r="D22" s="92" t="s">
        <v>405</v>
      </c>
      <c r="E22" s="92" t="s">
        <v>282</v>
      </c>
      <c r="F22" s="92" t="s">
        <v>270</v>
      </c>
      <c r="G22" s="93" t="s">
        <v>109</v>
      </c>
    </row>
    <row r="23" spans="1:8" ht="15.75" customHeight="1" x14ac:dyDescent="0.25">
      <c r="A23" s="81">
        <f t="shared" si="0"/>
        <v>19</v>
      </c>
      <c r="B23" s="92" t="s">
        <v>406</v>
      </c>
      <c r="C23" s="92" t="s">
        <v>407</v>
      </c>
      <c r="D23" s="92" t="s">
        <v>408</v>
      </c>
      <c r="E23" s="92" t="s">
        <v>278</v>
      </c>
      <c r="F23" s="92" t="s">
        <v>488</v>
      </c>
      <c r="G23" s="93" t="s">
        <v>109</v>
      </c>
    </row>
    <row r="24" spans="1:8" ht="15.75" x14ac:dyDescent="0.25">
      <c r="A24" s="81">
        <f t="shared" si="0"/>
        <v>20</v>
      </c>
      <c r="B24" s="92" t="s">
        <v>409</v>
      </c>
      <c r="C24" s="92" t="s">
        <v>410</v>
      </c>
      <c r="D24" s="92" t="s">
        <v>277</v>
      </c>
      <c r="E24" s="92" t="s">
        <v>421</v>
      </c>
      <c r="F24" s="92" t="s">
        <v>493</v>
      </c>
      <c r="G24" s="93" t="s">
        <v>109</v>
      </c>
    </row>
    <row r="25" spans="1:8" ht="15.75" x14ac:dyDescent="0.25">
      <c r="A25" s="81">
        <f t="shared" si="0"/>
        <v>21</v>
      </c>
      <c r="B25" s="92" t="s">
        <v>409</v>
      </c>
      <c r="C25" s="92" t="s">
        <v>410</v>
      </c>
      <c r="D25" s="92" t="s">
        <v>411</v>
      </c>
      <c r="E25" s="92" t="s">
        <v>421</v>
      </c>
      <c r="F25" s="92" t="s">
        <v>492</v>
      </c>
      <c r="G25" s="93" t="s">
        <v>109</v>
      </c>
    </row>
    <row r="26" spans="1:8" ht="15.75" x14ac:dyDescent="0.25">
      <c r="A26" s="81">
        <f t="shared" si="0"/>
        <v>22</v>
      </c>
      <c r="B26" s="92" t="s">
        <v>409</v>
      </c>
      <c r="C26" s="92" t="s">
        <v>410</v>
      </c>
      <c r="D26" s="92" t="s">
        <v>412</v>
      </c>
      <c r="E26" s="92" t="s">
        <v>422</v>
      </c>
      <c r="F26" s="92" t="s">
        <v>488</v>
      </c>
      <c r="G26" s="93" t="s">
        <v>111</v>
      </c>
    </row>
    <row r="27" spans="1:8" ht="15.75" x14ac:dyDescent="0.25">
      <c r="A27" s="81">
        <f t="shared" si="0"/>
        <v>23</v>
      </c>
      <c r="B27" s="92" t="s">
        <v>413</v>
      </c>
      <c r="C27" s="92" t="s">
        <v>414</v>
      </c>
      <c r="D27" s="92" t="s">
        <v>415</v>
      </c>
      <c r="E27" s="92" t="s">
        <v>162</v>
      </c>
      <c r="F27" s="92" t="s">
        <v>496</v>
      </c>
      <c r="G27" s="93" t="s">
        <v>111</v>
      </c>
    </row>
    <row r="28" spans="1:8" ht="15.75" x14ac:dyDescent="0.25">
      <c r="A28" s="104">
        <f t="shared" si="0"/>
        <v>24</v>
      </c>
      <c r="B28" s="92" t="s">
        <v>416</v>
      </c>
      <c r="C28" s="92" t="s">
        <v>417</v>
      </c>
      <c r="D28" s="92" t="s">
        <v>418</v>
      </c>
      <c r="E28" s="92" t="s">
        <v>162</v>
      </c>
      <c r="F28" s="92" t="s">
        <v>192</v>
      </c>
      <c r="G28" s="93" t="s">
        <v>109</v>
      </c>
    </row>
  </sheetData>
  <mergeCells count="2">
    <mergeCell ref="A2:G2"/>
    <mergeCell ref="D4:G4"/>
  </mergeCells>
  <phoneticPr fontId="30" type="noConversion"/>
  <dataValidations count="7">
    <dataValidation type="list" allowBlank="1" showInputMessage="1" showErrorMessage="1" sqref="C21:C27" xr:uid="{00000000-0002-0000-0700-000000000000}">
      <formula1>Список_улиц</formula1>
    </dataValidation>
    <dataValidation type="list" allowBlank="1" showInputMessage="1" showErrorMessage="1" sqref="E22:E23" xr:uid="{00000000-0002-0000-0700-000003000000}">
      <formula1>INDIRECT($E$54)</formula1>
    </dataValidation>
    <dataValidation type="list" allowBlank="1" showInputMessage="1" showErrorMessage="1" sqref="E21" xr:uid="{00000000-0002-0000-0700-000004000000}">
      <formula1>INDIRECT($E$53)</formula1>
    </dataValidation>
    <dataValidation type="list" allowBlank="1" showInputMessage="1" showErrorMessage="1" sqref="E24:E26" xr:uid="{00000000-0002-0000-0700-000007000000}">
      <formula1>INDIRECT($E$35)</formula1>
    </dataValidation>
    <dataValidation type="list" allowBlank="1" showInputMessage="1" showErrorMessage="1" sqref="E27" xr:uid="{00000000-0002-0000-0700-000008000000}">
      <formula1>INDIRECT($E$61)</formula1>
    </dataValidation>
    <dataValidation type="list" allowBlank="1" showInputMessage="1" showErrorMessage="1" sqref="E16:E20" xr:uid="{D4BA5667-D349-4692-8C1E-E438D31C678B}">
      <formula1>пол</formula1>
    </dataValidation>
    <dataValidation type="list" allowBlank="1" showInputMessage="1" showErrorMessage="1" sqref="G16:G20" xr:uid="{2FDB7804-32EA-4759-86A8-26387546C4BD}">
      <formula1>__</formula1>
    </dataValidation>
  </dataValidations>
  <pageMargins left="0.70866141732283472" right="0" top="0" bottom="0.74803149606299213" header="0" footer="0"/>
  <pageSetup paperSize="9"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T58"/>
  <sheetViews>
    <sheetView topLeftCell="A19" zoomScaleNormal="100" workbookViewId="0">
      <selection activeCell="A39" sqref="A39"/>
    </sheetView>
  </sheetViews>
  <sheetFormatPr defaultColWidth="8.7109375" defaultRowHeight="15" x14ac:dyDescent="0.25"/>
  <cols>
    <col min="1" max="30" width="3.28515625" customWidth="1"/>
    <col min="31" max="31" width="31.28515625" bestFit="1" customWidth="1"/>
  </cols>
  <sheetData>
    <row r="1" spans="1:32" ht="15" customHeight="1" x14ac:dyDescent="0.25">
      <c r="A1" s="239" t="s">
        <v>60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239"/>
      <c r="S1" s="239"/>
      <c r="T1" s="239"/>
      <c r="U1" s="239"/>
      <c r="V1" s="239"/>
      <c r="W1" s="239"/>
      <c r="X1" s="239"/>
    </row>
    <row r="2" spans="1:32" ht="15" customHeight="1" x14ac:dyDescent="0.25">
      <c r="A2" s="120" t="s">
        <v>61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</row>
    <row r="3" spans="1:32" ht="15.75" x14ac:dyDescent="0.25">
      <c r="A3" s="239" t="s">
        <v>62</v>
      </c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</row>
    <row r="4" spans="1:32" ht="15.75" x14ac:dyDescent="0.25">
      <c r="A4" s="224">
        <v>20</v>
      </c>
      <c r="B4" s="224"/>
      <c r="C4" s="225" t="str">
        <f>'2-я 1-ВЕТ'!D33</f>
        <v>квітня</v>
      </c>
      <c r="D4" s="225"/>
      <c r="E4" s="225"/>
      <c r="F4" s="225"/>
      <c r="G4" s="224">
        <v>2021</v>
      </c>
      <c r="H4" s="224"/>
      <c r="I4" s="91" t="s">
        <v>148</v>
      </c>
      <c r="J4" s="91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2" ht="15.75" x14ac:dyDescent="0.25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</row>
    <row r="6" spans="1:32" ht="15.75" x14ac:dyDescent="0.25">
      <c r="A6" s="31"/>
      <c r="B6" s="31"/>
      <c r="C6" s="240" t="s">
        <v>63</v>
      </c>
      <c r="D6" s="240"/>
      <c r="E6" s="240"/>
      <c r="F6" s="240"/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40"/>
      <c r="U6" s="240"/>
      <c r="V6" s="240"/>
      <c r="W6" s="240"/>
      <c r="X6" s="240"/>
    </row>
    <row r="7" spans="1:32" ht="15.75" x14ac:dyDescent="0.25">
      <c r="A7" s="32" t="s">
        <v>125</v>
      </c>
      <c r="B7" s="31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</row>
    <row r="8" spans="1:32" ht="15.75" x14ac:dyDescent="0.25">
      <c r="A8" s="32" t="s">
        <v>126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 spans="1:32" ht="15.75" x14ac:dyDescent="0.25">
      <c r="A9" s="1" t="s">
        <v>66</v>
      </c>
      <c r="B9" s="1"/>
      <c r="C9" s="1"/>
      <c r="D9" s="1"/>
      <c r="E9" s="1"/>
      <c r="F9" s="1"/>
      <c r="G9" s="241" t="str">
        <f>'Списки собак R'!B5</f>
        <v>Москаленко И.А.</v>
      </c>
      <c r="H9" s="241"/>
      <c r="I9" s="241"/>
      <c r="J9" s="241"/>
      <c r="K9" s="241"/>
      <c r="L9" s="24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AE9" t="s">
        <v>424</v>
      </c>
      <c r="AF9">
        <v>2</v>
      </c>
    </row>
    <row r="10" spans="1:32" ht="15.75" x14ac:dyDescent="0.25">
      <c r="A10" s="31" t="s">
        <v>127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 t="str">
        <f>'Акт коты PCHCh'!L10</f>
        <v xml:space="preserve"> 21.03.2020 по 20.04.2021 року </v>
      </c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 spans="1:32" ht="15.75" x14ac:dyDescent="0.25">
      <c r="A11" s="31" t="s">
        <v>128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 spans="1:32" ht="15.75" x14ac:dyDescent="0.25">
      <c r="A12" s="238" t="s">
        <v>70</v>
      </c>
      <c r="B12" s="238"/>
      <c r="C12" s="238"/>
      <c r="D12" s="238"/>
      <c r="E12" s="34">
        <f>MAX('Списки собак R'!A5:A43)</f>
        <v>24</v>
      </c>
      <c r="F12" s="31" t="s">
        <v>71</v>
      </c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 spans="1:32" ht="15.75" x14ac:dyDescent="0.25">
      <c r="A13" s="31" t="s">
        <v>72</v>
      </c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N13" s="31"/>
      <c r="O13" s="31" t="s">
        <v>73</v>
      </c>
      <c r="P13" s="31"/>
      <c r="Q13" s="31"/>
      <c r="R13" s="31"/>
      <c r="S13" s="31"/>
      <c r="T13" s="31"/>
      <c r="U13" s="31"/>
      <c r="V13" s="31"/>
      <c r="W13" s="31"/>
      <c r="X13" s="31"/>
    </row>
    <row r="14" spans="1:32" ht="15.75" x14ac:dyDescent="0.25">
      <c r="A14" s="31" t="s">
        <v>74</v>
      </c>
      <c r="B14" s="31"/>
      <c r="C14" s="31"/>
      <c r="D14" s="31"/>
      <c r="E14" s="31"/>
      <c r="F14" s="31"/>
      <c r="G14" s="31"/>
      <c r="H14" s="31"/>
      <c r="I14" s="31"/>
      <c r="J14" s="31"/>
      <c r="K14" s="35"/>
      <c r="L14" s="35"/>
      <c r="M14" s="35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 spans="1:32" ht="15.75" x14ac:dyDescent="0.25">
      <c r="A15" s="31" t="s">
        <v>425</v>
      </c>
      <c r="B15" s="32"/>
      <c r="C15" s="31"/>
      <c r="D15" s="31"/>
      <c r="E15" s="31"/>
      <c r="F15" s="31"/>
      <c r="G15" s="36"/>
      <c r="H15" s="36"/>
      <c r="I15" s="36"/>
      <c r="J15" s="36"/>
      <c r="K15" s="36"/>
      <c r="L15" s="36"/>
      <c r="N15" s="38"/>
      <c r="O15" s="236" t="s">
        <v>206</v>
      </c>
      <c r="P15" s="236"/>
      <c r="Q15" s="236"/>
      <c r="R15" s="39"/>
      <c r="S15" s="39"/>
      <c r="U15" s="31"/>
      <c r="V15" s="31"/>
      <c r="W15" s="31"/>
      <c r="X15" s="31"/>
    </row>
    <row r="16" spans="1:32" ht="15.75" x14ac:dyDescent="0.25">
      <c r="A16" s="31"/>
      <c r="B16" s="31" t="s">
        <v>123</v>
      </c>
      <c r="C16" s="31"/>
      <c r="D16" s="31"/>
      <c r="E16" s="31"/>
      <c r="F16" s="234" t="s">
        <v>202</v>
      </c>
      <c r="G16" s="234"/>
      <c r="H16" s="234"/>
      <c r="I16" s="234"/>
      <c r="J16" s="36"/>
      <c r="K16" s="31" t="s">
        <v>76</v>
      </c>
      <c r="L16" s="31"/>
      <c r="M16" s="31"/>
      <c r="N16" s="31"/>
      <c r="O16" s="31"/>
      <c r="P16" s="36"/>
      <c r="Q16" s="36"/>
      <c r="R16" s="89">
        <v>1</v>
      </c>
      <c r="S16" s="37" t="s">
        <v>77</v>
      </c>
      <c r="T16" s="31"/>
      <c r="U16" s="31"/>
      <c r="V16" s="31"/>
      <c r="W16" s="31"/>
      <c r="X16" s="31"/>
    </row>
    <row r="17" spans="1:46" ht="15.75" x14ac:dyDescent="0.2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5"/>
      <c r="L17" s="35"/>
      <c r="M17" s="35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 spans="1:46" ht="15.75" x14ac:dyDescent="0.25">
      <c r="A18" s="1" t="s">
        <v>426</v>
      </c>
      <c r="N18" s="237" t="s">
        <v>427</v>
      </c>
      <c r="O18" s="237"/>
      <c r="P18" s="237"/>
      <c r="Q18" s="237"/>
      <c r="T18" s="31"/>
      <c r="U18" s="31"/>
      <c r="V18" s="31"/>
      <c r="W18" s="31"/>
      <c r="X18" s="31"/>
    </row>
    <row r="19" spans="1:46" ht="15.75" x14ac:dyDescent="0.25">
      <c r="A19" s="31"/>
      <c r="B19" s="31" t="s">
        <v>212</v>
      </c>
      <c r="C19" s="31"/>
      <c r="D19" s="31"/>
      <c r="E19" s="31"/>
      <c r="F19" s="235" t="s">
        <v>283</v>
      </c>
      <c r="G19" s="235"/>
      <c r="H19" s="235"/>
      <c r="I19" s="235"/>
      <c r="J19" s="36"/>
      <c r="K19" s="31" t="s">
        <v>213</v>
      </c>
      <c r="L19" s="31"/>
      <c r="M19" s="31"/>
      <c r="N19" s="31"/>
      <c r="O19" s="31"/>
      <c r="P19" s="36"/>
      <c r="Q19" s="36"/>
      <c r="R19" s="90">
        <v>1</v>
      </c>
      <c r="S19" s="37" t="s">
        <v>77</v>
      </c>
      <c r="T19" s="31"/>
      <c r="U19" s="31"/>
      <c r="V19" s="31"/>
      <c r="W19" s="31"/>
      <c r="X19" s="31"/>
    </row>
    <row r="20" spans="1:46" ht="15.75" x14ac:dyDescent="0.25">
      <c r="A20" s="31"/>
      <c r="B20" s="31"/>
      <c r="C20" s="31"/>
      <c r="D20" s="31"/>
      <c r="E20" s="31"/>
      <c r="F20" s="109"/>
      <c r="G20" s="109"/>
      <c r="H20" s="109"/>
      <c r="I20" s="109"/>
      <c r="J20" s="36"/>
      <c r="K20" s="31"/>
      <c r="L20" s="31"/>
      <c r="M20" s="31"/>
      <c r="N20" s="31"/>
      <c r="O20" s="31"/>
      <c r="P20" s="36"/>
      <c r="Q20" s="36"/>
      <c r="R20" s="107"/>
      <c r="S20" s="37"/>
      <c r="T20" s="31"/>
      <c r="U20" s="31"/>
      <c r="V20" s="31"/>
      <c r="W20" s="31"/>
      <c r="X20" s="31"/>
    </row>
    <row r="21" spans="1:46" ht="15.75" x14ac:dyDescent="0.25">
      <c r="A21" s="1" t="s">
        <v>428</v>
      </c>
      <c r="B21" s="10"/>
      <c r="C21" s="1"/>
      <c r="D21" s="1"/>
      <c r="E21" s="1"/>
      <c r="F21" s="1"/>
      <c r="G21" s="17"/>
      <c r="H21" s="17"/>
      <c r="I21" s="17"/>
      <c r="J21" s="17"/>
      <c r="K21" s="17"/>
      <c r="L21" s="17"/>
      <c r="P21" s="199">
        <v>185827</v>
      </c>
      <c r="Q21" s="199"/>
      <c r="R21" s="199"/>
    </row>
    <row r="22" spans="1:46" ht="15.75" x14ac:dyDescent="0.25">
      <c r="A22" s="1"/>
      <c r="B22" s="13" t="s">
        <v>122</v>
      </c>
      <c r="C22" s="26"/>
      <c r="D22" s="26"/>
      <c r="E22" s="1"/>
      <c r="F22" s="230">
        <v>44621</v>
      </c>
      <c r="G22" s="230"/>
      <c r="H22" s="230"/>
      <c r="K22" s="1" t="s">
        <v>76</v>
      </c>
      <c r="L22" s="1"/>
      <c r="M22" s="1"/>
      <c r="N22" s="1"/>
      <c r="O22" s="1"/>
      <c r="P22" s="17"/>
      <c r="Q22" s="17"/>
      <c r="R22" s="27">
        <v>2</v>
      </c>
      <c r="S22" s="28" t="s">
        <v>77</v>
      </c>
      <c r="T22" s="17"/>
      <c r="U22" s="1"/>
      <c r="V22" s="1"/>
      <c r="W22" s="31"/>
      <c r="X22" s="31"/>
      <c r="AN22" s="17"/>
      <c r="AO22" s="1"/>
      <c r="AP22" s="1"/>
      <c r="AQ22" s="1"/>
      <c r="AR22" s="1"/>
      <c r="AS22" s="17"/>
      <c r="AT22" s="17"/>
    </row>
    <row r="23" spans="1:46" ht="15.75" x14ac:dyDescent="0.25">
      <c r="A23" s="31"/>
      <c r="B23" s="31"/>
      <c r="C23" s="31"/>
      <c r="D23" s="31"/>
      <c r="E23" s="31"/>
      <c r="F23" s="109"/>
      <c r="G23" s="109"/>
      <c r="H23" s="109"/>
      <c r="I23" s="109"/>
      <c r="J23" s="36"/>
      <c r="K23" s="31"/>
      <c r="L23" s="31"/>
      <c r="M23" s="31"/>
      <c r="N23" s="31"/>
      <c r="O23" s="31"/>
      <c r="P23" s="36"/>
      <c r="Q23" s="36"/>
      <c r="R23" s="107"/>
      <c r="S23" s="37"/>
      <c r="T23" s="31"/>
      <c r="U23" s="31"/>
      <c r="V23" s="31"/>
      <c r="W23" s="31"/>
      <c r="X23" s="31"/>
    </row>
    <row r="24" spans="1:46" ht="15.75" x14ac:dyDescent="0.25">
      <c r="A24" s="31" t="s">
        <v>429</v>
      </c>
      <c r="B24" s="32"/>
      <c r="C24" s="31"/>
      <c r="D24" s="31"/>
      <c r="E24" s="31"/>
      <c r="F24" s="31"/>
      <c r="G24" s="36"/>
      <c r="H24" s="36"/>
      <c r="I24" s="36"/>
      <c r="J24" s="36"/>
      <c r="K24" s="36"/>
      <c r="L24" s="36"/>
      <c r="N24" s="38"/>
      <c r="O24" s="236" t="s">
        <v>204</v>
      </c>
      <c r="P24" s="236"/>
      <c r="Q24" s="236"/>
      <c r="R24" s="39"/>
      <c r="S24" s="39"/>
      <c r="T24" s="31"/>
      <c r="U24" s="31"/>
      <c r="V24" s="31"/>
      <c r="W24" s="31"/>
      <c r="X24" s="31"/>
    </row>
    <row r="25" spans="1:46" ht="15.75" x14ac:dyDescent="0.25">
      <c r="A25" s="31"/>
      <c r="B25" s="31" t="s">
        <v>123</v>
      </c>
      <c r="C25" s="31"/>
      <c r="D25" s="31"/>
      <c r="E25" s="31"/>
      <c r="F25" s="234" t="s">
        <v>205</v>
      </c>
      <c r="G25" s="234"/>
      <c r="H25" s="234"/>
      <c r="I25" s="234"/>
      <c r="J25" s="36"/>
      <c r="K25" s="31" t="s">
        <v>76</v>
      </c>
      <c r="L25" s="31"/>
      <c r="M25" s="31"/>
      <c r="N25" s="31"/>
      <c r="O25" s="31"/>
      <c r="P25" s="36"/>
      <c r="Q25" s="36"/>
      <c r="R25" s="87">
        <v>1</v>
      </c>
      <c r="S25" s="37" t="s">
        <v>77</v>
      </c>
      <c r="T25" s="31"/>
      <c r="U25" s="31"/>
      <c r="V25" s="31"/>
      <c r="W25" s="31"/>
      <c r="X25" s="31"/>
    </row>
    <row r="26" spans="1:46" ht="15.75" x14ac:dyDescent="0.25">
      <c r="A26" s="31"/>
      <c r="B26" s="31"/>
      <c r="C26" s="31"/>
      <c r="D26" s="31"/>
      <c r="E26" s="31"/>
      <c r="F26" s="108"/>
      <c r="G26" s="108"/>
      <c r="H26" s="108"/>
      <c r="I26" s="108"/>
      <c r="J26" s="36"/>
      <c r="K26" s="31"/>
      <c r="L26" s="31"/>
      <c r="M26" s="31"/>
      <c r="N26" s="31"/>
      <c r="O26" s="31"/>
      <c r="P26" s="36"/>
      <c r="Q26" s="36"/>
      <c r="R26" s="107"/>
      <c r="S26" s="37"/>
      <c r="T26" s="31"/>
      <c r="U26" s="31"/>
      <c r="V26" s="31"/>
      <c r="W26" s="31"/>
      <c r="X26" s="31"/>
    </row>
    <row r="27" spans="1:46" ht="15.75" x14ac:dyDescent="0.25">
      <c r="A27" s="31" t="s">
        <v>430</v>
      </c>
      <c r="B27" s="32"/>
      <c r="C27" s="31"/>
      <c r="D27" s="31"/>
      <c r="E27" s="31"/>
      <c r="F27" s="31"/>
      <c r="G27" s="36"/>
      <c r="H27" s="36"/>
      <c r="I27" s="36"/>
      <c r="J27" s="36"/>
      <c r="K27" s="36"/>
      <c r="L27" s="36"/>
      <c r="N27" s="38"/>
      <c r="O27" s="236" t="s">
        <v>197</v>
      </c>
      <c r="P27" s="236"/>
      <c r="Q27" s="236"/>
      <c r="R27" s="39"/>
      <c r="S27" s="39"/>
      <c r="T27" s="31"/>
      <c r="U27" s="31"/>
      <c r="V27" s="31"/>
      <c r="W27" s="31"/>
      <c r="X27" s="31"/>
    </row>
    <row r="28" spans="1:46" ht="15.75" x14ac:dyDescent="0.25">
      <c r="A28" s="31"/>
      <c r="B28" s="31" t="s">
        <v>123</v>
      </c>
      <c r="C28" s="31"/>
      <c r="D28" s="31"/>
      <c r="E28" s="31"/>
      <c r="F28" s="234" t="s">
        <v>198</v>
      </c>
      <c r="G28" s="234"/>
      <c r="H28" s="234"/>
      <c r="I28" s="234"/>
      <c r="J28" s="36"/>
      <c r="K28" s="31" t="s">
        <v>76</v>
      </c>
      <c r="L28" s="31"/>
      <c r="M28" s="31"/>
      <c r="N28" s="31"/>
      <c r="O28" s="31"/>
      <c r="P28" s="36"/>
      <c r="Q28" s="36"/>
      <c r="R28" s="107">
        <v>1</v>
      </c>
      <c r="S28" s="37" t="s">
        <v>77</v>
      </c>
      <c r="T28" s="31"/>
      <c r="U28" s="31"/>
      <c r="V28" s="31"/>
      <c r="W28" s="31"/>
      <c r="X28" s="31"/>
    </row>
    <row r="29" spans="1:46" ht="15.75" x14ac:dyDescent="0.25">
      <c r="A29" s="31"/>
      <c r="B29" s="31"/>
      <c r="C29" s="31"/>
      <c r="D29" s="31"/>
      <c r="E29" s="31"/>
      <c r="F29" s="108"/>
      <c r="G29" s="108"/>
      <c r="H29" s="108"/>
      <c r="I29" s="108"/>
      <c r="J29" s="36"/>
      <c r="K29" s="31"/>
      <c r="L29" s="31"/>
      <c r="M29" s="31"/>
      <c r="N29" s="31"/>
      <c r="O29" s="31"/>
      <c r="P29" s="36"/>
      <c r="Q29" s="36"/>
      <c r="R29" s="107"/>
      <c r="S29" s="37"/>
      <c r="T29" s="31"/>
      <c r="U29" s="31"/>
      <c r="V29" s="31"/>
      <c r="W29" s="31"/>
      <c r="X29" s="31"/>
    </row>
    <row r="30" spans="1:46" ht="15.75" x14ac:dyDescent="0.25">
      <c r="A30" s="31" t="s">
        <v>431</v>
      </c>
      <c r="B30" s="32"/>
      <c r="C30" s="31"/>
      <c r="D30" s="31"/>
      <c r="E30" s="31"/>
      <c r="F30" s="31"/>
      <c r="G30" s="36"/>
      <c r="H30" s="36"/>
      <c r="I30" s="36"/>
      <c r="J30" s="36"/>
      <c r="K30" s="36"/>
      <c r="L30" s="36"/>
      <c r="N30" s="38"/>
      <c r="O30" s="236" t="s">
        <v>432</v>
      </c>
      <c r="P30" s="236"/>
      <c r="Q30" s="236"/>
      <c r="R30" s="39"/>
      <c r="S30" s="39"/>
      <c r="T30" s="31"/>
      <c r="U30" s="31"/>
      <c r="V30" s="31"/>
      <c r="W30" s="31"/>
      <c r="X30" s="31"/>
    </row>
    <row r="31" spans="1:46" ht="15.75" x14ac:dyDescent="0.25">
      <c r="A31" s="31"/>
      <c r="B31" s="31" t="s">
        <v>123</v>
      </c>
      <c r="C31" s="31"/>
      <c r="D31" s="31"/>
      <c r="E31" s="31"/>
      <c r="F31" s="234" t="s">
        <v>272</v>
      </c>
      <c r="G31" s="234"/>
      <c r="H31" s="234"/>
      <c r="I31" s="234"/>
      <c r="J31" s="36"/>
      <c r="K31" s="31" t="s">
        <v>76</v>
      </c>
      <c r="L31" s="31"/>
      <c r="M31" s="31"/>
      <c r="N31" s="31"/>
      <c r="O31" s="31"/>
      <c r="P31" s="36"/>
      <c r="Q31" s="36"/>
      <c r="R31" s="107">
        <v>1</v>
      </c>
      <c r="S31" s="37" t="s">
        <v>77</v>
      </c>
      <c r="T31" s="31"/>
      <c r="U31" s="31"/>
      <c r="V31" s="31"/>
      <c r="W31" s="31"/>
      <c r="X31" s="31"/>
    </row>
    <row r="32" spans="1:46" ht="15.75" x14ac:dyDescent="0.25">
      <c r="U32" s="31"/>
      <c r="V32" s="31"/>
      <c r="W32" s="31"/>
      <c r="X32" s="31"/>
    </row>
    <row r="33" spans="1:30" ht="15.75" x14ac:dyDescent="0.25">
      <c r="A33" s="31" t="s">
        <v>433</v>
      </c>
      <c r="B33" s="32"/>
      <c r="C33" s="31"/>
      <c r="D33" s="31"/>
      <c r="E33" s="31"/>
      <c r="F33" s="31"/>
      <c r="G33" s="36"/>
      <c r="H33" s="36"/>
      <c r="I33" s="36"/>
      <c r="J33" s="36"/>
      <c r="K33" s="36"/>
      <c r="L33" s="36"/>
      <c r="N33" s="38"/>
      <c r="O33" s="236" t="s">
        <v>329</v>
      </c>
      <c r="P33" s="236"/>
      <c r="Q33" s="236"/>
      <c r="R33" s="39"/>
      <c r="S33" s="39"/>
      <c r="U33" s="31"/>
      <c r="V33" s="31"/>
      <c r="W33" s="31"/>
      <c r="X33" s="31"/>
    </row>
    <row r="34" spans="1:30" ht="15.75" x14ac:dyDescent="0.25">
      <c r="A34" s="31"/>
      <c r="B34" s="31" t="s">
        <v>123</v>
      </c>
      <c r="C34" s="31"/>
      <c r="D34" s="31"/>
      <c r="E34" s="31"/>
      <c r="F34" s="234" t="s">
        <v>330</v>
      </c>
      <c r="G34" s="234"/>
      <c r="H34" s="234"/>
      <c r="I34" s="234"/>
      <c r="J34" s="36"/>
      <c r="K34" s="31" t="s">
        <v>76</v>
      </c>
      <c r="L34" s="31"/>
      <c r="M34" s="31"/>
      <c r="N34" s="31"/>
      <c r="O34" s="31"/>
      <c r="P34" s="36"/>
      <c r="Q34" s="36"/>
      <c r="R34" s="107">
        <v>2</v>
      </c>
      <c r="S34" s="37" t="s">
        <v>77</v>
      </c>
      <c r="T34" s="31"/>
      <c r="U34" s="31"/>
      <c r="V34" s="31"/>
      <c r="W34" s="31"/>
      <c r="X34" s="31"/>
    </row>
    <row r="35" spans="1:30" ht="15.75" x14ac:dyDescent="0.25">
      <c r="A35" s="31"/>
      <c r="B35" s="31"/>
      <c r="C35" s="31"/>
      <c r="D35" s="31"/>
      <c r="E35" s="31"/>
      <c r="F35" s="108"/>
      <c r="G35" s="108"/>
      <c r="H35" s="108"/>
      <c r="I35" s="108"/>
      <c r="J35" s="36"/>
      <c r="K35" s="31"/>
      <c r="L35" s="31"/>
      <c r="M35" s="31"/>
      <c r="N35" s="31"/>
      <c r="O35" s="31"/>
      <c r="P35" s="36"/>
      <c r="Q35" s="36"/>
      <c r="R35" s="107"/>
      <c r="S35" s="37"/>
      <c r="T35" s="31"/>
      <c r="U35" s="31"/>
      <c r="V35" s="31"/>
      <c r="W35" s="31"/>
      <c r="X35" s="31"/>
    </row>
    <row r="36" spans="1:30" ht="15.75" x14ac:dyDescent="0.25">
      <c r="A36" s="31" t="s">
        <v>434</v>
      </c>
      <c r="B36" s="32"/>
      <c r="C36" s="31"/>
      <c r="D36" s="31"/>
      <c r="E36" s="31"/>
      <c r="F36" s="31"/>
      <c r="G36" s="36"/>
      <c r="H36" s="36"/>
      <c r="I36" s="36"/>
      <c r="J36" s="36"/>
      <c r="K36" s="36"/>
      <c r="L36" s="36"/>
      <c r="N36" s="38"/>
      <c r="O36" s="236" t="s">
        <v>200</v>
      </c>
      <c r="P36" s="236"/>
      <c r="Q36" s="236"/>
      <c r="R36" s="39"/>
      <c r="S36" s="39"/>
      <c r="T36" s="31"/>
      <c r="U36" s="31"/>
      <c r="V36" s="31"/>
      <c r="W36" s="31"/>
      <c r="X36" s="31"/>
    </row>
    <row r="37" spans="1:30" ht="15.75" x14ac:dyDescent="0.25">
      <c r="A37" s="31"/>
      <c r="B37" s="31" t="s">
        <v>123</v>
      </c>
      <c r="C37" s="31"/>
      <c r="D37" s="31"/>
      <c r="E37" s="31"/>
      <c r="F37" s="234" t="s">
        <v>201</v>
      </c>
      <c r="G37" s="234"/>
      <c r="H37" s="234"/>
      <c r="I37" s="234"/>
      <c r="J37" s="36"/>
      <c r="K37" s="31" t="s">
        <v>76</v>
      </c>
      <c r="L37" s="31"/>
      <c r="M37" s="31"/>
      <c r="N37" s="31"/>
      <c r="O37" s="31"/>
      <c r="P37" s="36"/>
      <c r="Q37" s="36"/>
      <c r="R37" s="79">
        <v>13</v>
      </c>
      <c r="S37" s="37" t="s">
        <v>77</v>
      </c>
      <c r="T37" s="31"/>
      <c r="U37" s="31"/>
      <c r="V37" s="31"/>
      <c r="W37" s="31"/>
      <c r="X37" s="31"/>
    </row>
    <row r="38" spans="1:30" ht="15.75" x14ac:dyDescent="0.2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5"/>
      <c r="L38" s="35"/>
      <c r="M38" s="35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</row>
    <row r="39" spans="1:30" ht="15.75" x14ac:dyDescent="0.25">
      <c r="A39" s="31" t="s">
        <v>435</v>
      </c>
      <c r="B39" s="32"/>
      <c r="C39" s="31"/>
      <c r="D39" s="31"/>
      <c r="E39" s="31"/>
      <c r="F39" s="31"/>
      <c r="G39" s="36"/>
      <c r="H39" s="36"/>
      <c r="I39" s="36"/>
      <c r="J39" s="36"/>
      <c r="K39" s="36"/>
      <c r="L39" s="36"/>
      <c r="N39" s="38"/>
      <c r="Q39" s="236" t="s">
        <v>200</v>
      </c>
      <c r="R39" s="236"/>
      <c r="S39" s="236"/>
      <c r="V39" s="31"/>
      <c r="W39" s="31"/>
    </row>
    <row r="40" spans="1:30" ht="15.75" x14ac:dyDescent="0.25">
      <c r="A40" s="31"/>
      <c r="B40" s="31" t="s">
        <v>123</v>
      </c>
      <c r="C40" s="31"/>
      <c r="D40" s="31"/>
      <c r="E40" s="31"/>
      <c r="F40" s="234" t="s">
        <v>436</v>
      </c>
      <c r="G40" s="234"/>
      <c r="H40" s="234"/>
      <c r="I40" s="234"/>
      <c r="J40" s="36"/>
      <c r="K40" s="31" t="s">
        <v>76</v>
      </c>
      <c r="L40" s="31"/>
      <c r="M40" s="31"/>
      <c r="N40" s="31"/>
      <c r="O40" s="31"/>
      <c r="P40" s="36"/>
      <c r="Q40" s="36"/>
      <c r="R40" s="107">
        <v>2</v>
      </c>
      <c r="S40" s="37" t="s">
        <v>77</v>
      </c>
      <c r="U40" s="31"/>
      <c r="V40" s="31"/>
      <c r="W40" s="31"/>
      <c r="X40" s="31"/>
    </row>
    <row r="41" spans="1:30" ht="15.75" x14ac:dyDescent="0.25">
      <c r="T41" s="31"/>
      <c r="U41" s="31"/>
      <c r="V41" s="31"/>
      <c r="W41" s="31"/>
      <c r="X41" s="31"/>
    </row>
    <row r="42" spans="1:30" ht="15.75" x14ac:dyDescent="0.25">
      <c r="A42" s="31" t="s">
        <v>78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Z42" s="40"/>
      <c r="AA42" s="40"/>
      <c r="AB42" s="40"/>
      <c r="AC42" s="40"/>
      <c r="AD42" s="40"/>
    </row>
    <row r="43" spans="1:30" ht="15.75" x14ac:dyDescent="0.25">
      <c r="A43" s="31" t="s">
        <v>79</v>
      </c>
      <c r="B43" s="31"/>
      <c r="C43" s="31"/>
      <c r="D43" s="31"/>
      <c r="E43" s="242">
        <f>E12</f>
        <v>24</v>
      </c>
      <c r="F43" s="242"/>
      <c r="G43" s="31" t="s">
        <v>80</v>
      </c>
      <c r="I43" s="31"/>
      <c r="J43" s="31"/>
      <c r="K43" s="31"/>
      <c r="L43" s="31"/>
      <c r="M43" s="31"/>
      <c r="N43" s="31"/>
      <c r="O43" s="31"/>
      <c r="P43" s="243">
        <f>E43</f>
        <v>24</v>
      </c>
      <c r="Q43" s="243"/>
      <c r="R43" s="31" t="s">
        <v>81</v>
      </c>
      <c r="V43" s="31"/>
      <c r="W43" s="31"/>
      <c r="X43" s="31"/>
    </row>
    <row r="44" spans="1:30" ht="15.75" x14ac:dyDescent="0.25">
      <c r="A44" s="31"/>
      <c r="B44" s="31" t="s">
        <v>82</v>
      </c>
      <c r="C44" s="31"/>
      <c r="D44" s="31"/>
      <c r="E44" s="31"/>
      <c r="F44" s="31"/>
      <c r="G44" s="31"/>
      <c r="H44" s="242">
        <f>E43*0.5</f>
        <v>12</v>
      </c>
      <c r="I44" s="242"/>
      <c r="J44" s="31" t="s">
        <v>83</v>
      </c>
      <c r="K44" s="31"/>
      <c r="L44" s="31"/>
      <c r="M44" s="242">
        <f>E43*0.5</f>
        <v>12</v>
      </c>
      <c r="N44" s="242"/>
      <c r="O44" s="31" t="s">
        <v>84</v>
      </c>
      <c r="R44" s="31"/>
      <c r="S44" s="31"/>
      <c r="T44" s="31"/>
      <c r="U44" s="31"/>
      <c r="V44" s="31"/>
      <c r="W44" s="31"/>
      <c r="X44" s="31"/>
    </row>
    <row r="45" spans="1:30" ht="15.75" x14ac:dyDescent="0.25">
      <c r="A45" s="31"/>
      <c r="B45" s="31" t="s">
        <v>85</v>
      </c>
      <c r="C45" s="31"/>
      <c r="D45" s="31"/>
      <c r="E45" s="31"/>
      <c r="F45" s="242">
        <f>E43</f>
        <v>24</v>
      </c>
      <c r="G45" s="242"/>
      <c r="H45" s="31" t="s">
        <v>86</v>
      </c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</row>
    <row r="46" spans="1:30" ht="15.75" x14ac:dyDescent="0.25">
      <c r="A46" s="31" t="s">
        <v>87</v>
      </c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</row>
    <row r="47" spans="1:30" ht="15.75" x14ac:dyDescent="0.25">
      <c r="A47" s="31"/>
      <c r="B47" s="31"/>
      <c r="C47" s="31" t="s">
        <v>88</v>
      </c>
      <c r="D47" s="31"/>
      <c r="E47" s="31"/>
      <c r="F47" s="31"/>
      <c r="G47" s="31"/>
      <c r="H47" s="31"/>
      <c r="I47" s="31"/>
      <c r="J47" s="242">
        <f>E43</f>
        <v>24</v>
      </c>
      <c r="K47" s="242"/>
      <c r="L47" s="31" t="s">
        <v>89</v>
      </c>
      <c r="O47" s="31"/>
      <c r="P47" s="31"/>
      <c r="Q47" s="31"/>
      <c r="R47" s="31"/>
      <c r="S47" s="31"/>
      <c r="T47" s="31"/>
      <c r="U47" s="31"/>
      <c r="V47" s="31"/>
      <c r="W47" s="31"/>
      <c r="X47" s="31"/>
    </row>
    <row r="48" spans="1:30" ht="15.75" x14ac:dyDescent="0.25">
      <c r="A48" s="31" t="s">
        <v>90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</row>
    <row r="49" spans="1:24" ht="15.75" x14ac:dyDescent="0.25">
      <c r="A49" s="42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</row>
    <row r="50" spans="1:24" ht="15.75" x14ac:dyDescent="0.25">
      <c r="A50" s="23" t="s">
        <v>92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</row>
    <row r="51" spans="1:24" ht="15.75" x14ac:dyDescent="0.25">
      <c r="A51" s="23"/>
      <c r="B51" s="23" t="s">
        <v>93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</row>
    <row r="52" spans="1:24" ht="15.75" x14ac:dyDescent="0.25">
      <c r="A52" s="23"/>
      <c r="B52" s="31" t="s">
        <v>94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42" t="s">
        <v>95</v>
      </c>
      <c r="N52" s="31"/>
      <c r="O52" s="31"/>
      <c r="P52" s="31"/>
      <c r="Q52" s="31"/>
      <c r="R52" s="31"/>
      <c r="S52" s="233" t="s">
        <v>96</v>
      </c>
      <c r="T52" s="233"/>
      <c r="U52" s="233"/>
      <c r="V52" s="233"/>
      <c r="W52" s="233"/>
      <c r="X52" s="31"/>
    </row>
    <row r="53" spans="1:24" ht="15.75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</row>
    <row r="54" spans="1:24" ht="15.75" x14ac:dyDescent="0.25">
      <c r="A54" s="31"/>
      <c r="B54" s="31" t="s">
        <v>97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</row>
    <row r="55" spans="1:24" ht="15.75" x14ac:dyDescent="0.25">
      <c r="A55" s="31"/>
      <c r="B55" s="24" t="s">
        <v>98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42" t="s">
        <v>99</v>
      </c>
      <c r="N55" s="31"/>
      <c r="O55" s="31"/>
      <c r="P55" s="31"/>
      <c r="Q55" s="31"/>
      <c r="R55" s="31"/>
      <c r="S55" s="233" t="s">
        <v>96</v>
      </c>
      <c r="T55" s="233"/>
      <c r="U55" s="233"/>
      <c r="V55" s="233"/>
      <c r="W55" s="233"/>
      <c r="X55" s="31"/>
    </row>
    <row r="57" spans="1:24" ht="15.75" x14ac:dyDescent="0.25">
      <c r="B57" s="1" t="s">
        <v>100</v>
      </c>
    </row>
    <row r="58" spans="1:24" ht="15.75" x14ac:dyDescent="0.25">
      <c r="B58" s="24" t="s">
        <v>101</v>
      </c>
      <c r="M58" s="241" t="str">
        <f>G9</f>
        <v>Москаленко И.А.</v>
      </c>
      <c r="N58" s="241"/>
      <c r="O58" s="241"/>
      <c r="P58" s="241"/>
      <c r="Q58" s="241"/>
      <c r="R58" s="241"/>
      <c r="S58" s="233" t="s">
        <v>96</v>
      </c>
      <c r="T58" s="233"/>
      <c r="U58" s="233"/>
      <c r="V58" s="233"/>
      <c r="W58" s="233"/>
    </row>
  </sheetData>
  <mergeCells count="36">
    <mergeCell ref="M58:R58"/>
    <mergeCell ref="S58:W58"/>
    <mergeCell ref="O15:Q15"/>
    <mergeCell ref="F45:G45"/>
    <mergeCell ref="J47:K47"/>
    <mergeCell ref="S52:W52"/>
    <mergeCell ref="H44:I44"/>
    <mergeCell ref="M44:N44"/>
    <mergeCell ref="F16:I16"/>
    <mergeCell ref="E43:F43"/>
    <mergeCell ref="P43:Q43"/>
    <mergeCell ref="F22:H22"/>
    <mergeCell ref="O27:Q27"/>
    <mergeCell ref="O30:Q30"/>
    <mergeCell ref="Q39:S39"/>
    <mergeCell ref="F34:I34"/>
    <mergeCell ref="A1:X1"/>
    <mergeCell ref="A3:X3"/>
    <mergeCell ref="C6:X6"/>
    <mergeCell ref="G9:L9"/>
    <mergeCell ref="S55:W55"/>
    <mergeCell ref="F40:I40"/>
    <mergeCell ref="F19:I19"/>
    <mergeCell ref="A4:B4"/>
    <mergeCell ref="C4:F4"/>
    <mergeCell ref="G4:H4"/>
    <mergeCell ref="P21:R21"/>
    <mergeCell ref="O24:Q24"/>
    <mergeCell ref="F25:I25"/>
    <mergeCell ref="N18:Q18"/>
    <mergeCell ref="O36:Q36"/>
    <mergeCell ref="F37:I37"/>
    <mergeCell ref="F28:I28"/>
    <mergeCell ref="F31:I31"/>
    <mergeCell ref="A12:D12"/>
    <mergeCell ref="O33:Q33"/>
  </mergeCells>
  <pageMargins left="0.78749999999999998" right="0.39374999999999999" top="0.39374999999999999" bottom="0.39374999999999999" header="0.51180555555555496" footer="0.51180555555555496"/>
  <pageSetup paperSize="9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F0"/>
  </sheetPr>
  <dimension ref="A2:Z59"/>
  <sheetViews>
    <sheetView zoomScaleNormal="100" workbookViewId="0">
      <selection activeCell="F5" sqref="F5:F46"/>
    </sheetView>
  </sheetViews>
  <sheetFormatPr defaultColWidth="8.7109375" defaultRowHeight="15" x14ac:dyDescent="0.25"/>
  <cols>
    <col min="1" max="1" width="3.28515625" customWidth="1"/>
    <col min="2" max="2" width="20" customWidth="1"/>
    <col min="3" max="3" width="28.7109375" customWidth="1"/>
    <col min="4" max="4" width="12.7109375" customWidth="1"/>
    <col min="5" max="5" width="14.28515625" customWidth="1"/>
    <col min="6" max="6" width="7.140625" customWidth="1"/>
    <col min="7" max="13" width="3.28515625" customWidth="1"/>
  </cols>
  <sheetData>
    <row r="2" spans="1:26" ht="18.75" x14ac:dyDescent="0.25">
      <c r="A2" s="189" t="s">
        <v>139</v>
      </c>
      <c r="B2" s="189"/>
      <c r="C2" s="189"/>
      <c r="D2" s="189"/>
      <c r="E2" s="189"/>
      <c r="F2" s="189"/>
      <c r="G2" s="189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</row>
    <row r="3" spans="1:26" ht="18.75" x14ac:dyDescent="0.25">
      <c r="A3" s="192" t="s">
        <v>140</v>
      </c>
      <c r="B3" s="192"/>
      <c r="C3" s="192"/>
      <c r="D3" s="192"/>
      <c r="E3" s="192"/>
      <c r="F3" s="192"/>
      <c r="G3" s="192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6" ht="38.25" customHeight="1" x14ac:dyDescent="0.25">
      <c r="A4" s="75" t="s">
        <v>104</v>
      </c>
      <c r="B4" s="76" t="s">
        <v>105</v>
      </c>
      <c r="C4" s="84" t="s">
        <v>106</v>
      </c>
      <c r="D4" s="203" t="s">
        <v>107</v>
      </c>
      <c r="E4" s="203"/>
      <c r="F4" s="203"/>
      <c r="G4" s="203"/>
    </row>
    <row r="5" spans="1:26" ht="15.75" x14ac:dyDescent="0.25">
      <c r="A5" s="80">
        <v>1</v>
      </c>
      <c r="B5" s="112" t="s">
        <v>384</v>
      </c>
      <c r="C5" s="112" t="s">
        <v>385</v>
      </c>
      <c r="D5" s="112" t="s">
        <v>386</v>
      </c>
      <c r="E5" s="112" t="s">
        <v>162</v>
      </c>
      <c r="F5" s="113" t="s">
        <v>493</v>
      </c>
      <c r="G5" s="111" t="s">
        <v>111</v>
      </c>
      <c r="H5" s="78"/>
      <c r="I5" s="78"/>
      <c r="J5" s="78"/>
    </row>
    <row r="6" spans="1:26" ht="15.75" x14ac:dyDescent="0.25">
      <c r="A6" s="81">
        <f>IF(ISBLANK(B6),"",A5+1)</f>
        <v>2</v>
      </c>
      <c r="B6" s="112" t="s">
        <v>387</v>
      </c>
      <c r="C6" s="112" t="s">
        <v>388</v>
      </c>
      <c r="D6" s="112" t="s">
        <v>389</v>
      </c>
      <c r="E6" s="112" t="s">
        <v>281</v>
      </c>
      <c r="F6" s="113" t="s">
        <v>191</v>
      </c>
      <c r="G6" s="111" t="s">
        <v>109</v>
      </c>
      <c r="H6" s="78"/>
      <c r="I6" s="78"/>
      <c r="J6" s="78"/>
    </row>
    <row r="7" spans="1:26" ht="15.75" x14ac:dyDescent="0.25">
      <c r="A7" s="81">
        <f t="shared" ref="A7:A46" si="0">IF(ISBLANK(B7),"",A6+1)</f>
        <v>3</v>
      </c>
      <c r="B7" s="112" t="s">
        <v>403</v>
      </c>
      <c r="C7" s="112" t="s">
        <v>404</v>
      </c>
      <c r="D7" s="112" t="s">
        <v>405</v>
      </c>
      <c r="E7" s="112" t="s">
        <v>282</v>
      </c>
      <c r="F7" s="113" t="s">
        <v>270</v>
      </c>
      <c r="G7" s="111" t="s">
        <v>109</v>
      </c>
      <c r="H7" s="78"/>
      <c r="I7" s="78"/>
      <c r="J7" s="78"/>
    </row>
    <row r="8" spans="1:26" ht="15.75" x14ac:dyDescent="0.25">
      <c r="A8" s="81">
        <f t="shared" si="0"/>
        <v>4</v>
      </c>
      <c r="B8" s="112" t="s">
        <v>403</v>
      </c>
      <c r="C8" s="112" t="s">
        <v>404</v>
      </c>
      <c r="D8" s="112" t="s">
        <v>405</v>
      </c>
      <c r="E8" s="112" t="s">
        <v>282</v>
      </c>
      <c r="F8" s="113" t="s">
        <v>270</v>
      </c>
      <c r="G8" s="111" t="s">
        <v>109</v>
      </c>
      <c r="H8" s="78"/>
      <c r="I8" s="78"/>
      <c r="J8" s="78"/>
    </row>
    <row r="9" spans="1:26" ht="15.75" x14ac:dyDescent="0.25">
      <c r="A9" s="81">
        <f t="shared" si="0"/>
        <v>5</v>
      </c>
      <c r="B9" s="112" t="s">
        <v>390</v>
      </c>
      <c r="C9" s="112" t="s">
        <v>391</v>
      </c>
      <c r="D9" s="112" t="s">
        <v>392</v>
      </c>
      <c r="E9" s="112" t="s">
        <v>162</v>
      </c>
      <c r="F9" s="113" t="s">
        <v>491</v>
      </c>
      <c r="G9" s="111" t="s">
        <v>111</v>
      </c>
      <c r="H9" s="78"/>
      <c r="I9" s="78"/>
      <c r="J9" s="78"/>
    </row>
    <row r="10" spans="1:26" ht="15.75" x14ac:dyDescent="0.25">
      <c r="A10" s="81">
        <f t="shared" si="0"/>
        <v>6</v>
      </c>
      <c r="B10" s="112" t="s">
        <v>393</v>
      </c>
      <c r="C10" s="112" t="s">
        <v>394</v>
      </c>
      <c r="D10" s="112" t="s">
        <v>395</v>
      </c>
      <c r="E10" s="112" t="s">
        <v>281</v>
      </c>
      <c r="F10" s="113" t="s">
        <v>488</v>
      </c>
      <c r="G10" s="111" t="s">
        <v>111</v>
      </c>
      <c r="H10" s="78"/>
      <c r="I10" s="78"/>
      <c r="J10" s="78"/>
    </row>
    <row r="11" spans="1:26" ht="15.75" x14ac:dyDescent="0.25">
      <c r="A11" s="81">
        <f t="shared" si="0"/>
        <v>7</v>
      </c>
      <c r="B11" s="112" t="s">
        <v>372</v>
      </c>
      <c r="C11" s="112" t="s">
        <v>373</v>
      </c>
      <c r="D11" s="112" t="s">
        <v>374</v>
      </c>
      <c r="E11" s="112" t="s">
        <v>199</v>
      </c>
      <c r="F11" s="113" t="s">
        <v>487</v>
      </c>
      <c r="G11" s="111" t="s">
        <v>109</v>
      </c>
      <c r="H11" s="78"/>
      <c r="I11" s="78"/>
      <c r="J11" s="78"/>
    </row>
    <row r="12" spans="1:26" ht="15.75" x14ac:dyDescent="0.25">
      <c r="A12" s="81">
        <f t="shared" si="0"/>
        <v>8</v>
      </c>
      <c r="B12" s="112" t="s">
        <v>372</v>
      </c>
      <c r="C12" s="112" t="s">
        <v>373</v>
      </c>
      <c r="D12" s="112" t="s">
        <v>374</v>
      </c>
      <c r="E12" s="112" t="s">
        <v>199</v>
      </c>
      <c r="F12" s="113" t="s">
        <v>487</v>
      </c>
      <c r="G12" s="111" t="s">
        <v>109</v>
      </c>
      <c r="H12" s="78"/>
      <c r="I12" s="78"/>
      <c r="J12" s="78"/>
    </row>
    <row r="13" spans="1:26" ht="15.75" x14ac:dyDescent="0.25">
      <c r="A13" s="81">
        <f t="shared" si="0"/>
        <v>9</v>
      </c>
      <c r="B13" s="112" t="s">
        <v>413</v>
      </c>
      <c r="C13" s="112" t="s">
        <v>414</v>
      </c>
      <c r="D13" s="112" t="s">
        <v>415</v>
      </c>
      <c r="E13" s="112" t="s">
        <v>162</v>
      </c>
      <c r="F13" s="113" t="s">
        <v>496</v>
      </c>
      <c r="G13" s="111" t="s">
        <v>111</v>
      </c>
      <c r="H13" s="78"/>
      <c r="I13" s="78"/>
      <c r="J13" s="78"/>
    </row>
    <row r="14" spans="1:26" ht="15.75" x14ac:dyDescent="0.25">
      <c r="A14" s="81">
        <f t="shared" si="0"/>
        <v>10</v>
      </c>
      <c r="B14" s="112" t="s">
        <v>413</v>
      </c>
      <c r="C14" s="112" t="s">
        <v>414</v>
      </c>
      <c r="D14" s="112" t="s">
        <v>415</v>
      </c>
      <c r="E14" s="112" t="s">
        <v>162</v>
      </c>
      <c r="F14" s="113" t="s">
        <v>496</v>
      </c>
      <c r="G14" s="111" t="s">
        <v>111</v>
      </c>
      <c r="H14" s="78"/>
      <c r="I14" s="78"/>
      <c r="J14" s="78"/>
    </row>
    <row r="15" spans="1:26" ht="15.75" x14ac:dyDescent="0.25">
      <c r="A15" s="81">
        <f t="shared" si="0"/>
        <v>11</v>
      </c>
      <c r="B15" s="112" t="s">
        <v>312</v>
      </c>
      <c r="C15" s="112" t="s">
        <v>437</v>
      </c>
      <c r="D15" s="112" t="s">
        <v>396</v>
      </c>
      <c r="E15" s="112" t="s">
        <v>180</v>
      </c>
      <c r="F15" s="113" t="s">
        <v>489</v>
      </c>
      <c r="G15" s="111" t="s">
        <v>109</v>
      </c>
      <c r="H15" s="78"/>
      <c r="I15" s="78"/>
      <c r="J15" s="78"/>
    </row>
    <row r="16" spans="1:26" ht="15.75" x14ac:dyDescent="0.25">
      <c r="A16" s="81">
        <f t="shared" si="0"/>
        <v>12</v>
      </c>
      <c r="B16" s="112" t="s">
        <v>284</v>
      </c>
      <c r="C16" s="112" t="s">
        <v>438</v>
      </c>
      <c r="D16" s="112" t="s">
        <v>285</v>
      </c>
      <c r="E16" s="112" t="s">
        <v>288</v>
      </c>
      <c r="F16" s="113" t="s">
        <v>192</v>
      </c>
      <c r="G16" s="111" t="s">
        <v>109</v>
      </c>
      <c r="H16" s="78"/>
      <c r="I16" s="78"/>
      <c r="J16" s="78"/>
    </row>
    <row r="17" spans="1:10" ht="15.75" x14ac:dyDescent="0.25">
      <c r="A17" s="81">
        <f t="shared" si="0"/>
        <v>13</v>
      </c>
      <c r="B17" s="112" t="s">
        <v>284</v>
      </c>
      <c r="C17" s="112" t="s">
        <v>438</v>
      </c>
      <c r="D17" s="112" t="s">
        <v>285</v>
      </c>
      <c r="E17" s="112" t="s">
        <v>288</v>
      </c>
      <c r="F17" s="113" t="s">
        <v>192</v>
      </c>
      <c r="G17" s="111" t="s">
        <v>109</v>
      </c>
      <c r="H17" s="78"/>
      <c r="I17" s="78"/>
      <c r="J17" s="78"/>
    </row>
    <row r="18" spans="1:10" ht="15.75" x14ac:dyDescent="0.25">
      <c r="A18" s="81">
        <f t="shared" si="0"/>
        <v>14</v>
      </c>
      <c r="B18" s="112" t="s">
        <v>358</v>
      </c>
      <c r="C18" s="112" t="s">
        <v>359</v>
      </c>
      <c r="D18" s="112" t="s">
        <v>360</v>
      </c>
      <c r="E18" s="112" t="s">
        <v>162</v>
      </c>
      <c r="F18" s="113" t="s">
        <v>493</v>
      </c>
      <c r="G18" s="111" t="s">
        <v>111</v>
      </c>
      <c r="H18" s="78"/>
      <c r="I18" s="78"/>
      <c r="J18" s="78"/>
    </row>
    <row r="19" spans="1:10" ht="15.75" x14ac:dyDescent="0.25">
      <c r="A19" s="81">
        <f t="shared" si="0"/>
        <v>15</v>
      </c>
      <c r="B19" s="112" t="s">
        <v>358</v>
      </c>
      <c r="C19" s="112" t="s">
        <v>359</v>
      </c>
      <c r="D19" s="112" t="s">
        <v>360</v>
      </c>
      <c r="E19" s="112" t="s">
        <v>162</v>
      </c>
      <c r="F19" s="113" t="s">
        <v>493</v>
      </c>
      <c r="G19" s="111" t="s">
        <v>111</v>
      </c>
      <c r="H19" s="78"/>
      <c r="I19" s="78"/>
      <c r="J19" s="78"/>
    </row>
    <row r="20" spans="1:10" ht="15.75" x14ac:dyDescent="0.25">
      <c r="A20" s="81">
        <f t="shared" si="0"/>
        <v>16</v>
      </c>
      <c r="B20" s="112" t="s">
        <v>397</v>
      </c>
      <c r="C20" s="112" t="s">
        <v>398</v>
      </c>
      <c r="D20" s="112" t="s">
        <v>399</v>
      </c>
      <c r="E20" s="112" t="s">
        <v>162</v>
      </c>
      <c r="F20" s="113" t="s">
        <v>489</v>
      </c>
      <c r="G20" s="111" t="s">
        <v>109</v>
      </c>
      <c r="H20" s="78"/>
      <c r="I20" s="78"/>
      <c r="J20" s="78"/>
    </row>
    <row r="21" spans="1:10" ht="15.75" x14ac:dyDescent="0.25">
      <c r="A21" s="81">
        <f t="shared" si="0"/>
        <v>17</v>
      </c>
      <c r="B21" s="112" t="s">
        <v>400</v>
      </c>
      <c r="C21" s="112" t="s">
        <v>401</v>
      </c>
      <c r="D21" s="112" t="s">
        <v>402</v>
      </c>
      <c r="E21" s="112" t="s">
        <v>420</v>
      </c>
      <c r="F21" s="113" t="s">
        <v>495</v>
      </c>
      <c r="G21" s="111" t="s">
        <v>111</v>
      </c>
      <c r="H21" s="78"/>
      <c r="I21" s="78"/>
      <c r="J21" s="78"/>
    </row>
    <row r="22" spans="1:10" ht="15.75" x14ac:dyDescent="0.25">
      <c r="A22" s="81">
        <f t="shared" si="0"/>
        <v>18</v>
      </c>
      <c r="B22" s="112" t="s">
        <v>368</v>
      </c>
      <c r="C22" s="112" t="s">
        <v>369</v>
      </c>
      <c r="D22" s="112" t="s">
        <v>370</v>
      </c>
      <c r="E22" s="112" t="s">
        <v>419</v>
      </c>
      <c r="F22" s="113" t="s">
        <v>488</v>
      </c>
      <c r="G22" s="111" t="s">
        <v>111</v>
      </c>
      <c r="H22" s="78"/>
      <c r="I22" s="78"/>
      <c r="J22" s="78"/>
    </row>
    <row r="23" spans="1:10" ht="15.75" x14ac:dyDescent="0.25">
      <c r="A23" s="81">
        <f t="shared" si="0"/>
        <v>19</v>
      </c>
      <c r="B23" s="112" t="s">
        <v>368</v>
      </c>
      <c r="C23" s="112" t="s">
        <v>369</v>
      </c>
      <c r="D23" s="112" t="s">
        <v>370</v>
      </c>
      <c r="E23" s="112" t="s">
        <v>419</v>
      </c>
      <c r="F23" s="113" t="s">
        <v>488</v>
      </c>
      <c r="G23" s="111" t="s">
        <v>111</v>
      </c>
      <c r="H23" s="78"/>
      <c r="I23" s="78"/>
      <c r="J23" s="78"/>
    </row>
    <row r="24" spans="1:10" ht="15.75" x14ac:dyDescent="0.25">
      <c r="A24" s="81">
        <f t="shared" si="0"/>
        <v>20</v>
      </c>
      <c r="B24" s="112" t="s">
        <v>375</v>
      </c>
      <c r="C24" s="112" t="s">
        <v>376</v>
      </c>
      <c r="D24" s="112" t="s">
        <v>377</v>
      </c>
      <c r="E24" s="112" t="s">
        <v>278</v>
      </c>
      <c r="F24" s="113" t="s">
        <v>493</v>
      </c>
      <c r="G24" s="111" t="s">
        <v>109</v>
      </c>
      <c r="H24" s="78"/>
      <c r="I24" s="78"/>
      <c r="J24" s="78"/>
    </row>
    <row r="25" spans="1:10" ht="15.75" x14ac:dyDescent="0.25">
      <c r="A25" s="81">
        <f t="shared" si="0"/>
        <v>21</v>
      </c>
      <c r="B25" s="112" t="s">
        <v>286</v>
      </c>
      <c r="C25" s="112" t="s">
        <v>287</v>
      </c>
      <c r="D25" s="112" t="s">
        <v>446</v>
      </c>
      <c r="E25" s="112" t="s">
        <v>282</v>
      </c>
      <c r="F25" s="113" t="s">
        <v>192</v>
      </c>
      <c r="G25" s="111" t="s">
        <v>111</v>
      </c>
      <c r="H25" s="78"/>
      <c r="I25" s="78"/>
      <c r="J25" s="78"/>
    </row>
    <row r="26" spans="1:10" ht="15.75" x14ac:dyDescent="0.25">
      <c r="A26" s="81">
        <f t="shared" si="0"/>
        <v>22</v>
      </c>
      <c r="B26" s="112" t="s">
        <v>286</v>
      </c>
      <c r="C26" s="112" t="s">
        <v>287</v>
      </c>
      <c r="D26" s="112" t="s">
        <v>446</v>
      </c>
      <c r="E26" s="112" t="s">
        <v>282</v>
      </c>
      <c r="F26" s="113" t="s">
        <v>192</v>
      </c>
      <c r="G26" s="111" t="s">
        <v>111</v>
      </c>
      <c r="H26" s="78"/>
      <c r="I26" s="78"/>
      <c r="J26" s="78"/>
    </row>
    <row r="27" spans="1:10" ht="15.75" x14ac:dyDescent="0.25">
      <c r="A27" s="81">
        <f t="shared" si="0"/>
        <v>23</v>
      </c>
      <c r="B27" s="112" t="s">
        <v>375</v>
      </c>
      <c r="C27" s="112" t="s">
        <v>376</v>
      </c>
      <c r="D27" s="112" t="s">
        <v>377</v>
      </c>
      <c r="E27" s="112" t="s">
        <v>278</v>
      </c>
      <c r="F27" s="113" t="s">
        <v>493</v>
      </c>
      <c r="G27" s="111" t="s">
        <v>109</v>
      </c>
      <c r="H27" s="78"/>
      <c r="I27" s="78"/>
      <c r="J27" s="78"/>
    </row>
    <row r="28" spans="1:10" ht="15.75" x14ac:dyDescent="0.25">
      <c r="A28" s="81">
        <f t="shared" si="0"/>
        <v>24</v>
      </c>
      <c r="B28" s="112" t="s">
        <v>403</v>
      </c>
      <c r="C28" s="112" t="s">
        <v>404</v>
      </c>
      <c r="D28" s="112" t="s">
        <v>405</v>
      </c>
      <c r="E28" s="112" t="s">
        <v>282</v>
      </c>
      <c r="F28" s="113" t="s">
        <v>270</v>
      </c>
      <c r="G28" s="111" t="s">
        <v>109</v>
      </c>
      <c r="H28" s="78"/>
      <c r="I28" s="78"/>
      <c r="J28" s="78"/>
    </row>
    <row r="29" spans="1:10" ht="15.75" customHeight="1" x14ac:dyDescent="0.25">
      <c r="A29" s="81">
        <f t="shared" si="0"/>
        <v>25</v>
      </c>
      <c r="B29" s="112" t="s">
        <v>406</v>
      </c>
      <c r="C29" s="112" t="s">
        <v>407</v>
      </c>
      <c r="D29" s="112" t="s">
        <v>408</v>
      </c>
      <c r="E29" s="112" t="s">
        <v>278</v>
      </c>
      <c r="F29" s="113" t="s">
        <v>488</v>
      </c>
      <c r="G29" s="111" t="s">
        <v>109</v>
      </c>
      <c r="H29" s="78"/>
      <c r="I29" s="78"/>
      <c r="J29" s="78"/>
    </row>
    <row r="30" spans="1:10" ht="15.75" x14ac:dyDescent="0.25">
      <c r="A30" s="81">
        <f t="shared" si="0"/>
        <v>26</v>
      </c>
      <c r="B30" s="112" t="s">
        <v>440</v>
      </c>
      <c r="C30" s="112" t="s">
        <v>441</v>
      </c>
      <c r="D30" s="112" t="s">
        <v>319</v>
      </c>
      <c r="E30" s="112" t="s">
        <v>179</v>
      </c>
      <c r="F30" s="113" t="s">
        <v>192</v>
      </c>
      <c r="G30" s="111" t="s">
        <v>109</v>
      </c>
      <c r="H30" s="78"/>
      <c r="I30" s="78"/>
      <c r="J30" s="78"/>
    </row>
    <row r="31" spans="1:10" ht="15.75" x14ac:dyDescent="0.25">
      <c r="A31" s="81">
        <f t="shared" si="0"/>
        <v>27</v>
      </c>
      <c r="B31" s="112" t="s">
        <v>440</v>
      </c>
      <c r="C31" s="112" t="s">
        <v>441</v>
      </c>
      <c r="D31" s="112" t="s">
        <v>319</v>
      </c>
      <c r="E31" s="112" t="s">
        <v>179</v>
      </c>
      <c r="F31" s="113" t="s">
        <v>192</v>
      </c>
      <c r="G31" s="111" t="s">
        <v>109</v>
      </c>
      <c r="H31" s="78"/>
      <c r="I31" s="78"/>
      <c r="J31" s="78"/>
    </row>
    <row r="32" spans="1:10" ht="15.75" x14ac:dyDescent="0.25">
      <c r="A32" s="81">
        <f t="shared" si="0"/>
        <v>28</v>
      </c>
      <c r="B32" s="112" t="s">
        <v>442</v>
      </c>
      <c r="C32" s="112" t="s">
        <v>443</v>
      </c>
      <c r="D32" s="112" t="s">
        <v>444</v>
      </c>
      <c r="E32" s="112" t="s">
        <v>180</v>
      </c>
      <c r="F32" s="113" t="s">
        <v>192</v>
      </c>
      <c r="G32" s="111" t="s">
        <v>109</v>
      </c>
      <c r="H32" s="78"/>
      <c r="I32" s="78"/>
      <c r="J32" s="78"/>
    </row>
    <row r="33" spans="1:10" ht="15.75" x14ac:dyDescent="0.25">
      <c r="A33" s="81">
        <f t="shared" si="0"/>
        <v>29</v>
      </c>
      <c r="B33" s="112" t="s">
        <v>442</v>
      </c>
      <c r="C33" s="112" t="s">
        <v>443</v>
      </c>
      <c r="D33" s="112" t="s">
        <v>444</v>
      </c>
      <c r="E33" s="112" t="s">
        <v>180</v>
      </c>
      <c r="F33" s="113" t="s">
        <v>192</v>
      </c>
      <c r="G33" s="111" t="s">
        <v>109</v>
      </c>
      <c r="H33" s="78"/>
      <c r="I33" s="78"/>
      <c r="J33" s="78"/>
    </row>
    <row r="34" spans="1:10" ht="15.75" x14ac:dyDescent="0.25">
      <c r="A34" s="86">
        <f t="shared" si="0"/>
        <v>30</v>
      </c>
      <c r="B34" s="112" t="s">
        <v>365</v>
      </c>
      <c r="C34" s="112" t="s">
        <v>366</v>
      </c>
      <c r="D34" s="112" t="s">
        <v>367</v>
      </c>
      <c r="E34" s="112" t="s">
        <v>280</v>
      </c>
      <c r="F34" s="113" t="s">
        <v>490</v>
      </c>
      <c r="G34" s="111" t="s">
        <v>109</v>
      </c>
      <c r="H34" s="78"/>
      <c r="I34" s="78"/>
      <c r="J34" s="78"/>
    </row>
    <row r="35" spans="1:10" ht="15.75" x14ac:dyDescent="0.25">
      <c r="A35" s="86">
        <f t="shared" si="0"/>
        <v>31</v>
      </c>
      <c r="B35" s="112" t="s">
        <v>378</v>
      </c>
      <c r="C35" s="112" t="s">
        <v>379</v>
      </c>
      <c r="D35" s="112" t="s">
        <v>380</v>
      </c>
      <c r="E35" s="112" t="s">
        <v>282</v>
      </c>
      <c r="F35" s="113" t="s">
        <v>495</v>
      </c>
      <c r="G35" s="111" t="s">
        <v>109</v>
      </c>
      <c r="H35" s="78"/>
      <c r="I35" s="78"/>
      <c r="J35" s="78"/>
    </row>
    <row r="36" spans="1:10" ht="15.75" x14ac:dyDescent="0.25">
      <c r="A36" s="86">
        <f t="shared" si="0"/>
        <v>32</v>
      </c>
      <c r="B36" s="112" t="s">
        <v>378</v>
      </c>
      <c r="C36" s="112" t="s">
        <v>379</v>
      </c>
      <c r="D36" s="112" t="s">
        <v>380</v>
      </c>
      <c r="E36" s="112" t="s">
        <v>282</v>
      </c>
      <c r="F36" s="113" t="s">
        <v>495</v>
      </c>
      <c r="G36" s="111" t="s">
        <v>109</v>
      </c>
      <c r="H36" s="78"/>
      <c r="I36" s="78"/>
      <c r="J36" s="78"/>
    </row>
    <row r="37" spans="1:10" ht="15.75" customHeight="1" x14ac:dyDescent="0.25">
      <c r="A37" s="86">
        <f t="shared" si="0"/>
        <v>33</v>
      </c>
      <c r="B37" s="112" t="s">
        <v>304</v>
      </c>
      <c r="C37" s="112" t="s">
        <v>337</v>
      </c>
      <c r="D37" s="112" t="s">
        <v>364</v>
      </c>
      <c r="E37" s="112" t="s">
        <v>176</v>
      </c>
      <c r="F37" s="113" t="s">
        <v>495</v>
      </c>
      <c r="G37" s="93" t="s">
        <v>111</v>
      </c>
      <c r="H37" s="78"/>
      <c r="I37" s="78"/>
      <c r="J37" s="78"/>
    </row>
    <row r="38" spans="1:10" ht="15.75" x14ac:dyDescent="0.25">
      <c r="A38" s="86">
        <f t="shared" si="0"/>
        <v>34</v>
      </c>
      <c r="B38" s="112" t="s">
        <v>409</v>
      </c>
      <c r="C38" s="112" t="s">
        <v>410</v>
      </c>
      <c r="D38" s="112" t="s">
        <v>277</v>
      </c>
      <c r="E38" s="112" t="s">
        <v>421</v>
      </c>
      <c r="F38" s="113" t="s">
        <v>493</v>
      </c>
      <c r="G38" s="93" t="s">
        <v>109</v>
      </c>
      <c r="H38" s="78"/>
      <c r="I38" s="78"/>
      <c r="J38" s="78"/>
    </row>
    <row r="39" spans="1:10" ht="15.75" x14ac:dyDescent="0.25">
      <c r="A39" s="86">
        <f t="shared" si="0"/>
        <v>35</v>
      </c>
      <c r="B39" s="112" t="s">
        <v>409</v>
      </c>
      <c r="C39" s="112" t="s">
        <v>410</v>
      </c>
      <c r="D39" s="112" t="s">
        <v>411</v>
      </c>
      <c r="E39" s="112" t="s">
        <v>421</v>
      </c>
      <c r="F39" s="113" t="s">
        <v>492</v>
      </c>
      <c r="G39" s="93" t="s">
        <v>109</v>
      </c>
      <c r="H39" s="78"/>
      <c r="I39" s="78"/>
      <c r="J39" s="78"/>
    </row>
    <row r="40" spans="1:10" ht="15.75" x14ac:dyDescent="0.25">
      <c r="A40" s="86">
        <f t="shared" si="0"/>
        <v>36</v>
      </c>
      <c r="B40" s="112" t="s">
        <v>409</v>
      </c>
      <c r="C40" s="112" t="s">
        <v>410</v>
      </c>
      <c r="D40" s="112" t="s">
        <v>412</v>
      </c>
      <c r="E40" s="112" t="s">
        <v>422</v>
      </c>
      <c r="F40" s="113" t="s">
        <v>488</v>
      </c>
      <c r="G40" s="93" t="s">
        <v>111</v>
      </c>
      <c r="H40" s="78"/>
      <c r="I40" s="78"/>
      <c r="J40" s="78"/>
    </row>
    <row r="41" spans="1:10" ht="15.75" x14ac:dyDescent="0.25">
      <c r="A41" s="104">
        <f t="shared" si="0"/>
        <v>37</v>
      </c>
      <c r="B41" s="112" t="s">
        <v>361</v>
      </c>
      <c r="C41" s="112" t="s">
        <v>445</v>
      </c>
      <c r="D41" s="112" t="s">
        <v>363</v>
      </c>
      <c r="E41" s="112" t="s">
        <v>282</v>
      </c>
      <c r="F41" s="113" t="s">
        <v>494</v>
      </c>
      <c r="G41" s="93" t="s">
        <v>109</v>
      </c>
      <c r="H41" s="78"/>
      <c r="I41" s="78"/>
      <c r="J41" s="78"/>
    </row>
    <row r="42" spans="1:10" ht="15.75" x14ac:dyDescent="0.25">
      <c r="A42" s="104">
        <f t="shared" si="0"/>
        <v>38</v>
      </c>
      <c r="B42" s="112" t="s">
        <v>381</v>
      </c>
      <c r="C42" s="112" t="s">
        <v>382</v>
      </c>
      <c r="D42" s="112" t="s">
        <v>383</v>
      </c>
      <c r="E42" s="112" t="s">
        <v>210</v>
      </c>
      <c r="F42" s="113" t="s">
        <v>488</v>
      </c>
      <c r="G42" s="93" t="s">
        <v>111</v>
      </c>
      <c r="H42" s="78"/>
      <c r="I42" s="78"/>
      <c r="J42" s="78"/>
    </row>
    <row r="43" spans="1:10" ht="15.75" x14ac:dyDescent="0.25">
      <c r="A43" s="104">
        <f t="shared" si="0"/>
        <v>39</v>
      </c>
      <c r="B43" s="112" t="s">
        <v>286</v>
      </c>
      <c r="C43" s="112" t="s">
        <v>287</v>
      </c>
      <c r="D43" s="112" t="s">
        <v>439</v>
      </c>
      <c r="E43" s="112" t="s">
        <v>282</v>
      </c>
      <c r="F43" s="113" t="s">
        <v>192</v>
      </c>
      <c r="G43" s="93" t="s">
        <v>109</v>
      </c>
      <c r="H43" s="78"/>
      <c r="I43" s="78"/>
      <c r="J43" s="78"/>
    </row>
    <row r="44" spans="1:10" ht="15.75" x14ac:dyDescent="0.25">
      <c r="A44" s="104">
        <f t="shared" si="0"/>
        <v>40</v>
      </c>
      <c r="B44" s="112" t="s">
        <v>286</v>
      </c>
      <c r="C44" s="112" t="s">
        <v>287</v>
      </c>
      <c r="D44" s="112" t="s">
        <v>439</v>
      </c>
      <c r="E44" s="112" t="s">
        <v>282</v>
      </c>
      <c r="F44" s="113" t="s">
        <v>192</v>
      </c>
      <c r="G44" s="93" t="s">
        <v>109</v>
      </c>
      <c r="H44" s="78"/>
      <c r="I44" s="78"/>
      <c r="J44" s="78"/>
    </row>
    <row r="45" spans="1:10" ht="15.75" x14ac:dyDescent="0.25">
      <c r="A45" s="104">
        <f t="shared" si="0"/>
        <v>41</v>
      </c>
      <c r="B45" s="112" t="s">
        <v>286</v>
      </c>
      <c r="C45" s="112" t="s">
        <v>287</v>
      </c>
      <c r="D45" s="112" t="s">
        <v>439</v>
      </c>
      <c r="E45" s="112" t="s">
        <v>282</v>
      </c>
      <c r="F45" s="113" t="s">
        <v>192</v>
      </c>
      <c r="G45" s="93" t="s">
        <v>109</v>
      </c>
      <c r="H45" s="78"/>
      <c r="I45" s="78"/>
      <c r="J45" s="78"/>
    </row>
    <row r="46" spans="1:10" ht="15.75" x14ac:dyDescent="0.25">
      <c r="A46" s="104">
        <f t="shared" si="0"/>
        <v>42</v>
      </c>
      <c r="B46" s="112" t="s">
        <v>286</v>
      </c>
      <c r="C46" s="112" t="s">
        <v>287</v>
      </c>
      <c r="D46" s="112" t="s">
        <v>439</v>
      </c>
      <c r="E46" s="112" t="s">
        <v>282</v>
      </c>
      <c r="F46" s="113" t="s">
        <v>192</v>
      </c>
      <c r="G46" s="93" t="s">
        <v>109</v>
      </c>
      <c r="H46" s="78"/>
      <c r="I46" s="78"/>
      <c r="J46" s="78"/>
    </row>
    <row r="47" spans="1:10" ht="15.75" x14ac:dyDescent="0.25">
      <c r="A47" s="77"/>
      <c r="B47" s="74"/>
      <c r="C47" s="74"/>
      <c r="D47" s="74"/>
      <c r="E47" s="74"/>
      <c r="F47" s="74"/>
      <c r="G47" s="74"/>
      <c r="H47" s="78"/>
      <c r="I47" s="78"/>
      <c r="J47" s="78"/>
    </row>
    <row r="48" spans="1:10" ht="15.75" x14ac:dyDescent="0.25">
      <c r="A48" s="77"/>
      <c r="B48" s="74"/>
      <c r="C48" s="74"/>
      <c r="D48" s="74"/>
      <c r="E48" s="74"/>
      <c r="F48" s="74"/>
      <c r="G48" s="74"/>
      <c r="H48" s="78"/>
      <c r="I48" s="78"/>
      <c r="J48" s="78"/>
    </row>
    <row r="49" spans="1:10" ht="15.75" x14ac:dyDescent="0.25">
      <c r="A49" s="77"/>
      <c r="B49" s="74"/>
      <c r="C49" s="74"/>
      <c r="D49" s="74"/>
      <c r="E49" s="74"/>
      <c r="F49" s="74"/>
      <c r="G49" s="74"/>
      <c r="H49" s="78"/>
      <c r="I49" s="78"/>
      <c r="J49" s="78"/>
    </row>
    <row r="50" spans="1:10" ht="15.75" x14ac:dyDescent="0.25">
      <c r="A50" s="77"/>
      <c r="B50" s="74"/>
      <c r="C50" s="74"/>
      <c r="D50" s="74"/>
      <c r="E50" s="74"/>
      <c r="F50" s="74"/>
      <c r="G50" s="74"/>
      <c r="H50" s="78"/>
      <c r="I50" s="78"/>
      <c r="J50" s="78"/>
    </row>
    <row r="51" spans="1:10" ht="15.75" x14ac:dyDescent="0.25">
      <c r="A51" s="77"/>
      <c r="B51" s="74"/>
      <c r="C51" s="74"/>
      <c r="D51" s="74"/>
      <c r="E51" s="74"/>
      <c r="F51" s="74"/>
      <c r="G51" s="74"/>
      <c r="H51" s="78"/>
      <c r="I51" s="78"/>
      <c r="J51" s="78"/>
    </row>
    <row r="52" spans="1:10" ht="15.75" x14ac:dyDescent="0.25">
      <c r="A52" s="77"/>
      <c r="B52" s="74"/>
      <c r="C52" s="74"/>
      <c r="D52" s="74"/>
      <c r="E52" s="74"/>
      <c r="F52" s="74"/>
      <c r="G52" s="74"/>
      <c r="H52" s="78"/>
      <c r="I52" s="78"/>
      <c r="J52" s="78"/>
    </row>
    <row r="53" spans="1:10" ht="15.75" x14ac:dyDescent="0.25">
      <c r="A53" s="77"/>
      <c r="B53" s="74"/>
      <c r="C53" s="74"/>
      <c r="D53" s="74"/>
      <c r="E53" s="74"/>
      <c r="F53" s="74"/>
      <c r="G53" s="74"/>
      <c r="H53" s="78"/>
      <c r="I53" s="78"/>
      <c r="J53" s="78"/>
    </row>
    <row r="54" spans="1:10" ht="15.75" x14ac:dyDescent="0.25">
      <c r="A54" s="77"/>
      <c r="B54" s="74"/>
      <c r="C54" s="74"/>
      <c r="D54" s="74"/>
      <c r="E54" s="74"/>
      <c r="F54" s="74"/>
      <c r="G54" s="74"/>
      <c r="H54" s="78"/>
      <c r="I54" s="78"/>
      <c r="J54" s="78"/>
    </row>
    <row r="55" spans="1:10" ht="15.75" x14ac:dyDescent="0.25">
      <c r="A55" s="77"/>
      <c r="B55" s="74"/>
      <c r="C55" s="74"/>
      <c r="D55" s="74"/>
      <c r="E55" s="74"/>
      <c r="F55" s="74"/>
      <c r="G55" s="74"/>
      <c r="H55" s="78"/>
      <c r="I55" s="78"/>
      <c r="J55" s="78"/>
    </row>
    <row r="56" spans="1:10" ht="15.75" x14ac:dyDescent="0.25">
      <c r="A56" s="77"/>
      <c r="B56" s="74"/>
      <c r="C56" s="74"/>
      <c r="D56" s="74"/>
      <c r="E56" s="74"/>
      <c r="F56" s="74"/>
      <c r="G56" s="74"/>
      <c r="H56" s="78"/>
      <c r="I56" s="78"/>
      <c r="J56" s="78"/>
    </row>
    <row r="57" spans="1:10" ht="15.75" x14ac:dyDescent="0.25">
      <c r="A57" s="77"/>
      <c r="B57" s="74"/>
      <c r="C57" s="74"/>
      <c r="D57" s="74"/>
      <c r="E57" s="74"/>
      <c r="F57" s="74"/>
      <c r="G57" s="74"/>
      <c r="H57" s="78"/>
      <c r="I57" s="78"/>
      <c r="J57" s="78"/>
    </row>
    <row r="58" spans="1:10" ht="15.75" x14ac:dyDescent="0.25">
      <c r="A58" s="77"/>
      <c r="B58" s="74"/>
      <c r="C58" s="74"/>
      <c r="D58" s="74"/>
      <c r="E58" s="74"/>
      <c r="F58" s="74"/>
      <c r="G58" s="74"/>
    </row>
    <row r="59" spans="1:10" ht="15.75" x14ac:dyDescent="0.25">
      <c r="A59" s="77"/>
      <c r="B59" s="74"/>
      <c r="C59" s="74"/>
      <c r="D59" s="74"/>
      <c r="E59" s="74"/>
      <c r="F59" s="74"/>
      <c r="G59" s="74"/>
    </row>
  </sheetData>
  <mergeCells count="3">
    <mergeCell ref="A3:G3"/>
    <mergeCell ref="A2:G2"/>
    <mergeCell ref="D4:G4"/>
  </mergeCells>
  <phoneticPr fontId="30" type="noConversion"/>
  <dataValidations count="10">
    <dataValidation type="list" allowBlank="1" showInputMessage="1" showErrorMessage="1" sqref="E57 E59" xr:uid="{00000000-0002-0000-0900-000000000000}">
      <formula1>INDIRECT($E$64)</formula1>
    </dataValidation>
    <dataValidation type="list" allowBlank="1" showInputMessage="1" showErrorMessage="1" sqref="E50:E56" xr:uid="{00000000-0002-0000-0900-000001000000}">
      <formula1>INDIRECT($E$38)</formula1>
    </dataValidation>
    <dataValidation type="list" allowBlank="1" showInputMessage="1" showErrorMessage="1" sqref="G41:G59 G37:G39" xr:uid="{00000000-0002-0000-0900-000002000000}">
      <formula1>пол</formula1>
    </dataValidation>
    <dataValidation type="list" allowBlank="1" showInputMessage="1" showErrorMessage="1" sqref="C41:C59" xr:uid="{00000000-0002-0000-0900-000003000000}">
      <formula1>Список_улиц</formula1>
    </dataValidation>
    <dataValidation type="list" allowBlank="1" showInputMessage="1" showErrorMessage="1" sqref="E42:E43 E58" xr:uid="{00000000-0002-0000-0900-000004000000}">
      <formula1>INDIRECT($E$2)</formula1>
    </dataValidation>
    <dataValidation type="list" allowBlank="1" showInputMessage="1" showErrorMessage="1" sqref="E49" xr:uid="{00000000-0002-0000-0900-000005000000}">
      <formula1>INDIRECT($E$37)</formula1>
    </dataValidation>
    <dataValidation type="list" allowBlank="1" showInputMessage="1" showErrorMessage="1" sqref="E47:E48" xr:uid="{00000000-0002-0000-0900-000006000000}">
      <formula1>INDIRECT($E$35)</formula1>
    </dataValidation>
    <dataValidation type="list" allowBlank="1" showInputMessage="1" showErrorMessage="1" sqref="E44:E46" xr:uid="{00000000-0002-0000-0900-000007000000}">
      <formula1>INDIRECT($E$32)</formula1>
    </dataValidation>
    <dataValidation type="list" allowBlank="1" showInputMessage="1" showErrorMessage="1" sqref="E41" xr:uid="{00000000-0002-0000-0900-000008000000}">
      <formula1>INDIRECT($E$27)</formula1>
    </dataValidation>
    <dataValidation type="list" allowBlank="1" showInputMessage="1" showErrorMessage="1" sqref="E37:E39" xr:uid="{73386DF8-A7C4-44B9-A0AA-B6AD005E5E7E}">
      <formula1>w</formula1>
    </dataValidation>
  </dataValidations>
  <pageMargins left="0.78749999999999998" right="0" top="0" bottom="0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17</vt:i4>
      </vt:variant>
      <vt:variant>
        <vt:lpstr>Именованные диапазоны</vt:lpstr>
      </vt:variant>
      <vt:variant>
        <vt:i4>2</vt:i4>
      </vt:variant>
    </vt:vector>
  </HeadingPairs>
  <TitlesOfParts>
    <vt:vector size="19" baseType="lpstr">
      <vt:lpstr>1-я стр 1-ВЕТ</vt:lpstr>
      <vt:lpstr>2-я 1-ВЕТ</vt:lpstr>
      <vt:lpstr>Список коти R</vt:lpstr>
      <vt:lpstr>Акт коты R</vt:lpstr>
      <vt:lpstr>Список коти PCHCh</vt:lpstr>
      <vt:lpstr>Акт коты PCHCh</vt:lpstr>
      <vt:lpstr>Списки собак R</vt:lpstr>
      <vt:lpstr>Акт собаки R</vt:lpstr>
      <vt:lpstr>Список собаки L</vt:lpstr>
      <vt:lpstr>Акт собаки L</vt:lpstr>
      <vt:lpstr>Пояснювальна до формы</vt:lpstr>
      <vt:lpstr>Для выпадающих списков</vt:lpstr>
      <vt:lpstr>Лист1</vt:lpstr>
      <vt:lpstr>Связ.выпад. списки</vt:lpstr>
      <vt:lpstr>Соб.Серія_Номер</vt:lpstr>
      <vt:lpstr>Кіт.Серія_Номер</vt:lpstr>
      <vt:lpstr>R</vt:lpstr>
      <vt:lpstr>ДОЗА</vt:lpstr>
      <vt:lpstr>ДОЗИ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сергей таранов</dc:creator>
  <dc:description/>
  <cp:lastModifiedBy>Сергей</cp:lastModifiedBy>
  <cp:revision>4</cp:revision>
  <cp:lastPrinted>2021-04-26T16:01:19Z</cp:lastPrinted>
  <dcterms:created xsi:type="dcterms:W3CDTF">2015-06-05T18:19:34Z</dcterms:created>
  <dcterms:modified xsi:type="dcterms:W3CDTF">2021-04-30T17:52:37Z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